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行政事業レビューシート!$AZ$1:$AZ$206</definedName>
    <definedName name="_xlnm._FilterDatabase" localSheetId="2" hidden="1">別紙2!$AZ$1:$AZ$18</definedName>
    <definedName name="_xlnm._FilterDatabase" localSheetId="3" hidden="1">別紙3!$AZ$1:$AZ$13</definedName>
    <definedName name="_xlnm.Print_Area" localSheetId="0">行政事業レビューシート!$A$1:$AX$206</definedName>
    <definedName name="_xlnm.Print_Area" localSheetId="2">別紙2!$A$1:$AY$18</definedName>
    <definedName name="_xlnm.Print_Area" localSheetId="3">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D19" i="11" l="1"/>
  <c r="AK13" i="11" l="1"/>
  <c r="P29" i="11" s="1"/>
  <c r="AY163" i="11" l="1"/>
  <c r="AY165" i="11" s="1"/>
  <c r="AY159" i="11"/>
  <c r="AY158" i="11"/>
  <c r="AY157" i="11"/>
  <c r="AY156" i="11"/>
  <c r="AY155" i="11"/>
  <c r="AY154" i="11"/>
  <c r="AY139" i="11"/>
  <c r="AY135" i="11"/>
  <c r="AY138" i="11" s="1"/>
  <c r="AY166" i="11" l="1"/>
  <c r="AY136" i="11"/>
  <c r="AY164" i="11"/>
  <c r="AY141" i="11"/>
  <c r="AY137" i="11"/>
  <c r="AY140" i="11"/>
  <c r="AW90" i="11" l="1"/>
  <c r="AT90" i="11"/>
  <c r="AQ90" i="11"/>
  <c r="AL90" i="11"/>
  <c r="AI90" i="11"/>
  <c r="AF90" i="11"/>
  <c r="Z90" i="11"/>
  <c r="W90" i="11"/>
  <c r="T90" i="11"/>
  <c r="N90" i="11"/>
  <c r="AW89" i="11"/>
  <c r="AT89" i="11"/>
  <c r="AQ89" i="11"/>
  <c r="AL89" i="11"/>
  <c r="AI89" i="11"/>
  <c r="AF89" i="11"/>
  <c r="Z89" i="11"/>
  <c r="W89" i="11"/>
  <c r="T89" i="11"/>
  <c r="N89" i="11"/>
  <c r="K89" i="11"/>
  <c r="H89" i="11"/>
  <c r="AY206" i="11" l="1"/>
  <c r="AY202" i="11"/>
  <c r="AY204" i="11" s="1"/>
  <c r="AY198" i="11"/>
  <c r="AY201" i="11" s="1"/>
  <c r="AY197" i="11"/>
  <c r="AY196" i="11"/>
  <c r="AY195" i="11"/>
  <c r="AY194" i="11"/>
  <c r="AY193" i="11"/>
  <c r="AY192" i="11"/>
  <c r="AY188" i="11"/>
  <c r="AY190" i="11" s="1"/>
  <c r="AY187" i="11"/>
  <c r="AY186" i="11"/>
  <c r="AY185" i="11"/>
  <c r="AY184" i="11"/>
  <c r="AY183" i="11"/>
  <c r="AY182" i="11"/>
  <c r="AY181" i="11"/>
  <c r="AY180" i="11"/>
  <c r="AY179" i="11"/>
  <c r="AY175" i="11"/>
  <c r="AY178" i="11" s="1"/>
  <c r="AY171" i="11"/>
  <c r="AY173" i="11" s="1"/>
  <c r="AY167" i="11"/>
  <c r="AY170" i="11" s="1"/>
  <c r="AY162" i="11"/>
  <c r="AY161" i="11"/>
  <c r="AY160" i="11"/>
  <c r="AY147" i="11"/>
  <c r="AU146" i="11"/>
  <c r="Y146" i="11"/>
  <c r="AY143" i="11"/>
  <c r="AU142" i="11"/>
  <c r="Y142" i="11"/>
  <c r="AY142" i="11"/>
  <c r="AU138" i="11"/>
  <c r="Y138" i="11"/>
  <c r="AU134" i="11"/>
  <c r="Y134" i="11"/>
  <c r="AD21" i="11"/>
  <c r="W21" i="11"/>
  <c r="P21" i="11"/>
  <c r="AR18" i="11"/>
  <c r="AK18" i="11"/>
  <c r="AD18" i="11"/>
  <c r="AD20" i="11" s="1"/>
  <c r="W18" i="11"/>
  <c r="W20" i="11" s="1"/>
  <c r="P18" i="11"/>
  <c r="P20" i="11" s="1"/>
  <c r="AV2" i="11"/>
  <c r="AY174" i="11" l="1"/>
  <c r="AY191" i="11"/>
  <c r="AY205" i="11"/>
  <c r="AY172" i="11"/>
  <c r="AY189" i="11"/>
  <c r="AY203" i="11"/>
  <c r="AY145" i="11"/>
  <c r="AY146" i="11"/>
  <c r="AY169" i="11"/>
  <c r="AY177" i="11"/>
  <c r="AY200" i="11"/>
  <c r="AY144" i="11"/>
  <c r="AY168" i="11"/>
  <c r="AY176" i="11"/>
  <c r="AY199" i="11"/>
  <c r="AY5" i="7" l="1"/>
  <c r="AY13" i="7" l="1"/>
  <c r="AY12" i="7"/>
  <c r="AY11" i="7"/>
  <c r="AY10" i="7"/>
  <c r="AY9" i="7"/>
  <c r="AY8" i="7"/>
  <c r="AY7" i="7"/>
  <c r="AY6" i="7"/>
  <c r="AY2" i="7" l="1"/>
  <c r="AY4" i="7" s="1"/>
  <c r="AY2" i="6"/>
  <c r="AY7" i="6" s="1"/>
  <c r="AY11" i="6" l="1"/>
  <c r="AY6" i="6"/>
  <c r="AY3" i="7"/>
  <c r="AY5" i="6"/>
  <c r="AY12" i="6"/>
  <c r="AY10" i="6"/>
  <c r="AY4" i="6"/>
  <c r="AY3" i="6"/>
  <c r="AY9" i="6"/>
  <c r="AY14" i="6"/>
  <c r="AY8" i="6"/>
  <c r="AY13" i="6"/>
  <c r="C12" i="4" l="1"/>
  <c r="C23" i="4" l="1"/>
  <c r="Y14"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<sst xmlns="http://schemas.openxmlformats.org/spreadsheetml/2006/main" count="1140" uniqueCount="708">
  <si>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</si>
  <si>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</si>
  <si>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</si>
  <si>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</si>
  <si>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</si>
  <si>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</si>
  <si>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</si>
  <si>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</si>
  <si>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</si>
  <si>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</si>
  <si>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</si>
  <si>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</si>
  <si>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</si>
  <si>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</si>
  <si>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</si>
  <si>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</si>
  <si>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</si>
  <si>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</si>
  <si>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</si>
  <si>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</si>
  <si>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</si>
  <si>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</si>
  <si>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</si>
  <si>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</si>
  <si>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</si>
  <si>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</si>
  <si>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</si>
  <si>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</si>
  <si>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</si>
  <si>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</si>
  <si>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</si>
  <si>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</si>
  <si>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</si>
  <si>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</si>
  <si>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</si>
  <si>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</si>
  <si>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</si>
  <si>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</si>
  <si>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</si>
  <si>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</si>
  <si>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</si>
  <si>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</si>
  <si>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</si>
  <si>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</si>
  <si>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</si>
  <si>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</si>
  <si>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</si>
  <si>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</si>
  <si>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</si>
  <si>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</si>
  <si>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</si>
  <si>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</si>
  <si>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</si>
  <si>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</si>
  <si>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</si>
  <si>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</si>
  <si>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</si>
  <si>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</si>
  <si>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</si>
  <si>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</si>
  <si>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</si>
  <si>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</si>
  <si>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</si>
  <si>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</si>
  <si>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</si>
  <si>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</si>
  <si>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</si>
  <si>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</si>
  <si>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</si>
  <si>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</si>
  <si>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</si>
  <si>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</si>
  <si>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</si>
  <si>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</si>
  <si>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</si>
  <si>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</si>
  <si>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</si>
  <si>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</si>
  <si>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</si>
  <si>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</si>
  <si>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</si>
  <si>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</si>
  <si>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</si>
  <si>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</si>
  <si>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</si>
  <si>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</si>
  <si>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</si>
  <si>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</si>
  <si>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</si>
  <si>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</si>
  <si>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</si>
  <si>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</si>
  <si>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</si>
  <si>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</si>
  <si>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</si>
  <si>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</si>
  <si>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</si>
  <si>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</si>
  <si>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</si>
  <si>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</si>
  <si>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</si>
  <si>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</si>
  <si>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</si>
  <si>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</si>
  <si>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</si>
  <si>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</si>
  <si>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</si>
  <si>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</si>
  <si>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</si>
  <si>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</si>
  <si>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</si>
  <si>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</si>
  <si>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</si>
  <si>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</si>
  <si>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</si>
  <si>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</si>
  <si>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</si>
  <si>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</si>
  <si>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</si>
  <si>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</si>
  <si>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</si>
  <si>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</si>
  <si>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</si>
  <si>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</si>
  <si>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</si>
  <si>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</si>
  <si>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</si>
  <si>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</si>
  <si>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</si>
  <si>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</si>
  <si>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</si>
  <si>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</si>
  <si>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</si>
  <si>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</si>
  <si>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</si>
  <si>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</si>
  <si>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</si>
  <si>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</si>
  <si>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</si>
  <si>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</si>
  <si>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</si>
  <si>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</si>
  <si>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</si>
  <si>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</si>
  <si>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</si>
  <si>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</si>
  <si>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</si>
  <si>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</si>
  <si>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</si>
  <si>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</si>
  <si>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</si>
  <si>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</si>
  <si>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</si>
  <si>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</si>
  <si>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</si>
  <si>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</si>
  <si>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</si>
  <si>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</si>
  <si>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</si>
  <si>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</si>
  <si>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</si>
  <si>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</si>
  <si>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</si>
  <si>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</si>
  <si>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</si>
  <si>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</si>
  <si>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</si>
  <si>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</si>
  <si>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</si>
  <si>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</si>
  <si>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</si>
  <si>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</si>
  <si>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</si>
  <si>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</si>
  <si>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</si>
  <si>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</si>
  <si>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</si>
  <si>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</si>
  <si>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</si>
  <si>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</si>
  <si>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</si>
  <si>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</si>
  <si>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</si>
  <si>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</si>
  <si>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</si>
  <si>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</si>
  <si>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</si>
  <si>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</si>
  <si>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</si>
  <si>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</si>
  <si>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</si>
  <si>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</si>
  <si>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</si>
  <si>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</si>
  <si>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</si>
  <si>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</si>
  <si>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</si>
  <si>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</si>
  <si>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</si>
  <si>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</si>
  <si>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</si>
  <si>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</si>
  <si>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</si>
  <si>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</si>
  <si>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</si>
  <si>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</si>
  <si>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</si>
  <si>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</si>
  <si>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</si>
  <si>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</si>
  <si>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</si>
  <si>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</si>
  <si>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</si>
  <si>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</si>
  <si>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</si>
  <si>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</si>
  <si>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</si>
  <si>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</si>
  <si>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</si>
  <si>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</si>
  <si>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</si>
  <si>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</si>
  <si>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</si>
  <si>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</si>
  <si>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</si>
  <si>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</si>
  <si>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</si>
  <si>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</si>
  <si>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</si>
  <si>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</si>
  <si>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</si>
  <si>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</si>
  <si>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</si>
  <si>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</si>
  <si>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</si>
  <si>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</si>
  <si>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</si>
  <si>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</si>
  <si>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</si>
  <si>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</si>
  <si>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</si>
  <si>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</si>
  <si>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</si>
  <si>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</si>
  <si>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</si>
  <si>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</si>
  <si>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</si>
  <si>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</si>
  <si>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</si>
  <si>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</si>
  <si>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</si>
  <si>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</si>
  <si>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</si>
  <si>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</si>
  <si>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</si>
  <si>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</si>
  <si>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</si>
  <si>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</si>
  <si>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</si>
  <si>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</si>
  <si>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</si>
  <si>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</si>
  <si>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</si>
  <si>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</si>
  <si>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</si>
  <si>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</si>
  <si>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</si>
  <si>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</si>
  <si>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</si>
  <si>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</si>
  <si>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</si>
  <si>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</si>
  <si>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</si>
  <si>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</si>
  <si>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</si>
  <si>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</si>
  <si>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</si>
  <si>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</si>
  <si>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</si>
  <si>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</si>
  <si>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</si>
  <si>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</si>
  <si>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</si>
  <si>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</si>
  <si>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</si>
  <si>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</si>
  <si>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</si>
  <si>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</si>
  <si>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</si>
  <si>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</si>
  <si>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</si>
  <si>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</si>
  <si>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</si>
  <si>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</si>
  <si>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</si>
  <si>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</si>
  <si>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</si>
  <si>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</si>
  <si>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</si>
  <si>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</si>
  <si>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</si>
  <si>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</si>
  <si>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</si>
  <si>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</si>
  <si>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</si>
  <si>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</si>
  <si>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</si>
  <si>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</si>
  <si>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</si>
  <si>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</si>
  <si>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</si>
  <si>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</si>
  <si>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</si>
  <si>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</si>
  <si>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</si>
  <si>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</si>
  <si>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</si>
  <si>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</si>
  <si>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</si>
  <si>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</si>
  <si>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</si>
  <si>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</si>
  <si>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</si>
  <si>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</si>
  <si>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</si>
  <si>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</si>
  <si>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</si>
  <si>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</si>
  <si>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</si>
  <si>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</si>
  <si>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</si>
  <si>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</si>
  <si>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</si>
  <si>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</si>
  <si>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</si>
  <si>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</si>
  <si>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</si>
  <si>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</si>
  <si>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</si>
  <si>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</si>
  <si>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</si>
  <si>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</si>
  <si>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</si>
  <si>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</si>
  <si>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</si>
  <si>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</si>
  <si>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</si>
  <si>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</si>
  <si>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</si>
  <si>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</si>
  <si>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</si>
  <si>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</si>
  <si>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</si>
  <si>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</si>
  <si>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</si>
  <si>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</si>
  <si>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</si>
  <si>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</si>
  <si>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</si>
  <si>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</si>
  <si>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</si>
  <si>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</si>
  <si>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</si>
  <si>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</si>
  <si>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</si>
  <si>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</si>
  <si>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</si>
  <si>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</si>
  <si>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</si>
  <si>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</si>
  <si>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</si>
  <si>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</si>
  <si>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</si>
  <si>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</si>
  <si>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</si>
  <si>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</si>
  <si>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</si>
  <si>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</si>
  <si>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</si>
  <si>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</si>
  <si>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</si>
  <si>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</si>
  <si>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</si>
  <si>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</si>
  <si>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</si>
  <si>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</si>
  <si>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</si>
  <si>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</si>
  <si>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</si>
  <si>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</si>
  <si>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</si>
  <si>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</si>
  <si>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</si>
  <si>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</si>
  <si>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</si>
  <si>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</si>
  <si>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</si>
  <si>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</si>
  <si>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</si>
  <si>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</si>
  <si>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</si>
  <si>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</si>
  <si>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</si>
  <si>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</si>
  <si>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</si>
  <si>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</si>
  <si>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</si>
  <si>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</si>
  <si>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</si>
  <si>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</si>
  <si>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</si>
  <si>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</si>
  <si>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</si>
  <si>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</si>
  <si>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</si>
  <si>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</si>
  <si>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</si>
  <si>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</si>
  <si>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</si>
  <si>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</si>
  <si>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</si>
  <si>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</si>
  <si>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</si>
  <si>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</si>
  <si>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</si>
  <si>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</si>
  <si>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</si>
  <si>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</si>
  <si>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</si>
  <si>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</si>
  <si>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</si>
  <si>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</si>
  <si>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</si>
  <si>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</si>
  <si>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</si>
  <si>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</si>
  <si>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</si>
  <si>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</si>
  <si>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</si>
  <si>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</si>
  <si>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</si>
  <si>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</si>
  <si>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</si>
  <si>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</si>
  <si>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</si>
  <si>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</si>
  <si>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</si>
  <si>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</si>
  <si>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</si>
  <si>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</si>
  <si>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</si>
  <si>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</si>
  <si>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</si>
  <si>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</si>
  <si>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</si>
  <si>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</si>
  <si>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</si>
  <si>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</si>
  <si>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</si>
  <si>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</si>
  <si>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</si>
  <si>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</si>
  <si>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</si>
  <si>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</si>
  <si>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</si>
  <si>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</si>
  <si>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</si>
  <si>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</si>
  <si>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</si>
  <si>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</si>
  <si>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</si>
  <si>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</si>
  <si>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</si>
  <si>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</si>
  <si>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</si>
  <si>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</si>
  <si>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</si>
  <si>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</si>
  <si>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</si>
  <si>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</si>
  <si>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</si>
  <si>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</si>
  <si>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</si>
  <si>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</si>
  <si>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</si>
  <si>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</si>
  <si>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</si>
  <si>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</si>
  <si>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</si>
  <si>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</si>
  <si>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</si>
  <si>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</si>
  <si>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</si>
  <si>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</si>
  <si>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</si>
  <si>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</si>
  <si>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</si>
  <si>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</si>
  <si>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</si>
  <si>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</si>
  <si>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</si>
  <si>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</si>
  <si>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</si>
  <si>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</si>
  <si>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</si>
  <si>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</si>
  <si>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</si>
  <si>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</si>
  <si>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</si>
  <si>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</si>
  <si>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</si>
  <si>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</si>
  <si>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</si>
  <si>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</si>
  <si>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</si>
  <si>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</si>
  <si>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</si>
  <si>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</si>
  <si>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</si>
  <si>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</si>
  <si>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</si>
  <si>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</si>
  <si>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</si>
  <si>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</si>
  <si>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</si>
  <si>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</si>
  <si>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</si>
  <si>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</si>
  <si>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</si>
  <si>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</si>
  <si>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</si>
  <si>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</si>
  <si>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</si>
  <si>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</si>
  <si>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</si>
  <si>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</si>
  <si>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</si>
  <si>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</si>
  <si>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</si>
  <si>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</si>
  <si>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</si>
  <si>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</si>
  <si>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</si>
  <si>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</si>
  <si>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</si>
  <si>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</si>
  <si>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</si>
  <si>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</si>
  <si>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</si>
  <si>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</si>
  <si>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</si>
  <si>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</si>
  <si>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</si>
  <si>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</si>
  <si>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</si>
  <si>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</si>
  <si>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</si>
  <si>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</si>
  <si>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</si>
  <si>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</si>
  <si>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</si>
  <si>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</si>
  <si>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</si>
  <si>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</si>
  <si>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</si>
  <si>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</si>
  <si>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</si>
  <si>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</si>
  <si>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</si>
  <si>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</si>
  <si>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</si>
  <si>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</si>
  <si>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</si>
  <si>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</si>
  <si>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</si>
  <si>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</si>
  <si>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</si>
  <si>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</si>
  <si>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</si>
  <si>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地方創生推進交付金</t>
  </si>
  <si>
    <t>地方創生推進事務局</t>
  </si>
  <si>
    <t>平成28年度</t>
  </si>
  <si>
    <t>終了予定なし</t>
  </si>
  <si>
    <t>地域再生法第５条４項１号・第１３条
地域における大学の振興及び若者の雇用機会の創出による若者の修学及び就業の促進に関する法律第１１条</t>
  </si>
  <si>
    <t>-</t>
  </si>
  <si>
    <t>情報処理業務庁費</t>
  </si>
  <si>
    <t>職員旅費</t>
  </si>
  <si>
    <t>諸謝金</t>
  </si>
  <si>
    <t>本交付金の支援対象事業の実施計画書に基づいて内閣府地方創生推進事務局が調査</t>
  </si>
  <si>
    <t>事前に設定したKPIを達成した事業数／交付金対象事業数</t>
  </si>
  <si>
    <t>団体</t>
  </si>
  <si>
    <t>百万円</t>
  </si>
  <si>
    <t>新28-0001</t>
  </si>
  <si>
    <t>0030</t>
  </si>
  <si>
    <t>○</t>
  </si>
  <si>
    <t>府</t>
  </si>
  <si>
    <t>その他</t>
    <rPh sb="2" eb="3">
      <t>タ</t>
    </rPh>
    <phoneticPr fontId="5"/>
  </si>
  <si>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rPh sb="0" eb="2">
      <t>ショウシ</t>
    </rPh>
    <rPh sb="2" eb="5">
      <t>コウレイカ</t>
    </rPh>
    <rPh sb="6" eb="8">
      <t>ハド</t>
    </rPh>
    <rPh sb="13" eb="15">
      <t>チイキ</t>
    </rPh>
    <rPh sb="16" eb="18">
      <t>ジンコウ</t>
    </rPh>
    <rPh sb="18" eb="20">
      <t>ゲンショウ</t>
    </rPh>
    <rPh sb="21" eb="23">
      <t>チイキ</t>
    </rPh>
    <rPh sb="23" eb="25">
      <t>ケイザイ</t>
    </rPh>
    <rPh sb="26" eb="28">
      <t>シュクショウ</t>
    </rPh>
    <rPh sb="29" eb="31">
      <t>コクフク</t>
    </rPh>
    <rPh sb="33" eb="35">
      <t>ショウライ</t>
    </rPh>
    <rPh sb="40" eb="43">
      <t>セイチョウリョク</t>
    </rPh>
    <rPh sb="44" eb="46">
      <t>カクホ</t>
    </rPh>
    <rPh sb="51" eb="53">
      <t>モクテキ</t>
    </rPh>
    <rPh sb="56" eb="58">
      <t>チホウ</t>
    </rPh>
    <rPh sb="58" eb="60">
      <t>ソウセイ</t>
    </rPh>
    <rPh sb="61" eb="63">
      <t>コウケン</t>
    </rPh>
    <phoneticPr fontId="3"/>
  </si>
  <si>
    <t>無</t>
  </si>
  <si>
    <t>事業の自走化に向けた仕組みが組み込まれているかを審査項目に盛り込んでおり、本交付金の採択事業の選定に向けた審査を通じて受益者との負担関係の妥当性を確保している。</t>
    <rPh sb="0" eb="2">
      <t>ジギョウ</t>
    </rPh>
    <rPh sb="3" eb="5">
      <t>ジソウ</t>
    </rPh>
    <rPh sb="5" eb="6">
      <t>カ</t>
    </rPh>
    <rPh sb="7" eb="8">
      <t>ム</t>
    </rPh>
    <rPh sb="10" eb="12">
      <t>シク</t>
    </rPh>
    <rPh sb="14" eb="15">
      <t>ク</t>
    </rPh>
    <rPh sb="16" eb="17">
      <t>コ</t>
    </rPh>
    <rPh sb="24" eb="26">
      <t>シンサ</t>
    </rPh>
    <rPh sb="26" eb="28">
      <t>コウモク</t>
    </rPh>
    <rPh sb="29" eb="30">
      <t>モ</t>
    </rPh>
    <rPh sb="31" eb="32">
      <t>コ</t>
    </rPh>
    <rPh sb="37" eb="38">
      <t>ホン</t>
    </rPh>
    <rPh sb="38" eb="41">
      <t>コウフキン</t>
    </rPh>
    <rPh sb="42" eb="44">
      <t>サイタク</t>
    </rPh>
    <rPh sb="44" eb="46">
      <t>ジギョウ</t>
    </rPh>
    <rPh sb="47" eb="49">
      <t>センテイ</t>
    </rPh>
    <rPh sb="50" eb="51">
      <t>ム</t>
    </rPh>
    <rPh sb="53" eb="55">
      <t>シンサ</t>
    </rPh>
    <rPh sb="56" eb="57">
      <t>ツウ</t>
    </rPh>
    <rPh sb="59" eb="62">
      <t>ジュエキシャ</t>
    </rPh>
    <rPh sb="64" eb="66">
      <t>フタン</t>
    </rPh>
    <rPh sb="66" eb="68">
      <t>カンケイ</t>
    </rPh>
    <rPh sb="69" eb="72">
      <t>ダトウセイ</t>
    </rPh>
    <rPh sb="73" eb="75">
      <t>カクホ</t>
    </rPh>
    <phoneticPr fontId="3"/>
  </si>
  <si>
    <t>KPIに基づく単位当たりコストを審査項目に盛り込んでおり、本交付金の支援対象事業の選定に当たり、単位当たりコストの水準についても審査することとしている。</t>
    <rPh sb="4" eb="5">
      <t>モト</t>
    </rPh>
    <rPh sb="7" eb="9">
      <t>タンイ</t>
    </rPh>
    <rPh sb="9" eb="10">
      <t>ア</t>
    </rPh>
    <rPh sb="16" eb="18">
      <t>シンサ</t>
    </rPh>
    <rPh sb="18" eb="20">
      <t>コウモク</t>
    </rPh>
    <rPh sb="21" eb="22">
      <t>モ</t>
    </rPh>
    <rPh sb="23" eb="24">
      <t>コ</t>
    </rPh>
    <rPh sb="29" eb="30">
      <t>ホン</t>
    </rPh>
    <rPh sb="30" eb="33">
      <t>コウフキン</t>
    </rPh>
    <rPh sb="34" eb="36">
      <t>シエン</t>
    </rPh>
    <rPh sb="36" eb="38">
      <t>タイショウ</t>
    </rPh>
    <rPh sb="38" eb="40">
      <t>ジギョウ</t>
    </rPh>
    <rPh sb="41" eb="43">
      <t>センテイ</t>
    </rPh>
    <rPh sb="44" eb="45">
      <t>ア</t>
    </rPh>
    <rPh sb="48" eb="50">
      <t>タンイ</t>
    </rPh>
    <rPh sb="50" eb="51">
      <t>ア</t>
    </rPh>
    <rPh sb="57" eb="59">
      <t>スイジュン</t>
    </rPh>
    <rPh sb="64" eb="66">
      <t>シンサ</t>
    </rPh>
    <phoneticPr fontId="3"/>
  </si>
  <si>
    <t>本交付金の支援対象事業の選定に当たり、事業スキームの合理性・妥当性についても審査することとしている。</t>
    <rPh sb="0" eb="1">
      <t>ホン</t>
    </rPh>
    <rPh sb="1" eb="4">
      <t>コウフキン</t>
    </rPh>
    <rPh sb="5" eb="7">
      <t>シエン</t>
    </rPh>
    <rPh sb="7" eb="9">
      <t>タイショウ</t>
    </rPh>
    <rPh sb="9" eb="11">
      <t>ジギョウ</t>
    </rPh>
    <rPh sb="12" eb="14">
      <t>センテイ</t>
    </rPh>
    <rPh sb="15" eb="16">
      <t>ア</t>
    </rPh>
    <rPh sb="19" eb="21">
      <t>ジギョウ</t>
    </rPh>
    <rPh sb="26" eb="29">
      <t>ゴウリセイ</t>
    </rPh>
    <rPh sb="30" eb="33">
      <t>ダトウセイ</t>
    </rPh>
    <rPh sb="38" eb="40">
      <t>シンサ</t>
    </rPh>
    <phoneticPr fontId="3"/>
  </si>
  <si>
    <t>本交付金では、事業目的に直接関係のない経費（例：施設や設備の整備、備品購入自体を主目的とする事業に要する経費）を対象外経費として、審査の際に支援対象事業から除外することとしている。</t>
    <rPh sb="0" eb="1">
      <t>ホン</t>
    </rPh>
    <rPh sb="1" eb="4">
      <t>コウフキン</t>
    </rPh>
    <rPh sb="7" eb="9">
      <t>ジギョウ</t>
    </rPh>
    <rPh sb="9" eb="11">
      <t>モクテキ</t>
    </rPh>
    <rPh sb="12" eb="14">
      <t>チョクセツ</t>
    </rPh>
    <rPh sb="14" eb="16">
      <t>カンケイ</t>
    </rPh>
    <rPh sb="19" eb="21">
      <t>ケイヒ</t>
    </rPh>
    <rPh sb="22" eb="23">
      <t>レイ</t>
    </rPh>
    <rPh sb="46" eb="48">
      <t>ジギョウ</t>
    </rPh>
    <rPh sb="49" eb="50">
      <t>ヨウ</t>
    </rPh>
    <rPh sb="52" eb="54">
      <t>ケイヒ</t>
    </rPh>
    <rPh sb="56" eb="59">
      <t>タイショウガイ</t>
    </rPh>
    <rPh sb="59" eb="61">
      <t>ケイヒ</t>
    </rPh>
    <rPh sb="65" eb="67">
      <t>シンサ</t>
    </rPh>
    <rPh sb="68" eb="69">
      <t>サイ</t>
    </rPh>
    <rPh sb="70" eb="72">
      <t>シエン</t>
    </rPh>
    <rPh sb="72" eb="74">
      <t>タイショウ</t>
    </rPh>
    <rPh sb="74" eb="76">
      <t>ジギョウ</t>
    </rPh>
    <rPh sb="78" eb="80">
      <t>ジョガイ</t>
    </rPh>
    <phoneticPr fontId="3"/>
  </si>
  <si>
    <t>‐</t>
  </si>
  <si>
    <t>地方公共団体による事業計画の策定にあたり、官民協働や地域間連携等の観点に基づく計画策定に不測の日数を要したため。</t>
    <rPh sb="0" eb="2">
      <t>チホウ</t>
    </rPh>
    <rPh sb="2" eb="4">
      <t>コウキョウ</t>
    </rPh>
    <rPh sb="4" eb="6">
      <t>ダンタイ</t>
    </rPh>
    <rPh sb="9" eb="11">
      <t>ジギョウ</t>
    </rPh>
    <rPh sb="11" eb="13">
      <t>ケイカク</t>
    </rPh>
    <rPh sb="14" eb="16">
      <t>サクテイ</t>
    </rPh>
    <rPh sb="21" eb="23">
      <t>カンミン</t>
    </rPh>
    <rPh sb="23" eb="25">
      <t>キョウドウ</t>
    </rPh>
    <rPh sb="26" eb="28">
      <t>チイキ</t>
    </rPh>
    <rPh sb="28" eb="29">
      <t>カン</t>
    </rPh>
    <rPh sb="29" eb="31">
      <t>レンケイ</t>
    </rPh>
    <rPh sb="31" eb="32">
      <t>トウ</t>
    </rPh>
    <rPh sb="33" eb="35">
      <t>カンテン</t>
    </rPh>
    <rPh sb="36" eb="37">
      <t>モト</t>
    </rPh>
    <rPh sb="39" eb="41">
      <t>ケイカク</t>
    </rPh>
    <rPh sb="41" eb="43">
      <t>サクテイ</t>
    </rPh>
    <rPh sb="44" eb="46">
      <t>フソク</t>
    </rPh>
    <rPh sb="47" eb="49">
      <t>ニッスウ</t>
    </rPh>
    <rPh sb="50" eb="51">
      <t>ヨウ</t>
    </rPh>
    <phoneticPr fontId="5"/>
  </si>
  <si>
    <t>本交付金の支援対象事業の選定に向けた審査において、コスト削減や効率化に向けた工夫について評価することとしている。</t>
    <rPh sb="15" eb="16">
      <t>ム</t>
    </rPh>
    <rPh sb="18" eb="20">
      <t>シンサ</t>
    </rPh>
    <rPh sb="28" eb="30">
      <t>サクゲン</t>
    </rPh>
    <rPh sb="31" eb="34">
      <t>コウリツカ</t>
    </rPh>
    <rPh sb="35" eb="36">
      <t>ム</t>
    </rPh>
    <rPh sb="38" eb="40">
      <t>クフウ</t>
    </rPh>
    <rPh sb="44" eb="46">
      <t>ヒョウカ</t>
    </rPh>
    <phoneticPr fontId="3"/>
  </si>
  <si>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rPh sb="0" eb="1">
      <t>ホン</t>
    </rPh>
    <rPh sb="1" eb="4">
      <t>コウフキン</t>
    </rPh>
    <rPh sb="5" eb="7">
      <t>カツヨウ</t>
    </rPh>
    <rPh sb="9" eb="11">
      <t>ジギョウ</t>
    </rPh>
    <rPh sb="17" eb="18">
      <t>スベ</t>
    </rPh>
    <rPh sb="19" eb="21">
      <t>セイカ</t>
    </rPh>
    <rPh sb="21" eb="24">
      <t>モクヒョウガタ</t>
    </rPh>
    <rPh sb="29" eb="31">
      <t>ジッシ</t>
    </rPh>
    <rPh sb="31" eb="33">
      <t>ダンタイ</t>
    </rPh>
    <rPh sb="34" eb="36">
      <t>セッテイ</t>
    </rPh>
    <rPh sb="43" eb="44">
      <t>クワ</t>
    </rPh>
    <rPh sb="50" eb="53">
      <t>ダトウセイ</t>
    </rPh>
    <rPh sb="59" eb="61">
      <t>シエン</t>
    </rPh>
    <rPh sb="61" eb="63">
      <t>タイショウ</t>
    </rPh>
    <rPh sb="63" eb="65">
      <t>ジギョウ</t>
    </rPh>
    <rPh sb="66" eb="68">
      <t>センテイ</t>
    </rPh>
    <rPh sb="69" eb="70">
      <t>カカ</t>
    </rPh>
    <rPh sb="71" eb="73">
      <t>シンサ</t>
    </rPh>
    <rPh sb="77" eb="79">
      <t>カクニン</t>
    </rPh>
    <rPh sb="84" eb="86">
      <t>セイカ</t>
    </rPh>
    <rPh sb="86" eb="88">
      <t>モクヒョウ</t>
    </rPh>
    <rPh sb="89" eb="91">
      <t>ミア</t>
    </rPh>
    <rPh sb="93" eb="95">
      <t>ジッセキ</t>
    </rPh>
    <rPh sb="96" eb="98">
      <t>ジツゲン</t>
    </rPh>
    <phoneticPr fontId="3"/>
  </si>
  <si>
    <t>本交付金の支援対象事業の選定に当たり、支援対象事業において他の手段・方法等の活用が可能かあるいは効果的かという観点からも審査することとしている。</t>
    <rPh sb="19" eb="21">
      <t>シエン</t>
    </rPh>
    <rPh sb="21" eb="23">
      <t>タイショウ</t>
    </rPh>
    <rPh sb="23" eb="25">
      <t>ジギョウ</t>
    </rPh>
    <rPh sb="29" eb="30">
      <t>ホカ</t>
    </rPh>
    <rPh sb="31" eb="33">
      <t>シュダン</t>
    </rPh>
    <rPh sb="34" eb="36">
      <t>ホウホウ</t>
    </rPh>
    <rPh sb="36" eb="37">
      <t>ナド</t>
    </rPh>
    <rPh sb="38" eb="40">
      <t>カツヨウ</t>
    </rPh>
    <rPh sb="41" eb="43">
      <t>カノウ</t>
    </rPh>
    <rPh sb="48" eb="51">
      <t>コウカテキ</t>
    </rPh>
    <rPh sb="55" eb="57">
      <t>カンテン</t>
    </rPh>
    <rPh sb="60" eb="62">
      <t>シンサ</t>
    </rPh>
    <phoneticPr fontId="3"/>
  </si>
  <si>
    <t>△</t>
  </si>
  <si>
    <t>-</t>
    <phoneticPr fontId="5"/>
  </si>
  <si>
    <t>2.個性と活力ある地域経済の再生</t>
    <rPh sb="2" eb="4">
      <t>コセイ</t>
    </rPh>
    <rPh sb="5" eb="7">
      <t>カツリョク</t>
    </rPh>
    <rPh sb="9" eb="11">
      <t>チイキ</t>
    </rPh>
    <rPh sb="11" eb="13">
      <t>ケイザイ</t>
    </rPh>
    <rPh sb="14" eb="16">
      <t>サイセイ</t>
    </rPh>
    <phoneticPr fontId="5"/>
  </si>
  <si>
    <t>https://www5.cao.go.jp/keizai-shimon/kaigi/special/reform/report_211223_2.pdf</t>
    <phoneticPr fontId="5"/>
  </si>
  <si>
    <t>87頁参照</t>
    <rPh sb="2" eb="3">
      <t>ページ</t>
    </rPh>
    <rPh sb="3" eb="5">
      <t>サンショウ</t>
    </rPh>
    <phoneticPr fontId="5"/>
  </si>
  <si>
    <t>-</t>
    <phoneticPr fontId="5"/>
  </si>
  <si>
    <t>地方創生整備推進交付金</t>
    <phoneticPr fontId="5"/>
  </si>
  <si>
    <t>北海道</t>
    <rPh sb="0" eb="3">
      <t>ホッカイドウ</t>
    </rPh>
    <phoneticPr fontId="5"/>
  </si>
  <si>
    <t>福岡県</t>
    <rPh sb="0" eb="3">
      <t>フクオカケン</t>
    </rPh>
    <phoneticPr fontId="5"/>
  </si>
  <si>
    <t>長崎県</t>
    <rPh sb="0" eb="3">
      <t>ナガサキケン</t>
    </rPh>
    <phoneticPr fontId="5"/>
  </si>
  <si>
    <t>山口県</t>
    <rPh sb="0" eb="3">
      <t>ヤマグチケン</t>
    </rPh>
    <phoneticPr fontId="5"/>
  </si>
  <si>
    <t>長野県</t>
    <rPh sb="0" eb="3">
      <t>ナガノケン</t>
    </rPh>
    <phoneticPr fontId="5"/>
  </si>
  <si>
    <t>静岡県</t>
    <rPh sb="0" eb="3">
      <t>シズオカケン</t>
    </rPh>
    <phoneticPr fontId="5"/>
  </si>
  <si>
    <t>兵庫県</t>
    <rPh sb="0" eb="3">
      <t>ヒョウゴケン</t>
    </rPh>
    <phoneticPr fontId="5"/>
  </si>
  <si>
    <t>京都府</t>
    <rPh sb="0" eb="3">
      <t>キョウトフ</t>
    </rPh>
    <phoneticPr fontId="5"/>
  </si>
  <si>
    <t>山形県</t>
    <rPh sb="0" eb="3">
      <t>ヤマガタケン</t>
    </rPh>
    <phoneticPr fontId="5"/>
  </si>
  <si>
    <t>福島県</t>
    <rPh sb="0" eb="3">
      <t>フクシマケン</t>
    </rPh>
    <phoneticPr fontId="5"/>
  </si>
  <si>
    <t>地方創生推進交付金</t>
    <rPh sb="0" eb="2">
      <t>チホウ</t>
    </rPh>
    <rPh sb="2" eb="4">
      <t>ソウセイ</t>
    </rPh>
    <rPh sb="4" eb="6">
      <t>スイシン</t>
    </rPh>
    <rPh sb="6" eb="9">
      <t>コウフキン</t>
    </rPh>
    <phoneticPr fontId="5"/>
  </si>
  <si>
    <t>補助金等交付</t>
    <rPh sb="0" eb="3">
      <t>ホジョキン</t>
    </rPh>
    <rPh sb="3" eb="4">
      <t>トウ</t>
    </rPh>
    <rPh sb="4" eb="6">
      <t>コウフ</t>
    </rPh>
    <phoneticPr fontId="5"/>
  </si>
  <si>
    <t>-</t>
    <phoneticPr fontId="5"/>
  </si>
  <si>
    <t>国土交通省</t>
  </si>
  <si>
    <t>地方創生整備推進交付金</t>
  </si>
  <si>
    <t>－</t>
    <phoneticPr fontId="5"/>
  </si>
  <si>
    <t>農林水産省</t>
  </si>
  <si>
    <t>環境省</t>
  </si>
  <si>
    <t>九州地方整備局</t>
    <rPh sb="0" eb="2">
      <t>キュウシュウ</t>
    </rPh>
    <phoneticPr fontId="5"/>
  </si>
  <si>
    <t>中部地方整備局</t>
  </si>
  <si>
    <t>関東地方整備局</t>
    <phoneticPr fontId="5"/>
  </si>
  <si>
    <t>中国地方整備局</t>
  </si>
  <si>
    <t>北陸地方整備局</t>
  </si>
  <si>
    <t>四国地方整備局</t>
    <phoneticPr fontId="5"/>
  </si>
  <si>
    <t>近畿地方整備局</t>
    <phoneticPr fontId="5"/>
  </si>
  <si>
    <t>東北地方整備局</t>
  </si>
  <si>
    <t>北海道開発局</t>
  </si>
  <si>
    <t>沖縄総合事務局</t>
    <phoneticPr fontId="5"/>
  </si>
  <si>
    <t>関東農政局</t>
    <rPh sb="0" eb="2">
      <t>カントウ</t>
    </rPh>
    <rPh sb="2" eb="5">
      <t>ノウセイキョク</t>
    </rPh>
    <phoneticPr fontId="5"/>
  </si>
  <si>
    <t>近畿農政局</t>
    <rPh sb="0" eb="2">
      <t>キンキ</t>
    </rPh>
    <rPh sb="2" eb="5">
      <t>ノウセイキョク</t>
    </rPh>
    <phoneticPr fontId="5"/>
  </si>
  <si>
    <t>中国四国農政局</t>
    <rPh sb="0" eb="2">
      <t>チュウゴク</t>
    </rPh>
    <rPh sb="2" eb="4">
      <t>シコク</t>
    </rPh>
    <rPh sb="4" eb="7">
      <t>ノウセイキョク</t>
    </rPh>
    <phoneticPr fontId="5"/>
  </si>
  <si>
    <t>九州農政局</t>
    <rPh sb="0" eb="2">
      <t>キュウシュウ</t>
    </rPh>
    <rPh sb="2" eb="5">
      <t>ノウセイキョク</t>
    </rPh>
    <phoneticPr fontId="5"/>
  </si>
  <si>
    <t>東海農政局</t>
    <rPh sb="0" eb="2">
      <t>トウカイ</t>
    </rPh>
    <rPh sb="2" eb="5">
      <t>ノウセイキョク</t>
    </rPh>
    <phoneticPr fontId="5"/>
  </si>
  <si>
    <t>東北農政局</t>
    <rPh sb="0" eb="2">
      <t>トウホク</t>
    </rPh>
    <rPh sb="2" eb="5">
      <t>ノウセイキョク</t>
    </rPh>
    <phoneticPr fontId="5"/>
  </si>
  <si>
    <t>北陸農政局</t>
    <rPh sb="0" eb="2">
      <t>ホクリク</t>
    </rPh>
    <rPh sb="2" eb="5">
      <t>ノウセイキョク</t>
    </rPh>
    <phoneticPr fontId="5"/>
  </si>
  <si>
    <t>林野庁</t>
  </si>
  <si>
    <t>水産庁</t>
  </si>
  <si>
    <t>交付金</t>
    <rPh sb="0" eb="3">
      <t>コウフキン</t>
    </rPh>
    <phoneticPr fontId="5"/>
  </si>
  <si>
    <t>地方創生整備推進交付金事業</t>
    <rPh sb="0" eb="2">
      <t>チホウ</t>
    </rPh>
    <rPh sb="2" eb="4">
      <t>ソウセイ</t>
    </rPh>
    <rPh sb="4" eb="6">
      <t>セイビ</t>
    </rPh>
    <rPh sb="6" eb="8">
      <t>スイシン</t>
    </rPh>
    <rPh sb="8" eb="11">
      <t>コウフキン</t>
    </rPh>
    <rPh sb="11" eb="13">
      <t>ジギョウ</t>
    </rPh>
    <phoneticPr fontId="5"/>
  </si>
  <si>
    <t>補助金等交付</t>
  </si>
  <si>
    <t>愛知県</t>
    <rPh sb="0" eb="3">
      <t>アイチケン</t>
    </rPh>
    <phoneticPr fontId="5"/>
  </si>
  <si>
    <t>－</t>
  </si>
  <si>
    <t>鹿児島県</t>
    <rPh sb="0" eb="4">
      <t>カゴシマケン</t>
    </rPh>
    <phoneticPr fontId="5"/>
  </si>
  <si>
    <t>佐賀県</t>
    <rPh sb="0" eb="3">
      <t>サガケン</t>
    </rPh>
    <phoneticPr fontId="5"/>
  </si>
  <si>
    <t>徳島県</t>
    <rPh sb="0" eb="3">
      <t>トクシマケン</t>
    </rPh>
    <phoneticPr fontId="5"/>
  </si>
  <si>
    <t>広島県</t>
    <rPh sb="0" eb="3">
      <t>ヒロシマケン</t>
    </rPh>
    <phoneticPr fontId="5"/>
  </si>
  <si>
    <t>岡山県</t>
    <rPh sb="0" eb="3">
      <t>オカヤマケン</t>
    </rPh>
    <phoneticPr fontId="5"/>
  </si>
  <si>
    <t>山梨県</t>
    <rPh sb="0" eb="2">
      <t>ヤマナシ</t>
    </rPh>
    <rPh sb="2" eb="3">
      <t>ケン</t>
    </rPh>
    <phoneticPr fontId="5"/>
  </si>
  <si>
    <t>愛媛県</t>
    <rPh sb="0" eb="3">
      <t>エヒメケン</t>
    </rPh>
    <phoneticPr fontId="5"/>
  </si>
  <si>
    <t>まち・ひと・しごと創生基本方針2021
第２期まち・ひと・しごと創生総合戦略（2020改訂版）
国民の命と暮らしを守る安心と希望のための総合経済対策</t>
    <phoneticPr fontId="5"/>
  </si>
  <si>
    <t>地方創生推進交付金事業</t>
    <rPh sb="0" eb="2">
      <t>チホウ</t>
    </rPh>
    <rPh sb="2" eb="4">
      <t>ソウセイ</t>
    </rPh>
    <rPh sb="4" eb="6">
      <t>スイシン</t>
    </rPh>
    <rPh sb="6" eb="9">
      <t>コウフキン</t>
    </rPh>
    <rPh sb="9" eb="11">
      <t>ジギョウ</t>
    </rPh>
    <phoneticPr fontId="5"/>
  </si>
  <si>
    <t>C.農林水産省</t>
  </si>
  <si>
    <t>D.環境省</t>
  </si>
  <si>
    <t>E.九州地方整備局</t>
  </si>
  <si>
    <t>F.関東農政局</t>
    <rPh sb="2" eb="4">
      <t>カントウ</t>
    </rPh>
    <phoneticPr fontId="5"/>
  </si>
  <si>
    <t>G.林野庁</t>
  </si>
  <si>
    <t>H.水産庁</t>
  </si>
  <si>
    <t>本交付金は、地方公共団体による自主的・主体的な事業設計に合わせ、具体的な成果目標とPDCAサイクルの確立の下、官民協働、地域間連携、政策間連携等の促進、先駆的・優良事例の横展開を積極的に推進することにより、地方創生への高い効果が期待できることから、国費投入の優先度の高いものである。</t>
    <phoneticPr fontId="3"/>
  </si>
  <si>
    <t>-</t>
    <phoneticPr fontId="5"/>
  </si>
  <si>
    <t>内閣府</t>
    <phoneticPr fontId="5"/>
  </si>
  <si>
    <t>地方版総合戦略に位置付けられた地方公共団体の自主的・主体的で先導的な取組を支援することにより、第２期「まち・ひと・しごと創生総合戦略」（2020改定版）で打ち出されている「将来にわたって『活力ある地域社会』の実現」や「『東京圏への一極集中』の是正」等を目指す。</t>
    <rPh sb="47" eb="48">
      <t>ダイ</t>
    </rPh>
    <rPh sb="49" eb="50">
      <t>キ</t>
    </rPh>
    <rPh sb="60" eb="62">
      <t>ソウセイ</t>
    </rPh>
    <rPh sb="62" eb="64">
      <t>ソウゴウ</t>
    </rPh>
    <rPh sb="64" eb="66">
      <t>センリャク</t>
    </rPh>
    <rPh sb="72" eb="74">
      <t>カイテイ</t>
    </rPh>
    <rPh sb="74" eb="75">
      <t>バン</t>
    </rPh>
    <rPh sb="77" eb="78">
      <t>ウ</t>
    </rPh>
    <rPh sb="79" eb="80">
      <t>ダ</t>
    </rPh>
    <rPh sb="86" eb="88">
      <t>ショウライ</t>
    </rPh>
    <rPh sb="94" eb="96">
      <t>カツリョク</t>
    </rPh>
    <rPh sb="98" eb="100">
      <t>チイキ</t>
    </rPh>
    <rPh sb="100" eb="102">
      <t>シャカイ</t>
    </rPh>
    <rPh sb="104" eb="106">
      <t>ジツゲン</t>
    </rPh>
    <rPh sb="110" eb="113">
      <t>トウキョウケン</t>
    </rPh>
    <rPh sb="115" eb="117">
      <t>イッキョク</t>
    </rPh>
    <rPh sb="117" eb="119">
      <t>シュウチュウ</t>
    </rPh>
    <rPh sb="121" eb="123">
      <t>ゼセイ</t>
    </rPh>
    <rPh sb="124" eb="125">
      <t>トウ</t>
    </rPh>
    <rPh sb="126" eb="128">
      <t>メザ</t>
    </rPh>
    <phoneticPr fontId="5"/>
  </si>
  <si>
    <t>地方公共団体に対する交付金であり、競争性は求められていないため。</t>
    <rPh sb="0" eb="2">
      <t>チホウ</t>
    </rPh>
    <rPh sb="2" eb="4">
      <t>コウキョウ</t>
    </rPh>
    <rPh sb="4" eb="6">
      <t>ダンタイ</t>
    </rPh>
    <rPh sb="7" eb="8">
      <t>タイ</t>
    </rPh>
    <rPh sb="10" eb="12">
      <t>コウフ</t>
    </rPh>
    <rPh sb="12" eb="13">
      <t>キン</t>
    </rPh>
    <rPh sb="17" eb="20">
      <t>キョウソウセイ</t>
    </rPh>
    <rPh sb="21" eb="22">
      <t>モト</t>
    </rPh>
    <phoneticPr fontId="5"/>
  </si>
  <si>
    <t>本交付金は、各地方公共団体の総合戦略に位置付けられた事業のうち先導的なものを支援することで、地方創生の更なる深化を目指すものであり、法定交付金として国が実施すべきものである。</t>
    <rPh sb="31" eb="34">
      <t>センドウテキ</t>
    </rPh>
    <rPh sb="38" eb="40">
      <t>シエン</t>
    </rPh>
    <rPh sb="51" eb="52">
      <t>サラ</t>
    </rPh>
    <rPh sb="54" eb="56">
      <t>シンカ</t>
    </rPh>
    <rPh sb="57" eb="59">
      <t>メザ</t>
    </rPh>
    <rPh sb="66" eb="68">
      <t>ホウテイ</t>
    </rPh>
    <rPh sb="68" eb="71">
      <t>コウフキン</t>
    </rPh>
    <rPh sb="74" eb="75">
      <t>クニ</t>
    </rPh>
    <phoneticPr fontId="3"/>
  </si>
  <si>
    <t>B.国土交通省</t>
  </si>
  <si>
    <t>５．地方創生</t>
    <rPh sb="2" eb="4">
      <t>チホウ</t>
    </rPh>
    <rPh sb="4" eb="6">
      <t>ソウセイ</t>
    </rPh>
    <phoneticPr fontId="5"/>
  </si>
  <si>
    <t>５．地方創生に関する施策の推進</t>
    <rPh sb="2" eb="4">
      <t>チホウ</t>
    </rPh>
    <rPh sb="4" eb="6">
      <t>ソウセイ</t>
    </rPh>
    <rPh sb="7" eb="8">
      <t>カン</t>
    </rPh>
    <rPh sb="10" eb="12">
      <t>シサク</t>
    </rPh>
    <rPh sb="13" eb="15">
      <t>スイシン</t>
    </rPh>
    <phoneticPr fontId="5"/>
  </si>
  <si>
    <t>☑</t>
  </si>
  <si>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としており、内閣府の事務局において複数・複層による審査を行っており、他の国庫補助制度との重複が発生しないよう個別にチェックしている。</t>
    <rPh sb="25" eb="28">
      <t>センドウセイ</t>
    </rPh>
    <rPh sb="29" eb="30">
      <t>タカ</t>
    </rPh>
    <rPh sb="38" eb="41">
      <t>アンテイテキ</t>
    </rPh>
    <rPh sb="43" eb="46">
      <t>ケイゾクテキ</t>
    </rPh>
    <rPh sb="47" eb="49">
      <t>シエン</t>
    </rPh>
    <rPh sb="56" eb="58">
      <t>チホウ</t>
    </rPh>
    <rPh sb="58" eb="60">
      <t>ソウセイ</t>
    </rPh>
    <rPh sb="61" eb="62">
      <t>サラ</t>
    </rPh>
    <rPh sb="64" eb="66">
      <t>シンカ</t>
    </rPh>
    <rPh sb="99" eb="100">
      <t>ホン</t>
    </rPh>
    <rPh sb="100" eb="103">
      <t>コウフキン</t>
    </rPh>
    <rPh sb="104" eb="106">
      <t>シエン</t>
    </rPh>
    <rPh sb="106" eb="108">
      <t>タイショウ</t>
    </rPh>
    <rPh sb="108" eb="110">
      <t>ジギョウ</t>
    </rPh>
    <rPh sb="111" eb="113">
      <t>センテイ</t>
    </rPh>
    <rPh sb="114" eb="115">
      <t>ア</t>
    </rPh>
    <rPh sb="173" eb="174">
      <t>オコナ</t>
    </rPh>
    <rPh sb="179" eb="180">
      <t>ホカ</t>
    </rPh>
    <rPh sb="181" eb="183">
      <t>コッコ</t>
    </rPh>
    <rPh sb="183" eb="185">
      <t>ホジョ</t>
    </rPh>
    <rPh sb="185" eb="187">
      <t>セイド</t>
    </rPh>
    <rPh sb="189" eb="191">
      <t>チョウフク</t>
    </rPh>
    <rPh sb="192" eb="194">
      <t>ハッセイ</t>
    </rPh>
    <rPh sb="199" eb="201">
      <t>コベツ</t>
    </rPh>
    <phoneticPr fontId="3"/>
  </si>
  <si>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rPh sb="1" eb="3">
      <t>ジギョウ</t>
    </rPh>
    <rPh sb="3" eb="6">
      <t>シュウリョウゴ</t>
    </rPh>
    <rPh sb="7" eb="10">
      <t>カクチホウ</t>
    </rPh>
    <rPh sb="10" eb="12">
      <t>コウキョウ</t>
    </rPh>
    <rPh sb="12" eb="14">
      <t>ダンタイ</t>
    </rPh>
    <rPh sb="18" eb="20">
      <t>ジッシ</t>
    </rPh>
    <rPh sb="23" eb="25">
      <t>コウカ</t>
    </rPh>
    <rPh sb="25" eb="27">
      <t>ケンショウ</t>
    </rPh>
    <rPh sb="28" eb="30">
      <t>テキセツ</t>
    </rPh>
    <rPh sb="31" eb="33">
      <t>ジッシ</t>
    </rPh>
    <rPh sb="39" eb="40">
      <t>クニ</t>
    </rPh>
    <rPh sb="45" eb="47">
      <t>チホウ</t>
    </rPh>
    <rPh sb="47" eb="49">
      <t>コウキョウ</t>
    </rPh>
    <rPh sb="49" eb="51">
      <t>ダンタイ</t>
    </rPh>
    <rPh sb="54" eb="56">
      <t>コウカ</t>
    </rPh>
    <rPh sb="56" eb="58">
      <t>ケンショウ</t>
    </rPh>
    <rPh sb="58" eb="60">
      <t>ケッカ</t>
    </rPh>
    <rPh sb="67" eb="69">
      <t>ナイヨウ</t>
    </rPh>
    <rPh sb="70" eb="72">
      <t>ブンセキ</t>
    </rPh>
    <rPh sb="74" eb="76">
      <t>コウヒョウ</t>
    </rPh>
    <rPh sb="79" eb="80">
      <t>アワ</t>
    </rPh>
    <rPh sb="83" eb="84">
      <t>ト</t>
    </rPh>
    <rPh sb="89" eb="91">
      <t>コウカ</t>
    </rPh>
    <rPh sb="91" eb="93">
      <t>ケンショウ</t>
    </rPh>
    <rPh sb="93" eb="95">
      <t>ケッカ</t>
    </rPh>
    <rPh sb="100" eb="101">
      <t>ホン</t>
    </rPh>
    <rPh sb="101" eb="104">
      <t>コウフキン</t>
    </rPh>
    <rPh sb="105" eb="106">
      <t>カカ</t>
    </rPh>
    <rPh sb="107" eb="109">
      <t>チホウ</t>
    </rPh>
    <rPh sb="109" eb="111">
      <t>コウキョウ</t>
    </rPh>
    <rPh sb="111" eb="113">
      <t>ダンタイ</t>
    </rPh>
    <rPh sb="116" eb="118">
      <t>コベツ</t>
    </rPh>
    <rPh sb="118" eb="120">
      <t>ソウダン</t>
    </rPh>
    <rPh sb="121" eb="123">
      <t>ゼンコク</t>
    </rPh>
    <rPh sb="123" eb="126">
      <t>セツメイカイ</t>
    </rPh>
    <rPh sb="126" eb="127">
      <t>ナド</t>
    </rPh>
    <rPh sb="128" eb="129">
      <t>サイ</t>
    </rPh>
    <rPh sb="130" eb="132">
      <t>カツヨウ</t>
    </rPh>
    <rPh sb="134" eb="136">
      <t>ユウリョウ</t>
    </rPh>
    <rPh sb="136" eb="138">
      <t>ジレイ</t>
    </rPh>
    <rPh sb="139" eb="140">
      <t>ヨコ</t>
    </rPh>
    <rPh sb="140" eb="142">
      <t>テンカイ</t>
    </rPh>
    <rPh sb="142" eb="143">
      <t>ナド</t>
    </rPh>
    <rPh sb="144" eb="146">
      <t>スイシン</t>
    </rPh>
    <rPh sb="151" eb="152">
      <t>ホン</t>
    </rPh>
    <rPh sb="152" eb="155">
      <t>コウフキン</t>
    </rPh>
    <rPh sb="156" eb="158">
      <t>リヨウ</t>
    </rPh>
    <rPh sb="158" eb="160">
      <t>ジッセキ</t>
    </rPh>
    <rPh sb="163" eb="165">
      <t>チホウ</t>
    </rPh>
    <rPh sb="165" eb="167">
      <t>コウキョウ</t>
    </rPh>
    <rPh sb="167" eb="169">
      <t>ダンタイ</t>
    </rPh>
    <rPh sb="175" eb="177">
      <t>チホウ</t>
    </rPh>
    <rPh sb="177" eb="179">
      <t>コウキョウ</t>
    </rPh>
    <rPh sb="179" eb="181">
      <t>ダンタイ</t>
    </rPh>
    <rPh sb="182" eb="183">
      <t>オオ</t>
    </rPh>
    <rPh sb="184" eb="186">
      <t>チイキ</t>
    </rPh>
    <rPh sb="190" eb="193">
      <t>セッキョクテキ</t>
    </rPh>
    <rPh sb="200" eb="202">
      <t>シエン</t>
    </rPh>
    <rPh sb="203" eb="204">
      <t>オコナ</t>
    </rPh>
    <rPh sb="211" eb="212">
      <t>ホン</t>
    </rPh>
    <rPh sb="212" eb="215">
      <t>コウフキン</t>
    </rPh>
    <rPh sb="216" eb="218">
      <t>リヨウ</t>
    </rPh>
    <rPh sb="218" eb="220">
      <t>ソクシン</t>
    </rPh>
    <rPh sb="221" eb="222">
      <t>ハカ</t>
    </rPh>
    <rPh sb="224" eb="226">
      <t>チホウ</t>
    </rPh>
    <rPh sb="226" eb="228">
      <t>ソウセイ</t>
    </rPh>
    <rPh sb="229" eb="231">
      <t>スソノ</t>
    </rPh>
    <rPh sb="232" eb="234">
      <t>カクダイ</t>
    </rPh>
    <rPh sb="235" eb="237">
      <t>メザ</t>
    </rPh>
    <phoneticPr fontId="3"/>
  </si>
  <si>
    <t>引き続き、より多くの地方公共団体に使ってもらえるように周知・広報に努めてまいりたい。</t>
    <rPh sb="7" eb="8">
      <t>オオ</t>
    </rPh>
    <rPh sb="10" eb="12">
      <t>チホウ</t>
    </rPh>
    <rPh sb="12" eb="14">
      <t>コウキョウ</t>
    </rPh>
    <rPh sb="14" eb="16">
      <t>ダンタイ</t>
    </rPh>
    <rPh sb="17" eb="18">
      <t>ツカ</t>
    </rPh>
    <rPh sb="27" eb="29">
      <t>シュウチ</t>
    </rPh>
    <rPh sb="30" eb="32">
      <t>コウホウ</t>
    </rPh>
    <rPh sb="33" eb="34">
      <t>ツト</t>
    </rPh>
    <phoneticPr fontId="3"/>
  </si>
  <si>
    <t>A.北海道</t>
    <rPh sb="2" eb="5">
      <t>ホッカイドウ</t>
    </rPh>
    <phoneticPr fontId="5"/>
  </si>
  <si>
    <t>I.長崎県</t>
    <rPh sb="2" eb="5">
      <t>ナガサキケン</t>
    </rPh>
    <phoneticPr fontId="5"/>
  </si>
  <si>
    <t>国から地方公共団体へ交付金を支出した数（平成28年度からの累積）</t>
    <rPh sb="20" eb="22">
      <t>ヘイセイ</t>
    </rPh>
    <rPh sb="24" eb="26">
      <t>ネンド</t>
    </rPh>
    <rPh sb="29" eb="31">
      <t>ルイセキ</t>
    </rPh>
    <phoneticPr fontId="5"/>
  </si>
  <si>
    <t>地方創生推進交付金</t>
    <phoneticPr fontId="5"/>
  </si>
  <si>
    <t>地方創生の深化</t>
    <rPh sb="0" eb="2">
      <t>チホウ</t>
    </rPh>
    <rPh sb="2" eb="4">
      <t>ソウセイ</t>
    </rPh>
    <rPh sb="5" eb="7">
      <t>シンカ</t>
    </rPh>
    <phoneticPr fontId="5"/>
  </si>
  <si>
    <t>交付対象事業を効果的に実施してＫＰＩを達成することにより、地方版総合戦略に基づいた地方創生の取組の更なる深化を目指す。</t>
    <phoneticPr fontId="5"/>
  </si>
  <si>
    <t>本交付金の支援対象事業の選定に当たり、ハード事業については、整備された施設や設備が本体のソフト事業と密接に関係しないものは対象外経費として交付対象から除外されることになっており、活用が見込まれない施設等が対象とならないように配慮している。</t>
    <rPh sb="0" eb="1">
      <t>ホン</t>
    </rPh>
    <rPh sb="1" eb="4">
      <t>コウフキン</t>
    </rPh>
    <rPh sb="5" eb="7">
      <t>シエン</t>
    </rPh>
    <rPh sb="7" eb="9">
      <t>タイショウ</t>
    </rPh>
    <rPh sb="9" eb="11">
      <t>ジギョウ</t>
    </rPh>
    <rPh sb="12" eb="14">
      <t>センテイ</t>
    </rPh>
    <rPh sb="15" eb="16">
      <t>ア</t>
    </rPh>
    <rPh sb="22" eb="24">
      <t>ジギョウ</t>
    </rPh>
    <rPh sb="30" eb="32">
      <t>セイビ</t>
    </rPh>
    <rPh sb="35" eb="37">
      <t>シセツ</t>
    </rPh>
    <rPh sb="38" eb="40">
      <t>セツビ</t>
    </rPh>
    <rPh sb="41" eb="43">
      <t>ホンタイ</t>
    </rPh>
    <rPh sb="47" eb="49">
      <t>ジギョウ</t>
    </rPh>
    <rPh sb="50" eb="52">
      <t>ミッセツ</t>
    </rPh>
    <rPh sb="53" eb="55">
      <t>カンケイ</t>
    </rPh>
    <rPh sb="61" eb="64">
      <t>タイショウガイ</t>
    </rPh>
    <rPh sb="64" eb="66">
      <t>ケイヒ</t>
    </rPh>
    <rPh sb="69" eb="71">
      <t>コウフ</t>
    </rPh>
    <rPh sb="71" eb="73">
      <t>タイショウ</t>
    </rPh>
    <rPh sb="75" eb="77">
      <t>ジョガイ</t>
    </rPh>
    <rPh sb="89" eb="91">
      <t>カツヨウ</t>
    </rPh>
    <rPh sb="92" eb="94">
      <t>ミコ</t>
    </rPh>
    <rPh sb="98" eb="100">
      <t>シセツ</t>
    </rPh>
    <rPh sb="100" eb="101">
      <t>ナド</t>
    </rPh>
    <rPh sb="102" eb="104">
      <t>タイショウ</t>
    </rPh>
    <rPh sb="112" eb="114">
      <t>ハイリョ</t>
    </rPh>
    <phoneticPr fontId="3"/>
  </si>
  <si>
    <t>執行額（Ｘ）／
国から交付金を支出した事業数（各年度）（Ｙ）</t>
    <rPh sb="19" eb="21">
      <t>ジギョウ</t>
    </rPh>
    <rPh sb="23" eb="24">
      <t>カク</t>
    </rPh>
    <rPh sb="24" eb="26">
      <t>ネンド</t>
    </rPh>
    <phoneticPr fontId="5"/>
  </si>
  <si>
    <t>百万円/事業数</t>
    <rPh sb="4" eb="6">
      <t>ジギョウ</t>
    </rPh>
    <rPh sb="6" eb="7">
      <t>スウ</t>
    </rPh>
    <phoneticPr fontId="5"/>
  </si>
  <si>
    <t>-</t>
    <phoneticPr fontId="5"/>
  </si>
  <si>
    <t>54,614/2,007</t>
    <phoneticPr fontId="5"/>
  </si>
  <si>
    <t>49,594/1,895</t>
    <phoneticPr fontId="5"/>
  </si>
  <si>
    <t>48,081/1,844</t>
    <phoneticPr fontId="5"/>
  </si>
  <si>
    <t>本格的な事業展開の段階を迎えた地方創生について、地方公共団体での先導的な取組を着実かつ強力に推進する。</t>
    <rPh sb="0" eb="3">
      <t>ホンカクテキ</t>
    </rPh>
    <rPh sb="4" eb="6">
      <t>ジギョウ</t>
    </rPh>
    <rPh sb="6" eb="8">
      <t>テンカイ</t>
    </rPh>
    <rPh sb="9" eb="11">
      <t>ダンカイ</t>
    </rPh>
    <rPh sb="12" eb="13">
      <t>ムカ</t>
    </rPh>
    <rPh sb="15" eb="17">
      <t>チホウ</t>
    </rPh>
    <rPh sb="17" eb="19">
      <t>ソウセイ</t>
    </rPh>
    <rPh sb="24" eb="26">
      <t>チホウ</t>
    </rPh>
    <rPh sb="26" eb="28">
      <t>コウキョウ</t>
    </rPh>
    <rPh sb="28" eb="30">
      <t>ダンタイ</t>
    </rPh>
    <rPh sb="32" eb="35">
      <t>センドウテキ</t>
    </rPh>
    <rPh sb="36" eb="38">
      <t>トリクミ</t>
    </rPh>
    <rPh sb="39" eb="41">
      <t>チャクジツ</t>
    </rPh>
    <rPh sb="43" eb="45">
      <t>キョウリョク</t>
    </rPh>
    <rPh sb="46" eb="48">
      <t>スイシン</t>
    </rPh>
    <phoneticPr fontId="5"/>
  </si>
  <si>
    <t>https://www8.cao.go.jp/hyouka/r3bunseki/r3bunseki-1.pdf</t>
    <phoneticPr fontId="5"/>
  </si>
  <si>
    <t>地方創生をさらに推進するのであれば、事業効果の検証とKPIの再検討、情報開示、事業実施に際しての規律付けが必要になる。他方、東京一極集中、人口減少については十分な説明がない。平成29年度に行われた行政事業レビューの指摘を受け改善された部分もあるが、予算規模が大きいことを考えると更なる改善を期待したい。改善にあたっては、掲げる国家戦略目標に適切なKPIを明記するよう検討して欲しい。</t>
    <phoneticPr fontId="5"/>
  </si>
  <si>
    <t>今年度の公開プロセスにおける議論及び外部有識者の所見を受けて、指摘された諸課題を踏まえ、事業内容の改善を検討するとともに、本交付金が東京一極集中や人口減少の是正にどの程度裨益しているのか、十分な説明責任を果たされたい。また、事業内容の改善に当たっては、掲げる国家戦略目標の達成状況を適切に測定できるＫＰＩを設定するよう検討されたい。</t>
    <rPh sb="0" eb="3">
      <t>コンネンド</t>
    </rPh>
    <rPh sb="4" eb="6">
      <t>コウカイ</t>
    </rPh>
    <rPh sb="14" eb="16">
      <t>ギロン</t>
    </rPh>
    <rPh sb="16" eb="17">
      <t>オヨ</t>
    </rPh>
    <rPh sb="18" eb="20">
      <t>ガイブ</t>
    </rPh>
    <rPh sb="20" eb="23">
      <t>ユウシキシャ</t>
    </rPh>
    <rPh sb="24" eb="26">
      <t>ショケン</t>
    </rPh>
    <rPh sb="27" eb="28">
      <t>ウ</t>
    </rPh>
    <rPh sb="31" eb="33">
      <t>シテキ</t>
    </rPh>
    <rPh sb="36" eb="39">
      <t>ショカダイ</t>
    </rPh>
    <rPh sb="40" eb="41">
      <t>フ</t>
    </rPh>
    <rPh sb="44" eb="46">
      <t>ジギョウ</t>
    </rPh>
    <rPh sb="46" eb="48">
      <t>ナイヨウ</t>
    </rPh>
    <rPh sb="49" eb="51">
      <t>カイゼン</t>
    </rPh>
    <rPh sb="52" eb="54">
      <t>ケントウ</t>
    </rPh>
    <rPh sb="61" eb="62">
      <t>ホン</t>
    </rPh>
    <rPh sb="62" eb="65">
      <t>コウフキン</t>
    </rPh>
    <rPh sb="66" eb="68">
      <t>トウキョウ</t>
    </rPh>
    <rPh sb="68" eb="70">
      <t>イッキョク</t>
    </rPh>
    <rPh sb="70" eb="72">
      <t>シュウチュウ</t>
    </rPh>
    <rPh sb="73" eb="75">
      <t>ジンコウ</t>
    </rPh>
    <rPh sb="75" eb="77">
      <t>ゲンショウ</t>
    </rPh>
    <rPh sb="78" eb="80">
      <t>ゼセイ</t>
    </rPh>
    <rPh sb="83" eb="85">
      <t>テイド</t>
    </rPh>
    <rPh sb="85" eb="87">
      <t>ヒエキ</t>
    </rPh>
    <rPh sb="94" eb="96">
      <t>ジュウブン</t>
    </rPh>
    <rPh sb="97" eb="99">
      <t>セツメイ</t>
    </rPh>
    <rPh sb="99" eb="101">
      <t>セキニン</t>
    </rPh>
    <rPh sb="102" eb="103">
      <t>ハ</t>
    </rPh>
    <rPh sb="112" eb="114">
      <t>ジギョウ</t>
    </rPh>
    <rPh sb="114" eb="116">
      <t>ナイヨウ</t>
    </rPh>
    <rPh sb="117" eb="119">
      <t>カイゼン</t>
    </rPh>
    <rPh sb="120" eb="121">
      <t>ア</t>
    </rPh>
    <rPh sb="126" eb="127">
      <t>カカ</t>
    </rPh>
    <rPh sb="129" eb="131">
      <t>コッカ</t>
    </rPh>
    <rPh sb="131" eb="133">
      <t>センリャク</t>
    </rPh>
    <rPh sb="133" eb="135">
      <t>モクヒョウ</t>
    </rPh>
    <rPh sb="136" eb="138">
      <t>タッセイ</t>
    </rPh>
    <rPh sb="138" eb="140">
      <t>ジョウキョウ</t>
    </rPh>
    <rPh sb="141" eb="143">
      <t>テキセツ</t>
    </rPh>
    <rPh sb="144" eb="146">
      <t>ソクテイ</t>
    </rPh>
    <rPh sb="153" eb="155">
      <t>セッテイ</t>
    </rPh>
    <rPh sb="159" eb="161">
      <t>ケントウ</t>
    </rPh>
    <phoneticPr fontId="5"/>
  </si>
  <si>
    <t>-</t>
    <phoneticPr fontId="5"/>
  </si>
  <si>
    <t>　現在行政事業レビューシートに掲載しているＫＰＩについては、指摘を踏まえ、より適切な指標への変更を検討する。また、個々の事業の状況について適切に情報開示を行い、規律付けに繋げていく。
　東京一極集中の是正や人口減少を和らげるといった目標については、「まち・ひと・しごと創生総合戦略」に掲げられたものであり、多種多様な政策・施策と相まって実現されるものであって、地方創生関係交付金事業単独の効果のみを抽出することは困難であるものの、現在効果検証事業の一環として行っている、外部有識者検討委員会の意見も踏まえた経済波及効果の計算や、農業生産額、観光入込客数への影響の検証等に加え、今後、各種統計データを活用した様々な検証を行うことで、目標に対する間接的な影響を確認する。
　その他、毎年取りまとめている効果検証の報告書、ガイドライン及び事例集について、より地方公共団体の参考となるよう改善を進めていくとともに、個々の事業について適切な審査を行い、地方公共団体に丁寧に助言することなどを通じて、地方創生関係交付金事業がより効果的に実施されるよう努める。</t>
    <phoneticPr fontId="5"/>
  </si>
  <si>
    <t xml:space="preserve">・本交付金は、デジタル田園都市国家構想による地方活性化をはじめ、地方版総合戦略に位置付けられた地方公共団体の自主的・主体的で先導的な取組を支援し、地方公共団体を交付対象者とする。なお、本交付金が支援する取組は、ソフト事業のほか、道、汚水処理施設又は港の整備を対象とする。
・令和４年度は、デジタル技術の活用により、地域の個性を活かしながら、地方を活性化し、持続可能な経済社会を目指す「デジタル田園都市国家構想」を推進する観点から、新規事業において、デジタル技術の活用及びその普及等を推進するための取組を事業内容に含めることを申請の要件とする等の変更を行った。【補助率：1/2等】 
※地方創生推進交付金のうち一部については、地域における大学の振興及び若者の雇用機会の創出による若者の修学及び就業の促進に関する法律第11条の交付金として、地方大学・地域産業創生交付金と一体的に執行する。また、地方創生推進交付金申請支援システムの経費については、令和４年度概算要求からデジタル庁にて予算計上。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
</t>
    <rPh sb="1" eb="2">
      <t>ホン</t>
    </rPh>
    <rPh sb="73" eb="75">
      <t>チホウ</t>
    </rPh>
    <rPh sb="75" eb="77">
      <t>コウキョウ</t>
    </rPh>
    <rPh sb="77" eb="79">
      <t>ダンタイ</t>
    </rPh>
    <rPh sb="80" eb="82">
      <t>コウフ</t>
    </rPh>
    <rPh sb="82" eb="84">
      <t>タイショウ</t>
    </rPh>
    <rPh sb="84" eb="85">
      <t>シャ</t>
    </rPh>
    <rPh sb="92" eb="93">
      <t>ホン</t>
    </rPh>
    <rPh sb="93" eb="96">
      <t>コウフキン</t>
    </rPh>
    <rPh sb="97" eb="99">
      <t>シエン</t>
    </rPh>
    <rPh sb="101" eb="103">
      <t>トリクミ</t>
    </rPh>
    <rPh sb="108" eb="110">
      <t>ジギョウ</t>
    </rPh>
    <rPh sb="114" eb="115">
      <t>ミチ</t>
    </rPh>
    <rPh sb="137" eb="139">
      <t>レイワ</t>
    </rPh>
    <rPh sb="140" eb="142">
      <t>ネンド</t>
    </rPh>
    <rPh sb="215" eb="217">
      <t>シンキ</t>
    </rPh>
    <rPh sb="217" eb="219">
      <t>ジギョウ</t>
    </rPh>
    <rPh sb="228" eb="230">
      <t>ギジュツ</t>
    </rPh>
    <rPh sb="231" eb="233">
      <t>カツヨウ</t>
    </rPh>
    <rPh sb="233" eb="234">
      <t>オヨ</t>
    </rPh>
    <rPh sb="237" eb="239">
      <t>フキュウ</t>
    </rPh>
    <rPh sb="239" eb="240">
      <t>トウ</t>
    </rPh>
    <rPh sb="241" eb="243">
      <t>スイシン</t>
    </rPh>
    <rPh sb="248" eb="250">
      <t>トリクミ</t>
    </rPh>
    <rPh sb="251" eb="253">
      <t>ジギョウ</t>
    </rPh>
    <rPh sb="253" eb="255">
      <t>ナイヨウ</t>
    </rPh>
    <rPh sb="256" eb="257">
      <t>フク</t>
    </rPh>
    <rPh sb="262" eb="264">
      <t>シンセイ</t>
    </rPh>
    <rPh sb="265" eb="267">
      <t>ヨウケン</t>
    </rPh>
    <rPh sb="270" eb="271">
      <t>トウ</t>
    </rPh>
    <rPh sb="272" eb="274">
      <t>ヘンコウ</t>
    </rPh>
    <rPh sb="275" eb="276">
      <t>オコナ</t>
    </rPh>
    <phoneticPr fontId="5"/>
  </si>
  <si>
    <t>参事官：白水 伸英
参事官：中橋　宗一郎</t>
    <rPh sb="14" eb="16">
      <t>ナカハシ</t>
    </rPh>
    <rPh sb="17" eb="20">
      <t>ソウイチロウ</t>
    </rPh>
    <phoneticPr fontId="5"/>
  </si>
  <si>
    <t>重要政策推進枠：9,300</t>
    <rPh sb="0" eb="2">
      <t>ジュウヨウ</t>
    </rPh>
    <phoneticPr fontId="5"/>
  </si>
  <si>
    <t xml:space="preserve">〇平成29年度行政事業レビュー公開プロセス　（0030）地方創生推進交付金、（0031）地方創生拠点整備交付金、（0136）交付金効果検証事業に必要な経費
【評価結果】
　事業全体の抜本的な改善
【取りまとめコメント】
　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国は、これまでの経験を踏まえ、PDCAサイクルを有効に機能させる観点から、地方公共団体の対応能力を勘案しつつ、本事業の執行の仕組みについて、抜本的な見直しを急ぐべきである。
【対応】
　これまでの経験及び効果検証事業の結果を踏まえ、ＰＤＣＡサイクルを有効に機能させる観点から、地方公共団体の対応能力を勘案しつつ、交付金事業の執行を行うこととしたい。
また、活用事例集及びガイドラインを策定し公表した。（平成30年４月27日）
〇令和元年度　予算執行調査　地方創生推進交付金
【指摘概要】
１．継続事業のKPIについては、その達成状況を踏まえ、メリハリをつけた審査とすること（特に、KPI未達＋増額申請の場合は、地方において第三者評価を実施する等）。
２．継続事業の自立性については、自主財源の実績を把握し、メリハリをつけた審査とすること。
３．官民協働については、民間資金の獲得等の重要性を審査基準に反映させること。
４．観光分野の事業については、広域連携等の地域間連携の重要性を審査基準に反映させること。
５．政策間連携については、特に観光関連の補助金等について補助要件をチェックリスト化するなどの厳格な確認を申請受付時に行うこと。
【対応】　
１．以下の２点について、地方公共団体に周知を行った。
・KPIの達成（見込み）状況を踏まえた事業の見直し内容等の分析が不十分である場合は変更や継続を認めないこと
・KPIが未達成の事業について増額する場合、原則として、第三者評価の実施が必要であること
　　また、交付申請の審査においては、これらのKPIに関する分析等に基づきメリハリを付けることとした。
２．自立性の状況
　 交付金の申請様式に、自主財源額の実績（見込み）値を記載する欄のほか、目標未達である場合の理由及びそれを踏まえた見直し内容を記載する欄を新たに追加した。
３．官民協働の状況
　交付申請の審査において、民間資金を得て事業実施する場合には高い評価となるよう評価基準を変更した。
４．地域間連携の状況
他の地方公共団体と連携して事業を実施することが効果的かつ効率的なものについて
は、広域連携事業とすることが望ましい（特に観光分野）旨を地方公共団体に周知し、
審査における評価ポイントとすることとした。
５．政策間連携の状況
　観光関連の補助金については、概要等をリスト化し、申請様式にこれら予算との重複排除に関するチェック欄を設けることとした。
〇令和元年度行政事業レビュー秋の年次検証　（0031）地方創生推進交付金
【取りまとめコメント】
　地方創生推進交付金については、地域再生のための重要なツールである。事業の採択・執行にあたっては、施策の目的に沿って効果的、かつ交付期間終了後の自走・自立を見据えるべきである。そのため、単年度の短期的な検証ではなく、複数年度にわたる中長期的アウトカムの厳格な検証等を行うとともに、KPI 設定の優良事例の紹介など、事業の評価の適正性を検証する必要がある。また、第一次総合戦略の仕組み自体の総括や交付金事業自体の効果測定も更に厳格に行っていく必要がある。
【対応】
　効果的な事業の採択については、予算執行調査の指摘を踏まえた運用の厳格化により対応。中長期的な検証については、事業期間終了後の交付金活用事業のフォローアップの手法を効果検証委員会において検討。この際、地方の負担にも配慮した、効果的かつ効率的な手法を追及。ガイドラインにおけるKPI設定の章について、事業類型ごとの代表的なKPI設定の例示等、記載を拡充させる方向で、効果検証委員会において検討。
　当該内容に基づき、交付金の審査担当者間の審査や事前相談対応時の企画立案支援に係るスキルの向上を図る。交付金事業の効果測定については、現状、産業連関表による分析にとどまっている経済波及効果の算出方法の改善方策を、効果検証委員会において検討。
〇令和元年度決算検査報告（R２年11月公表）地方創生推進交付金
【指摘概要】補助金の交付額の算定が適切でなかったもの（地方創生推進交付金により実施
した事業の交付対象事業費が過大に交付されていたもの）。
【対応】該当自治体の地方創生推進交付金事業に係る超過交付相当額については、既に返還させた。また、指摘の趣旨を踏まえ、内閣府から地方公共団体に対して事務連絡を発出し、今回の指摘内容及び留意事項について、注意喚起を行っ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</si>
</sst>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5" fillId="5" borderId="74" xfId="0" applyFont="1" applyFill="1" applyBorder="1" applyAlignment="1" applyProtection="1">
      <alignment horizontal="left" vertical="center" wrapText="1"/>
      <protection locked="0"/>
    </xf>
    <xf numFmtId="0" fontId="5" fillId="5" borderId="75"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0"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15" xfId="0" applyNumberFormat="1" applyFont="1" applyFill="1" applyBorder="1" applyAlignment="1" applyProtection="1">
      <alignment horizontal="right" vertical="center"/>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146397</xdr:colOff>
      <xdr:row>93</xdr:row>
      <xdr:rowOff>252530</xdr:rowOff>
    </xdr:from>
    <xdr:to>
      <xdr:col>29</xdr:col>
      <xdr:colOff>171210</xdr:colOff>
      <xdr:row>96</xdr:row>
      <xdr:rowOff>149597</xdr:rowOff>
    </xdr:to>
    <xdr:sp macro="" textlink="">
      <xdr:nvSpPr>
        <xdr:cNvPr id="2" name="正方形/長方形 1"/>
        <xdr:cNvSpPr/>
      </xdr:nvSpPr>
      <xdr:spPr>
        <a:xfrm>
          <a:off x="2991197" y="46937730"/>
          <a:ext cx="3072813" cy="96386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48,081</a:t>
          </a:r>
          <a:r>
            <a:rPr kumimoji="1" lang="ja-JP" altLang="en-US" sz="1400"/>
            <a:t>百万円</a:t>
          </a:r>
        </a:p>
      </xdr:txBody>
    </xdr:sp>
    <xdr:clientData/>
  </xdr:twoCellAnchor>
  <xdr:twoCellAnchor>
    <xdr:from>
      <xdr:col>14</xdr:col>
      <xdr:colOff>154241</xdr:colOff>
      <xdr:row>104</xdr:row>
      <xdr:rowOff>254612</xdr:rowOff>
    </xdr:from>
    <xdr:to>
      <xdr:col>29</xdr:col>
      <xdr:colOff>135191</xdr:colOff>
      <xdr:row>108</xdr:row>
      <xdr:rowOff>717</xdr:rowOff>
    </xdr:to>
    <xdr:sp macro="" textlink="">
      <xdr:nvSpPr>
        <xdr:cNvPr id="3" name="正方形/長方形 2"/>
        <xdr:cNvSpPr/>
      </xdr:nvSpPr>
      <xdr:spPr>
        <a:xfrm>
          <a:off x="2954591" y="61643237"/>
          <a:ext cx="2981325" cy="115580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r>
            <a:rPr kumimoji="1" lang="en-US" altLang="ja-JP" sz="1400">
              <a:solidFill>
                <a:sysClr val="windowText" lastClr="000000"/>
              </a:solidFill>
            </a:rPr>
            <a:t>1,075</a:t>
          </a:r>
          <a:r>
            <a:rPr kumimoji="1" lang="ja-JP" altLang="en-US" sz="1400">
              <a:solidFill>
                <a:sysClr val="windowText" lastClr="000000"/>
              </a:solidFill>
            </a:rPr>
            <a:t>団</a:t>
          </a:r>
          <a:r>
            <a:rPr kumimoji="1" lang="ja-JP" altLang="en-US" sz="1400"/>
            <a:t>体）</a:t>
          </a:r>
          <a:endParaRPr kumimoji="1" lang="en-US" altLang="ja-JP" sz="1400"/>
        </a:p>
        <a:p>
          <a:pPr algn="ctr"/>
          <a:r>
            <a:rPr kumimoji="1" lang="en-US" altLang="ja-JP" sz="1400">
              <a:latin typeface="+mj-ea"/>
              <a:ea typeface="+mj-ea"/>
            </a:rPr>
            <a:t>48,081</a:t>
          </a:r>
          <a:r>
            <a:rPr kumimoji="1" lang="ja-JP" altLang="en-US" sz="1400">
              <a:latin typeface="+mj-ea"/>
              <a:ea typeface="+mj-ea"/>
            </a:rPr>
            <a:t>百万円</a:t>
          </a:r>
        </a:p>
      </xdr:txBody>
    </xdr:sp>
    <xdr:clientData/>
  </xdr:twoCellAnchor>
  <xdr:twoCellAnchor>
    <xdr:from>
      <xdr:col>22</xdr:col>
      <xdr:colOff>46263</xdr:colOff>
      <xdr:row>98</xdr:row>
      <xdr:rowOff>299115</xdr:rowOff>
    </xdr:from>
    <xdr:to>
      <xdr:col>22</xdr:col>
      <xdr:colOff>46263</xdr:colOff>
      <xdr:row>104</xdr:row>
      <xdr:rowOff>82361</xdr:rowOff>
    </xdr:to>
    <xdr:cxnSp macro="">
      <xdr:nvCxnSpPr>
        <xdr:cNvPr id="4" name="直線矢印コネクタ 3"/>
        <xdr:cNvCxnSpPr/>
      </xdr:nvCxnSpPr>
      <xdr:spPr>
        <a:xfrm>
          <a:off x="4446813" y="59573190"/>
          <a:ext cx="0" cy="1897796"/>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168809</xdr:colOff>
      <xdr:row>96</xdr:row>
      <xdr:rowOff>250450</xdr:rowOff>
    </xdr:from>
    <xdr:to>
      <xdr:col>29</xdr:col>
      <xdr:colOff>171210</xdr:colOff>
      <xdr:row>98</xdr:row>
      <xdr:rowOff>162404</xdr:rowOff>
    </xdr:to>
    <xdr:sp macro="" textlink="">
      <xdr:nvSpPr>
        <xdr:cNvPr id="5" name="大かっこ 4"/>
        <xdr:cNvSpPr/>
      </xdr:nvSpPr>
      <xdr:spPr>
        <a:xfrm>
          <a:off x="2969159" y="58819675"/>
          <a:ext cx="3002776" cy="61680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実施計画審査</a:t>
          </a:r>
        </a:p>
      </xdr:txBody>
    </xdr:sp>
    <xdr:clientData/>
  </xdr:twoCellAnchor>
  <xdr:twoCellAnchor>
    <xdr:from>
      <xdr:col>15</xdr:col>
      <xdr:colOff>63473</xdr:colOff>
      <xdr:row>108</xdr:row>
      <xdr:rowOff>74681</xdr:rowOff>
    </xdr:from>
    <xdr:to>
      <xdr:col>29</xdr:col>
      <xdr:colOff>34339</xdr:colOff>
      <xdr:row>109</xdr:row>
      <xdr:rowOff>5045</xdr:rowOff>
    </xdr:to>
    <xdr:sp macro="" textlink="">
      <xdr:nvSpPr>
        <xdr:cNvPr id="6" name="大かっこ 5"/>
        <xdr:cNvSpPr/>
      </xdr:nvSpPr>
      <xdr:spPr>
        <a:xfrm>
          <a:off x="3063848" y="62873006"/>
          <a:ext cx="2771216" cy="59711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実施計画作成、実施計画に基づき事業実施</a:t>
          </a:r>
        </a:p>
      </xdr:txBody>
    </xdr:sp>
    <xdr:clientData/>
  </xdr:twoCellAnchor>
  <xdr:oneCellAnchor>
    <xdr:from>
      <xdr:col>8</xdr:col>
      <xdr:colOff>11206</xdr:colOff>
      <xdr:row>92</xdr:row>
      <xdr:rowOff>302559</xdr:rowOff>
    </xdr:from>
    <xdr:ext cx="3217612" cy="233397"/>
    <xdr:sp macro="" textlink="">
      <xdr:nvSpPr>
        <xdr:cNvPr id="7" name="テキスト ボックス 6"/>
        <xdr:cNvSpPr txBox="1"/>
      </xdr:nvSpPr>
      <xdr:spPr>
        <a:xfrm>
          <a:off x="1611406" y="57462084"/>
          <a:ext cx="3217612"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地方創生推進交付金（その他事項経費）</a:t>
          </a:r>
          <a:r>
            <a:rPr kumimoji="1" lang="en-US" altLang="ja-JP" sz="1400"/>
            <a:t>】</a:t>
          </a:r>
          <a:endParaRPr kumimoji="1" lang="ja-JP" altLang="en-US" sz="1400"/>
        </a:p>
      </xdr:txBody>
    </xdr:sp>
    <xdr:clientData/>
  </xdr:oneCellAnchor>
  <xdr:oneCellAnchor>
    <xdr:from>
      <xdr:col>22</xdr:col>
      <xdr:colOff>186336</xdr:colOff>
      <xdr:row>101</xdr:row>
      <xdr:rowOff>61470</xdr:rowOff>
    </xdr:from>
    <xdr:ext cx="1256754" cy="233397"/>
    <xdr:sp macro="" textlink="">
      <xdr:nvSpPr>
        <xdr:cNvPr id="8" name="テキスト ボックス 7"/>
        <xdr:cNvSpPr txBox="1"/>
      </xdr:nvSpPr>
      <xdr:spPr>
        <a:xfrm>
          <a:off x="4623865" y="48437264"/>
          <a:ext cx="1256754"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24</xdr:col>
      <xdr:colOff>162481</xdr:colOff>
      <xdr:row>110</xdr:row>
      <xdr:rowOff>280147</xdr:rowOff>
    </xdr:from>
    <xdr:to>
      <xdr:col>31</xdr:col>
      <xdr:colOff>162481</xdr:colOff>
      <xdr:row>112</xdr:row>
      <xdr:rowOff>23210</xdr:rowOff>
    </xdr:to>
    <xdr:sp macro="" textlink="">
      <xdr:nvSpPr>
        <xdr:cNvPr id="9" name="正方形/長方形 8"/>
        <xdr:cNvSpPr/>
      </xdr:nvSpPr>
      <xdr:spPr>
        <a:xfrm>
          <a:off x="4963081" y="64411972"/>
          <a:ext cx="1400175" cy="78128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41,379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15207</xdr:colOff>
      <xdr:row>112</xdr:row>
      <xdr:rowOff>69635</xdr:rowOff>
    </xdr:from>
    <xdr:to>
      <xdr:col>35</xdr:col>
      <xdr:colOff>164088</xdr:colOff>
      <xdr:row>113</xdr:row>
      <xdr:rowOff>63234</xdr:rowOff>
    </xdr:to>
    <xdr:sp macro="" textlink="">
      <xdr:nvSpPr>
        <xdr:cNvPr id="10" name="大かっこ 9"/>
        <xdr:cNvSpPr/>
      </xdr:nvSpPr>
      <xdr:spPr>
        <a:xfrm>
          <a:off x="4215732" y="65239685"/>
          <a:ext cx="2949231" cy="222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地域再生計画の認定、配分計画の作成</a:t>
          </a:r>
          <a:endParaRPr kumimoji="1" lang="en-US" altLang="ja-JP" sz="1100"/>
        </a:p>
      </xdr:txBody>
    </xdr:sp>
    <xdr:clientData/>
  </xdr:twoCellAnchor>
  <xdr:twoCellAnchor>
    <xdr:from>
      <xdr:col>28</xdr:col>
      <xdr:colOff>67237</xdr:colOff>
      <xdr:row>113</xdr:row>
      <xdr:rowOff>145677</xdr:rowOff>
    </xdr:from>
    <xdr:to>
      <xdr:col>28</xdr:col>
      <xdr:colOff>67237</xdr:colOff>
      <xdr:row>114</xdr:row>
      <xdr:rowOff>78773</xdr:rowOff>
    </xdr:to>
    <xdr:cxnSp macro="">
      <xdr:nvCxnSpPr>
        <xdr:cNvPr id="11" name="直線矢印コネクタ 10"/>
        <xdr:cNvCxnSpPr/>
      </xdr:nvCxnSpPr>
      <xdr:spPr>
        <a:xfrm>
          <a:off x="5667937" y="65544327"/>
          <a:ext cx="0" cy="3807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114</xdr:row>
      <xdr:rowOff>78443</xdr:rowOff>
    </xdr:from>
    <xdr:to>
      <xdr:col>44</xdr:col>
      <xdr:colOff>176090</xdr:colOff>
      <xdr:row>114</xdr:row>
      <xdr:rowOff>78443</xdr:rowOff>
    </xdr:to>
    <xdr:cxnSp macro="">
      <xdr:nvCxnSpPr>
        <xdr:cNvPr id="12" name="直線コネクタ 11"/>
        <xdr:cNvCxnSpPr/>
      </xdr:nvCxnSpPr>
      <xdr:spPr>
        <a:xfrm>
          <a:off x="2256302" y="65924768"/>
          <a:ext cx="67208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114</xdr:row>
      <xdr:rowOff>64831</xdr:rowOff>
    </xdr:from>
    <xdr:to>
      <xdr:col>11</xdr:col>
      <xdr:colOff>60280</xdr:colOff>
      <xdr:row>115</xdr:row>
      <xdr:rowOff>69326</xdr:rowOff>
    </xdr:to>
    <xdr:cxnSp macro="">
      <xdr:nvCxnSpPr>
        <xdr:cNvPr id="13" name="直線矢印コネクタ 12"/>
        <xdr:cNvCxnSpPr/>
      </xdr:nvCxnSpPr>
      <xdr:spPr>
        <a:xfrm flipH="1">
          <a:off x="2256302" y="65911156"/>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67234</xdr:colOff>
      <xdr:row>114</xdr:row>
      <xdr:rowOff>78444</xdr:rowOff>
    </xdr:from>
    <xdr:to>
      <xdr:col>19</xdr:col>
      <xdr:colOff>71487</xdr:colOff>
      <xdr:row>115</xdr:row>
      <xdr:rowOff>82939</xdr:rowOff>
    </xdr:to>
    <xdr:cxnSp macro="">
      <xdr:nvCxnSpPr>
        <xdr:cNvPr id="14" name="直線矢印コネクタ 13"/>
        <xdr:cNvCxnSpPr/>
      </xdr:nvCxnSpPr>
      <xdr:spPr>
        <a:xfrm flipH="1">
          <a:off x="3867709" y="65924769"/>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176089</xdr:colOff>
      <xdr:row>114</xdr:row>
      <xdr:rowOff>64836</xdr:rowOff>
    </xdr:from>
    <xdr:to>
      <xdr:col>44</xdr:col>
      <xdr:colOff>180342</xdr:colOff>
      <xdr:row>115</xdr:row>
      <xdr:rowOff>69331</xdr:rowOff>
    </xdr:to>
    <xdr:cxnSp macro="">
      <xdr:nvCxnSpPr>
        <xdr:cNvPr id="15" name="直線矢印コネクタ 14"/>
        <xdr:cNvCxnSpPr/>
      </xdr:nvCxnSpPr>
      <xdr:spPr>
        <a:xfrm flipH="1">
          <a:off x="8977189" y="65911161"/>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117</xdr:row>
      <xdr:rowOff>39222</xdr:rowOff>
    </xdr:from>
    <xdr:to>
      <xdr:col>11</xdr:col>
      <xdr:colOff>60280</xdr:colOff>
      <xdr:row>118</xdr:row>
      <xdr:rowOff>109351</xdr:rowOff>
    </xdr:to>
    <xdr:cxnSp macro="">
      <xdr:nvCxnSpPr>
        <xdr:cNvPr id="16" name="直線矢印コネクタ 15"/>
        <xdr:cNvCxnSpPr/>
      </xdr:nvCxnSpPr>
      <xdr:spPr>
        <a:xfrm flipH="1">
          <a:off x="2256302" y="66895197"/>
          <a:ext cx="4253"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115</xdr:row>
      <xdr:rowOff>80042</xdr:rowOff>
    </xdr:from>
    <xdr:to>
      <xdr:col>14</xdr:col>
      <xdr:colOff>90449</xdr:colOff>
      <xdr:row>117</xdr:row>
      <xdr:rowOff>24014</xdr:rowOff>
    </xdr:to>
    <xdr:sp macro="" textlink="">
      <xdr:nvSpPr>
        <xdr:cNvPr id="17" name="正方形/長方形 16"/>
        <xdr:cNvSpPr/>
      </xdr:nvSpPr>
      <xdr:spPr>
        <a:xfrm>
          <a:off x="1667436" y="66307367"/>
          <a:ext cx="1223363" cy="57262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Ｂ．国土交通省</a:t>
          </a:r>
          <a:endParaRPr kumimoji="1" lang="en-US" altLang="ja-JP" sz="1100">
            <a:solidFill>
              <a:sysClr val="windowText" lastClr="000000"/>
            </a:solidFill>
          </a:endParaRPr>
        </a:p>
        <a:p>
          <a:pPr algn="ctr"/>
          <a:r>
            <a:rPr kumimoji="1" lang="en-US" altLang="ja-JP" sz="1100">
              <a:solidFill>
                <a:sysClr val="windowText" lastClr="000000"/>
              </a:solidFill>
            </a:rPr>
            <a:t>22,758</a:t>
          </a:r>
          <a:r>
            <a:rPr kumimoji="1" lang="ja-JP" altLang="en-US" sz="1100">
              <a:solidFill>
                <a:sysClr val="windowText" lastClr="000000"/>
              </a:solidFill>
            </a:rPr>
            <a:t>百万円</a:t>
          </a:r>
        </a:p>
      </xdr:txBody>
    </xdr:sp>
    <xdr:clientData/>
  </xdr:twoCellAnchor>
  <xdr:twoCellAnchor>
    <xdr:from>
      <xdr:col>16</xdr:col>
      <xdr:colOff>56033</xdr:colOff>
      <xdr:row>115</xdr:row>
      <xdr:rowOff>93647</xdr:rowOff>
    </xdr:from>
    <xdr:to>
      <xdr:col>22</xdr:col>
      <xdr:colOff>94448</xdr:colOff>
      <xdr:row>117</xdr:row>
      <xdr:rowOff>48825</xdr:rowOff>
    </xdr:to>
    <xdr:sp macro="" textlink="">
      <xdr:nvSpPr>
        <xdr:cNvPr id="18" name="正方形/長方形 17"/>
        <xdr:cNvSpPr/>
      </xdr:nvSpPr>
      <xdr:spPr>
        <a:xfrm>
          <a:off x="3256433" y="66320972"/>
          <a:ext cx="1238565" cy="58382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Ｃ．農林水産省</a:t>
          </a:r>
          <a:endParaRPr kumimoji="1" lang="en-US" altLang="ja-JP" sz="1100">
            <a:solidFill>
              <a:sysClr val="windowText" lastClr="000000"/>
            </a:solidFill>
          </a:endParaRPr>
        </a:p>
        <a:p>
          <a:pPr algn="ctr"/>
          <a:r>
            <a:rPr kumimoji="1" lang="en-US" altLang="ja-JP" sz="1100">
              <a:solidFill>
                <a:sysClr val="windowText" lastClr="000000"/>
              </a:solidFill>
            </a:rPr>
            <a:t>17,839</a:t>
          </a:r>
          <a:r>
            <a:rPr kumimoji="1" lang="ja-JP" altLang="en-US" sz="1100">
              <a:solidFill>
                <a:sysClr val="windowText" lastClr="000000"/>
              </a:solidFill>
            </a:rPr>
            <a:t>百万円</a:t>
          </a:r>
        </a:p>
      </xdr:txBody>
    </xdr:sp>
    <xdr:clientData/>
  </xdr:twoCellAnchor>
  <xdr:twoCellAnchor>
    <xdr:from>
      <xdr:col>42</xdr:col>
      <xdr:colOff>15205</xdr:colOff>
      <xdr:row>115</xdr:row>
      <xdr:rowOff>80041</xdr:rowOff>
    </xdr:from>
    <xdr:to>
      <xdr:col>47</xdr:col>
      <xdr:colOff>185694</xdr:colOff>
      <xdr:row>117</xdr:row>
      <xdr:rowOff>46425</xdr:rowOff>
    </xdr:to>
    <xdr:sp macro="" textlink="">
      <xdr:nvSpPr>
        <xdr:cNvPr id="19" name="正方形/長方形 18"/>
        <xdr:cNvSpPr/>
      </xdr:nvSpPr>
      <xdr:spPr>
        <a:xfrm>
          <a:off x="8416255" y="66307366"/>
          <a:ext cx="1170614" cy="59503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latin typeface="+mn-ea"/>
              <a:ea typeface="+mn-ea"/>
            </a:rPr>
            <a:t>Ｄ．環境省</a:t>
          </a:r>
          <a:endParaRPr kumimoji="1" lang="en-US" altLang="ja-JP" sz="1100">
            <a:solidFill>
              <a:sysClr val="windowText" lastClr="000000"/>
            </a:solidFill>
          </a:endParaRPr>
        </a:p>
        <a:p>
          <a:pPr algn="ctr"/>
          <a:r>
            <a:rPr kumimoji="1" lang="en-US" altLang="ja-JP" sz="1100">
              <a:solidFill>
                <a:sysClr val="windowText" lastClr="000000"/>
              </a:solidFill>
            </a:rPr>
            <a:t>782</a:t>
          </a:r>
          <a:r>
            <a:rPr kumimoji="1" lang="ja-JP" altLang="en-US" sz="1100">
              <a:solidFill>
                <a:sysClr val="windowText" lastClr="000000"/>
              </a:solidFill>
            </a:rPr>
            <a:t>百万円</a:t>
          </a:r>
        </a:p>
      </xdr:txBody>
    </xdr:sp>
    <xdr:clientData/>
  </xdr:twoCellAnchor>
  <xdr:twoCellAnchor>
    <xdr:from>
      <xdr:col>40</xdr:col>
      <xdr:colOff>189698</xdr:colOff>
      <xdr:row>117</xdr:row>
      <xdr:rowOff>107255</xdr:rowOff>
    </xdr:from>
    <xdr:to>
      <xdr:col>48</xdr:col>
      <xdr:colOff>192099</xdr:colOff>
      <xdr:row>119</xdr:row>
      <xdr:rowOff>66435</xdr:rowOff>
    </xdr:to>
    <xdr:sp macro="" textlink="">
      <xdr:nvSpPr>
        <xdr:cNvPr id="20" name="大かっこ 19"/>
        <xdr:cNvSpPr/>
      </xdr:nvSpPr>
      <xdr:spPr>
        <a:xfrm>
          <a:off x="8190698" y="66963230"/>
          <a:ext cx="160260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8</xdr:col>
      <xdr:colOff>69631</xdr:colOff>
      <xdr:row>118</xdr:row>
      <xdr:rowOff>133669</xdr:rowOff>
    </xdr:from>
    <xdr:to>
      <xdr:col>14</xdr:col>
      <xdr:colOff>80840</xdr:colOff>
      <xdr:row>120</xdr:row>
      <xdr:rowOff>88845</xdr:rowOff>
    </xdr:to>
    <xdr:sp macro="" textlink="">
      <xdr:nvSpPr>
        <xdr:cNvPr id="21" name="正方形/長方形 20"/>
        <xdr:cNvSpPr/>
      </xdr:nvSpPr>
      <xdr:spPr>
        <a:xfrm>
          <a:off x="1669831" y="67303969"/>
          <a:ext cx="121135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Ｅ．地方整備局</a:t>
          </a:r>
          <a:endParaRPr kumimoji="1" lang="en-US" altLang="ja-JP" sz="1100">
            <a:solidFill>
              <a:sysClr val="windowText" lastClr="000000"/>
            </a:solidFill>
          </a:endParaRPr>
        </a:p>
        <a:p>
          <a:pPr algn="ctr"/>
          <a:r>
            <a:rPr kumimoji="1" lang="en-US" altLang="ja-JP" sz="1100">
              <a:solidFill>
                <a:sysClr val="windowText" lastClr="000000"/>
              </a:solidFill>
            </a:rPr>
            <a:t>22,758</a:t>
          </a:r>
          <a:r>
            <a:rPr kumimoji="1" lang="ja-JP" altLang="en-US" sz="1100">
              <a:solidFill>
                <a:sysClr val="windowText" lastClr="000000"/>
              </a:solidFill>
            </a:rPr>
            <a:t>百万円</a:t>
          </a:r>
        </a:p>
      </xdr:txBody>
    </xdr:sp>
    <xdr:clientData/>
  </xdr:twoCellAnchor>
  <xdr:twoCellAnchor>
    <xdr:from>
      <xdr:col>16</xdr:col>
      <xdr:colOff>94448</xdr:colOff>
      <xdr:row>118</xdr:row>
      <xdr:rowOff>147278</xdr:rowOff>
    </xdr:from>
    <xdr:to>
      <xdr:col>22</xdr:col>
      <xdr:colOff>72038</xdr:colOff>
      <xdr:row>120</xdr:row>
      <xdr:rowOff>102454</xdr:rowOff>
    </xdr:to>
    <xdr:sp macro="" textlink="">
      <xdr:nvSpPr>
        <xdr:cNvPr id="22" name="正方形/長方形 21"/>
        <xdr:cNvSpPr/>
      </xdr:nvSpPr>
      <xdr:spPr>
        <a:xfrm>
          <a:off x="3294848" y="67317578"/>
          <a:ext cx="1177740"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Ｆ．地方農政局</a:t>
          </a:r>
          <a:endParaRPr kumimoji="1" lang="en-US" altLang="ja-JP" sz="1100">
            <a:solidFill>
              <a:sysClr val="windowText" lastClr="000000"/>
            </a:solidFill>
          </a:endParaRPr>
        </a:p>
        <a:p>
          <a:pPr algn="ctr"/>
          <a:r>
            <a:rPr kumimoji="1" lang="en-US" altLang="ja-JP" sz="1100">
              <a:solidFill>
                <a:sysClr val="windowText" lastClr="000000"/>
              </a:solidFill>
            </a:rPr>
            <a:t>7,209</a:t>
          </a:r>
          <a:r>
            <a:rPr kumimoji="1" lang="ja-JP" altLang="en-US" sz="1100">
              <a:solidFill>
                <a:sysClr val="windowText" lastClr="000000"/>
              </a:solidFill>
            </a:rPr>
            <a:t>百万円</a:t>
          </a:r>
        </a:p>
      </xdr:txBody>
    </xdr:sp>
    <xdr:clientData/>
  </xdr:twoCellAnchor>
  <xdr:twoCellAnchor>
    <xdr:from>
      <xdr:col>24</xdr:col>
      <xdr:colOff>108057</xdr:colOff>
      <xdr:row>118</xdr:row>
      <xdr:rowOff>174492</xdr:rowOff>
    </xdr:from>
    <xdr:to>
      <xdr:col>30</xdr:col>
      <xdr:colOff>85646</xdr:colOff>
      <xdr:row>120</xdr:row>
      <xdr:rowOff>129668</xdr:rowOff>
    </xdr:to>
    <xdr:sp macro="" textlink="">
      <xdr:nvSpPr>
        <xdr:cNvPr id="23" name="正方形/長方形 22"/>
        <xdr:cNvSpPr/>
      </xdr:nvSpPr>
      <xdr:spPr>
        <a:xfrm>
          <a:off x="4908657" y="67344792"/>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Ｇ．林野庁</a:t>
          </a:r>
          <a:endParaRPr kumimoji="1" lang="en-US" altLang="ja-JP" sz="1100">
            <a:solidFill>
              <a:sysClr val="windowText" lastClr="000000"/>
            </a:solidFill>
          </a:endParaRPr>
        </a:p>
        <a:p>
          <a:pPr algn="ctr"/>
          <a:r>
            <a:rPr kumimoji="1" lang="en-US" altLang="ja-JP" sz="1100">
              <a:solidFill>
                <a:sysClr val="windowText" lastClr="000000"/>
              </a:solidFill>
            </a:rPr>
            <a:t>9,397</a:t>
          </a:r>
          <a:r>
            <a:rPr kumimoji="1" lang="ja-JP" altLang="en-US" sz="1100">
              <a:solidFill>
                <a:sysClr val="windowText" lastClr="000000"/>
              </a:solidFill>
            </a:rPr>
            <a:t>百万円</a:t>
          </a:r>
        </a:p>
      </xdr:txBody>
    </xdr:sp>
    <xdr:clientData/>
  </xdr:twoCellAnchor>
  <xdr:twoCellAnchor>
    <xdr:from>
      <xdr:col>32</xdr:col>
      <xdr:colOff>56028</xdr:colOff>
      <xdr:row>118</xdr:row>
      <xdr:rowOff>174492</xdr:rowOff>
    </xdr:from>
    <xdr:to>
      <xdr:col>38</xdr:col>
      <xdr:colOff>33617</xdr:colOff>
      <xdr:row>120</xdr:row>
      <xdr:rowOff>129668</xdr:rowOff>
    </xdr:to>
    <xdr:sp macro="" textlink="">
      <xdr:nvSpPr>
        <xdr:cNvPr id="24" name="正方形/長方形 23"/>
        <xdr:cNvSpPr/>
      </xdr:nvSpPr>
      <xdr:spPr>
        <a:xfrm>
          <a:off x="6456828" y="67344792"/>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Ｈ．水産庁</a:t>
          </a:r>
          <a:endParaRPr kumimoji="1" lang="en-US" altLang="ja-JP" sz="1100">
            <a:solidFill>
              <a:sysClr val="windowText" lastClr="000000"/>
            </a:solidFill>
          </a:endParaRPr>
        </a:p>
        <a:p>
          <a:pPr algn="ctr"/>
          <a:r>
            <a:rPr kumimoji="1" lang="en-US" altLang="ja-JP" sz="1100">
              <a:solidFill>
                <a:sysClr val="windowText" lastClr="000000"/>
              </a:solidFill>
            </a:rPr>
            <a:t>1,233</a:t>
          </a:r>
          <a:r>
            <a:rPr kumimoji="1" lang="ja-JP" altLang="en-US" sz="1100">
              <a:solidFill>
                <a:sysClr val="windowText" lastClr="000000"/>
              </a:solidFill>
            </a:rPr>
            <a:t>百万円</a:t>
          </a:r>
        </a:p>
      </xdr:txBody>
    </xdr:sp>
    <xdr:clientData/>
  </xdr:twoCellAnchor>
  <xdr:twoCellAnchor>
    <xdr:from>
      <xdr:col>18</xdr:col>
      <xdr:colOff>135269</xdr:colOff>
      <xdr:row>127</xdr:row>
      <xdr:rowOff>101821</xdr:rowOff>
    </xdr:from>
    <xdr:to>
      <xdr:col>35</xdr:col>
      <xdr:colOff>162484</xdr:colOff>
      <xdr:row>129</xdr:row>
      <xdr:rowOff>251016</xdr:rowOff>
    </xdr:to>
    <xdr:sp macro="" textlink="">
      <xdr:nvSpPr>
        <xdr:cNvPr id="26" name="大かっこ 25"/>
        <xdr:cNvSpPr/>
      </xdr:nvSpPr>
      <xdr:spPr>
        <a:xfrm>
          <a:off x="3362563" y="58112433"/>
          <a:ext cx="3075215" cy="7856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市町村道、広域農道、林道、下水道、農業集落排水、漁業集落排水、浄化槽、港湾、漁港の整備</a:t>
          </a:r>
        </a:p>
      </xdr:txBody>
    </xdr:sp>
    <xdr:clientData/>
  </xdr:twoCellAnchor>
  <xdr:twoCellAnchor>
    <xdr:from>
      <xdr:col>19</xdr:col>
      <xdr:colOff>69633</xdr:colOff>
      <xdr:row>117</xdr:row>
      <xdr:rowOff>66435</xdr:rowOff>
    </xdr:from>
    <xdr:to>
      <xdr:col>19</xdr:col>
      <xdr:colOff>71485</xdr:colOff>
      <xdr:row>118</xdr:row>
      <xdr:rowOff>136564</xdr:rowOff>
    </xdr:to>
    <xdr:cxnSp macro="">
      <xdr:nvCxnSpPr>
        <xdr:cNvPr id="28" name="直線矢印コネクタ 27"/>
        <xdr:cNvCxnSpPr/>
      </xdr:nvCxnSpPr>
      <xdr:spPr>
        <a:xfrm flipH="1">
          <a:off x="3870108" y="66922410"/>
          <a:ext cx="1852"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69634</xdr:colOff>
      <xdr:row>117</xdr:row>
      <xdr:rowOff>229722</xdr:rowOff>
    </xdr:from>
    <xdr:to>
      <xdr:col>35</xdr:col>
      <xdr:colOff>15206</xdr:colOff>
      <xdr:row>117</xdr:row>
      <xdr:rowOff>229722</xdr:rowOff>
    </xdr:to>
    <xdr:cxnSp macro="">
      <xdr:nvCxnSpPr>
        <xdr:cNvPr id="29" name="直線コネクタ 28"/>
        <xdr:cNvCxnSpPr/>
      </xdr:nvCxnSpPr>
      <xdr:spPr>
        <a:xfrm>
          <a:off x="3870109" y="67085697"/>
          <a:ext cx="31459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56024</xdr:colOff>
      <xdr:row>117</xdr:row>
      <xdr:rowOff>243329</xdr:rowOff>
    </xdr:from>
    <xdr:to>
      <xdr:col>27</xdr:col>
      <xdr:colOff>65377</xdr:colOff>
      <xdr:row>118</xdr:row>
      <xdr:rowOff>160885</xdr:rowOff>
    </xdr:to>
    <xdr:cxnSp macro="">
      <xdr:nvCxnSpPr>
        <xdr:cNvPr id="30" name="直線矢印コネクタ 29"/>
        <xdr:cNvCxnSpPr/>
      </xdr:nvCxnSpPr>
      <xdr:spPr>
        <a:xfrm>
          <a:off x="5456699" y="67099304"/>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15208</xdr:colOff>
      <xdr:row>117</xdr:row>
      <xdr:rowOff>229723</xdr:rowOff>
    </xdr:from>
    <xdr:to>
      <xdr:col>35</xdr:col>
      <xdr:colOff>24561</xdr:colOff>
      <xdr:row>118</xdr:row>
      <xdr:rowOff>147279</xdr:rowOff>
    </xdr:to>
    <xdr:cxnSp macro="">
      <xdr:nvCxnSpPr>
        <xdr:cNvPr id="31" name="直線矢印コネクタ 30"/>
        <xdr:cNvCxnSpPr/>
      </xdr:nvCxnSpPr>
      <xdr:spPr>
        <a:xfrm>
          <a:off x="7016083" y="67085698"/>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112059</xdr:colOff>
      <xdr:row>121</xdr:row>
      <xdr:rowOff>107101</xdr:rowOff>
    </xdr:from>
    <xdr:to>
      <xdr:col>14</xdr:col>
      <xdr:colOff>162484</xdr:colOff>
      <xdr:row>123</xdr:row>
      <xdr:rowOff>66281</xdr:rowOff>
    </xdr:to>
    <xdr:sp macro="" textlink="">
      <xdr:nvSpPr>
        <xdr:cNvPr id="32" name="大かっこ 31"/>
        <xdr:cNvSpPr/>
      </xdr:nvSpPr>
      <xdr:spPr>
        <a:xfrm>
          <a:off x="1187824" y="56235125"/>
          <a:ext cx="1484778" cy="5867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oneCellAnchor>
    <xdr:from>
      <xdr:col>8</xdr:col>
      <xdr:colOff>11204</xdr:colOff>
      <xdr:row>110</xdr:row>
      <xdr:rowOff>100853</xdr:rowOff>
    </xdr:from>
    <xdr:ext cx="3052118" cy="233397"/>
    <xdr:sp macro="" textlink="">
      <xdr:nvSpPr>
        <xdr:cNvPr id="36" name="テキスト ボックス 35"/>
        <xdr:cNvSpPr txBox="1"/>
      </xdr:nvSpPr>
      <xdr:spPr>
        <a:xfrm>
          <a:off x="1611404" y="64232678"/>
          <a:ext cx="3052118"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地方創生整備推進交付金（公共事業）</a:t>
          </a:r>
          <a:r>
            <a:rPr kumimoji="1" lang="en-US" altLang="ja-JP" sz="1400"/>
            <a:t>】</a:t>
          </a:r>
          <a:endParaRPr kumimoji="1" lang="ja-JP" altLang="en-US" sz="1400"/>
        </a:p>
      </xdr:txBody>
    </xdr:sp>
    <xdr:clientData/>
  </xdr:oneCellAnchor>
  <xdr:twoCellAnchor>
    <xdr:from>
      <xdr:col>23</xdr:col>
      <xdr:colOff>22412</xdr:colOff>
      <xdr:row>124</xdr:row>
      <xdr:rowOff>116541</xdr:rowOff>
    </xdr:from>
    <xdr:to>
      <xdr:col>30</xdr:col>
      <xdr:colOff>116541</xdr:colOff>
      <xdr:row>124</xdr:row>
      <xdr:rowOff>295836</xdr:rowOff>
    </xdr:to>
    <xdr:sp macro="" textlink="">
      <xdr:nvSpPr>
        <xdr:cNvPr id="37" name="テキスト ボックス 36"/>
        <xdr:cNvSpPr txBox="1"/>
      </xdr:nvSpPr>
      <xdr:spPr>
        <a:xfrm>
          <a:off x="4146177" y="57185859"/>
          <a:ext cx="1349188" cy="179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175631</xdr:colOff>
      <xdr:row>94</xdr:row>
      <xdr:rowOff>179294</xdr:rowOff>
    </xdr:from>
    <xdr:to>
      <xdr:col>44</xdr:col>
      <xdr:colOff>163704</xdr:colOff>
      <xdr:row>96</xdr:row>
      <xdr:rowOff>318151</xdr:rowOff>
    </xdr:to>
    <xdr:sp macro="" textlink="">
      <xdr:nvSpPr>
        <xdr:cNvPr id="39" name="大かっこ 38"/>
        <xdr:cNvSpPr/>
      </xdr:nvSpPr>
      <xdr:spPr>
        <a:xfrm>
          <a:off x="6831925" y="46123412"/>
          <a:ext cx="2206838" cy="833621"/>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事務費（諸謝金等）</a:t>
          </a:r>
          <a:endParaRPr kumimoji="1" lang="en-US" altLang="ja-JP" sz="1200"/>
        </a:p>
        <a:p>
          <a:pPr algn="l">
            <a:lnSpc>
              <a:spcPts val="1400"/>
            </a:lnSpc>
          </a:pPr>
          <a:r>
            <a:rPr kumimoji="1" lang="ja-JP" altLang="en-US" sz="1200"/>
            <a:t>７百万円</a:t>
          </a:r>
        </a:p>
      </xdr:txBody>
    </xdr:sp>
    <xdr:clientData/>
  </xdr:twoCellAnchor>
  <xdr:twoCellAnchor>
    <xdr:from>
      <xdr:col>24</xdr:col>
      <xdr:colOff>162481</xdr:colOff>
      <xdr:row>110</xdr:row>
      <xdr:rowOff>280147</xdr:rowOff>
    </xdr:from>
    <xdr:to>
      <xdr:col>31</xdr:col>
      <xdr:colOff>162481</xdr:colOff>
      <xdr:row>112</xdr:row>
      <xdr:rowOff>23210</xdr:rowOff>
    </xdr:to>
    <xdr:sp macro="" textlink="">
      <xdr:nvSpPr>
        <xdr:cNvPr id="42" name="正方形/長方形 41"/>
        <xdr:cNvSpPr/>
      </xdr:nvSpPr>
      <xdr:spPr>
        <a:xfrm>
          <a:off x="5061052" y="53252754"/>
          <a:ext cx="1428750" cy="77720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39,550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15207</xdr:colOff>
      <xdr:row>112</xdr:row>
      <xdr:rowOff>69635</xdr:rowOff>
    </xdr:from>
    <xdr:to>
      <xdr:col>35</xdr:col>
      <xdr:colOff>164088</xdr:colOff>
      <xdr:row>113</xdr:row>
      <xdr:rowOff>63234</xdr:rowOff>
    </xdr:to>
    <xdr:sp macro="" textlink="">
      <xdr:nvSpPr>
        <xdr:cNvPr id="43" name="大かっこ 42"/>
        <xdr:cNvSpPr/>
      </xdr:nvSpPr>
      <xdr:spPr>
        <a:xfrm>
          <a:off x="4215732" y="53914460"/>
          <a:ext cx="2949231" cy="222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地域再生計画の認定、配分計画の作成</a:t>
          </a:r>
          <a:endParaRPr kumimoji="1" lang="en-US" altLang="ja-JP" sz="1100"/>
        </a:p>
      </xdr:txBody>
    </xdr:sp>
    <xdr:clientData/>
  </xdr:twoCellAnchor>
  <xdr:twoCellAnchor>
    <xdr:from>
      <xdr:col>28</xdr:col>
      <xdr:colOff>67237</xdr:colOff>
      <xdr:row>113</xdr:row>
      <xdr:rowOff>145677</xdr:rowOff>
    </xdr:from>
    <xdr:to>
      <xdr:col>28</xdr:col>
      <xdr:colOff>67237</xdr:colOff>
      <xdr:row>114</xdr:row>
      <xdr:rowOff>78773</xdr:rowOff>
    </xdr:to>
    <xdr:cxnSp macro="">
      <xdr:nvCxnSpPr>
        <xdr:cNvPr id="44" name="直線矢印コネクタ 43"/>
        <xdr:cNvCxnSpPr/>
      </xdr:nvCxnSpPr>
      <xdr:spPr>
        <a:xfrm>
          <a:off x="5667937" y="54219102"/>
          <a:ext cx="0" cy="3807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114</xdr:row>
      <xdr:rowOff>78443</xdr:rowOff>
    </xdr:from>
    <xdr:to>
      <xdr:col>44</xdr:col>
      <xdr:colOff>176090</xdr:colOff>
      <xdr:row>114</xdr:row>
      <xdr:rowOff>78443</xdr:rowOff>
    </xdr:to>
    <xdr:cxnSp macro="">
      <xdr:nvCxnSpPr>
        <xdr:cNvPr id="45" name="直線コネクタ 44"/>
        <xdr:cNvCxnSpPr/>
      </xdr:nvCxnSpPr>
      <xdr:spPr>
        <a:xfrm>
          <a:off x="2256302" y="54599543"/>
          <a:ext cx="67208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114</xdr:row>
      <xdr:rowOff>64831</xdr:rowOff>
    </xdr:from>
    <xdr:to>
      <xdr:col>11</xdr:col>
      <xdr:colOff>60280</xdr:colOff>
      <xdr:row>115</xdr:row>
      <xdr:rowOff>69326</xdr:rowOff>
    </xdr:to>
    <xdr:cxnSp macro="">
      <xdr:nvCxnSpPr>
        <xdr:cNvPr id="46" name="直線矢印コネクタ 45"/>
        <xdr:cNvCxnSpPr/>
      </xdr:nvCxnSpPr>
      <xdr:spPr>
        <a:xfrm flipH="1">
          <a:off x="2256302" y="54585931"/>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67234</xdr:colOff>
      <xdr:row>114</xdr:row>
      <xdr:rowOff>78444</xdr:rowOff>
    </xdr:from>
    <xdr:to>
      <xdr:col>19</xdr:col>
      <xdr:colOff>71487</xdr:colOff>
      <xdr:row>115</xdr:row>
      <xdr:rowOff>82939</xdr:rowOff>
    </xdr:to>
    <xdr:cxnSp macro="">
      <xdr:nvCxnSpPr>
        <xdr:cNvPr id="47" name="直線矢印コネクタ 46"/>
        <xdr:cNvCxnSpPr/>
      </xdr:nvCxnSpPr>
      <xdr:spPr>
        <a:xfrm flipH="1">
          <a:off x="3867709" y="54599544"/>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176089</xdr:colOff>
      <xdr:row>114</xdr:row>
      <xdr:rowOff>64836</xdr:rowOff>
    </xdr:from>
    <xdr:to>
      <xdr:col>44</xdr:col>
      <xdr:colOff>180342</xdr:colOff>
      <xdr:row>115</xdr:row>
      <xdr:rowOff>69331</xdr:rowOff>
    </xdr:to>
    <xdr:cxnSp macro="">
      <xdr:nvCxnSpPr>
        <xdr:cNvPr id="50" name="直線矢印コネクタ 49"/>
        <xdr:cNvCxnSpPr/>
      </xdr:nvCxnSpPr>
      <xdr:spPr>
        <a:xfrm flipH="1">
          <a:off x="8977189" y="54585936"/>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117</xdr:row>
      <xdr:rowOff>39222</xdr:rowOff>
    </xdr:from>
    <xdr:to>
      <xdr:col>11</xdr:col>
      <xdr:colOff>60280</xdr:colOff>
      <xdr:row>118</xdr:row>
      <xdr:rowOff>109351</xdr:rowOff>
    </xdr:to>
    <xdr:cxnSp macro="">
      <xdr:nvCxnSpPr>
        <xdr:cNvPr id="51" name="直線矢印コネクタ 50"/>
        <xdr:cNvCxnSpPr/>
      </xdr:nvCxnSpPr>
      <xdr:spPr>
        <a:xfrm flipH="1">
          <a:off x="2256302" y="55569972"/>
          <a:ext cx="4253"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115</xdr:row>
      <xdr:rowOff>80042</xdr:rowOff>
    </xdr:from>
    <xdr:to>
      <xdr:col>14</xdr:col>
      <xdr:colOff>90449</xdr:colOff>
      <xdr:row>117</xdr:row>
      <xdr:rowOff>24014</xdr:rowOff>
    </xdr:to>
    <xdr:sp macro="" textlink="">
      <xdr:nvSpPr>
        <xdr:cNvPr id="52" name="正方形/長方形 51"/>
        <xdr:cNvSpPr/>
      </xdr:nvSpPr>
      <xdr:spPr>
        <a:xfrm>
          <a:off x="1667436" y="54982142"/>
          <a:ext cx="1223363" cy="57262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Ｂ．国土交通省</a:t>
          </a:r>
          <a:endParaRPr kumimoji="1" lang="en-US" altLang="ja-JP" sz="1100">
            <a:solidFill>
              <a:sysClr val="windowText" lastClr="000000"/>
            </a:solidFill>
          </a:endParaRPr>
        </a:p>
        <a:p>
          <a:pPr algn="ctr"/>
          <a:r>
            <a:rPr kumimoji="1" lang="en-US" altLang="ja-JP" sz="1100">
              <a:solidFill>
                <a:sysClr val="windowText" lastClr="000000"/>
              </a:solidFill>
            </a:rPr>
            <a:t>21,828</a:t>
          </a:r>
          <a:r>
            <a:rPr kumimoji="1" lang="ja-JP" altLang="en-US" sz="1100">
              <a:solidFill>
                <a:sysClr val="windowText" lastClr="000000"/>
              </a:solidFill>
            </a:rPr>
            <a:t>百万円</a:t>
          </a:r>
        </a:p>
      </xdr:txBody>
    </xdr:sp>
    <xdr:clientData/>
  </xdr:twoCellAnchor>
  <xdr:twoCellAnchor>
    <xdr:from>
      <xdr:col>16</xdr:col>
      <xdr:colOff>56033</xdr:colOff>
      <xdr:row>115</xdr:row>
      <xdr:rowOff>93647</xdr:rowOff>
    </xdr:from>
    <xdr:to>
      <xdr:col>22</xdr:col>
      <xdr:colOff>94448</xdr:colOff>
      <xdr:row>117</xdr:row>
      <xdr:rowOff>48825</xdr:rowOff>
    </xdr:to>
    <xdr:sp macro="" textlink="">
      <xdr:nvSpPr>
        <xdr:cNvPr id="53" name="正方形/長方形 52"/>
        <xdr:cNvSpPr/>
      </xdr:nvSpPr>
      <xdr:spPr>
        <a:xfrm>
          <a:off x="3256433" y="54995747"/>
          <a:ext cx="1238565" cy="58382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Ｃ．農林水産省</a:t>
          </a:r>
          <a:endParaRPr kumimoji="1" lang="en-US" altLang="ja-JP" sz="1100">
            <a:solidFill>
              <a:sysClr val="windowText" lastClr="000000"/>
            </a:solidFill>
          </a:endParaRPr>
        </a:p>
        <a:p>
          <a:pPr algn="ctr"/>
          <a:r>
            <a:rPr kumimoji="1" lang="en-US" altLang="ja-JP" sz="1100">
              <a:solidFill>
                <a:sysClr val="windowText" lastClr="000000"/>
              </a:solidFill>
            </a:rPr>
            <a:t>17,019</a:t>
          </a:r>
          <a:r>
            <a:rPr kumimoji="1" lang="ja-JP" altLang="en-US" sz="1100">
              <a:solidFill>
                <a:sysClr val="windowText" lastClr="000000"/>
              </a:solidFill>
            </a:rPr>
            <a:t>百万円</a:t>
          </a:r>
        </a:p>
      </xdr:txBody>
    </xdr:sp>
    <xdr:clientData/>
  </xdr:twoCellAnchor>
  <xdr:twoCellAnchor>
    <xdr:from>
      <xdr:col>42</xdr:col>
      <xdr:colOff>15205</xdr:colOff>
      <xdr:row>115</xdr:row>
      <xdr:rowOff>80041</xdr:rowOff>
    </xdr:from>
    <xdr:to>
      <xdr:col>47</xdr:col>
      <xdr:colOff>185694</xdr:colOff>
      <xdr:row>117</xdr:row>
      <xdr:rowOff>46425</xdr:rowOff>
    </xdr:to>
    <xdr:sp macro="" textlink="">
      <xdr:nvSpPr>
        <xdr:cNvPr id="54" name="正方形/長方形 53"/>
        <xdr:cNvSpPr/>
      </xdr:nvSpPr>
      <xdr:spPr>
        <a:xfrm>
          <a:off x="8416255" y="54982141"/>
          <a:ext cx="1170614" cy="59503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latin typeface="+mn-ea"/>
              <a:ea typeface="+mn-ea"/>
            </a:rPr>
            <a:t>Ｄ．環境省</a:t>
          </a:r>
          <a:endParaRPr kumimoji="1" lang="en-US" altLang="ja-JP" sz="1100">
            <a:solidFill>
              <a:sysClr val="windowText" lastClr="000000"/>
            </a:solidFill>
          </a:endParaRPr>
        </a:p>
        <a:p>
          <a:pPr algn="ctr"/>
          <a:r>
            <a:rPr kumimoji="1" lang="en-US" altLang="ja-JP" sz="1100">
              <a:solidFill>
                <a:sysClr val="windowText" lastClr="000000"/>
              </a:solidFill>
            </a:rPr>
            <a:t>703</a:t>
          </a:r>
          <a:r>
            <a:rPr kumimoji="1" lang="ja-JP" altLang="en-US" sz="1100">
              <a:solidFill>
                <a:sysClr val="windowText" lastClr="000000"/>
              </a:solidFill>
            </a:rPr>
            <a:t>百万円</a:t>
          </a:r>
        </a:p>
      </xdr:txBody>
    </xdr:sp>
    <xdr:clientData/>
  </xdr:twoCellAnchor>
  <xdr:twoCellAnchor>
    <xdr:from>
      <xdr:col>40</xdr:col>
      <xdr:colOff>189698</xdr:colOff>
      <xdr:row>117</xdr:row>
      <xdr:rowOff>107255</xdr:rowOff>
    </xdr:from>
    <xdr:to>
      <xdr:col>48</xdr:col>
      <xdr:colOff>192099</xdr:colOff>
      <xdr:row>119</xdr:row>
      <xdr:rowOff>66435</xdr:rowOff>
    </xdr:to>
    <xdr:sp macro="" textlink="">
      <xdr:nvSpPr>
        <xdr:cNvPr id="55" name="大かっこ 54"/>
        <xdr:cNvSpPr/>
      </xdr:nvSpPr>
      <xdr:spPr>
        <a:xfrm>
          <a:off x="8190698" y="55638005"/>
          <a:ext cx="160260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8</xdr:col>
      <xdr:colOff>69631</xdr:colOff>
      <xdr:row>118</xdr:row>
      <xdr:rowOff>124703</xdr:rowOff>
    </xdr:from>
    <xdr:to>
      <xdr:col>14</xdr:col>
      <xdr:colOff>80840</xdr:colOff>
      <xdr:row>120</xdr:row>
      <xdr:rowOff>259976</xdr:rowOff>
    </xdr:to>
    <xdr:sp macro="" textlink="">
      <xdr:nvSpPr>
        <xdr:cNvPr id="56" name="正方形/長方形 55"/>
        <xdr:cNvSpPr/>
      </xdr:nvSpPr>
      <xdr:spPr>
        <a:xfrm>
          <a:off x="1503984" y="55311432"/>
          <a:ext cx="1086974" cy="76280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Ｅ．地方整備局</a:t>
          </a:r>
          <a:endParaRPr kumimoji="1" lang="en-US" altLang="ja-JP" sz="1100">
            <a:solidFill>
              <a:sysClr val="windowText" lastClr="000000"/>
            </a:solidFill>
          </a:endParaRPr>
        </a:p>
        <a:p>
          <a:pPr algn="ctr"/>
          <a:r>
            <a:rPr kumimoji="1" lang="ja-JP" altLang="en-US" sz="1100">
              <a:solidFill>
                <a:sysClr val="windowText" lastClr="000000"/>
              </a:solidFill>
            </a:rPr>
            <a:t>（１０団体）</a:t>
          </a:r>
          <a:endParaRPr kumimoji="1" lang="en-US" altLang="ja-JP" sz="1100">
            <a:solidFill>
              <a:sysClr val="windowText" lastClr="000000"/>
            </a:solidFill>
          </a:endParaRPr>
        </a:p>
        <a:p>
          <a:pPr algn="ctr"/>
          <a:r>
            <a:rPr kumimoji="1" lang="en-US" altLang="ja-JP" sz="1100">
              <a:solidFill>
                <a:sysClr val="windowText" lastClr="000000"/>
              </a:solidFill>
            </a:rPr>
            <a:t>21,828</a:t>
          </a:r>
          <a:r>
            <a:rPr kumimoji="1" lang="ja-JP" altLang="en-US" sz="1100">
              <a:solidFill>
                <a:sysClr val="windowText" lastClr="000000"/>
              </a:solidFill>
            </a:rPr>
            <a:t>百万円</a:t>
          </a:r>
        </a:p>
      </xdr:txBody>
    </xdr:sp>
    <xdr:clientData/>
  </xdr:twoCellAnchor>
  <xdr:twoCellAnchor>
    <xdr:from>
      <xdr:col>16</xdr:col>
      <xdr:colOff>94448</xdr:colOff>
      <xdr:row>118</xdr:row>
      <xdr:rowOff>147279</xdr:rowOff>
    </xdr:from>
    <xdr:to>
      <xdr:col>23</xdr:col>
      <xdr:colOff>26894</xdr:colOff>
      <xdr:row>120</xdr:row>
      <xdr:rowOff>295835</xdr:rowOff>
    </xdr:to>
    <xdr:sp macro="" textlink="">
      <xdr:nvSpPr>
        <xdr:cNvPr id="57" name="正方形/長方形 56"/>
        <xdr:cNvSpPr/>
      </xdr:nvSpPr>
      <xdr:spPr>
        <a:xfrm>
          <a:off x="2963154" y="55334008"/>
          <a:ext cx="1187505" cy="77608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Ｆ．地方農政局</a:t>
          </a:r>
          <a:endParaRPr kumimoji="1" lang="en-US" altLang="ja-JP" sz="1100">
            <a:solidFill>
              <a:sysClr val="windowText" lastClr="000000"/>
            </a:solidFill>
          </a:endParaRPr>
        </a:p>
        <a:p>
          <a:pPr algn="ctr"/>
          <a:r>
            <a:rPr kumimoji="1" lang="ja-JP" altLang="en-US" sz="1100">
              <a:solidFill>
                <a:sysClr val="windowText" lastClr="000000"/>
              </a:solidFill>
            </a:rPr>
            <a:t>（７団体）</a:t>
          </a:r>
          <a:endParaRPr kumimoji="1" lang="en-US" altLang="ja-JP" sz="1100">
            <a:solidFill>
              <a:sysClr val="windowText" lastClr="000000"/>
            </a:solidFill>
          </a:endParaRPr>
        </a:p>
        <a:p>
          <a:pPr algn="ctr"/>
          <a:r>
            <a:rPr kumimoji="1" lang="en-US" altLang="ja-JP" sz="1100">
              <a:solidFill>
                <a:sysClr val="windowText" lastClr="000000"/>
              </a:solidFill>
            </a:rPr>
            <a:t>6,590</a:t>
          </a:r>
          <a:r>
            <a:rPr kumimoji="1" lang="ja-JP" altLang="en-US" sz="1100">
              <a:solidFill>
                <a:sysClr val="windowText" lastClr="000000"/>
              </a:solidFill>
            </a:rPr>
            <a:t>百万円</a:t>
          </a:r>
        </a:p>
      </xdr:txBody>
    </xdr:sp>
    <xdr:clientData/>
  </xdr:twoCellAnchor>
  <xdr:twoCellAnchor>
    <xdr:from>
      <xdr:col>24</xdr:col>
      <xdr:colOff>108057</xdr:colOff>
      <xdr:row>118</xdr:row>
      <xdr:rowOff>174492</xdr:rowOff>
    </xdr:from>
    <xdr:to>
      <xdr:col>30</xdr:col>
      <xdr:colOff>85646</xdr:colOff>
      <xdr:row>120</xdr:row>
      <xdr:rowOff>129668</xdr:rowOff>
    </xdr:to>
    <xdr:sp macro="" textlink="">
      <xdr:nvSpPr>
        <xdr:cNvPr id="58" name="正方形/長方形 57"/>
        <xdr:cNvSpPr/>
      </xdr:nvSpPr>
      <xdr:spPr>
        <a:xfrm>
          <a:off x="4908657" y="5601956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Ｇ．林野庁</a:t>
          </a:r>
          <a:endParaRPr kumimoji="1" lang="en-US" altLang="ja-JP" sz="1100">
            <a:solidFill>
              <a:sysClr val="windowText" lastClr="000000"/>
            </a:solidFill>
          </a:endParaRPr>
        </a:p>
        <a:p>
          <a:pPr algn="ctr"/>
          <a:r>
            <a:rPr kumimoji="1" lang="en-US" altLang="ja-JP" sz="1100">
              <a:solidFill>
                <a:sysClr val="windowText" lastClr="000000"/>
              </a:solidFill>
            </a:rPr>
            <a:t>8,722</a:t>
          </a:r>
          <a:r>
            <a:rPr kumimoji="1" lang="ja-JP" altLang="en-US" sz="1100">
              <a:solidFill>
                <a:sysClr val="windowText" lastClr="000000"/>
              </a:solidFill>
            </a:rPr>
            <a:t>百万円</a:t>
          </a:r>
        </a:p>
      </xdr:txBody>
    </xdr:sp>
    <xdr:clientData/>
  </xdr:twoCellAnchor>
  <xdr:twoCellAnchor>
    <xdr:from>
      <xdr:col>32</xdr:col>
      <xdr:colOff>56028</xdr:colOff>
      <xdr:row>118</xdr:row>
      <xdr:rowOff>174492</xdr:rowOff>
    </xdr:from>
    <xdr:to>
      <xdr:col>38</xdr:col>
      <xdr:colOff>33617</xdr:colOff>
      <xdr:row>120</xdr:row>
      <xdr:rowOff>129668</xdr:rowOff>
    </xdr:to>
    <xdr:sp macro="" textlink="">
      <xdr:nvSpPr>
        <xdr:cNvPr id="59" name="正方形/長方形 58"/>
        <xdr:cNvSpPr/>
      </xdr:nvSpPr>
      <xdr:spPr>
        <a:xfrm>
          <a:off x="6456828" y="5601956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Ｈ．水産庁</a:t>
          </a:r>
          <a:endParaRPr kumimoji="1" lang="en-US" altLang="ja-JP" sz="1100">
            <a:solidFill>
              <a:sysClr val="windowText" lastClr="000000"/>
            </a:solidFill>
          </a:endParaRPr>
        </a:p>
        <a:p>
          <a:pPr algn="ctr"/>
          <a:r>
            <a:rPr kumimoji="1" lang="en-US" altLang="ja-JP" sz="1100">
              <a:solidFill>
                <a:sysClr val="windowText" lastClr="000000"/>
              </a:solidFill>
            </a:rPr>
            <a:t>1,707</a:t>
          </a:r>
          <a:r>
            <a:rPr kumimoji="1" lang="ja-JP" altLang="en-US" sz="1100">
              <a:solidFill>
                <a:sysClr val="windowText" lastClr="000000"/>
              </a:solidFill>
            </a:rPr>
            <a:t>百万円</a:t>
          </a:r>
        </a:p>
      </xdr:txBody>
    </xdr:sp>
    <xdr:clientData/>
  </xdr:twoCellAnchor>
  <xdr:twoCellAnchor>
    <xdr:from>
      <xdr:col>22</xdr:col>
      <xdr:colOff>1599</xdr:colOff>
      <xdr:row>125</xdr:row>
      <xdr:rowOff>26896</xdr:rowOff>
    </xdr:from>
    <xdr:to>
      <xdr:col>31</xdr:col>
      <xdr:colOff>121663</xdr:colOff>
      <xdr:row>127</xdr:row>
      <xdr:rowOff>107576</xdr:rowOff>
    </xdr:to>
    <xdr:sp macro="" textlink="">
      <xdr:nvSpPr>
        <xdr:cNvPr id="60" name="正方形/長方形 59"/>
        <xdr:cNvSpPr/>
      </xdr:nvSpPr>
      <xdr:spPr>
        <a:xfrm>
          <a:off x="3946070" y="57409978"/>
          <a:ext cx="1733711" cy="70821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Ｉ．地方公共団体</a:t>
          </a:r>
          <a:endParaRPr kumimoji="1" lang="en-US" altLang="ja-JP" sz="1100">
            <a:solidFill>
              <a:sysClr val="windowText" lastClr="000000"/>
            </a:solidFill>
          </a:endParaRPr>
        </a:p>
        <a:p>
          <a:pPr algn="ctr"/>
          <a:r>
            <a:rPr kumimoji="1" lang="ja-JP" altLang="en-US" sz="1100">
              <a:solidFill>
                <a:sysClr val="windowText" lastClr="000000"/>
              </a:solidFill>
            </a:rPr>
            <a:t>（４５団体）</a:t>
          </a:r>
          <a:endParaRPr kumimoji="1" lang="en-US" altLang="ja-JP" sz="1100">
            <a:solidFill>
              <a:sysClr val="windowText" lastClr="000000"/>
            </a:solidFill>
          </a:endParaRPr>
        </a:p>
        <a:p>
          <a:pPr algn="ctr"/>
          <a:r>
            <a:rPr kumimoji="1" lang="en-US" altLang="ja-JP" sz="1100">
              <a:solidFill>
                <a:sysClr val="windowText" lastClr="000000"/>
              </a:solidFill>
            </a:rPr>
            <a:t>39,550</a:t>
          </a:r>
          <a:r>
            <a:rPr kumimoji="1" lang="ja-JP" altLang="en-US" sz="1100">
              <a:solidFill>
                <a:sysClr val="windowText" lastClr="000000"/>
              </a:solidFill>
            </a:rPr>
            <a:t>百万円</a:t>
          </a:r>
        </a:p>
      </xdr:txBody>
    </xdr:sp>
    <xdr:clientData/>
  </xdr:twoCellAnchor>
  <xdr:twoCellAnchor>
    <xdr:from>
      <xdr:col>7</xdr:col>
      <xdr:colOff>28814</xdr:colOff>
      <xdr:row>123</xdr:row>
      <xdr:rowOff>108061</xdr:rowOff>
    </xdr:from>
    <xdr:to>
      <xdr:col>46</xdr:col>
      <xdr:colOff>28814</xdr:colOff>
      <xdr:row>124</xdr:row>
      <xdr:rowOff>70758</xdr:rowOff>
    </xdr:to>
    <xdr:sp macro="" textlink="">
      <xdr:nvSpPr>
        <xdr:cNvPr id="62" name="右中かっこ 61"/>
        <xdr:cNvSpPr/>
      </xdr:nvSpPr>
      <xdr:spPr>
        <a:xfrm rot="5400000">
          <a:off x="4641877" y="53505610"/>
          <a:ext cx="276462" cy="69924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69633</xdr:colOff>
      <xdr:row>117</xdr:row>
      <xdr:rowOff>66435</xdr:rowOff>
    </xdr:from>
    <xdr:to>
      <xdr:col>19</xdr:col>
      <xdr:colOff>71485</xdr:colOff>
      <xdr:row>118</xdr:row>
      <xdr:rowOff>136564</xdr:rowOff>
    </xdr:to>
    <xdr:cxnSp macro="">
      <xdr:nvCxnSpPr>
        <xdr:cNvPr id="63" name="直線矢印コネクタ 62"/>
        <xdr:cNvCxnSpPr/>
      </xdr:nvCxnSpPr>
      <xdr:spPr>
        <a:xfrm flipH="1">
          <a:off x="3870108" y="55597185"/>
          <a:ext cx="1852"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69634</xdr:colOff>
      <xdr:row>117</xdr:row>
      <xdr:rowOff>229722</xdr:rowOff>
    </xdr:from>
    <xdr:to>
      <xdr:col>35</xdr:col>
      <xdr:colOff>15206</xdr:colOff>
      <xdr:row>117</xdr:row>
      <xdr:rowOff>229722</xdr:rowOff>
    </xdr:to>
    <xdr:cxnSp macro="">
      <xdr:nvCxnSpPr>
        <xdr:cNvPr id="64" name="直線コネクタ 63"/>
        <xdr:cNvCxnSpPr/>
      </xdr:nvCxnSpPr>
      <xdr:spPr>
        <a:xfrm>
          <a:off x="3870109" y="55760472"/>
          <a:ext cx="31459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56024</xdr:colOff>
      <xdr:row>117</xdr:row>
      <xdr:rowOff>243329</xdr:rowOff>
    </xdr:from>
    <xdr:to>
      <xdr:col>27</xdr:col>
      <xdr:colOff>65377</xdr:colOff>
      <xdr:row>118</xdr:row>
      <xdr:rowOff>160885</xdr:rowOff>
    </xdr:to>
    <xdr:cxnSp macro="">
      <xdr:nvCxnSpPr>
        <xdr:cNvPr id="65" name="直線矢印コネクタ 64"/>
        <xdr:cNvCxnSpPr/>
      </xdr:nvCxnSpPr>
      <xdr:spPr>
        <a:xfrm>
          <a:off x="5456699" y="55774079"/>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15208</xdr:colOff>
      <xdr:row>117</xdr:row>
      <xdr:rowOff>229723</xdr:rowOff>
    </xdr:from>
    <xdr:to>
      <xdr:col>35</xdr:col>
      <xdr:colOff>24561</xdr:colOff>
      <xdr:row>118</xdr:row>
      <xdr:rowOff>147279</xdr:rowOff>
    </xdr:to>
    <xdr:cxnSp macro="">
      <xdr:nvCxnSpPr>
        <xdr:cNvPr id="66" name="直線矢印コネクタ 65"/>
        <xdr:cNvCxnSpPr/>
      </xdr:nvCxnSpPr>
      <xdr:spPr>
        <a:xfrm>
          <a:off x="7016083" y="55760473"/>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22410</xdr:colOff>
      <xdr:row>121</xdr:row>
      <xdr:rowOff>120707</xdr:rowOff>
    </xdr:from>
    <xdr:to>
      <xdr:col>23</xdr:col>
      <xdr:colOff>42424</xdr:colOff>
      <xdr:row>123</xdr:row>
      <xdr:rowOff>79887</xdr:rowOff>
    </xdr:to>
    <xdr:sp macro="" textlink="">
      <xdr:nvSpPr>
        <xdr:cNvPr id="68" name="大かっこ 67"/>
        <xdr:cNvSpPr/>
      </xdr:nvSpPr>
      <xdr:spPr>
        <a:xfrm>
          <a:off x="2711822" y="56248731"/>
          <a:ext cx="1454367" cy="5867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23</xdr:col>
      <xdr:colOff>89647</xdr:colOff>
      <xdr:row>121</xdr:row>
      <xdr:rowOff>134315</xdr:rowOff>
    </xdr:from>
    <xdr:to>
      <xdr:col>31</xdr:col>
      <xdr:colOff>108054</xdr:colOff>
      <xdr:row>123</xdr:row>
      <xdr:rowOff>93495</xdr:rowOff>
    </xdr:to>
    <xdr:sp macro="" textlink="">
      <xdr:nvSpPr>
        <xdr:cNvPr id="69" name="大かっこ 68"/>
        <xdr:cNvSpPr/>
      </xdr:nvSpPr>
      <xdr:spPr>
        <a:xfrm>
          <a:off x="4213412" y="56262339"/>
          <a:ext cx="1452760" cy="5867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31</xdr:col>
      <xdr:colOff>176094</xdr:colOff>
      <xdr:row>121</xdr:row>
      <xdr:rowOff>120707</xdr:rowOff>
    </xdr:from>
    <xdr:to>
      <xdr:col>40</xdr:col>
      <xdr:colOff>78440</xdr:colOff>
      <xdr:row>123</xdr:row>
      <xdr:rowOff>79887</xdr:rowOff>
    </xdr:to>
    <xdr:sp macro="" textlink="">
      <xdr:nvSpPr>
        <xdr:cNvPr id="70" name="大かっこ 69"/>
        <xdr:cNvSpPr/>
      </xdr:nvSpPr>
      <xdr:spPr>
        <a:xfrm>
          <a:off x="5734212" y="56248731"/>
          <a:ext cx="1515993" cy="5867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oneCellAnchor>
    <xdr:from>
      <xdr:col>8</xdr:col>
      <xdr:colOff>11204</xdr:colOff>
      <xdr:row>110</xdr:row>
      <xdr:rowOff>100853</xdr:rowOff>
    </xdr:from>
    <xdr:ext cx="3052118" cy="233397"/>
    <xdr:sp macro="" textlink="">
      <xdr:nvSpPr>
        <xdr:cNvPr id="71" name="テキスト ボックス 70"/>
        <xdr:cNvSpPr txBox="1"/>
      </xdr:nvSpPr>
      <xdr:spPr>
        <a:xfrm>
          <a:off x="1611404" y="52907453"/>
          <a:ext cx="3052118"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地方創生整備推進交付金（公共事業）</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6"/>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8.75"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8" t="s">
        <v>0</v>
      </c>
      <c r="Y2" s="70"/>
      <c r="Z2" s="47"/>
      <c r="AA2" s="47"/>
      <c r="AB2" s="47"/>
      <c r="AC2" s="47"/>
      <c r="AD2" s="590">
        <v>2022</v>
      </c>
      <c r="AE2" s="590"/>
      <c r="AF2" s="590"/>
      <c r="AG2" s="590"/>
      <c r="AH2" s="590"/>
      <c r="AI2" s="80" t="s">
        <v>263</v>
      </c>
      <c r="AJ2" s="590" t="s">
        <v>595</v>
      </c>
      <c r="AK2" s="590"/>
      <c r="AL2" s="590"/>
      <c r="AM2" s="590"/>
      <c r="AN2" s="80" t="s">
        <v>263</v>
      </c>
      <c r="AO2" s="590">
        <v>21</v>
      </c>
      <c r="AP2" s="590"/>
      <c r="AQ2" s="590"/>
      <c r="AR2" s="81" t="s">
        <v>263</v>
      </c>
      <c r="AS2" s="591">
        <v>41</v>
      </c>
      <c r="AT2" s="591"/>
      <c r="AU2" s="591"/>
      <c r="AV2" s="80" t="str">
        <f>IF(AW2="","","-")</f>
        <v/>
      </c>
      <c r="AW2" s="592"/>
      <c r="AX2" s="592"/>
    </row>
    <row r="3" spans="1:50" ht="21" customHeight="1" thickBot="1" x14ac:dyDescent="0.2">
      <c r="A3" s="593" t="s">
        <v>569</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23" t="s">
        <v>57</v>
      </c>
      <c r="AJ3" s="595" t="s">
        <v>674</v>
      </c>
      <c r="AK3" s="595"/>
      <c r="AL3" s="595"/>
      <c r="AM3" s="595"/>
      <c r="AN3" s="595"/>
      <c r="AO3" s="595"/>
      <c r="AP3" s="595"/>
      <c r="AQ3" s="595"/>
      <c r="AR3" s="595"/>
      <c r="AS3" s="595"/>
      <c r="AT3" s="595"/>
      <c r="AU3" s="595"/>
      <c r="AV3" s="595"/>
      <c r="AW3" s="595"/>
      <c r="AX3" s="24" t="s">
        <v>58</v>
      </c>
    </row>
    <row r="4" spans="1:50" ht="24.75" customHeight="1" x14ac:dyDescent="0.15">
      <c r="A4" s="630" t="s">
        <v>23</v>
      </c>
      <c r="B4" s="631"/>
      <c r="C4" s="631"/>
      <c r="D4" s="631"/>
      <c r="E4" s="631"/>
      <c r="F4" s="631"/>
      <c r="G4" s="632" t="s">
        <v>579</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580</v>
      </c>
      <c r="AF4" s="638"/>
      <c r="AG4" s="638"/>
      <c r="AH4" s="638"/>
      <c r="AI4" s="638"/>
      <c r="AJ4" s="638"/>
      <c r="AK4" s="638"/>
      <c r="AL4" s="638"/>
      <c r="AM4" s="638"/>
      <c r="AN4" s="638"/>
      <c r="AO4" s="638"/>
      <c r="AP4" s="639"/>
      <c r="AQ4" s="640" t="s">
        <v>2</v>
      </c>
      <c r="AR4" s="635"/>
      <c r="AS4" s="635"/>
      <c r="AT4" s="635"/>
      <c r="AU4" s="635"/>
      <c r="AV4" s="635"/>
      <c r="AW4" s="635"/>
      <c r="AX4" s="641"/>
    </row>
    <row r="5" spans="1:50" ht="64.5" customHeight="1" x14ac:dyDescent="0.15">
      <c r="A5" s="642" t="s">
        <v>60</v>
      </c>
      <c r="B5" s="643"/>
      <c r="C5" s="643"/>
      <c r="D5" s="643"/>
      <c r="E5" s="643"/>
      <c r="F5" s="644"/>
      <c r="G5" s="645" t="s">
        <v>581</v>
      </c>
      <c r="H5" s="646"/>
      <c r="I5" s="646"/>
      <c r="J5" s="646"/>
      <c r="K5" s="646"/>
      <c r="L5" s="646"/>
      <c r="M5" s="647" t="s">
        <v>59</v>
      </c>
      <c r="N5" s="648"/>
      <c r="O5" s="648"/>
      <c r="P5" s="648"/>
      <c r="Q5" s="648"/>
      <c r="R5" s="649"/>
      <c r="S5" s="650" t="s">
        <v>582</v>
      </c>
      <c r="T5" s="646"/>
      <c r="U5" s="646"/>
      <c r="V5" s="646"/>
      <c r="W5" s="646"/>
      <c r="X5" s="651"/>
      <c r="Y5" s="652" t="s">
        <v>3</v>
      </c>
      <c r="Z5" s="653"/>
      <c r="AA5" s="653"/>
      <c r="AB5" s="653"/>
      <c r="AC5" s="653"/>
      <c r="AD5" s="654"/>
      <c r="AE5" s="607" t="s">
        <v>580</v>
      </c>
      <c r="AF5" s="607"/>
      <c r="AG5" s="607"/>
      <c r="AH5" s="607"/>
      <c r="AI5" s="607"/>
      <c r="AJ5" s="607"/>
      <c r="AK5" s="607"/>
      <c r="AL5" s="607"/>
      <c r="AM5" s="607"/>
      <c r="AN5" s="607"/>
      <c r="AO5" s="607"/>
      <c r="AP5" s="608"/>
      <c r="AQ5" s="609" t="s">
        <v>705</v>
      </c>
      <c r="AR5" s="610"/>
      <c r="AS5" s="610"/>
      <c r="AT5" s="610"/>
      <c r="AU5" s="610"/>
      <c r="AV5" s="610"/>
      <c r="AW5" s="610"/>
      <c r="AX5" s="611"/>
    </row>
    <row r="6" spans="1:50" ht="39" customHeight="1" x14ac:dyDescent="0.15">
      <c r="A6" s="612" t="s">
        <v>4</v>
      </c>
      <c r="B6" s="613"/>
      <c r="C6" s="613"/>
      <c r="D6" s="613"/>
      <c r="E6" s="613"/>
      <c r="F6" s="613"/>
      <c r="G6" s="614" t="str">
        <f>入力規則等!F39</f>
        <v>一般会計</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50" ht="55.5" customHeight="1" x14ac:dyDescent="0.15">
      <c r="A7" s="596" t="s">
        <v>20</v>
      </c>
      <c r="B7" s="597"/>
      <c r="C7" s="597"/>
      <c r="D7" s="597"/>
      <c r="E7" s="597"/>
      <c r="F7" s="598"/>
      <c r="G7" s="617" t="s">
        <v>583</v>
      </c>
      <c r="H7" s="618"/>
      <c r="I7" s="618"/>
      <c r="J7" s="618"/>
      <c r="K7" s="618"/>
      <c r="L7" s="618"/>
      <c r="M7" s="618"/>
      <c r="N7" s="618"/>
      <c r="O7" s="618"/>
      <c r="P7" s="618"/>
      <c r="Q7" s="618"/>
      <c r="R7" s="618"/>
      <c r="S7" s="618"/>
      <c r="T7" s="618"/>
      <c r="U7" s="618"/>
      <c r="V7" s="618"/>
      <c r="W7" s="618"/>
      <c r="X7" s="619"/>
      <c r="Y7" s="620" t="s">
        <v>248</v>
      </c>
      <c r="Z7" s="382"/>
      <c r="AA7" s="382"/>
      <c r="AB7" s="382"/>
      <c r="AC7" s="382"/>
      <c r="AD7" s="621"/>
      <c r="AE7" s="622" t="s">
        <v>664</v>
      </c>
      <c r="AF7" s="623"/>
      <c r="AG7" s="623"/>
      <c r="AH7" s="623"/>
      <c r="AI7" s="623"/>
      <c r="AJ7" s="623"/>
      <c r="AK7" s="623"/>
      <c r="AL7" s="623"/>
      <c r="AM7" s="623"/>
      <c r="AN7" s="623"/>
      <c r="AO7" s="623"/>
      <c r="AP7" s="623"/>
      <c r="AQ7" s="623"/>
      <c r="AR7" s="623"/>
      <c r="AS7" s="623"/>
      <c r="AT7" s="623"/>
      <c r="AU7" s="623"/>
      <c r="AV7" s="623"/>
      <c r="AW7" s="623"/>
      <c r="AX7" s="624"/>
    </row>
    <row r="8" spans="1:50" ht="53.25" customHeight="1" x14ac:dyDescent="0.15">
      <c r="A8" s="596" t="s">
        <v>179</v>
      </c>
      <c r="B8" s="597"/>
      <c r="C8" s="597"/>
      <c r="D8" s="597"/>
      <c r="E8" s="597"/>
      <c r="F8" s="598"/>
      <c r="G8" s="599" t="str">
        <f>入力規則等!A27</f>
        <v>地方創生</v>
      </c>
      <c r="H8" s="600"/>
      <c r="I8" s="600"/>
      <c r="J8" s="600"/>
      <c r="K8" s="600"/>
      <c r="L8" s="600"/>
      <c r="M8" s="600"/>
      <c r="N8" s="600"/>
      <c r="O8" s="600"/>
      <c r="P8" s="600"/>
      <c r="Q8" s="600"/>
      <c r="R8" s="600"/>
      <c r="S8" s="600"/>
      <c r="T8" s="600"/>
      <c r="U8" s="600"/>
      <c r="V8" s="600"/>
      <c r="W8" s="600"/>
      <c r="X8" s="601"/>
      <c r="Y8" s="602" t="s">
        <v>180</v>
      </c>
      <c r="Z8" s="603"/>
      <c r="AA8" s="603"/>
      <c r="AB8" s="603"/>
      <c r="AC8" s="603"/>
      <c r="AD8" s="604"/>
      <c r="AE8" s="605" t="str">
        <f>入力規則等!K13</f>
        <v>公共事業、その他の事項経費</v>
      </c>
      <c r="AF8" s="600"/>
      <c r="AG8" s="600"/>
      <c r="AH8" s="600"/>
      <c r="AI8" s="600"/>
      <c r="AJ8" s="600"/>
      <c r="AK8" s="600"/>
      <c r="AL8" s="600"/>
      <c r="AM8" s="600"/>
      <c r="AN8" s="600"/>
      <c r="AO8" s="600"/>
      <c r="AP8" s="600"/>
      <c r="AQ8" s="600"/>
      <c r="AR8" s="600"/>
      <c r="AS8" s="600"/>
      <c r="AT8" s="600"/>
      <c r="AU8" s="600"/>
      <c r="AV8" s="600"/>
      <c r="AW8" s="600"/>
      <c r="AX8" s="606"/>
    </row>
    <row r="9" spans="1:50" ht="58.5" customHeight="1" x14ac:dyDescent="0.15">
      <c r="A9" s="574" t="s">
        <v>21</v>
      </c>
      <c r="B9" s="575"/>
      <c r="C9" s="575"/>
      <c r="D9" s="575"/>
      <c r="E9" s="575"/>
      <c r="F9" s="575"/>
      <c r="G9" s="564" t="s">
        <v>675</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135" customHeight="1" x14ac:dyDescent="0.15">
      <c r="A10" s="562" t="s">
        <v>28</v>
      </c>
      <c r="B10" s="563"/>
      <c r="C10" s="563"/>
      <c r="D10" s="563"/>
      <c r="E10" s="563"/>
      <c r="F10" s="563"/>
      <c r="G10" s="564" t="s">
        <v>704</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6"/>
    </row>
    <row r="11" spans="1:50" ht="42" customHeight="1" x14ac:dyDescent="0.15">
      <c r="A11" s="562" t="s">
        <v>5</v>
      </c>
      <c r="B11" s="563"/>
      <c r="C11" s="563"/>
      <c r="D11" s="563"/>
      <c r="E11" s="563"/>
      <c r="F11" s="567"/>
      <c r="G11" s="568" t="str">
        <f>入力規則等!P10</f>
        <v>交付</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571" t="s">
        <v>22</v>
      </c>
      <c r="B12" s="572"/>
      <c r="C12" s="572"/>
      <c r="D12" s="572"/>
      <c r="E12" s="572"/>
      <c r="F12" s="573"/>
      <c r="G12" s="577"/>
      <c r="H12" s="578"/>
      <c r="I12" s="578"/>
      <c r="J12" s="578"/>
      <c r="K12" s="578"/>
      <c r="L12" s="578"/>
      <c r="M12" s="578"/>
      <c r="N12" s="578"/>
      <c r="O12" s="578"/>
      <c r="P12" s="352" t="s">
        <v>395</v>
      </c>
      <c r="Q12" s="353"/>
      <c r="R12" s="353"/>
      <c r="S12" s="353"/>
      <c r="T12" s="353"/>
      <c r="U12" s="353"/>
      <c r="V12" s="354"/>
      <c r="W12" s="352" t="s">
        <v>547</v>
      </c>
      <c r="X12" s="353"/>
      <c r="Y12" s="353"/>
      <c r="Z12" s="353"/>
      <c r="AA12" s="353"/>
      <c r="AB12" s="353"/>
      <c r="AC12" s="354"/>
      <c r="AD12" s="352" t="s">
        <v>549</v>
      </c>
      <c r="AE12" s="353"/>
      <c r="AF12" s="353"/>
      <c r="AG12" s="353"/>
      <c r="AH12" s="353"/>
      <c r="AI12" s="353"/>
      <c r="AJ12" s="354"/>
      <c r="AK12" s="352" t="s">
        <v>561</v>
      </c>
      <c r="AL12" s="353"/>
      <c r="AM12" s="353"/>
      <c r="AN12" s="353"/>
      <c r="AO12" s="353"/>
      <c r="AP12" s="353"/>
      <c r="AQ12" s="354"/>
      <c r="AR12" s="352" t="s">
        <v>562</v>
      </c>
      <c r="AS12" s="353"/>
      <c r="AT12" s="353"/>
      <c r="AU12" s="353"/>
      <c r="AV12" s="353"/>
      <c r="AW12" s="353"/>
      <c r="AX12" s="658"/>
    </row>
    <row r="13" spans="1:50" ht="21" customHeight="1" x14ac:dyDescent="0.15">
      <c r="A13" s="177"/>
      <c r="B13" s="178"/>
      <c r="C13" s="178"/>
      <c r="D13" s="178"/>
      <c r="E13" s="178"/>
      <c r="F13" s="179"/>
      <c r="G13" s="548" t="s">
        <v>6</v>
      </c>
      <c r="H13" s="549"/>
      <c r="I13" s="659" t="s">
        <v>7</v>
      </c>
      <c r="J13" s="660"/>
      <c r="K13" s="660"/>
      <c r="L13" s="660"/>
      <c r="M13" s="660"/>
      <c r="N13" s="660"/>
      <c r="O13" s="661"/>
      <c r="P13" s="516">
        <v>100060</v>
      </c>
      <c r="Q13" s="517"/>
      <c r="R13" s="517"/>
      <c r="S13" s="517"/>
      <c r="T13" s="517"/>
      <c r="U13" s="517"/>
      <c r="V13" s="518"/>
      <c r="W13" s="516">
        <v>97028</v>
      </c>
      <c r="X13" s="517"/>
      <c r="Y13" s="517"/>
      <c r="Z13" s="517"/>
      <c r="AA13" s="517"/>
      <c r="AB13" s="517"/>
      <c r="AC13" s="518"/>
      <c r="AD13" s="516">
        <v>95023</v>
      </c>
      <c r="AE13" s="517"/>
      <c r="AF13" s="517"/>
      <c r="AG13" s="517"/>
      <c r="AH13" s="517"/>
      <c r="AI13" s="517"/>
      <c r="AJ13" s="518"/>
      <c r="AK13" s="516">
        <f>93000+10</f>
        <v>93010</v>
      </c>
      <c r="AL13" s="517"/>
      <c r="AM13" s="517"/>
      <c r="AN13" s="517"/>
      <c r="AO13" s="517"/>
      <c r="AP13" s="517"/>
      <c r="AQ13" s="518"/>
      <c r="AR13" s="525">
        <v>93010</v>
      </c>
      <c r="AS13" s="526"/>
      <c r="AT13" s="526"/>
      <c r="AU13" s="526"/>
      <c r="AV13" s="526"/>
      <c r="AW13" s="526"/>
      <c r="AX13" s="588"/>
    </row>
    <row r="14" spans="1:50" ht="21" customHeight="1" x14ac:dyDescent="0.15">
      <c r="A14" s="177"/>
      <c r="B14" s="178"/>
      <c r="C14" s="178"/>
      <c r="D14" s="178"/>
      <c r="E14" s="178"/>
      <c r="F14" s="179"/>
      <c r="G14" s="550"/>
      <c r="H14" s="551"/>
      <c r="I14" s="556" t="s">
        <v>8</v>
      </c>
      <c r="J14" s="586"/>
      <c r="K14" s="586"/>
      <c r="L14" s="586"/>
      <c r="M14" s="586"/>
      <c r="N14" s="586"/>
      <c r="O14" s="587"/>
      <c r="P14" s="516">
        <v>3000</v>
      </c>
      <c r="Q14" s="517"/>
      <c r="R14" s="517"/>
      <c r="S14" s="517"/>
      <c r="T14" s="517"/>
      <c r="U14" s="517"/>
      <c r="V14" s="518"/>
      <c r="W14" s="516">
        <v>500</v>
      </c>
      <c r="X14" s="517"/>
      <c r="Y14" s="517"/>
      <c r="Z14" s="517"/>
      <c r="AA14" s="517"/>
      <c r="AB14" s="517"/>
      <c r="AC14" s="518"/>
      <c r="AD14" s="516" t="s">
        <v>584</v>
      </c>
      <c r="AE14" s="517"/>
      <c r="AF14" s="517"/>
      <c r="AG14" s="517"/>
      <c r="AH14" s="517"/>
      <c r="AI14" s="517"/>
      <c r="AJ14" s="518"/>
      <c r="AK14" s="516" t="s">
        <v>613</v>
      </c>
      <c r="AL14" s="517"/>
      <c r="AM14" s="517"/>
      <c r="AN14" s="517"/>
      <c r="AO14" s="517"/>
      <c r="AP14" s="517"/>
      <c r="AQ14" s="518"/>
      <c r="AR14" s="554"/>
      <c r="AS14" s="554"/>
      <c r="AT14" s="554"/>
      <c r="AU14" s="554"/>
      <c r="AV14" s="554"/>
      <c r="AW14" s="554"/>
      <c r="AX14" s="555"/>
    </row>
    <row r="15" spans="1:50" ht="21" customHeight="1" x14ac:dyDescent="0.15">
      <c r="A15" s="177"/>
      <c r="B15" s="178"/>
      <c r="C15" s="178"/>
      <c r="D15" s="178"/>
      <c r="E15" s="178"/>
      <c r="F15" s="179"/>
      <c r="G15" s="550"/>
      <c r="H15" s="551"/>
      <c r="I15" s="556" t="s">
        <v>48</v>
      </c>
      <c r="J15" s="557"/>
      <c r="K15" s="557"/>
      <c r="L15" s="557"/>
      <c r="M15" s="557"/>
      <c r="N15" s="557"/>
      <c r="O15" s="558"/>
      <c r="P15" s="516">
        <v>54402</v>
      </c>
      <c r="Q15" s="517"/>
      <c r="R15" s="517"/>
      <c r="S15" s="517"/>
      <c r="T15" s="517"/>
      <c r="U15" s="517"/>
      <c r="V15" s="518"/>
      <c r="W15" s="516">
        <v>54649</v>
      </c>
      <c r="X15" s="517"/>
      <c r="Y15" s="517"/>
      <c r="Z15" s="517"/>
      <c r="AA15" s="517"/>
      <c r="AB15" s="517"/>
      <c r="AC15" s="518"/>
      <c r="AD15" s="516">
        <v>46163</v>
      </c>
      <c r="AE15" s="517"/>
      <c r="AF15" s="517"/>
      <c r="AG15" s="517"/>
      <c r="AH15" s="517"/>
      <c r="AI15" s="517"/>
      <c r="AJ15" s="518"/>
      <c r="AK15" s="516">
        <v>43557</v>
      </c>
      <c r="AL15" s="517"/>
      <c r="AM15" s="517"/>
      <c r="AN15" s="517"/>
      <c r="AO15" s="517"/>
      <c r="AP15" s="517"/>
      <c r="AQ15" s="518"/>
      <c r="AR15" s="516" t="s">
        <v>702</v>
      </c>
      <c r="AS15" s="517"/>
      <c r="AT15" s="517"/>
      <c r="AU15" s="517"/>
      <c r="AV15" s="517"/>
      <c r="AW15" s="517"/>
      <c r="AX15" s="589"/>
    </row>
    <row r="16" spans="1:50" ht="21" customHeight="1" x14ac:dyDescent="0.15">
      <c r="A16" s="177"/>
      <c r="B16" s="178"/>
      <c r="C16" s="178"/>
      <c r="D16" s="178"/>
      <c r="E16" s="178"/>
      <c r="F16" s="179"/>
      <c r="G16" s="550"/>
      <c r="H16" s="551"/>
      <c r="I16" s="556" t="s">
        <v>49</v>
      </c>
      <c r="J16" s="557"/>
      <c r="K16" s="557"/>
      <c r="L16" s="557"/>
      <c r="M16" s="557"/>
      <c r="N16" s="557"/>
      <c r="O16" s="558"/>
      <c r="P16" s="516">
        <v>-54649</v>
      </c>
      <c r="Q16" s="517"/>
      <c r="R16" s="517"/>
      <c r="S16" s="517"/>
      <c r="T16" s="517"/>
      <c r="U16" s="517"/>
      <c r="V16" s="518"/>
      <c r="W16" s="516">
        <v>-46163</v>
      </c>
      <c r="X16" s="517"/>
      <c r="Y16" s="517"/>
      <c r="Z16" s="517"/>
      <c r="AA16" s="517"/>
      <c r="AB16" s="517"/>
      <c r="AC16" s="518"/>
      <c r="AD16" s="516">
        <v>-43557</v>
      </c>
      <c r="AE16" s="517"/>
      <c r="AF16" s="517"/>
      <c r="AG16" s="517"/>
      <c r="AH16" s="517"/>
      <c r="AI16" s="517"/>
      <c r="AJ16" s="518"/>
      <c r="AK16" s="516" t="s">
        <v>613</v>
      </c>
      <c r="AL16" s="517"/>
      <c r="AM16" s="517"/>
      <c r="AN16" s="517"/>
      <c r="AO16" s="517"/>
      <c r="AP16" s="517"/>
      <c r="AQ16" s="518"/>
      <c r="AR16" s="655"/>
      <c r="AS16" s="656"/>
      <c r="AT16" s="656"/>
      <c r="AU16" s="656"/>
      <c r="AV16" s="656"/>
      <c r="AW16" s="656"/>
      <c r="AX16" s="657"/>
    </row>
    <row r="17" spans="1:50" ht="24.75" customHeight="1" x14ac:dyDescent="0.15">
      <c r="A17" s="177"/>
      <c r="B17" s="178"/>
      <c r="C17" s="178"/>
      <c r="D17" s="178"/>
      <c r="E17" s="178"/>
      <c r="F17" s="179"/>
      <c r="G17" s="550"/>
      <c r="H17" s="551"/>
      <c r="I17" s="556" t="s">
        <v>47</v>
      </c>
      <c r="J17" s="586"/>
      <c r="K17" s="586"/>
      <c r="L17" s="586"/>
      <c r="M17" s="586"/>
      <c r="N17" s="586"/>
      <c r="O17" s="587"/>
      <c r="P17" s="516" t="s">
        <v>584</v>
      </c>
      <c r="Q17" s="517"/>
      <c r="R17" s="517"/>
      <c r="S17" s="517"/>
      <c r="T17" s="517"/>
      <c r="U17" s="517"/>
      <c r="V17" s="518"/>
      <c r="W17" s="516" t="s">
        <v>584</v>
      </c>
      <c r="X17" s="517"/>
      <c r="Y17" s="517"/>
      <c r="Z17" s="517"/>
      <c r="AA17" s="517"/>
      <c r="AB17" s="517"/>
      <c r="AC17" s="518"/>
      <c r="AD17" s="516" t="s">
        <v>584</v>
      </c>
      <c r="AE17" s="517"/>
      <c r="AF17" s="517"/>
      <c r="AG17" s="517"/>
      <c r="AH17" s="517"/>
      <c r="AI17" s="517"/>
      <c r="AJ17" s="518"/>
      <c r="AK17" s="516" t="s">
        <v>613</v>
      </c>
      <c r="AL17" s="517"/>
      <c r="AM17" s="517"/>
      <c r="AN17" s="517"/>
      <c r="AO17" s="517"/>
      <c r="AP17" s="517"/>
      <c r="AQ17" s="518"/>
      <c r="AR17" s="546"/>
      <c r="AS17" s="546"/>
      <c r="AT17" s="546"/>
      <c r="AU17" s="546"/>
      <c r="AV17" s="546"/>
      <c r="AW17" s="546"/>
      <c r="AX17" s="547"/>
    </row>
    <row r="18" spans="1:50" ht="24.75" customHeight="1" x14ac:dyDescent="0.15">
      <c r="A18" s="177"/>
      <c r="B18" s="178"/>
      <c r="C18" s="178"/>
      <c r="D18" s="178"/>
      <c r="E18" s="178"/>
      <c r="F18" s="179"/>
      <c r="G18" s="552"/>
      <c r="H18" s="553"/>
      <c r="I18" s="579" t="s">
        <v>18</v>
      </c>
      <c r="J18" s="580"/>
      <c r="K18" s="580"/>
      <c r="L18" s="580"/>
      <c r="M18" s="580"/>
      <c r="N18" s="580"/>
      <c r="O18" s="581"/>
      <c r="P18" s="582">
        <f>SUM(P13:V17)</f>
        <v>102813</v>
      </c>
      <c r="Q18" s="583"/>
      <c r="R18" s="583"/>
      <c r="S18" s="583"/>
      <c r="T18" s="583"/>
      <c r="U18" s="583"/>
      <c r="V18" s="584"/>
      <c r="W18" s="582">
        <f>SUM(W13:AC17)</f>
        <v>106014</v>
      </c>
      <c r="X18" s="583"/>
      <c r="Y18" s="583"/>
      <c r="Z18" s="583"/>
      <c r="AA18" s="583"/>
      <c r="AB18" s="583"/>
      <c r="AC18" s="584"/>
      <c r="AD18" s="582">
        <f>SUM(AD13:AJ17)</f>
        <v>97629</v>
      </c>
      <c r="AE18" s="583"/>
      <c r="AF18" s="583"/>
      <c r="AG18" s="583"/>
      <c r="AH18" s="583"/>
      <c r="AI18" s="583"/>
      <c r="AJ18" s="584"/>
      <c r="AK18" s="582">
        <f>SUM(AK13:AQ17)</f>
        <v>136567</v>
      </c>
      <c r="AL18" s="583"/>
      <c r="AM18" s="583"/>
      <c r="AN18" s="583"/>
      <c r="AO18" s="583"/>
      <c r="AP18" s="583"/>
      <c r="AQ18" s="584"/>
      <c r="AR18" s="582">
        <f>SUM(AR13:AX17)</f>
        <v>93010</v>
      </c>
      <c r="AS18" s="583"/>
      <c r="AT18" s="583"/>
      <c r="AU18" s="583"/>
      <c r="AV18" s="583"/>
      <c r="AW18" s="583"/>
      <c r="AX18" s="585"/>
    </row>
    <row r="19" spans="1:50" ht="24.75" customHeight="1" x14ac:dyDescent="0.15">
      <c r="A19" s="177"/>
      <c r="B19" s="178"/>
      <c r="C19" s="178"/>
      <c r="D19" s="178"/>
      <c r="E19" s="178"/>
      <c r="F19" s="179"/>
      <c r="G19" s="560" t="s">
        <v>9</v>
      </c>
      <c r="H19" s="561"/>
      <c r="I19" s="561"/>
      <c r="J19" s="561"/>
      <c r="K19" s="561"/>
      <c r="L19" s="561"/>
      <c r="M19" s="561"/>
      <c r="N19" s="561"/>
      <c r="O19" s="561"/>
      <c r="P19" s="516">
        <v>93367</v>
      </c>
      <c r="Q19" s="517"/>
      <c r="R19" s="517"/>
      <c r="S19" s="517"/>
      <c r="T19" s="517"/>
      <c r="U19" s="517"/>
      <c r="V19" s="518"/>
      <c r="W19" s="516">
        <v>90984</v>
      </c>
      <c r="X19" s="517"/>
      <c r="Y19" s="517"/>
      <c r="Z19" s="517"/>
      <c r="AA19" s="517"/>
      <c r="AB19" s="517"/>
      <c r="AC19" s="518"/>
      <c r="AD19" s="516">
        <f>48081+39550+7</f>
        <v>87638</v>
      </c>
      <c r="AE19" s="517"/>
      <c r="AF19" s="517"/>
      <c r="AG19" s="517"/>
      <c r="AH19" s="517"/>
      <c r="AI19" s="517"/>
      <c r="AJ19" s="518"/>
      <c r="AK19" s="537"/>
      <c r="AL19" s="537"/>
      <c r="AM19" s="537"/>
      <c r="AN19" s="537"/>
      <c r="AO19" s="537"/>
      <c r="AP19" s="537"/>
      <c r="AQ19" s="537"/>
      <c r="AR19" s="537"/>
      <c r="AS19" s="537"/>
      <c r="AT19" s="537"/>
      <c r="AU19" s="537"/>
      <c r="AV19" s="537"/>
      <c r="AW19" s="537"/>
      <c r="AX19" s="539"/>
    </row>
    <row r="20" spans="1:50" ht="24.75" customHeight="1" x14ac:dyDescent="0.15">
      <c r="A20" s="177"/>
      <c r="B20" s="178"/>
      <c r="C20" s="178"/>
      <c r="D20" s="178"/>
      <c r="E20" s="178"/>
      <c r="F20" s="179"/>
      <c r="G20" s="560" t="s">
        <v>10</v>
      </c>
      <c r="H20" s="561"/>
      <c r="I20" s="561"/>
      <c r="J20" s="561"/>
      <c r="K20" s="561"/>
      <c r="L20" s="561"/>
      <c r="M20" s="561"/>
      <c r="N20" s="561"/>
      <c r="O20" s="561"/>
      <c r="P20" s="536">
        <f>IF(P18=0, "-", SUM(P19)/P18)</f>
        <v>0.90812445896919647</v>
      </c>
      <c r="Q20" s="536"/>
      <c r="R20" s="536"/>
      <c r="S20" s="536"/>
      <c r="T20" s="536"/>
      <c r="U20" s="536"/>
      <c r="V20" s="536"/>
      <c r="W20" s="536">
        <f>IF(W18=0, "-", SUM(W19)/W18)</f>
        <v>0.85822627200181112</v>
      </c>
      <c r="X20" s="536"/>
      <c r="Y20" s="536"/>
      <c r="Z20" s="536"/>
      <c r="AA20" s="536"/>
      <c r="AB20" s="536"/>
      <c r="AC20" s="536"/>
      <c r="AD20" s="536">
        <f>IF(AD18=0, "-", SUM(AD19)/AD18)</f>
        <v>0.89766360405207468</v>
      </c>
      <c r="AE20" s="536"/>
      <c r="AF20" s="536"/>
      <c r="AG20" s="536"/>
      <c r="AH20" s="536"/>
      <c r="AI20" s="536"/>
      <c r="AJ20" s="536"/>
      <c r="AK20" s="537"/>
      <c r="AL20" s="537"/>
      <c r="AM20" s="537"/>
      <c r="AN20" s="537"/>
      <c r="AO20" s="537"/>
      <c r="AP20" s="537"/>
      <c r="AQ20" s="538"/>
      <c r="AR20" s="538"/>
      <c r="AS20" s="538"/>
      <c r="AT20" s="538"/>
      <c r="AU20" s="537"/>
      <c r="AV20" s="537"/>
      <c r="AW20" s="537"/>
      <c r="AX20" s="539"/>
    </row>
    <row r="21" spans="1:50" ht="25.5" customHeight="1" x14ac:dyDescent="0.15">
      <c r="A21" s="574"/>
      <c r="B21" s="575"/>
      <c r="C21" s="575"/>
      <c r="D21" s="575"/>
      <c r="E21" s="575"/>
      <c r="F21" s="576"/>
      <c r="G21" s="534" t="s">
        <v>221</v>
      </c>
      <c r="H21" s="535"/>
      <c r="I21" s="535"/>
      <c r="J21" s="535"/>
      <c r="K21" s="535"/>
      <c r="L21" s="535"/>
      <c r="M21" s="535"/>
      <c r="N21" s="535"/>
      <c r="O21" s="535"/>
      <c r="P21" s="536">
        <f>IF(P19=0, "-", SUM(P19)/SUM(P13,P14))</f>
        <v>0.90594799146128469</v>
      </c>
      <c r="Q21" s="536"/>
      <c r="R21" s="536"/>
      <c r="S21" s="536"/>
      <c r="T21" s="536"/>
      <c r="U21" s="536"/>
      <c r="V21" s="536"/>
      <c r="W21" s="536">
        <f>IF(W19=0, "-", SUM(W19)/SUM(W13,W14))</f>
        <v>0.93290132064637843</v>
      </c>
      <c r="X21" s="536"/>
      <c r="Y21" s="536"/>
      <c r="Z21" s="536"/>
      <c r="AA21" s="536"/>
      <c r="AB21" s="536"/>
      <c r="AC21" s="536"/>
      <c r="AD21" s="536">
        <f>IF(AD19=0, "-", SUM(AD19)/SUM(AD13,AD14))</f>
        <v>0.92228197383791288</v>
      </c>
      <c r="AE21" s="536"/>
      <c r="AF21" s="536"/>
      <c r="AG21" s="536"/>
      <c r="AH21" s="536"/>
      <c r="AI21" s="536"/>
      <c r="AJ21" s="536"/>
      <c r="AK21" s="537"/>
      <c r="AL21" s="537"/>
      <c r="AM21" s="537"/>
      <c r="AN21" s="537"/>
      <c r="AO21" s="537"/>
      <c r="AP21" s="537"/>
      <c r="AQ21" s="538"/>
      <c r="AR21" s="538"/>
      <c r="AS21" s="538"/>
      <c r="AT21" s="538"/>
      <c r="AU21" s="537"/>
      <c r="AV21" s="537"/>
      <c r="AW21" s="537"/>
      <c r="AX21" s="539"/>
    </row>
    <row r="22" spans="1:50" ht="18.75" customHeight="1" x14ac:dyDescent="0.15">
      <c r="A22" s="495" t="s">
        <v>565</v>
      </c>
      <c r="B22" s="496"/>
      <c r="C22" s="496"/>
      <c r="D22" s="496"/>
      <c r="E22" s="496"/>
      <c r="F22" s="497"/>
      <c r="G22" s="501" t="s">
        <v>213</v>
      </c>
      <c r="H22" s="502"/>
      <c r="I22" s="502"/>
      <c r="J22" s="502"/>
      <c r="K22" s="502"/>
      <c r="L22" s="502"/>
      <c r="M22" s="502"/>
      <c r="N22" s="502"/>
      <c r="O22" s="503"/>
      <c r="P22" s="504" t="s">
        <v>563</v>
      </c>
      <c r="Q22" s="502"/>
      <c r="R22" s="502"/>
      <c r="S22" s="502"/>
      <c r="T22" s="502"/>
      <c r="U22" s="502"/>
      <c r="V22" s="503"/>
      <c r="W22" s="504" t="s">
        <v>564</v>
      </c>
      <c r="X22" s="502"/>
      <c r="Y22" s="502"/>
      <c r="Z22" s="502"/>
      <c r="AA22" s="502"/>
      <c r="AB22" s="502"/>
      <c r="AC22" s="503"/>
      <c r="AD22" s="504" t="s">
        <v>212</v>
      </c>
      <c r="AE22" s="502"/>
      <c r="AF22" s="502"/>
      <c r="AG22" s="502"/>
      <c r="AH22" s="502"/>
      <c r="AI22" s="502"/>
      <c r="AJ22" s="502"/>
      <c r="AK22" s="502"/>
      <c r="AL22" s="502"/>
      <c r="AM22" s="502"/>
      <c r="AN22" s="502"/>
      <c r="AO22" s="502"/>
      <c r="AP22" s="502"/>
      <c r="AQ22" s="502"/>
      <c r="AR22" s="502"/>
      <c r="AS22" s="502"/>
      <c r="AT22" s="502"/>
      <c r="AU22" s="502"/>
      <c r="AV22" s="502"/>
      <c r="AW22" s="502"/>
      <c r="AX22" s="559"/>
    </row>
    <row r="23" spans="1:50" ht="25.5" customHeight="1" x14ac:dyDescent="0.15">
      <c r="A23" s="498"/>
      <c r="B23" s="499"/>
      <c r="C23" s="499"/>
      <c r="D23" s="499"/>
      <c r="E23" s="499"/>
      <c r="F23" s="500"/>
      <c r="G23" s="522" t="s">
        <v>688</v>
      </c>
      <c r="H23" s="523"/>
      <c r="I23" s="523"/>
      <c r="J23" s="523"/>
      <c r="K23" s="523"/>
      <c r="L23" s="523"/>
      <c r="M23" s="523"/>
      <c r="N23" s="523"/>
      <c r="O23" s="524"/>
      <c r="P23" s="525">
        <v>53223</v>
      </c>
      <c r="Q23" s="526"/>
      <c r="R23" s="526"/>
      <c r="S23" s="526"/>
      <c r="T23" s="526"/>
      <c r="U23" s="526"/>
      <c r="V23" s="527"/>
      <c r="W23" s="525">
        <v>54800</v>
      </c>
      <c r="X23" s="526"/>
      <c r="Y23" s="526"/>
      <c r="Z23" s="526"/>
      <c r="AA23" s="526"/>
      <c r="AB23" s="526"/>
      <c r="AC23" s="527"/>
      <c r="AD23" s="528" t="s">
        <v>706</v>
      </c>
      <c r="AE23" s="529"/>
      <c r="AF23" s="529"/>
      <c r="AG23" s="529"/>
      <c r="AH23" s="529"/>
      <c r="AI23" s="529"/>
      <c r="AJ23" s="529"/>
      <c r="AK23" s="529"/>
      <c r="AL23" s="529"/>
      <c r="AM23" s="529"/>
      <c r="AN23" s="529"/>
      <c r="AO23" s="529"/>
      <c r="AP23" s="529"/>
      <c r="AQ23" s="529"/>
      <c r="AR23" s="529"/>
      <c r="AS23" s="529"/>
      <c r="AT23" s="529"/>
      <c r="AU23" s="529"/>
      <c r="AV23" s="529"/>
      <c r="AW23" s="529"/>
      <c r="AX23" s="530"/>
    </row>
    <row r="24" spans="1:50" ht="25.5" customHeight="1" x14ac:dyDescent="0.15">
      <c r="A24" s="498"/>
      <c r="B24" s="499"/>
      <c r="C24" s="499"/>
      <c r="D24" s="499"/>
      <c r="E24" s="499"/>
      <c r="F24" s="500"/>
      <c r="G24" s="519" t="s">
        <v>614</v>
      </c>
      <c r="H24" s="520"/>
      <c r="I24" s="520"/>
      <c r="J24" s="520"/>
      <c r="K24" s="520"/>
      <c r="L24" s="520"/>
      <c r="M24" s="520"/>
      <c r="N24" s="520"/>
      <c r="O24" s="521"/>
      <c r="P24" s="516">
        <v>39777</v>
      </c>
      <c r="Q24" s="517"/>
      <c r="R24" s="517"/>
      <c r="S24" s="517"/>
      <c r="T24" s="517"/>
      <c r="U24" s="517"/>
      <c r="V24" s="518"/>
      <c r="W24" s="516">
        <v>38200</v>
      </c>
      <c r="X24" s="517"/>
      <c r="Y24" s="517"/>
      <c r="Z24" s="517"/>
      <c r="AA24" s="517"/>
      <c r="AB24" s="517"/>
      <c r="AC24" s="518"/>
      <c r="AD24" s="531"/>
      <c r="AE24" s="532"/>
      <c r="AF24" s="532"/>
      <c r="AG24" s="532"/>
      <c r="AH24" s="532"/>
      <c r="AI24" s="532"/>
      <c r="AJ24" s="532"/>
      <c r="AK24" s="532"/>
      <c r="AL24" s="532"/>
      <c r="AM24" s="532"/>
      <c r="AN24" s="532"/>
      <c r="AO24" s="532"/>
      <c r="AP24" s="532"/>
      <c r="AQ24" s="532"/>
      <c r="AR24" s="532"/>
      <c r="AS24" s="532"/>
      <c r="AT24" s="532"/>
      <c r="AU24" s="532"/>
      <c r="AV24" s="532"/>
      <c r="AW24" s="532"/>
      <c r="AX24" s="533"/>
    </row>
    <row r="25" spans="1:50" ht="25.5" customHeight="1" x14ac:dyDescent="0.15">
      <c r="A25" s="498"/>
      <c r="B25" s="499"/>
      <c r="C25" s="499"/>
      <c r="D25" s="499"/>
      <c r="E25" s="499"/>
      <c r="F25" s="500"/>
      <c r="G25" s="519" t="s">
        <v>585</v>
      </c>
      <c r="H25" s="520"/>
      <c r="I25" s="520"/>
      <c r="J25" s="520"/>
      <c r="K25" s="520"/>
      <c r="L25" s="520"/>
      <c r="M25" s="520"/>
      <c r="N25" s="520"/>
      <c r="O25" s="521"/>
      <c r="P25" s="516">
        <v>0</v>
      </c>
      <c r="Q25" s="517"/>
      <c r="R25" s="517"/>
      <c r="S25" s="517"/>
      <c r="T25" s="517"/>
      <c r="U25" s="517"/>
      <c r="V25" s="518"/>
      <c r="W25" s="516"/>
      <c r="X25" s="517"/>
      <c r="Y25" s="517"/>
      <c r="Z25" s="517"/>
      <c r="AA25" s="517"/>
      <c r="AB25" s="517"/>
      <c r="AC25" s="518"/>
      <c r="AD25" s="531"/>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5.5" customHeight="1" x14ac:dyDescent="0.15">
      <c r="A26" s="498"/>
      <c r="B26" s="499"/>
      <c r="C26" s="499"/>
      <c r="D26" s="499"/>
      <c r="E26" s="499"/>
      <c r="F26" s="500"/>
      <c r="G26" s="519" t="s">
        <v>586</v>
      </c>
      <c r="H26" s="520"/>
      <c r="I26" s="520"/>
      <c r="J26" s="520"/>
      <c r="K26" s="520"/>
      <c r="L26" s="520"/>
      <c r="M26" s="520"/>
      <c r="N26" s="520"/>
      <c r="O26" s="521"/>
      <c r="P26" s="516">
        <v>4</v>
      </c>
      <c r="Q26" s="517"/>
      <c r="R26" s="517"/>
      <c r="S26" s="517"/>
      <c r="T26" s="517"/>
      <c r="U26" s="517"/>
      <c r="V26" s="518"/>
      <c r="W26" s="516">
        <v>4</v>
      </c>
      <c r="X26" s="517"/>
      <c r="Y26" s="517"/>
      <c r="Z26" s="517"/>
      <c r="AA26" s="517"/>
      <c r="AB26" s="517"/>
      <c r="AC26" s="518"/>
      <c r="AD26" s="531"/>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5.5" customHeight="1" x14ac:dyDescent="0.15">
      <c r="A27" s="498"/>
      <c r="B27" s="499"/>
      <c r="C27" s="499"/>
      <c r="D27" s="499"/>
      <c r="E27" s="499"/>
      <c r="F27" s="500"/>
      <c r="G27" s="519" t="s">
        <v>587</v>
      </c>
      <c r="H27" s="520"/>
      <c r="I27" s="520"/>
      <c r="J27" s="520"/>
      <c r="K27" s="520"/>
      <c r="L27" s="520"/>
      <c r="M27" s="520"/>
      <c r="N27" s="520"/>
      <c r="O27" s="521"/>
      <c r="P27" s="516">
        <v>4</v>
      </c>
      <c r="Q27" s="517"/>
      <c r="R27" s="517"/>
      <c r="S27" s="517"/>
      <c r="T27" s="517"/>
      <c r="U27" s="517"/>
      <c r="V27" s="518"/>
      <c r="W27" s="516">
        <v>4</v>
      </c>
      <c r="X27" s="517"/>
      <c r="Y27" s="517"/>
      <c r="Z27" s="517"/>
      <c r="AA27" s="517"/>
      <c r="AB27" s="517"/>
      <c r="AC27" s="518"/>
      <c r="AD27" s="531"/>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5.5" customHeight="1" x14ac:dyDescent="0.15">
      <c r="A28" s="498"/>
      <c r="B28" s="499"/>
      <c r="C28" s="499"/>
      <c r="D28" s="499"/>
      <c r="E28" s="499"/>
      <c r="F28" s="500"/>
      <c r="G28" s="540" t="s">
        <v>596</v>
      </c>
      <c r="H28" s="541"/>
      <c r="I28" s="541"/>
      <c r="J28" s="541"/>
      <c r="K28" s="541"/>
      <c r="L28" s="541"/>
      <c r="M28" s="541"/>
      <c r="N28" s="541"/>
      <c r="O28" s="542"/>
      <c r="P28" s="543">
        <v>2</v>
      </c>
      <c r="Q28" s="544"/>
      <c r="R28" s="544"/>
      <c r="S28" s="544"/>
      <c r="T28" s="544"/>
      <c r="U28" s="544"/>
      <c r="V28" s="545"/>
      <c r="W28" s="543">
        <v>2</v>
      </c>
      <c r="X28" s="544"/>
      <c r="Y28" s="544"/>
      <c r="Z28" s="544"/>
      <c r="AA28" s="544"/>
      <c r="AB28" s="544"/>
      <c r="AC28" s="545"/>
      <c r="AD28" s="531"/>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5.5" customHeight="1" thickBot="1" x14ac:dyDescent="0.2">
      <c r="A29" s="498"/>
      <c r="B29" s="499"/>
      <c r="C29" s="499"/>
      <c r="D29" s="499"/>
      <c r="E29" s="499"/>
      <c r="F29" s="500"/>
      <c r="G29" s="162" t="s">
        <v>18</v>
      </c>
      <c r="H29" s="505"/>
      <c r="I29" s="505"/>
      <c r="J29" s="505"/>
      <c r="K29" s="505"/>
      <c r="L29" s="505"/>
      <c r="M29" s="505"/>
      <c r="N29" s="505"/>
      <c r="O29" s="506"/>
      <c r="P29" s="507">
        <f>AK13</f>
        <v>93010</v>
      </c>
      <c r="Q29" s="508"/>
      <c r="R29" s="508"/>
      <c r="S29" s="508"/>
      <c r="T29" s="508"/>
      <c r="U29" s="508"/>
      <c r="V29" s="509"/>
      <c r="W29" s="507">
        <f>AR13</f>
        <v>93010</v>
      </c>
      <c r="X29" s="508"/>
      <c r="Y29" s="508"/>
      <c r="Z29" s="508"/>
      <c r="AA29" s="508"/>
      <c r="AB29" s="508"/>
      <c r="AC29" s="509"/>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38.25" customHeight="1" x14ac:dyDescent="0.15">
      <c r="A30" s="510" t="s">
        <v>554</v>
      </c>
      <c r="B30" s="511"/>
      <c r="C30" s="511"/>
      <c r="D30" s="511"/>
      <c r="E30" s="511"/>
      <c r="F30" s="512"/>
      <c r="G30" s="513" t="s">
        <v>698</v>
      </c>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5"/>
    </row>
    <row r="31" spans="1:50" ht="31.5" customHeight="1" x14ac:dyDescent="0.15">
      <c r="A31" s="442" t="s">
        <v>555</v>
      </c>
      <c r="B31" s="443"/>
      <c r="C31" s="443"/>
      <c r="D31" s="443"/>
      <c r="E31" s="443"/>
      <c r="F31" s="335"/>
      <c r="G31" s="444" t="s">
        <v>551</v>
      </c>
      <c r="H31" s="445"/>
      <c r="I31" s="445"/>
      <c r="J31" s="445"/>
      <c r="K31" s="445"/>
      <c r="L31" s="445"/>
      <c r="M31" s="445"/>
      <c r="N31" s="445"/>
      <c r="O31" s="445"/>
      <c r="P31" s="446" t="s">
        <v>550</v>
      </c>
      <c r="Q31" s="445"/>
      <c r="R31" s="445"/>
      <c r="S31" s="445"/>
      <c r="T31" s="445"/>
      <c r="U31" s="445"/>
      <c r="V31" s="445"/>
      <c r="W31" s="445"/>
      <c r="X31" s="447"/>
      <c r="Y31" s="448"/>
      <c r="Z31" s="449"/>
      <c r="AA31" s="450"/>
      <c r="AB31" s="451" t="s">
        <v>11</v>
      </c>
      <c r="AC31" s="451"/>
      <c r="AD31" s="451"/>
      <c r="AE31" s="422" t="s">
        <v>395</v>
      </c>
      <c r="AF31" s="427"/>
      <c r="AG31" s="427"/>
      <c r="AH31" s="428"/>
      <c r="AI31" s="422" t="s">
        <v>547</v>
      </c>
      <c r="AJ31" s="427"/>
      <c r="AK31" s="427"/>
      <c r="AL31" s="428"/>
      <c r="AM31" s="422" t="s">
        <v>363</v>
      </c>
      <c r="AN31" s="427"/>
      <c r="AO31" s="427"/>
      <c r="AP31" s="428"/>
      <c r="AQ31" s="429" t="s">
        <v>394</v>
      </c>
      <c r="AR31" s="430"/>
      <c r="AS31" s="430"/>
      <c r="AT31" s="431"/>
      <c r="AU31" s="429" t="s">
        <v>566</v>
      </c>
      <c r="AV31" s="430"/>
      <c r="AW31" s="430"/>
      <c r="AX31" s="432"/>
    </row>
    <row r="32" spans="1:50" ht="33.75" customHeight="1" x14ac:dyDescent="0.15">
      <c r="A32" s="442"/>
      <c r="B32" s="443"/>
      <c r="C32" s="443"/>
      <c r="D32" s="443"/>
      <c r="E32" s="443"/>
      <c r="F32" s="335"/>
      <c r="G32" s="462" t="s">
        <v>689</v>
      </c>
      <c r="H32" s="463"/>
      <c r="I32" s="463"/>
      <c r="J32" s="463"/>
      <c r="K32" s="463"/>
      <c r="L32" s="463"/>
      <c r="M32" s="463"/>
      <c r="N32" s="463"/>
      <c r="O32" s="463"/>
      <c r="P32" s="195" t="s">
        <v>687</v>
      </c>
      <c r="Q32" s="466"/>
      <c r="R32" s="466"/>
      <c r="S32" s="466"/>
      <c r="T32" s="466"/>
      <c r="U32" s="466"/>
      <c r="V32" s="466"/>
      <c r="W32" s="466"/>
      <c r="X32" s="467"/>
      <c r="Y32" s="471" t="s">
        <v>52</v>
      </c>
      <c r="Z32" s="472"/>
      <c r="AA32" s="473"/>
      <c r="AB32" s="460" t="s">
        <v>590</v>
      </c>
      <c r="AC32" s="460"/>
      <c r="AD32" s="460"/>
      <c r="AE32" s="455">
        <v>1380</v>
      </c>
      <c r="AF32" s="455"/>
      <c r="AG32" s="455"/>
      <c r="AH32" s="455"/>
      <c r="AI32" s="455">
        <v>1405</v>
      </c>
      <c r="AJ32" s="455"/>
      <c r="AK32" s="455"/>
      <c r="AL32" s="455"/>
      <c r="AM32" s="455">
        <v>1444</v>
      </c>
      <c r="AN32" s="455"/>
      <c r="AO32" s="455"/>
      <c r="AP32" s="455"/>
      <c r="AQ32" s="456" t="s">
        <v>673</v>
      </c>
      <c r="AR32" s="455"/>
      <c r="AS32" s="455"/>
      <c r="AT32" s="455"/>
      <c r="AU32" s="456" t="s">
        <v>673</v>
      </c>
      <c r="AV32" s="455"/>
      <c r="AW32" s="455"/>
      <c r="AX32" s="455"/>
    </row>
    <row r="33" spans="1:51" ht="23.25" customHeight="1" x14ac:dyDescent="0.15">
      <c r="A33" s="362"/>
      <c r="B33" s="363"/>
      <c r="C33" s="363"/>
      <c r="D33" s="363"/>
      <c r="E33" s="363"/>
      <c r="F33" s="337"/>
      <c r="G33" s="464"/>
      <c r="H33" s="465"/>
      <c r="I33" s="465"/>
      <c r="J33" s="465"/>
      <c r="K33" s="465"/>
      <c r="L33" s="465"/>
      <c r="M33" s="465"/>
      <c r="N33" s="465"/>
      <c r="O33" s="465"/>
      <c r="P33" s="468"/>
      <c r="Q33" s="469"/>
      <c r="R33" s="469"/>
      <c r="S33" s="469"/>
      <c r="T33" s="469"/>
      <c r="U33" s="469"/>
      <c r="V33" s="469"/>
      <c r="W33" s="469"/>
      <c r="X33" s="470"/>
      <c r="Y33" s="457" t="s">
        <v>53</v>
      </c>
      <c r="Z33" s="458"/>
      <c r="AA33" s="459"/>
      <c r="AB33" s="460" t="s">
        <v>590</v>
      </c>
      <c r="AC33" s="460"/>
      <c r="AD33" s="460"/>
      <c r="AE33" s="455">
        <v>1790</v>
      </c>
      <c r="AF33" s="455"/>
      <c r="AG33" s="455"/>
      <c r="AH33" s="455"/>
      <c r="AI33" s="455">
        <v>1790</v>
      </c>
      <c r="AJ33" s="455"/>
      <c r="AK33" s="455"/>
      <c r="AL33" s="455"/>
      <c r="AM33" s="455">
        <v>1792</v>
      </c>
      <c r="AN33" s="455"/>
      <c r="AO33" s="455"/>
      <c r="AP33" s="455"/>
      <c r="AQ33" s="455">
        <v>1792</v>
      </c>
      <c r="AR33" s="455"/>
      <c r="AS33" s="455"/>
      <c r="AT33" s="455"/>
      <c r="AU33" s="455">
        <v>1792</v>
      </c>
      <c r="AV33" s="455"/>
      <c r="AW33" s="455"/>
      <c r="AX33" s="455"/>
    </row>
    <row r="34" spans="1:51" ht="23.25" customHeight="1" x14ac:dyDescent="0.15">
      <c r="A34" s="375" t="s">
        <v>556</v>
      </c>
      <c r="B34" s="376"/>
      <c r="C34" s="376"/>
      <c r="D34" s="376"/>
      <c r="E34" s="376"/>
      <c r="F34" s="377"/>
      <c r="G34" s="353" t="s">
        <v>557</v>
      </c>
      <c r="H34" s="353"/>
      <c r="I34" s="353"/>
      <c r="J34" s="353"/>
      <c r="K34" s="353"/>
      <c r="L34" s="353"/>
      <c r="M34" s="353"/>
      <c r="N34" s="353"/>
      <c r="O34" s="353"/>
      <c r="P34" s="353"/>
      <c r="Q34" s="353"/>
      <c r="R34" s="353"/>
      <c r="S34" s="353"/>
      <c r="T34" s="353"/>
      <c r="U34" s="353"/>
      <c r="V34" s="353"/>
      <c r="W34" s="353"/>
      <c r="X34" s="354"/>
      <c r="Y34" s="384"/>
      <c r="Z34" s="385"/>
      <c r="AA34" s="386"/>
      <c r="AB34" s="352" t="s">
        <v>11</v>
      </c>
      <c r="AC34" s="353"/>
      <c r="AD34" s="354"/>
      <c r="AE34" s="352" t="s">
        <v>395</v>
      </c>
      <c r="AF34" s="353"/>
      <c r="AG34" s="353"/>
      <c r="AH34" s="354"/>
      <c r="AI34" s="352" t="s">
        <v>547</v>
      </c>
      <c r="AJ34" s="353"/>
      <c r="AK34" s="353"/>
      <c r="AL34" s="354"/>
      <c r="AM34" s="352" t="s">
        <v>363</v>
      </c>
      <c r="AN34" s="353"/>
      <c r="AO34" s="353"/>
      <c r="AP34" s="354"/>
      <c r="AQ34" s="433" t="s">
        <v>567</v>
      </c>
      <c r="AR34" s="434"/>
      <c r="AS34" s="434"/>
      <c r="AT34" s="434"/>
      <c r="AU34" s="434"/>
      <c r="AV34" s="434"/>
      <c r="AW34" s="434"/>
      <c r="AX34" s="435"/>
    </row>
    <row r="35" spans="1:51" ht="23.25" customHeight="1" x14ac:dyDescent="0.15">
      <c r="A35" s="378"/>
      <c r="B35" s="379"/>
      <c r="C35" s="379"/>
      <c r="D35" s="379"/>
      <c r="E35" s="379"/>
      <c r="F35" s="380"/>
      <c r="G35" s="491" t="s">
        <v>692</v>
      </c>
      <c r="H35" s="492"/>
      <c r="I35" s="492"/>
      <c r="J35" s="492"/>
      <c r="K35" s="492"/>
      <c r="L35" s="492"/>
      <c r="M35" s="492"/>
      <c r="N35" s="492"/>
      <c r="O35" s="492"/>
      <c r="P35" s="492"/>
      <c r="Q35" s="492"/>
      <c r="R35" s="492"/>
      <c r="S35" s="492"/>
      <c r="T35" s="492"/>
      <c r="U35" s="492"/>
      <c r="V35" s="492"/>
      <c r="W35" s="492"/>
      <c r="X35" s="492"/>
      <c r="Y35" s="436" t="s">
        <v>556</v>
      </c>
      <c r="Z35" s="437"/>
      <c r="AA35" s="438"/>
      <c r="AB35" s="439" t="s">
        <v>591</v>
      </c>
      <c r="AC35" s="440"/>
      <c r="AD35" s="441"/>
      <c r="AE35" s="456">
        <v>27.2</v>
      </c>
      <c r="AF35" s="456"/>
      <c r="AG35" s="456"/>
      <c r="AH35" s="456"/>
      <c r="AI35" s="456">
        <v>26.2</v>
      </c>
      <c r="AJ35" s="456"/>
      <c r="AK35" s="456"/>
      <c r="AL35" s="456"/>
      <c r="AM35" s="456">
        <v>26.1</v>
      </c>
      <c r="AN35" s="456"/>
      <c r="AO35" s="456"/>
      <c r="AP35" s="456"/>
      <c r="AQ35" s="356" t="s">
        <v>694</v>
      </c>
      <c r="AR35" s="350"/>
      <c r="AS35" s="350"/>
      <c r="AT35" s="350"/>
      <c r="AU35" s="350"/>
      <c r="AV35" s="350"/>
      <c r="AW35" s="350"/>
      <c r="AX35" s="351"/>
    </row>
    <row r="36" spans="1:51" ht="46.5" customHeight="1" x14ac:dyDescent="0.15">
      <c r="A36" s="381"/>
      <c r="B36" s="382"/>
      <c r="C36" s="382"/>
      <c r="D36" s="382"/>
      <c r="E36" s="382"/>
      <c r="F36" s="383"/>
      <c r="G36" s="493"/>
      <c r="H36" s="494"/>
      <c r="I36" s="494"/>
      <c r="J36" s="494"/>
      <c r="K36" s="494"/>
      <c r="L36" s="494"/>
      <c r="M36" s="494"/>
      <c r="N36" s="494"/>
      <c r="O36" s="494"/>
      <c r="P36" s="494"/>
      <c r="Q36" s="494"/>
      <c r="R36" s="494"/>
      <c r="S36" s="494"/>
      <c r="T36" s="494"/>
      <c r="U36" s="494"/>
      <c r="V36" s="494"/>
      <c r="W36" s="494"/>
      <c r="X36" s="494"/>
      <c r="Y36" s="452" t="s">
        <v>558</v>
      </c>
      <c r="Z36" s="453"/>
      <c r="AA36" s="454"/>
      <c r="AB36" s="387" t="s">
        <v>693</v>
      </c>
      <c r="AC36" s="388"/>
      <c r="AD36" s="389"/>
      <c r="AE36" s="390" t="s">
        <v>695</v>
      </c>
      <c r="AF36" s="390"/>
      <c r="AG36" s="390"/>
      <c r="AH36" s="390"/>
      <c r="AI36" s="390" t="s">
        <v>696</v>
      </c>
      <c r="AJ36" s="390"/>
      <c r="AK36" s="390"/>
      <c r="AL36" s="390"/>
      <c r="AM36" s="390" t="s">
        <v>697</v>
      </c>
      <c r="AN36" s="390"/>
      <c r="AO36" s="390"/>
      <c r="AP36" s="390"/>
      <c r="AQ36" s="390" t="s">
        <v>263</v>
      </c>
      <c r="AR36" s="390"/>
      <c r="AS36" s="390"/>
      <c r="AT36" s="390"/>
      <c r="AU36" s="390"/>
      <c r="AV36" s="390"/>
      <c r="AW36" s="390"/>
      <c r="AX36" s="461"/>
    </row>
    <row r="37" spans="1:51" ht="18.75" customHeight="1" x14ac:dyDescent="0.15">
      <c r="A37" s="396" t="s">
        <v>218</v>
      </c>
      <c r="B37" s="397"/>
      <c r="C37" s="397"/>
      <c r="D37" s="397"/>
      <c r="E37" s="397"/>
      <c r="F37" s="398"/>
      <c r="G37" s="406" t="s">
        <v>136</v>
      </c>
      <c r="H37" s="394"/>
      <c r="I37" s="394"/>
      <c r="J37" s="394"/>
      <c r="K37" s="394"/>
      <c r="L37" s="394"/>
      <c r="M37" s="394"/>
      <c r="N37" s="394"/>
      <c r="O37" s="407"/>
      <c r="P37" s="411" t="s">
        <v>56</v>
      </c>
      <c r="Q37" s="394"/>
      <c r="R37" s="394"/>
      <c r="S37" s="394"/>
      <c r="T37" s="394"/>
      <c r="U37" s="394"/>
      <c r="V37" s="394"/>
      <c r="W37" s="394"/>
      <c r="X37" s="407"/>
      <c r="Y37" s="413"/>
      <c r="Z37" s="414"/>
      <c r="AA37" s="415"/>
      <c r="AB37" s="419" t="s">
        <v>11</v>
      </c>
      <c r="AC37" s="420"/>
      <c r="AD37" s="421"/>
      <c r="AE37" s="419" t="s">
        <v>395</v>
      </c>
      <c r="AF37" s="420"/>
      <c r="AG37" s="420"/>
      <c r="AH37" s="421"/>
      <c r="AI37" s="425" t="s">
        <v>547</v>
      </c>
      <c r="AJ37" s="425"/>
      <c r="AK37" s="425"/>
      <c r="AL37" s="419"/>
      <c r="AM37" s="425" t="s">
        <v>363</v>
      </c>
      <c r="AN37" s="425"/>
      <c r="AO37" s="425"/>
      <c r="AP37" s="419"/>
      <c r="AQ37" s="391" t="s">
        <v>170</v>
      </c>
      <c r="AR37" s="392"/>
      <c r="AS37" s="392"/>
      <c r="AT37" s="393"/>
      <c r="AU37" s="394" t="s">
        <v>126</v>
      </c>
      <c r="AV37" s="394"/>
      <c r="AW37" s="394"/>
      <c r="AX37" s="395"/>
    </row>
    <row r="38" spans="1:51" ht="18.75" customHeight="1" x14ac:dyDescent="0.15">
      <c r="A38" s="399"/>
      <c r="B38" s="400"/>
      <c r="C38" s="400"/>
      <c r="D38" s="400"/>
      <c r="E38" s="400"/>
      <c r="F38" s="401"/>
      <c r="G38" s="408"/>
      <c r="H38" s="409"/>
      <c r="I38" s="409"/>
      <c r="J38" s="409"/>
      <c r="K38" s="409"/>
      <c r="L38" s="409"/>
      <c r="M38" s="409"/>
      <c r="N38" s="409"/>
      <c r="O38" s="410"/>
      <c r="P38" s="412"/>
      <c r="Q38" s="409"/>
      <c r="R38" s="409"/>
      <c r="S38" s="409"/>
      <c r="T38" s="409"/>
      <c r="U38" s="409"/>
      <c r="V38" s="409"/>
      <c r="W38" s="409"/>
      <c r="X38" s="410"/>
      <c r="Y38" s="416"/>
      <c r="Z38" s="417"/>
      <c r="AA38" s="418"/>
      <c r="AB38" s="422"/>
      <c r="AC38" s="423"/>
      <c r="AD38" s="424"/>
      <c r="AE38" s="422"/>
      <c r="AF38" s="423"/>
      <c r="AG38" s="423"/>
      <c r="AH38" s="424"/>
      <c r="AI38" s="426"/>
      <c r="AJ38" s="426"/>
      <c r="AK38" s="426"/>
      <c r="AL38" s="422"/>
      <c r="AM38" s="426"/>
      <c r="AN38" s="426"/>
      <c r="AO38" s="426"/>
      <c r="AP38" s="422"/>
      <c r="AQ38" s="370" t="s">
        <v>584</v>
      </c>
      <c r="AR38" s="371"/>
      <c r="AS38" s="372" t="s">
        <v>171</v>
      </c>
      <c r="AT38" s="373"/>
      <c r="AU38" s="374">
        <v>6</v>
      </c>
      <c r="AV38" s="374"/>
      <c r="AW38" s="409" t="s">
        <v>163</v>
      </c>
      <c r="AX38" s="490"/>
    </row>
    <row r="39" spans="1:51" ht="23.25" customHeight="1" x14ac:dyDescent="0.15">
      <c r="A39" s="402"/>
      <c r="B39" s="400"/>
      <c r="C39" s="400"/>
      <c r="D39" s="400"/>
      <c r="E39" s="400"/>
      <c r="F39" s="401"/>
      <c r="G39" s="474" t="s">
        <v>690</v>
      </c>
      <c r="H39" s="475"/>
      <c r="I39" s="475"/>
      <c r="J39" s="475"/>
      <c r="K39" s="475"/>
      <c r="L39" s="475"/>
      <c r="M39" s="475"/>
      <c r="N39" s="475"/>
      <c r="O39" s="476"/>
      <c r="P39" s="196" t="s">
        <v>589</v>
      </c>
      <c r="Q39" s="196"/>
      <c r="R39" s="196"/>
      <c r="S39" s="196"/>
      <c r="T39" s="196"/>
      <c r="U39" s="196"/>
      <c r="V39" s="196"/>
      <c r="W39" s="196"/>
      <c r="X39" s="483"/>
      <c r="Y39" s="452" t="s">
        <v>12</v>
      </c>
      <c r="Z39" s="486"/>
      <c r="AA39" s="487"/>
      <c r="AB39" s="488" t="s">
        <v>231</v>
      </c>
      <c r="AC39" s="488"/>
      <c r="AD39" s="488"/>
      <c r="AE39" s="356">
        <v>81</v>
      </c>
      <c r="AF39" s="350"/>
      <c r="AG39" s="350"/>
      <c r="AH39" s="350"/>
      <c r="AI39" s="356">
        <v>73</v>
      </c>
      <c r="AJ39" s="350"/>
      <c r="AK39" s="350"/>
      <c r="AL39" s="350"/>
      <c r="AM39" s="357" t="s">
        <v>584</v>
      </c>
      <c r="AN39" s="358"/>
      <c r="AO39" s="358"/>
      <c r="AP39" s="359"/>
      <c r="AQ39" s="357" t="s">
        <v>584</v>
      </c>
      <c r="AR39" s="358"/>
      <c r="AS39" s="358"/>
      <c r="AT39" s="359"/>
      <c r="AU39" s="350" t="s">
        <v>584</v>
      </c>
      <c r="AV39" s="350"/>
      <c r="AW39" s="350"/>
      <c r="AX39" s="351"/>
    </row>
    <row r="40" spans="1:51" ht="29.25" customHeight="1" x14ac:dyDescent="0.15">
      <c r="A40" s="403"/>
      <c r="B40" s="404"/>
      <c r="C40" s="404"/>
      <c r="D40" s="404"/>
      <c r="E40" s="404"/>
      <c r="F40" s="405"/>
      <c r="G40" s="477"/>
      <c r="H40" s="478"/>
      <c r="I40" s="478"/>
      <c r="J40" s="478"/>
      <c r="K40" s="478"/>
      <c r="L40" s="478"/>
      <c r="M40" s="478"/>
      <c r="N40" s="478"/>
      <c r="O40" s="479"/>
      <c r="P40" s="268"/>
      <c r="Q40" s="268"/>
      <c r="R40" s="268"/>
      <c r="S40" s="268"/>
      <c r="T40" s="268"/>
      <c r="U40" s="268"/>
      <c r="V40" s="268"/>
      <c r="W40" s="268"/>
      <c r="X40" s="484"/>
      <c r="Y40" s="352" t="s">
        <v>51</v>
      </c>
      <c r="Z40" s="353"/>
      <c r="AA40" s="354"/>
      <c r="AB40" s="355" t="s">
        <v>231</v>
      </c>
      <c r="AC40" s="355"/>
      <c r="AD40" s="355"/>
      <c r="AE40" s="356">
        <v>77</v>
      </c>
      <c r="AF40" s="350"/>
      <c r="AG40" s="350"/>
      <c r="AH40" s="350"/>
      <c r="AI40" s="356">
        <v>77</v>
      </c>
      <c r="AJ40" s="350"/>
      <c r="AK40" s="350"/>
      <c r="AL40" s="350"/>
      <c r="AM40" s="356">
        <v>77</v>
      </c>
      <c r="AN40" s="350"/>
      <c r="AO40" s="350"/>
      <c r="AP40" s="350"/>
      <c r="AQ40" s="357" t="s">
        <v>584</v>
      </c>
      <c r="AR40" s="358"/>
      <c r="AS40" s="358"/>
      <c r="AT40" s="359"/>
      <c r="AU40" s="350">
        <v>77</v>
      </c>
      <c r="AV40" s="350"/>
      <c r="AW40" s="350"/>
      <c r="AX40" s="351"/>
    </row>
    <row r="41" spans="1:51" ht="39" customHeight="1" x14ac:dyDescent="0.15">
      <c r="A41" s="402"/>
      <c r="B41" s="400"/>
      <c r="C41" s="400"/>
      <c r="D41" s="400"/>
      <c r="E41" s="400"/>
      <c r="F41" s="401"/>
      <c r="G41" s="480"/>
      <c r="H41" s="481"/>
      <c r="I41" s="481"/>
      <c r="J41" s="481"/>
      <c r="K41" s="481"/>
      <c r="L41" s="481"/>
      <c r="M41" s="481"/>
      <c r="N41" s="481"/>
      <c r="O41" s="482"/>
      <c r="P41" s="224"/>
      <c r="Q41" s="224"/>
      <c r="R41" s="224"/>
      <c r="S41" s="224"/>
      <c r="T41" s="224"/>
      <c r="U41" s="224"/>
      <c r="V41" s="224"/>
      <c r="W41" s="224"/>
      <c r="X41" s="485"/>
      <c r="Y41" s="352" t="s">
        <v>13</v>
      </c>
      <c r="Z41" s="353"/>
      <c r="AA41" s="354"/>
      <c r="AB41" s="489" t="s">
        <v>14</v>
      </c>
      <c r="AC41" s="489"/>
      <c r="AD41" s="489"/>
      <c r="AE41" s="356">
        <v>105.2</v>
      </c>
      <c r="AF41" s="350"/>
      <c r="AG41" s="350"/>
      <c r="AH41" s="350"/>
      <c r="AI41" s="356">
        <v>94.8</v>
      </c>
      <c r="AJ41" s="350"/>
      <c r="AK41" s="350"/>
      <c r="AL41" s="350"/>
      <c r="AM41" s="357" t="s">
        <v>584</v>
      </c>
      <c r="AN41" s="358"/>
      <c r="AO41" s="358"/>
      <c r="AP41" s="359"/>
      <c r="AQ41" s="357" t="s">
        <v>584</v>
      </c>
      <c r="AR41" s="358"/>
      <c r="AS41" s="358"/>
      <c r="AT41" s="359"/>
      <c r="AU41" s="350" t="s">
        <v>584</v>
      </c>
      <c r="AV41" s="350"/>
      <c r="AW41" s="350"/>
      <c r="AX41" s="351"/>
    </row>
    <row r="42" spans="1:51" ht="23.25" customHeight="1" x14ac:dyDescent="0.15">
      <c r="A42" s="360" t="s">
        <v>240</v>
      </c>
      <c r="B42" s="361"/>
      <c r="C42" s="361"/>
      <c r="D42" s="361"/>
      <c r="E42" s="361"/>
      <c r="F42" s="333"/>
      <c r="G42" s="364" t="s">
        <v>588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row>
    <row r="43" spans="1:51" ht="23.25" customHeight="1" thickBot="1" x14ac:dyDescent="0.2">
      <c r="A43" s="362"/>
      <c r="B43" s="363"/>
      <c r="C43" s="363"/>
      <c r="D43" s="363"/>
      <c r="E43" s="363"/>
      <c r="F43" s="33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row>
    <row r="44" spans="1:51" ht="45" customHeight="1" x14ac:dyDescent="0.15">
      <c r="A44" s="341" t="s">
        <v>262</v>
      </c>
      <c r="B44" s="342"/>
      <c r="C44" s="344" t="s">
        <v>172</v>
      </c>
      <c r="D44" s="342"/>
      <c r="E44" s="345" t="s">
        <v>186</v>
      </c>
      <c r="F44" s="346"/>
      <c r="G44" s="347" t="s">
        <v>679</v>
      </c>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9"/>
    </row>
    <row r="45" spans="1:51" ht="32.25" customHeight="1" x14ac:dyDescent="0.15">
      <c r="A45" s="343"/>
      <c r="B45" s="331"/>
      <c r="C45" s="330"/>
      <c r="D45" s="331"/>
      <c r="E45" s="332" t="s">
        <v>185</v>
      </c>
      <c r="F45" s="333"/>
      <c r="G45" s="625" t="s">
        <v>680</v>
      </c>
      <c r="H45" s="196"/>
      <c r="I45" s="196"/>
      <c r="J45" s="196"/>
      <c r="K45" s="196"/>
      <c r="L45" s="196"/>
      <c r="M45" s="196"/>
      <c r="N45" s="196"/>
      <c r="O45" s="196"/>
      <c r="P45" s="196"/>
      <c r="Q45" s="196"/>
      <c r="R45" s="196"/>
      <c r="S45" s="196"/>
      <c r="T45" s="196"/>
      <c r="U45" s="196"/>
      <c r="V45" s="483"/>
      <c r="W45" s="319" t="s">
        <v>559</v>
      </c>
      <c r="X45" s="320"/>
      <c r="Y45" s="320"/>
      <c r="Z45" s="320"/>
      <c r="AA45" s="321"/>
      <c r="AB45" s="322" t="s">
        <v>699</v>
      </c>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4"/>
    </row>
    <row r="46" spans="1:51" ht="21" customHeight="1" x14ac:dyDescent="0.15">
      <c r="A46" s="343"/>
      <c r="B46" s="331"/>
      <c r="C46" s="330"/>
      <c r="D46" s="331"/>
      <c r="E46" s="336"/>
      <c r="F46" s="337"/>
      <c r="G46" s="626"/>
      <c r="H46" s="224"/>
      <c r="I46" s="224"/>
      <c r="J46" s="224"/>
      <c r="K46" s="224"/>
      <c r="L46" s="224"/>
      <c r="M46" s="224"/>
      <c r="N46" s="224"/>
      <c r="O46" s="224"/>
      <c r="P46" s="224"/>
      <c r="Q46" s="224"/>
      <c r="R46" s="224"/>
      <c r="S46" s="224"/>
      <c r="T46" s="224"/>
      <c r="U46" s="224"/>
      <c r="V46" s="485"/>
      <c r="W46" s="325" t="s">
        <v>560</v>
      </c>
      <c r="X46" s="326"/>
      <c r="Y46" s="326"/>
      <c r="Z46" s="326"/>
      <c r="AA46" s="327"/>
      <c r="AB46" s="322" t="s">
        <v>263</v>
      </c>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4"/>
    </row>
    <row r="47" spans="1:51" ht="34.5" customHeight="1" x14ac:dyDescent="0.15">
      <c r="A47" s="343"/>
      <c r="B47" s="331"/>
      <c r="C47" s="328" t="s">
        <v>571</v>
      </c>
      <c r="D47" s="329"/>
      <c r="E47" s="332" t="s">
        <v>258</v>
      </c>
      <c r="F47" s="333"/>
      <c r="G47" s="309" t="s">
        <v>175</v>
      </c>
      <c r="H47" s="310"/>
      <c r="I47" s="310"/>
      <c r="J47" s="338" t="s">
        <v>269</v>
      </c>
      <c r="K47" s="339"/>
      <c r="L47" s="339"/>
      <c r="M47" s="339"/>
      <c r="N47" s="339"/>
      <c r="O47" s="339"/>
      <c r="P47" s="339"/>
      <c r="Q47" s="339"/>
      <c r="R47" s="339"/>
      <c r="S47" s="339"/>
      <c r="T47" s="340"/>
      <c r="U47" s="307" t="s">
        <v>610</v>
      </c>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8"/>
      <c r="AY47" s="75"/>
    </row>
    <row r="48" spans="1:51" ht="34.5" customHeight="1" x14ac:dyDescent="0.15">
      <c r="A48" s="343"/>
      <c r="B48" s="331"/>
      <c r="C48" s="330"/>
      <c r="D48" s="331"/>
      <c r="E48" s="334"/>
      <c r="F48" s="335"/>
      <c r="G48" s="309" t="s">
        <v>572</v>
      </c>
      <c r="H48" s="310"/>
      <c r="I48" s="310"/>
      <c r="J48" s="310"/>
      <c r="K48" s="310"/>
      <c r="L48" s="310"/>
      <c r="M48" s="310"/>
      <c r="N48" s="310"/>
      <c r="O48" s="310"/>
      <c r="P48" s="310"/>
      <c r="Q48" s="310"/>
      <c r="R48" s="310"/>
      <c r="S48" s="310"/>
      <c r="T48" s="310"/>
      <c r="U48" s="306" t="s">
        <v>611</v>
      </c>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8"/>
      <c r="AY48" s="75"/>
    </row>
    <row r="49" spans="1:51" ht="34.5" customHeight="1" thickBot="1" x14ac:dyDescent="0.2">
      <c r="A49" s="343"/>
      <c r="B49" s="331"/>
      <c r="C49" s="330"/>
      <c r="D49" s="331"/>
      <c r="E49" s="336"/>
      <c r="F49" s="337"/>
      <c r="G49" s="309" t="s">
        <v>560</v>
      </c>
      <c r="H49" s="310"/>
      <c r="I49" s="310"/>
      <c r="J49" s="310"/>
      <c r="K49" s="310"/>
      <c r="L49" s="310"/>
      <c r="M49" s="310"/>
      <c r="N49" s="310"/>
      <c r="O49" s="310"/>
      <c r="P49" s="310"/>
      <c r="Q49" s="310"/>
      <c r="R49" s="310"/>
      <c r="S49" s="310"/>
      <c r="T49" s="310"/>
      <c r="U49" s="627" t="s">
        <v>612</v>
      </c>
      <c r="V49" s="628"/>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9"/>
      <c r="AY49" s="75"/>
    </row>
    <row r="50" spans="1:51" ht="27" customHeight="1" x14ac:dyDescent="0.15">
      <c r="A50" s="311" t="s">
        <v>45</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1" ht="27" customHeight="1" x14ac:dyDescent="0.15">
      <c r="A51" s="5"/>
      <c r="B51" s="6"/>
      <c r="C51" s="314" t="s">
        <v>30</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6"/>
      <c r="AD51" s="315" t="s">
        <v>34</v>
      </c>
      <c r="AE51" s="315"/>
      <c r="AF51" s="315"/>
      <c r="AG51" s="317" t="s">
        <v>29</v>
      </c>
      <c r="AH51" s="315"/>
      <c r="AI51" s="315"/>
      <c r="AJ51" s="315"/>
      <c r="AK51" s="315"/>
      <c r="AL51" s="315"/>
      <c r="AM51" s="315"/>
      <c r="AN51" s="315"/>
      <c r="AO51" s="315"/>
      <c r="AP51" s="315"/>
      <c r="AQ51" s="315"/>
      <c r="AR51" s="315"/>
      <c r="AS51" s="315"/>
      <c r="AT51" s="315"/>
      <c r="AU51" s="315"/>
      <c r="AV51" s="315"/>
      <c r="AW51" s="315"/>
      <c r="AX51" s="318"/>
    </row>
    <row r="52" spans="1:51" ht="70.5" customHeight="1" x14ac:dyDescent="0.15">
      <c r="A52" s="246" t="s">
        <v>131</v>
      </c>
      <c r="B52" s="247"/>
      <c r="C52" s="252" t="s">
        <v>132</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4"/>
      <c r="AD52" s="255" t="s">
        <v>594</v>
      </c>
      <c r="AE52" s="256"/>
      <c r="AF52" s="256"/>
      <c r="AG52" s="257" t="s">
        <v>597</v>
      </c>
      <c r="AH52" s="258"/>
      <c r="AI52" s="258"/>
      <c r="AJ52" s="258"/>
      <c r="AK52" s="258"/>
      <c r="AL52" s="258"/>
      <c r="AM52" s="258"/>
      <c r="AN52" s="258"/>
      <c r="AO52" s="258"/>
      <c r="AP52" s="258"/>
      <c r="AQ52" s="258"/>
      <c r="AR52" s="258"/>
      <c r="AS52" s="258"/>
      <c r="AT52" s="258"/>
      <c r="AU52" s="258"/>
      <c r="AV52" s="258"/>
      <c r="AW52" s="258"/>
      <c r="AX52" s="259"/>
    </row>
    <row r="53" spans="1:51" ht="57.75" customHeight="1" x14ac:dyDescent="0.15">
      <c r="A53" s="248"/>
      <c r="B53" s="249"/>
      <c r="C53" s="260" t="s">
        <v>35</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17"/>
      <c r="AD53" s="218" t="s">
        <v>594</v>
      </c>
      <c r="AE53" s="219"/>
      <c r="AF53" s="219"/>
      <c r="AG53" s="220" t="s">
        <v>677</v>
      </c>
      <c r="AH53" s="221"/>
      <c r="AI53" s="221"/>
      <c r="AJ53" s="221"/>
      <c r="AK53" s="221"/>
      <c r="AL53" s="221"/>
      <c r="AM53" s="221"/>
      <c r="AN53" s="221"/>
      <c r="AO53" s="221"/>
      <c r="AP53" s="221"/>
      <c r="AQ53" s="221"/>
      <c r="AR53" s="221"/>
      <c r="AS53" s="221"/>
      <c r="AT53" s="221"/>
      <c r="AU53" s="221"/>
      <c r="AV53" s="221"/>
      <c r="AW53" s="221"/>
      <c r="AX53" s="222"/>
    </row>
    <row r="54" spans="1:51" ht="102.75" customHeight="1" x14ac:dyDescent="0.15">
      <c r="A54" s="250"/>
      <c r="B54" s="251"/>
      <c r="C54" s="262" t="s">
        <v>133</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4"/>
      <c r="AD54" s="265" t="s">
        <v>594</v>
      </c>
      <c r="AE54" s="266"/>
      <c r="AF54" s="266"/>
      <c r="AG54" s="267" t="s">
        <v>672</v>
      </c>
      <c r="AH54" s="268"/>
      <c r="AI54" s="268"/>
      <c r="AJ54" s="268"/>
      <c r="AK54" s="268"/>
      <c r="AL54" s="268"/>
      <c r="AM54" s="268"/>
      <c r="AN54" s="268"/>
      <c r="AO54" s="268"/>
      <c r="AP54" s="268"/>
      <c r="AQ54" s="268"/>
      <c r="AR54" s="268"/>
      <c r="AS54" s="268"/>
      <c r="AT54" s="268"/>
      <c r="AU54" s="268"/>
      <c r="AV54" s="268"/>
      <c r="AW54" s="268"/>
      <c r="AX54" s="269"/>
    </row>
    <row r="55" spans="1:51" ht="27" customHeight="1" x14ac:dyDescent="0.15">
      <c r="A55" s="226" t="s">
        <v>37</v>
      </c>
      <c r="B55" s="270"/>
      <c r="C55" s="272" t="s">
        <v>39</v>
      </c>
      <c r="D55" s="191"/>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4"/>
      <c r="AD55" s="192" t="s">
        <v>603</v>
      </c>
      <c r="AE55" s="193"/>
      <c r="AF55" s="193"/>
      <c r="AG55" s="195" t="s">
        <v>676</v>
      </c>
      <c r="AH55" s="196"/>
      <c r="AI55" s="196"/>
      <c r="AJ55" s="196"/>
      <c r="AK55" s="196"/>
      <c r="AL55" s="196"/>
      <c r="AM55" s="196"/>
      <c r="AN55" s="196"/>
      <c r="AO55" s="196"/>
      <c r="AP55" s="196"/>
      <c r="AQ55" s="196"/>
      <c r="AR55" s="196"/>
      <c r="AS55" s="196"/>
      <c r="AT55" s="196"/>
      <c r="AU55" s="196"/>
      <c r="AV55" s="196"/>
      <c r="AW55" s="196"/>
      <c r="AX55" s="197"/>
    </row>
    <row r="56" spans="1:51" ht="34.5" customHeight="1" x14ac:dyDescent="0.15">
      <c r="A56" s="228"/>
      <c r="B56" s="271"/>
      <c r="C56" s="275"/>
      <c r="D56" s="276"/>
      <c r="E56" s="279" t="s">
        <v>241</v>
      </c>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1"/>
      <c r="AD56" s="218" t="s">
        <v>598</v>
      </c>
      <c r="AE56" s="219"/>
      <c r="AF56" s="282"/>
      <c r="AG56" s="267"/>
      <c r="AH56" s="268"/>
      <c r="AI56" s="268"/>
      <c r="AJ56" s="268"/>
      <c r="AK56" s="268"/>
      <c r="AL56" s="268"/>
      <c r="AM56" s="268"/>
      <c r="AN56" s="268"/>
      <c r="AO56" s="268"/>
      <c r="AP56" s="268"/>
      <c r="AQ56" s="268"/>
      <c r="AR56" s="268"/>
      <c r="AS56" s="268"/>
      <c r="AT56" s="268"/>
      <c r="AU56" s="268"/>
      <c r="AV56" s="268"/>
      <c r="AW56" s="268"/>
      <c r="AX56" s="269"/>
    </row>
    <row r="57" spans="1:51" ht="26.25" customHeight="1" x14ac:dyDescent="0.15">
      <c r="A57" s="228"/>
      <c r="B57" s="271"/>
      <c r="C57" s="277"/>
      <c r="D57" s="278"/>
      <c r="E57" s="283" t="s">
        <v>205</v>
      </c>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5"/>
      <c r="AD57" s="286" t="s">
        <v>598</v>
      </c>
      <c r="AE57" s="287"/>
      <c r="AF57" s="287"/>
      <c r="AG57" s="267"/>
      <c r="AH57" s="268"/>
      <c r="AI57" s="268"/>
      <c r="AJ57" s="268"/>
      <c r="AK57" s="268"/>
      <c r="AL57" s="268"/>
      <c r="AM57" s="268"/>
      <c r="AN57" s="268"/>
      <c r="AO57" s="268"/>
      <c r="AP57" s="268"/>
      <c r="AQ57" s="268"/>
      <c r="AR57" s="268"/>
      <c r="AS57" s="268"/>
      <c r="AT57" s="268"/>
      <c r="AU57" s="268"/>
      <c r="AV57" s="268"/>
      <c r="AW57" s="268"/>
      <c r="AX57" s="269"/>
    </row>
    <row r="58" spans="1:51" ht="57" customHeight="1" x14ac:dyDescent="0.15">
      <c r="A58" s="228"/>
      <c r="B58" s="229"/>
      <c r="C58" s="288" t="s">
        <v>40</v>
      </c>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35" t="s">
        <v>594</v>
      </c>
      <c r="AE58" s="236"/>
      <c r="AF58" s="236"/>
      <c r="AG58" s="238" t="s">
        <v>599</v>
      </c>
      <c r="AH58" s="239"/>
      <c r="AI58" s="239"/>
      <c r="AJ58" s="239"/>
      <c r="AK58" s="239"/>
      <c r="AL58" s="239"/>
      <c r="AM58" s="239"/>
      <c r="AN58" s="239"/>
      <c r="AO58" s="239"/>
      <c r="AP58" s="239"/>
      <c r="AQ58" s="239"/>
      <c r="AR58" s="239"/>
      <c r="AS58" s="239"/>
      <c r="AT58" s="239"/>
      <c r="AU58" s="239"/>
      <c r="AV58" s="239"/>
      <c r="AW58" s="239"/>
      <c r="AX58" s="240"/>
    </row>
    <row r="59" spans="1:51" ht="52.5" customHeight="1" x14ac:dyDescent="0.15">
      <c r="A59" s="228"/>
      <c r="B59" s="229"/>
      <c r="C59" s="216" t="s">
        <v>134</v>
      </c>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8" t="s">
        <v>594</v>
      </c>
      <c r="AE59" s="219"/>
      <c r="AF59" s="219"/>
      <c r="AG59" s="220" t="s">
        <v>600</v>
      </c>
      <c r="AH59" s="221"/>
      <c r="AI59" s="221"/>
      <c r="AJ59" s="221"/>
      <c r="AK59" s="221"/>
      <c r="AL59" s="221"/>
      <c r="AM59" s="221"/>
      <c r="AN59" s="221"/>
      <c r="AO59" s="221"/>
      <c r="AP59" s="221"/>
      <c r="AQ59" s="221"/>
      <c r="AR59" s="221"/>
      <c r="AS59" s="221"/>
      <c r="AT59" s="221"/>
      <c r="AU59" s="221"/>
      <c r="AV59" s="221"/>
      <c r="AW59" s="221"/>
      <c r="AX59" s="222"/>
    </row>
    <row r="60" spans="1:51" ht="48" customHeight="1" x14ac:dyDescent="0.15">
      <c r="A60" s="228"/>
      <c r="B60" s="229"/>
      <c r="C60" s="216" t="s">
        <v>36</v>
      </c>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8" t="s">
        <v>594</v>
      </c>
      <c r="AE60" s="219"/>
      <c r="AF60" s="219"/>
      <c r="AG60" s="220" t="s">
        <v>601</v>
      </c>
      <c r="AH60" s="221"/>
      <c r="AI60" s="221"/>
      <c r="AJ60" s="221"/>
      <c r="AK60" s="221"/>
      <c r="AL60" s="221"/>
      <c r="AM60" s="221"/>
      <c r="AN60" s="221"/>
      <c r="AO60" s="221"/>
      <c r="AP60" s="221"/>
      <c r="AQ60" s="221"/>
      <c r="AR60" s="221"/>
      <c r="AS60" s="221"/>
      <c r="AT60" s="221"/>
      <c r="AU60" s="221"/>
      <c r="AV60" s="221"/>
      <c r="AW60" s="221"/>
      <c r="AX60" s="222"/>
    </row>
    <row r="61" spans="1:51" ht="55.5" customHeight="1" x14ac:dyDescent="0.15">
      <c r="A61" s="228"/>
      <c r="B61" s="229"/>
      <c r="C61" s="216" t="s">
        <v>41</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302"/>
      <c r="AD61" s="218" t="s">
        <v>594</v>
      </c>
      <c r="AE61" s="219"/>
      <c r="AF61" s="219"/>
      <c r="AG61" s="220" t="s">
        <v>602</v>
      </c>
      <c r="AH61" s="221"/>
      <c r="AI61" s="221"/>
      <c r="AJ61" s="221"/>
      <c r="AK61" s="221"/>
      <c r="AL61" s="221"/>
      <c r="AM61" s="221"/>
      <c r="AN61" s="221"/>
      <c r="AO61" s="221"/>
      <c r="AP61" s="221"/>
      <c r="AQ61" s="221"/>
      <c r="AR61" s="221"/>
      <c r="AS61" s="221"/>
      <c r="AT61" s="221"/>
      <c r="AU61" s="221"/>
      <c r="AV61" s="221"/>
      <c r="AW61" s="221"/>
      <c r="AX61" s="222"/>
    </row>
    <row r="62" spans="1:51" ht="26.25" customHeight="1" x14ac:dyDescent="0.15">
      <c r="A62" s="228"/>
      <c r="B62" s="229"/>
      <c r="C62" s="216" t="s">
        <v>216</v>
      </c>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302"/>
      <c r="AD62" s="265" t="s">
        <v>603</v>
      </c>
      <c r="AE62" s="266"/>
      <c r="AF62" s="266"/>
      <c r="AG62" s="303" t="s">
        <v>584</v>
      </c>
      <c r="AH62" s="304"/>
      <c r="AI62" s="304"/>
      <c r="AJ62" s="304"/>
      <c r="AK62" s="304"/>
      <c r="AL62" s="304"/>
      <c r="AM62" s="304"/>
      <c r="AN62" s="304"/>
      <c r="AO62" s="304"/>
      <c r="AP62" s="304"/>
      <c r="AQ62" s="304"/>
      <c r="AR62" s="304"/>
      <c r="AS62" s="304"/>
      <c r="AT62" s="304"/>
      <c r="AU62" s="304"/>
      <c r="AV62" s="304"/>
      <c r="AW62" s="304"/>
      <c r="AX62" s="305"/>
    </row>
    <row r="63" spans="1:51" ht="51.75" customHeight="1" x14ac:dyDescent="0.15">
      <c r="A63" s="228"/>
      <c r="B63" s="229"/>
      <c r="C63" s="290" t="s">
        <v>217</v>
      </c>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2"/>
      <c r="AD63" s="218" t="s">
        <v>594</v>
      </c>
      <c r="AE63" s="219"/>
      <c r="AF63" s="282"/>
      <c r="AG63" s="220" t="s">
        <v>604</v>
      </c>
      <c r="AH63" s="221"/>
      <c r="AI63" s="221"/>
      <c r="AJ63" s="221"/>
      <c r="AK63" s="221"/>
      <c r="AL63" s="221"/>
      <c r="AM63" s="221"/>
      <c r="AN63" s="221"/>
      <c r="AO63" s="221"/>
      <c r="AP63" s="221"/>
      <c r="AQ63" s="221"/>
      <c r="AR63" s="221"/>
      <c r="AS63" s="221"/>
      <c r="AT63" s="221"/>
      <c r="AU63" s="221"/>
      <c r="AV63" s="221"/>
      <c r="AW63" s="221"/>
      <c r="AX63" s="222"/>
    </row>
    <row r="64" spans="1:51" ht="50.25" customHeight="1" x14ac:dyDescent="0.15">
      <c r="A64" s="230"/>
      <c r="B64" s="231"/>
      <c r="C64" s="293" t="s">
        <v>208</v>
      </c>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5"/>
      <c r="AD64" s="296" t="s">
        <v>594</v>
      </c>
      <c r="AE64" s="297"/>
      <c r="AF64" s="298"/>
      <c r="AG64" s="299" t="s">
        <v>605</v>
      </c>
      <c r="AH64" s="300"/>
      <c r="AI64" s="300"/>
      <c r="AJ64" s="300"/>
      <c r="AK64" s="300"/>
      <c r="AL64" s="300"/>
      <c r="AM64" s="300"/>
      <c r="AN64" s="300"/>
      <c r="AO64" s="300"/>
      <c r="AP64" s="300"/>
      <c r="AQ64" s="300"/>
      <c r="AR64" s="300"/>
      <c r="AS64" s="300"/>
      <c r="AT64" s="300"/>
      <c r="AU64" s="300"/>
      <c r="AV64" s="300"/>
      <c r="AW64" s="300"/>
      <c r="AX64" s="301"/>
    </row>
    <row r="65" spans="1:52" ht="63" customHeight="1" x14ac:dyDescent="0.15">
      <c r="A65" s="226" t="s">
        <v>38</v>
      </c>
      <c r="B65" s="227"/>
      <c r="C65" s="232" t="s">
        <v>209</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4"/>
      <c r="AD65" s="235" t="s">
        <v>594</v>
      </c>
      <c r="AE65" s="236"/>
      <c r="AF65" s="237"/>
      <c r="AG65" s="238" t="s">
        <v>606</v>
      </c>
      <c r="AH65" s="239"/>
      <c r="AI65" s="239"/>
      <c r="AJ65" s="239"/>
      <c r="AK65" s="239"/>
      <c r="AL65" s="239"/>
      <c r="AM65" s="239"/>
      <c r="AN65" s="239"/>
      <c r="AO65" s="239"/>
      <c r="AP65" s="239"/>
      <c r="AQ65" s="239"/>
      <c r="AR65" s="239"/>
      <c r="AS65" s="239"/>
      <c r="AT65" s="239"/>
      <c r="AU65" s="239"/>
      <c r="AV65" s="239"/>
      <c r="AW65" s="239"/>
      <c r="AX65" s="240"/>
    </row>
    <row r="66" spans="1:52" ht="56.25" customHeight="1" x14ac:dyDescent="0.15">
      <c r="A66" s="228"/>
      <c r="B66" s="229"/>
      <c r="C66" s="241" t="s">
        <v>43</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3"/>
      <c r="AD66" s="244" t="s">
        <v>594</v>
      </c>
      <c r="AE66" s="245"/>
      <c r="AF66" s="245"/>
      <c r="AG66" s="220" t="s">
        <v>607</v>
      </c>
      <c r="AH66" s="221"/>
      <c r="AI66" s="221"/>
      <c r="AJ66" s="221"/>
      <c r="AK66" s="221"/>
      <c r="AL66" s="221"/>
      <c r="AM66" s="221"/>
      <c r="AN66" s="221"/>
      <c r="AO66" s="221"/>
      <c r="AP66" s="221"/>
      <c r="AQ66" s="221"/>
      <c r="AR66" s="221"/>
      <c r="AS66" s="221"/>
      <c r="AT66" s="221"/>
      <c r="AU66" s="221"/>
      <c r="AV66" s="221"/>
      <c r="AW66" s="221"/>
      <c r="AX66" s="222"/>
    </row>
    <row r="67" spans="1:52" ht="45.75" customHeight="1" x14ac:dyDescent="0.15">
      <c r="A67" s="228"/>
      <c r="B67" s="229"/>
      <c r="C67" s="216" t="s">
        <v>173</v>
      </c>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8" t="s">
        <v>608</v>
      </c>
      <c r="AE67" s="219"/>
      <c r="AF67" s="219"/>
      <c r="AG67" s="220" t="s">
        <v>684</v>
      </c>
      <c r="AH67" s="221"/>
      <c r="AI67" s="221"/>
      <c r="AJ67" s="221"/>
      <c r="AK67" s="221"/>
      <c r="AL67" s="221"/>
      <c r="AM67" s="221"/>
      <c r="AN67" s="221"/>
      <c r="AO67" s="221"/>
      <c r="AP67" s="221"/>
      <c r="AQ67" s="221"/>
      <c r="AR67" s="221"/>
      <c r="AS67" s="221"/>
      <c r="AT67" s="221"/>
      <c r="AU67" s="221"/>
      <c r="AV67" s="221"/>
      <c r="AW67" s="221"/>
      <c r="AX67" s="222"/>
    </row>
    <row r="68" spans="1:52" ht="72.75" customHeight="1" x14ac:dyDescent="0.15">
      <c r="A68" s="230"/>
      <c r="B68" s="231"/>
      <c r="C68" s="216" t="s">
        <v>42</v>
      </c>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8" t="s">
        <v>594</v>
      </c>
      <c r="AE68" s="219"/>
      <c r="AF68" s="219"/>
      <c r="AG68" s="223" t="s">
        <v>691</v>
      </c>
      <c r="AH68" s="224"/>
      <c r="AI68" s="224"/>
      <c r="AJ68" s="224"/>
      <c r="AK68" s="224"/>
      <c r="AL68" s="224"/>
      <c r="AM68" s="224"/>
      <c r="AN68" s="224"/>
      <c r="AO68" s="224"/>
      <c r="AP68" s="224"/>
      <c r="AQ68" s="224"/>
      <c r="AR68" s="224"/>
      <c r="AS68" s="224"/>
      <c r="AT68" s="224"/>
      <c r="AU68" s="224"/>
      <c r="AV68" s="224"/>
      <c r="AW68" s="224"/>
      <c r="AX68" s="225"/>
    </row>
    <row r="69" spans="1:52" ht="41.25" customHeight="1" x14ac:dyDescent="0.15">
      <c r="A69" s="187" t="s">
        <v>55</v>
      </c>
      <c r="B69" s="188"/>
      <c r="C69" s="189" t="s">
        <v>135</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1"/>
      <c r="AD69" s="192" t="s">
        <v>603</v>
      </c>
      <c r="AE69" s="193"/>
      <c r="AF69" s="194"/>
      <c r="AG69" s="195" t="s">
        <v>609</v>
      </c>
      <c r="AH69" s="196"/>
      <c r="AI69" s="196"/>
      <c r="AJ69" s="196"/>
      <c r="AK69" s="196"/>
      <c r="AL69" s="196"/>
      <c r="AM69" s="196"/>
      <c r="AN69" s="196"/>
      <c r="AO69" s="196"/>
      <c r="AP69" s="196"/>
      <c r="AQ69" s="196"/>
      <c r="AR69" s="196"/>
      <c r="AS69" s="196"/>
      <c r="AT69" s="196"/>
      <c r="AU69" s="196"/>
      <c r="AV69" s="196"/>
      <c r="AW69" s="196"/>
      <c r="AX69" s="197"/>
    </row>
    <row r="70" spans="1:52" ht="75.75" customHeight="1" x14ac:dyDescent="0.15">
      <c r="A70" s="226" t="s">
        <v>46</v>
      </c>
      <c r="B70" s="674"/>
      <c r="C70" s="162" t="s">
        <v>50</v>
      </c>
      <c r="D70" s="505"/>
      <c r="E70" s="505"/>
      <c r="F70" s="506"/>
      <c r="G70" s="677" t="s">
        <v>682</v>
      </c>
      <c r="H70" s="677"/>
      <c r="I70" s="677"/>
      <c r="J70" s="677"/>
      <c r="K70" s="677"/>
      <c r="L70" s="677"/>
      <c r="M70" s="677"/>
      <c r="N70" s="677"/>
      <c r="O70" s="677"/>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7"/>
      <c r="AM70" s="677"/>
      <c r="AN70" s="677"/>
      <c r="AO70" s="677"/>
      <c r="AP70" s="677"/>
      <c r="AQ70" s="677"/>
      <c r="AR70" s="677"/>
      <c r="AS70" s="677"/>
      <c r="AT70" s="677"/>
      <c r="AU70" s="677"/>
      <c r="AV70" s="677"/>
      <c r="AW70" s="677"/>
      <c r="AX70" s="678"/>
    </row>
    <row r="71" spans="1:52" ht="91.5" customHeight="1" thickBot="1" x14ac:dyDescent="0.2">
      <c r="A71" s="675"/>
      <c r="B71" s="676"/>
      <c r="C71" s="679" t="s">
        <v>54</v>
      </c>
      <c r="D71" s="680"/>
      <c r="E71" s="680"/>
      <c r="F71" s="681"/>
      <c r="G71" s="682" t="s">
        <v>683</v>
      </c>
      <c r="H71" s="682"/>
      <c r="I71" s="682"/>
      <c r="J71" s="682"/>
      <c r="K71" s="682"/>
      <c r="L71" s="682"/>
      <c r="M71" s="682"/>
      <c r="N71" s="682"/>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682"/>
      <c r="AL71" s="682"/>
      <c r="AM71" s="682"/>
      <c r="AN71" s="682"/>
      <c r="AO71" s="682"/>
      <c r="AP71" s="682"/>
      <c r="AQ71" s="682"/>
      <c r="AR71" s="682"/>
      <c r="AS71" s="682"/>
      <c r="AT71" s="682"/>
      <c r="AU71" s="682"/>
      <c r="AV71" s="682"/>
      <c r="AW71" s="682"/>
      <c r="AX71" s="683"/>
    </row>
    <row r="72" spans="1:52" ht="24" customHeight="1" x14ac:dyDescent="0.15">
      <c r="A72" s="662" t="s">
        <v>31</v>
      </c>
      <c r="B72" s="663"/>
      <c r="C72" s="663"/>
      <c r="D72" s="663"/>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3"/>
      <c r="AL72" s="663"/>
      <c r="AM72" s="663"/>
      <c r="AN72" s="663"/>
      <c r="AO72" s="663"/>
      <c r="AP72" s="663"/>
      <c r="AQ72" s="663"/>
      <c r="AR72" s="663"/>
      <c r="AS72" s="663"/>
      <c r="AT72" s="663"/>
      <c r="AU72" s="663"/>
      <c r="AV72" s="663"/>
      <c r="AW72" s="663"/>
      <c r="AX72" s="664"/>
    </row>
    <row r="73" spans="1:52" ht="69.75" customHeight="1" thickBot="1" x14ac:dyDescent="0.2">
      <c r="A73" s="665" t="s">
        <v>700</v>
      </c>
      <c r="B73" s="666"/>
      <c r="C73" s="666"/>
      <c r="D73" s="666"/>
      <c r="E73" s="666"/>
      <c r="F73" s="666"/>
      <c r="G73" s="666"/>
      <c r="H73" s="666"/>
      <c r="I73" s="666"/>
      <c r="J73" s="666"/>
      <c r="K73" s="666"/>
      <c r="L73" s="666"/>
      <c r="M73" s="666"/>
      <c r="N73" s="666"/>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6"/>
      <c r="AL73" s="666"/>
      <c r="AM73" s="666"/>
      <c r="AN73" s="666"/>
      <c r="AO73" s="666"/>
      <c r="AP73" s="666"/>
      <c r="AQ73" s="666"/>
      <c r="AR73" s="666"/>
      <c r="AS73" s="666"/>
      <c r="AT73" s="666"/>
      <c r="AU73" s="666"/>
      <c r="AV73" s="666"/>
      <c r="AW73" s="666"/>
      <c r="AX73" s="667"/>
    </row>
    <row r="74" spans="1:52" ht="24.75" customHeight="1" x14ac:dyDescent="0.15">
      <c r="A74" s="668" t="s">
        <v>32</v>
      </c>
      <c r="B74" s="669"/>
      <c r="C74" s="669"/>
      <c r="D74" s="669"/>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69"/>
      <c r="AS74" s="669"/>
      <c r="AT74" s="669"/>
      <c r="AU74" s="669"/>
      <c r="AV74" s="669"/>
      <c r="AW74" s="669"/>
      <c r="AX74" s="670"/>
    </row>
    <row r="75" spans="1:52" ht="90" customHeight="1" thickBot="1" x14ac:dyDescent="0.2">
      <c r="A75" s="198" t="s">
        <v>128</v>
      </c>
      <c r="B75" s="671"/>
      <c r="C75" s="671"/>
      <c r="D75" s="671"/>
      <c r="E75" s="672"/>
      <c r="F75" s="673" t="s">
        <v>701</v>
      </c>
      <c r="G75" s="666"/>
      <c r="H75" s="666"/>
      <c r="I75" s="666"/>
      <c r="J75" s="666"/>
      <c r="K75" s="666"/>
      <c r="L75" s="666"/>
      <c r="M75" s="666"/>
      <c r="N75" s="666"/>
      <c r="O75" s="666"/>
      <c r="P75" s="666"/>
      <c r="Q75" s="666"/>
      <c r="R75" s="666"/>
      <c r="S75" s="666"/>
      <c r="T75" s="666"/>
      <c r="U75" s="666"/>
      <c r="V75" s="666"/>
      <c r="W75" s="666"/>
      <c r="X75" s="666"/>
      <c r="Y75" s="666"/>
      <c r="Z75" s="666"/>
      <c r="AA75" s="666"/>
      <c r="AB75" s="666"/>
      <c r="AC75" s="666"/>
      <c r="AD75" s="666"/>
      <c r="AE75" s="666"/>
      <c r="AF75" s="666"/>
      <c r="AG75" s="666"/>
      <c r="AH75" s="666"/>
      <c r="AI75" s="666"/>
      <c r="AJ75" s="666"/>
      <c r="AK75" s="666"/>
      <c r="AL75" s="666"/>
      <c r="AM75" s="666"/>
      <c r="AN75" s="666"/>
      <c r="AO75" s="666"/>
      <c r="AP75" s="666"/>
      <c r="AQ75" s="666"/>
      <c r="AR75" s="666"/>
      <c r="AS75" s="666"/>
      <c r="AT75" s="666"/>
      <c r="AU75" s="666"/>
      <c r="AV75" s="666"/>
      <c r="AW75" s="666"/>
      <c r="AX75" s="667"/>
    </row>
    <row r="76" spans="1:52" ht="24.75" customHeight="1" x14ac:dyDescent="0.15">
      <c r="A76" s="668" t="s">
        <v>44</v>
      </c>
      <c r="B76" s="669"/>
      <c r="C76" s="669"/>
      <c r="D76" s="669"/>
      <c r="E76" s="669"/>
      <c r="F76" s="669"/>
      <c r="G76" s="669"/>
      <c r="H76" s="669"/>
      <c r="I76" s="669"/>
      <c r="J76" s="669"/>
      <c r="K76" s="669"/>
      <c r="L76" s="669"/>
      <c r="M76" s="669"/>
      <c r="N76" s="669"/>
      <c r="O76" s="669"/>
      <c r="P76" s="669"/>
      <c r="Q76" s="669"/>
      <c r="R76" s="669"/>
      <c r="S76" s="669"/>
      <c r="T76" s="669"/>
      <c r="U76" s="669"/>
      <c r="V76" s="669"/>
      <c r="W76" s="669"/>
      <c r="X76" s="669"/>
      <c r="Y76" s="669"/>
      <c r="Z76" s="669"/>
      <c r="AA76" s="669"/>
      <c r="AB76" s="669"/>
      <c r="AC76" s="669"/>
      <c r="AD76" s="669"/>
      <c r="AE76" s="669"/>
      <c r="AF76" s="669"/>
      <c r="AG76" s="669"/>
      <c r="AH76" s="669"/>
      <c r="AI76" s="669"/>
      <c r="AJ76" s="669"/>
      <c r="AK76" s="669"/>
      <c r="AL76" s="669"/>
      <c r="AM76" s="669"/>
      <c r="AN76" s="669"/>
      <c r="AO76" s="669"/>
      <c r="AP76" s="669"/>
      <c r="AQ76" s="669"/>
      <c r="AR76" s="669"/>
      <c r="AS76" s="669"/>
      <c r="AT76" s="669"/>
      <c r="AU76" s="669"/>
      <c r="AV76" s="669"/>
      <c r="AW76" s="669"/>
      <c r="AX76" s="670"/>
    </row>
    <row r="77" spans="1:52" ht="144" customHeight="1" thickBot="1" x14ac:dyDescent="0.2">
      <c r="A77" s="198" t="s">
        <v>244</v>
      </c>
      <c r="B77" s="199"/>
      <c r="C77" s="199"/>
      <c r="D77" s="199"/>
      <c r="E77" s="200"/>
      <c r="F77" s="201" t="s">
        <v>703</v>
      </c>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3"/>
    </row>
    <row r="78" spans="1:52" ht="24.75" customHeight="1" x14ac:dyDescent="0.15">
      <c r="A78" s="204" t="s">
        <v>33</v>
      </c>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6"/>
    </row>
    <row r="79" spans="1:52" ht="408.75" customHeight="1" thickBot="1" x14ac:dyDescent="0.2">
      <c r="A79" s="207" t="s">
        <v>707</v>
      </c>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9"/>
    </row>
    <row r="80" spans="1:52" ht="21" customHeight="1" x14ac:dyDescent="0.15">
      <c r="A80" s="210" t="s">
        <v>219</v>
      </c>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2"/>
      <c r="AZ80" s="10"/>
    </row>
    <row r="81" spans="1:51" ht="24.75" customHeight="1" x14ac:dyDescent="0.15">
      <c r="A81" s="213" t="s">
        <v>256</v>
      </c>
      <c r="B81" s="214"/>
      <c r="C81" s="214"/>
      <c r="D81" s="215"/>
      <c r="E81" s="183" t="s">
        <v>584</v>
      </c>
      <c r="F81" s="184"/>
      <c r="G81" s="184"/>
      <c r="H81" s="184"/>
      <c r="I81" s="184"/>
      <c r="J81" s="184"/>
      <c r="K81" s="184"/>
      <c r="L81" s="184"/>
      <c r="M81" s="184"/>
      <c r="N81" s="184"/>
      <c r="O81" s="184"/>
      <c r="P81" s="185"/>
      <c r="Q81" s="183"/>
      <c r="R81" s="184"/>
      <c r="S81" s="184"/>
      <c r="T81" s="184"/>
      <c r="U81" s="184"/>
      <c r="V81" s="184"/>
      <c r="W81" s="184"/>
      <c r="X81" s="184"/>
      <c r="Y81" s="184"/>
      <c r="Z81" s="184"/>
      <c r="AA81" s="184"/>
      <c r="AB81" s="185"/>
      <c r="AC81" s="183"/>
      <c r="AD81" s="184"/>
      <c r="AE81" s="184"/>
      <c r="AF81" s="184"/>
      <c r="AG81" s="184"/>
      <c r="AH81" s="184"/>
      <c r="AI81" s="184"/>
      <c r="AJ81" s="184"/>
      <c r="AK81" s="184"/>
      <c r="AL81" s="184"/>
      <c r="AM81" s="184"/>
      <c r="AN81" s="185"/>
      <c r="AO81" s="183"/>
      <c r="AP81" s="184"/>
      <c r="AQ81" s="184"/>
      <c r="AR81" s="184"/>
      <c r="AS81" s="184"/>
      <c r="AT81" s="184"/>
      <c r="AU81" s="184"/>
      <c r="AV81" s="184"/>
      <c r="AW81" s="184"/>
      <c r="AX81" s="186"/>
      <c r="AY81" s="79"/>
    </row>
    <row r="82" spans="1:51" ht="24.75" customHeight="1" x14ac:dyDescent="0.15">
      <c r="A82" s="102" t="s">
        <v>255</v>
      </c>
      <c r="B82" s="102"/>
      <c r="C82" s="102"/>
      <c r="D82" s="102"/>
      <c r="E82" s="183" t="s">
        <v>584</v>
      </c>
      <c r="F82" s="184"/>
      <c r="G82" s="184"/>
      <c r="H82" s="184"/>
      <c r="I82" s="184"/>
      <c r="J82" s="184"/>
      <c r="K82" s="184"/>
      <c r="L82" s="184"/>
      <c r="M82" s="184"/>
      <c r="N82" s="184"/>
      <c r="O82" s="184"/>
      <c r="P82" s="185"/>
      <c r="Q82" s="183"/>
      <c r="R82" s="184"/>
      <c r="S82" s="184"/>
      <c r="T82" s="184"/>
      <c r="U82" s="184"/>
      <c r="V82" s="184"/>
      <c r="W82" s="184"/>
      <c r="X82" s="184"/>
      <c r="Y82" s="184"/>
      <c r="Z82" s="184"/>
      <c r="AA82" s="184"/>
      <c r="AB82" s="185"/>
      <c r="AC82" s="183"/>
      <c r="AD82" s="184"/>
      <c r="AE82" s="184"/>
      <c r="AF82" s="184"/>
      <c r="AG82" s="184"/>
      <c r="AH82" s="184"/>
      <c r="AI82" s="184"/>
      <c r="AJ82" s="184"/>
      <c r="AK82" s="184"/>
      <c r="AL82" s="184"/>
      <c r="AM82" s="184"/>
      <c r="AN82" s="185"/>
      <c r="AO82" s="183"/>
      <c r="AP82" s="184"/>
      <c r="AQ82" s="184"/>
      <c r="AR82" s="184"/>
      <c r="AS82" s="184"/>
      <c r="AT82" s="184"/>
      <c r="AU82" s="184"/>
      <c r="AV82" s="184"/>
      <c r="AW82" s="184"/>
      <c r="AX82" s="186"/>
    </row>
    <row r="83" spans="1:51" ht="24.75" customHeight="1" x14ac:dyDescent="0.15">
      <c r="A83" s="102" t="s">
        <v>254</v>
      </c>
      <c r="B83" s="102"/>
      <c r="C83" s="102"/>
      <c r="D83" s="102"/>
      <c r="E83" s="183" t="s">
        <v>584</v>
      </c>
      <c r="F83" s="184"/>
      <c r="G83" s="184"/>
      <c r="H83" s="184"/>
      <c r="I83" s="184"/>
      <c r="J83" s="184"/>
      <c r="K83" s="184"/>
      <c r="L83" s="184"/>
      <c r="M83" s="184"/>
      <c r="N83" s="184"/>
      <c r="O83" s="184"/>
      <c r="P83" s="185"/>
      <c r="Q83" s="183"/>
      <c r="R83" s="184"/>
      <c r="S83" s="184"/>
      <c r="T83" s="184"/>
      <c r="U83" s="184"/>
      <c r="V83" s="184"/>
      <c r="W83" s="184"/>
      <c r="X83" s="184"/>
      <c r="Y83" s="184"/>
      <c r="Z83" s="184"/>
      <c r="AA83" s="184"/>
      <c r="AB83" s="185"/>
      <c r="AC83" s="183"/>
      <c r="AD83" s="184"/>
      <c r="AE83" s="184"/>
      <c r="AF83" s="184"/>
      <c r="AG83" s="184"/>
      <c r="AH83" s="184"/>
      <c r="AI83" s="184"/>
      <c r="AJ83" s="184"/>
      <c r="AK83" s="184"/>
      <c r="AL83" s="184"/>
      <c r="AM83" s="184"/>
      <c r="AN83" s="185"/>
      <c r="AO83" s="183"/>
      <c r="AP83" s="184"/>
      <c r="AQ83" s="184"/>
      <c r="AR83" s="184"/>
      <c r="AS83" s="184"/>
      <c r="AT83" s="184"/>
      <c r="AU83" s="184"/>
      <c r="AV83" s="184"/>
      <c r="AW83" s="184"/>
      <c r="AX83" s="186"/>
    </row>
    <row r="84" spans="1:51" ht="24.75" customHeight="1" x14ac:dyDescent="0.15">
      <c r="A84" s="102" t="s">
        <v>253</v>
      </c>
      <c r="B84" s="102"/>
      <c r="C84" s="102"/>
      <c r="D84" s="102"/>
      <c r="E84" s="183" t="s">
        <v>584</v>
      </c>
      <c r="F84" s="184"/>
      <c r="G84" s="184"/>
      <c r="H84" s="184"/>
      <c r="I84" s="184"/>
      <c r="J84" s="184"/>
      <c r="K84" s="184"/>
      <c r="L84" s="184"/>
      <c r="M84" s="184"/>
      <c r="N84" s="184"/>
      <c r="O84" s="184"/>
      <c r="P84" s="185"/>
      <c r="Q84" s="183"/>
      <c r="R84" s="184"/>
      <c r="S84" s="184"/>
      <c r="T84" s="184"/>
      <c r="U84" s="184"/>
      <c r="V84" s="184"/>
      <c r="W84" s="184"/>
      <c r="X84" s="184"/>
      <c r="Y84" s="184"/>
      <c r="Z84" s="184"/>
      <c r="AA84" s="184"/>
      <c r="AB84" s="185"/>
      <c r="AC84" s="183"/>
      <c r="AD84" s="184"/>
      <c r="AE84" s="184"/>
      <c r="AF84" s="184"/>
      <c r="AG84" s="184"/>
      <c r="AH84" s="184"/>
      <c r="AI84" s="184"/>
      <c r="AJ84" s="184"/>
      <c r="AK84" s="184"/>
      <c r="AL84" s="184"/>
      <c r="AM84" s="184"/>
      <c r="AN84" s="185"/>
      <c r="AO84" s="183"/>
      <c r="AP84" s="184"/>
      <c r="AQ84" s="184"/>
      <c r="AR84" s="184"/>
      <c r="AS84" s="184"/>
      <c r="AT84" s="184"/>
      <c r="AU84" s="184"/>
      <c r="AV84" s="184"/>
      <c r="AW84" s="184"/>
      <c r="AX84" s="186"/>
    </row>
    <row r="85" spans="1:51" ht="24.75" customHeight="1" x14ac:dyDescent="0.15">
      <c r="A85" s="102" t="s">
        <v>252</v>
      </c>
      <c r="B85" s="102"/>
      <c r="C85" s="102"/>
      <c r="D85" s="102"/>
      <c r="E85" s="183" t="s">
        <v>584</v>
      </c>
      <c r="F85" s="184"/>
      <c r="G85" s="184"/>
      <c r="H85" s="184"/>
      <c r="I85" s="184"/>
      <c r="J85" s="184"/>
      <c r="K85" s="184"/>
      <c r="L85" s="184"/>
      <c r="M85" s="184"/>
      <c r="N85" s="184"/>
      <c r="O85" s="184"/>
      <c r="P85" s="185"/>
      <c r="Q85" s="183"/>
      <c r="R85" s="184"/>
      <c r="S85" s="184"/>
      <c r="T85" s="184"/>
      <c r="U85" s="184"/>
      <c r="V85" s="184"/>
      <c r="W85" s="184"/>
      <c r="X85" s="184"/>
      <c r="Y85" s="184"/>
      <c r="Z85" s="184"/>
      <c r="AA85" s="184"/>
      <c r="AB85" s="185"/>
      <c r="AC85" s="183"/>
      <c r="AD85" s="184"/>
      <c r="AE85" s="184"/>
      <c r="AF85" s="184"/>
      <c r="AG85" s="184"/>
      <c r="AH85" s="184"/>
      <c r="AI85" s="184"/>
      <c r="AJ85" s="184"/>
      <c r="AK85" s="184"/>
      <c r="AL85" s="184"/>
      <c r="AM85" s="184"/>
      <c r="AN85" s="185"/>
      <c r="AO85" s="183"/>
      <c r="AP85" s="184"/>
      <c r="AQ85" s="184"/>
      <c r="AR85" s="184"/>
      <c r="AS85" s="184"/>
      <c r="AT85" s="184"/>
      <c r="AU85" s="184"/>
      <c r="AV85" s="184"/>
      <c r="AW85" s="184"/>
      <c r="AX85" s="186"/>
    </row>
    <row r="86" spans="1:51" ht="24.75" customHeight="1" x14ac:dyDescent="0.15">
      <c r="A86" s="102" t="s">
        <v>251</v>
      </c>
      <c r="B86" s="102"/>
      <c r="C86" s="102"/>
      <c r="D86" s="102"/>
      <c r="E86" s="183" t="s">
        <v>592</v>
      </c>
      <c r="F86" s="184"/>
      <c r="G86" s="184"/>
      <c r="H86" s="184"/>
      <c r="I86" s="184"/>
      <c r="J86" s="184"/>
      <c r="K86" s="184"/>
      <c r="L86" s="184"/>
      <c r="M86" s="184"/>
      <c r="N86" s="184"/>
      <c r="O86" s="184"/>
      <c r="P86" s="185"/>
      <c r="Q86" s="183"/>
      <c r="R86" s="184"/>
      <c r="S86" s="184"/>
      <c r="T86" s="184"/>
      <c r="U86" s="184"/>
      <c r="V86" s="184"/>
      <c r="W86" s="184"/>
      <c r="X86" s="184"/>
      <c r="Y86" s="184"/>
      <c r="Z86" s="184"/>
      <c r="AA86" s="184"/>
      <c r="AB86" s="185"/>
      <c r="AC86" s="183"/>
      <c r="AD86" s="184"/>
      <c r="AE86" s="184"/>
      <c r="AF86" s="184"/>
      <c r="AG86" s="184"/>
      <c r="AH86" s="184"/>
      <c r="AI86" s="184"/>
      <c r="AJ86" s="184"/>
      <c r="AK86" s="184"/>
      <c r="AL86" s="184"/>
      <c r="AM86" s="184"/>
      <c r="AN86" s="185"/>
      <c r="AO86" s="183"/>
      <c r="AP86" s="184"/>
      <c r="AQ86" s="184"/>
      <c r="AR86" s="184"/>
      <c r="AS86" s="184"/>
      <c r="AT86" s="184"/>
      <c r="AU86" s="184"/>
      <c r="AV86" s="184"/>
      <c r="AW86" s="184"/>
      <c r="AX86" s="186"/>
    </row>
    <row r="87" spans="1:51" ht="24.75" customHeight="1" x14ac:dyDescent="0.15">
      <c r="A87" s="102" t="s">
        <v>250</v>
      </c>
      <c r="B87" s="102"/>
      <c r="C87" s="102"/>
      <c r="D87" s="102"/>
      <c r="E87" s="183" t="s">
        <v>593</v>
      </c>
      <c r="F87" s="184"/>
      <c r="G87" s="184"/>
      <c r="H87" s="184"/>
      <c r="I87" s="184"/>
      <c r="J87" s="184"/>
      <c r="K87" s="184"/>
      <c r="L87" s="184"/>
      <c r="M87" s="184"/>
      <c r="N87" s="184"/>
      <c r="O87" s="184"/>
      <c r="P87" s="185"/>
      <c r="Q87" s="183"/>
      <c r="R87" s="184"/>
      <c r="S87" s="184"/>
      <c r="T87" s="184"/>
      <c r="U87" s="184"/>
      <c r="V87" s="184"/>
      <c r="W87" s="184"/>
      <c r="X87" s="184"/>
      <c r="Y87" s="184"/>
      <c r="Z87" s="184"/>
      <c r="AA87" s="184"/>
      <c r="AB87" s="185"/>
      <c r="AC87" s="183"/>
      <c r="AD87" s="184"/>
      <c r="AE87" s="184"/>
      <c r="AF87" s="184"/>
      <c r="AG87" s="184"/>
      <c r="AH87" s="184"/>
      <c r="AI87" s="184"/>
      <c r="AJ87" s="184"/>
      <c r="AK87" s="184"/>
      <c r="AL87" s="184"/>
      <c r="AM87" s="184"/>
      <c r="AN87" s="185"/>
      <c r="AO87" s="183"/>
      <c r="AP87" s="184"/>
      <c r="AQ87" s="184"/>
      <c r="AR87" s="184"/>
      <c r="AS87" s="184"/>
      <c r="AT87" s="184"/>
      <c r="AU87" s="184"/>
      <c r="AV87" s="184"/>
      <c r="AW87" s="184"/>
      <c r="AX87" s="186"/>
    </row>
    <row r="88" spans="1:51" ht="24.75" customHeight="1" x14ac:dyDescent="0.15">
      <c r="A88" s="102" t="s">
        <v>249</v>
      </c>
      <c r="B88" s="102"/>
      <c r="C88" s="102"/>
      <c r="D88" s="102"/>
      <c r="E88" s="183" t="s">
        <v>593</v>
      </c>
      <c r="F88" s="184"/>
      <c r="G88" s="184"/>
      <c r="H88" s="184"/>
      <c r="I88" s="184"/>
      <c r="J88" s="184"/>
      <c r="K88" s="184"/>
      <c r="L88" s="184"/>
      <c r="M88" s="184"/>
      <c r="N88" s="184"/>
      <c r="O88" s="184"/>
      <c r="P88" s="185"/>
      <c r="Q88" s="183"/>
      <c r="R88" s="184"/>
      <c r="S88" s="184"/>
      <c r="T88" s="184"/>
      <c r="U88" s="184"/>
      <c r="V88" s="184"/>
      <c r="W88" s="184"/>
      <c r="X88" s="184"/>
      <c r="Y88" s="184"/>
      <c r="Z88" s="184"/>
      <c r="AA88" s="184"/>
      <c r="AB88" s="185"/>
      <c r="AC88" s="183"/>
      <c r="AD88" s="184"/>
      <c r="AE88" s="184"/>
      <c r="AF88" s="184"/>
      <c r="AG88" s="184"/>
      <c r="AH88" s="184"/>
      <c r="AI88" s="184"/>
      <c r="AJ88" s="184"/>
      <c r="AK88" s="184"/>
      <c r="AL88" s="184"/>
      <c r="AM88" s="184"/>
      <c r="AN88" s="185"/>
      <c r="AO88" s="183"/>
      <c r="AP88" s="184"/>
      <c r="AQ88" s="184"/>
      <c r="AR88" s="184"/>
      <c r="AS88" s="184"/>
      <c r="AT88" s="184"/>
      <c r="AU88" s="184"/>
      <c r="AV88" s="184"/>
      <c r="AW88" s="184"/>
      <c r="AX88" s="186"/>
    </row>
    <row r="89" spans="1:51" ht="24.75" customHeight="1" x14ac:dyDescent="0.15">
      <c r="A89" s="102" t="s">
        <v>395</v>
      </c>
      <c r="B89" s="102"/>
      <c r="C89" s="102"/>
      <c r="D89" s="102"/>
      <c r="E89" s="97" t="s">
        <v>578</v>
      </c>
      <c r="F89" s="93"/>
      <c r="G89" s="93"/>
      <c r="H89" s="82" t="str">
        <f>IF(E89="","","-")</f>
        <v>-</v>
      </c>
      <c r="I89" s="93"/>
      <c r="J89" s="93"/>
      <c r="K89" s="82" t="str">
        <f>IF(I89="","","-")</f>
        <v/>
      </c>
      <c r="L89" s="94">
        <v>31</v>
      </c>
      <c r="M89" s="94"/>
      <c r="N89" s="82" t="str">
        <f>IF(O89="","","-")</f>
        <v/>
      </c>
      <c r="O89" s="98"/>
      <c r="P89" s="99"/>
      <c r="Q89" s="97"/>
      <c r="R89" s="93"/>
      <c r="S89" s="93"/>
      <c r="T89" s="82" t="str">
        <f>IF(Q89="","","-")</f>
        <v/>
      </c>
      <c r="U89" s="93"/>
      <c r="V89" s="93"/>
      <c r="W89" s="82" t="str">
        <f>IF(U89="","","-")</f>
        <v/>
      </c>
      <c r="X89" s="94"/>
      <c r="Y89" s="94"/>
      <c r="Z89" s="82" t="str">
        <f>IF(AA89="","","-")</f>
        <v/>
      </c>
      <c r="AA89" s="98"/>
      <c r="AB89" s="99"/>
      <c r="AC89" s="97"/>
      <c r="AD89" s="93"/>
      <c r="AE89" s="93"/>
      <c r="AF89" s="82" t="str">
        <f>IF(AC89="","","-")</f>
        <v/>
      </c>
      <c r="AG89" s="93"/>
      <c r="AH89" s="93"/>
      <c r="AI89" s="82" t="str">
        <f>IF(AG89="","","-")</f>
        <v/>
      </c>
      <c r="AJ89" s="94"/>
      <c r="AK89" s="94"/>
      <c r="AL89" s="82" t="str">
        <f>IF(AM89="","","-")</f>
        <v/>
      </c>
      <c r="AM89" s="98"/>
      <c r="AN89" s="99"/>
      <c r="AO89" s="97"/>
      <c r="AP89" s="93"/>
      <c r="AQ89" s="82" t="str">
        <f>IF(AO89="","","-")</f>
        <v/>
      </c>
      <c r="AR89" s="93"/>
      <c r="AS89" s="93"/>
      <c r="AT89" s="82" t="str">
        <f>IF(AR89="","","-")</f>
        <v/>
      </c>
      <c r="AU89" s="94"/>
      <c r="AV89" s="94"/>
      <c r="AW89" s="82" t="str">
        <f>IF(AX89="","","-")</f>
        <v/>
      </c>
      <c r="AX89" s="85"/>
    </row>
    <row r="90" spans="1:51" ht="24.75" customHeight="1" x14ac:dyDescent="0.15">
      <c r="A90" s="102" t="s">
        <v>568</v>
      </c>
      <c r="B90" s="102"/>
      <c r="C90" s="102"/>
      <c r="D90" s="102"/>
      <c r="E90" s="97" t="s">
        <v>578</v>
      </c>
      <c r="F90" s="93"/>
      <c r="G90" s="93"/>
      <c r="H90" s="82"/>
      <c r="I90" s="93"/>
      <c r="J90" s="93"/>
      <c r="K90" s="82"/>
      <c r="L90" s="94">
        <v>30</v>
      </c>
      <c r="M90" s="94"/>
      <c r="N90" s="82" t="str">
        <f>IF(O90="","","-")</f>
        <v/>
      </c>
      <c r="O90" s="98"/>
      <c r="P90" s="99"/>
      <c r="Q90" s="97"/>
      <c r="R90" s="93"/>
      <c r="S90" s="93"/>
      <c r="T90" s="82" t="str">
        <f>IF(Q90="","","-")</f>
        <v/>
      </c>
      <c r="U90" s="93"/>
      <c r="V90" s="93"/>
      <c r="W90" s="82" t="str">
        <f>IF(U90="","","-")</f>
        <v/>
      </c>
      <c r="X90" s="94"/>
      <c r="Y90" s="94"/>
      <c r="Z90" s="82" t="str">
        <f>IF(AA90="","","-")</f>
        <v/>
      </c>
      <c r="AA90" s="98"/>
      <c r="AB90" s="99"/>
      <c r="AC90" s="97"/>
      <c r="AD90" s="93"/>
      <c r="AE90" s="93"/>
      <c r="AF90" s="82" t="str">
        <f>IF(AC90="","","-")</f>
        <v/>
      </c>
      <c r="AG90" s="93"/>
      <c r="AH90" s="93"/>
      <c r="AI90" s="82" t="str">
        <f>IF(AG90="","","-")</f>
        <v/>
      </c>
      <c r="AJ90" s="94"/>
      <c r="AK90" s="94"/>
      <c r="AL90" s="82" t="str">
        <f>IF(AM90="","","-")</f>
        <v/>
      </c>
      <c r="AM90" s="98"/>
      <c r="AN90" s="99"/>
      <c r="AO90" s="97"/>
      <c r="AP90" s="93"/>
      <c r="AQ90" s="82" t="str">
        <f>IF(AO90="","","-")</f>
        <v/>
      </c>
      <c r="AR90" s="93"/>
      <c r="AS90" s="93"/>
      <c r="AT90" s="82" t="str">
        <f>IF(AR90="","","-")</f>
        <v/>
      </c>
      <c r="AU90" s="94"/>
      <c r="AV90" s="94"/>
      <c r="AW90" s="82" t="str">
        <f>IF(AX90="","","-")</f>
        <v/>
      </c>
      <c r="AX90" s="85"/>
    </row>
    <row r="91" spans="1:51" ht="24.75" customHeight="1" x14ac:dyDescent="0.15">
      <c r="A91" s="102" t="s">
        <v>363</v>
      </c>
      <c r="B91" s="102"/>
      <c r="C91" s="102"/>
      <c r="D91" s="102"/>
      <c r="E91" s="95">
        <v>2021</v>
      </c>
      <c r="F91" s="96"/>
      <c r="G91" s="93" t="s">
        <v>595</v>
      </c>
      <c r="H91" s="93"/>
      <c r="I91" s="93"/>
      <c r="J91" s="96">
        <v>20</v>
      </c>
      <c r="K91" s="96"/>
      <c r="L91" s="94">
        <v>40</v>
      </c>
      <c r="M91" s="94"/>
      <c r="N91" s="94"/>
      <c r="O91" s="96"/>
      <c r="P91" s="96"/>
      <c r="Q91" s="95"/>
      <c r="R91" s="96"/>
      <c r="S91" s="93"/>
      <c r="T91" s="93"/>
      <c r="U91" s="93"/>
      <c r="V91" s="96"/>
      <c r="W91" s="96"/>
      <c r="X91" s="94"/>
      <c r="Y91" s="94"/>
      <c r="Z91" s="94"/>
      <c r="AA91" s="96"/>
      <c r="AB91" s="176"/>
      <c r="AC91" s="95"/>
      <c r="AD91" s="96"/>
      <c r="AE91" s="93"/>
      <c r="AF91" s="93"/>
      <c r="AG91" s="93"/>
      <c r="AH91" s="96"/>
      <c r="AI91" s="96"/>
      <c r="AJ91" s="94"/>
      <c r="AK91" s="94"/>
      <c r="AL91" s="94"/>
      <c r="AM91" s="96"/>
      <c r="AN91" s="176"/>
      <c r="AO91" s="95"/>
      <c r="AP91" s="96"/>
      <c r="AQ91" s="93"/>
      <c r="AR91" s="93"/>
      <c r="AS91" s="93"/>
      <c r="AT91" s="96"/>
      <c r="AU91" s="96"/>
      <c r="AV91" s="94"/>
      <c r="AW91" s="94"/>
      <c r="AX91" s="85"/>
    </row>
    <row r="92" spans="1:51" ht="28.35" customHeight="1" x14ac:dyDescent="0.15">
      <c r="A92" s="177" t="s">
        <v>243</v>
      </c>
      <c r="B92" s="178"/>
      <c r="C92" s="178"/>
      <c r="D92" s="178"/>
      <c r="E92" s="178"/>
      <c r="F92" s="179"/>
      <c r="G92" s="69" t="s">
        <v>570</v>
      </c>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40"/>
    </row>
    <row r="93" spans="1:51" ht="28.35" customHeight="1" x14ac:dyDescent="0.15">
      <c r="A93" s="177"/>
      <c r="B93" s="178"/>
      <c r="C93" s="178"/>
      <c r="D93" s="178"/>
      <c r="E93" s="178"/>
      <c r="F93" s="17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87"/>
      <c r="AX93" s="40"/>
    </row>
    <row r="94" spans="1:51" ht="28.35" customHeight="1" x14ac:dyDescent="0.15">
      <c r="A94" s="177"/>
      <c r="B94" s="178"/>
      <c r="C94" s="178"/>
      <c r="D94" s="178"/>
      <c r="E94" s="178"/>
      <c r="F94" s="17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87"/>
      <c r="AX94" s="40"/>
    </row>
    <row r="95" spans="1:51" ht="28.35" customHeight="1" x14ac:dyDescent="0.15">
      <c r="A95" s="177"/>
      <c r="B95" s="178"/>
      <c r="C95" s="178"/>
      <c r="D95" s="178"/>
      <c r="E95" s="178"/>
      <c r="F95" s="17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87"/>
      <c r="AX95" s="40"/>
    </row>
    <row r="96" spans="1:51" ht="27.75" customHeight="1" x14ac:dyDescent="0.15">
      <c r="A96" s="177"/>
      <c r="B96" s="178"/>
      <c r="C96" s="178"/>
      <c r="D96" s="178"/>
      <c r="E96" s="178"/>
      <c r="F96" s="17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87"/>
      <c r="AX96" s="40"/>
    </row>
    <row r="97" spans="1:50" ht="28.35" customHeight="1" x14ac:dyDescent="0.15">
      <c r="A97" s="177"/>
      <c r="B97" s="178"/>
      <c r="C97" s="178"/>
      <c r="D97" s="178"/>
      <c r="E97" s="178"/>
      <c r="F97" s="17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87"/>
      <c r="AX97" s="40"/>
    </row>
    <row r="98" spans="1:50" ht="28.35" customHeight="1" x14ac:dyDescent="0.15">
      <c r="A98" s="177"/>
      <c r="B98" s="178"/>
      <c r="C98" s="178"/>
      <c r="D98" s="178"/>
      <c r="E98" s="178"/>
      <c r="F98" s="17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87"/>
      <c r="AX98" s="40"/>
    </row>
    <row r="99" spans="1:50" ht="27.75" customHeight="1" x14ac:dyDescent="0.15">
      <c r="A99" s="177"/>
      <c r="B99" s="178"/>
      <c r="C99" s="178"/>
      <c r="D99" s="178"/>
      <c r="E99" s="178"/>
      <c r="F99" s="17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87"/>
      <c r="AX99" s="40"/>
    </row>
    <row r="100" spans="1:50" ht="28.35" customHeight="1" x14ac:dyDescent="0.15">
      <c r="A100" s="177"/>
      <c r="B100" s="178"/>
      <c r="C100" s="178"/>
      <c r="D100" s="178"/>
      <c r="E100" s="178"/>
      <c r="F100" s="17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87"/>
      <c r="AX100" s="40"/>
    </row>
    <row r="101" spans="1:50" ht="28.35" customHeight="1" x14ac:dyDescent="0.15">
      <c r="A101" s="177"/>
      <c r="B101" s="178"/>
      <c r="C101" s="178"/>
      <c r="D101" s="178"/>
      <c r="E101" s="178"/>
      <c r="F101" s="17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87"/>
      <c r="AX101" s="40"/>
    </row>
    <row r="102" spans="1:50" ht="28.35" customHeight="1" x14ac:dyDescent="0.15">
      <c r="A102" s="177"/>
      <c r="B102" s="178"/>
      <c r="C102" s="178"/>
      <c r="D102" s="178"/>
      <c r="E102" s="178"/>
      <c r="F102" s="17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87"/>
      <c r="AX102" s="40"/>
    </row>
    <row r="103" spans="1:50" ht="28.35" customHeight="1" x14ac:dyDescent="0.15">
      <c r="A103" s="177"/>
      <c r="B103" s="178"/>
      <c r="C103" s="178"/>
      <c r="D103" s="178"/>
      <c r="E103" s="178"/>
      <c r="F103" s="17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87"/>
      <c r="AX103" s="40"/>
    </row>
    <row r="104" spans="1:50" ht="28.35" customHeight="1" x14ac:dyDescent="0.15">
      <c r="A104" s="177"/>
      <c r="B104" s="178"/>
      <c r="C104" s="178"/>
      <c r="D104" s="178"/>
      <c r="E104" s="178"/>
      <c r="F104" s="17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87"/>
      <c r="AX104" s="40"/>
    </row>
    <row r="105" spans="1:50" ht="27.75" customHeight="1" x14ac:dyDescent="0.15">
      <c r="A105" s="177"/>
      <c r="B105" s="178"/>
      <c r="C105" s="178"/>
      <c r="D105" s="178"/>
      <c r="E105" s="178"/>
      <c r="F105" s="17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87"/>
      <c r="AX105" s="40"/>
    </row>
    <row r="106" spans="1:50" ht="28.35" customHeight="1" x14ac:dyDescent="0.15">
      <c r="A106" s="177"/>
      <c r="B106" s="178"/>
      <c r="C106" s="178"/>
      <c r="D106" s="178"/>
      <c r="E106" s="178"/>
      <c r="F106" s="17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87"/>
      <c r="AX106" s="40"/>
    </row>
    <row r="107" spans="1:50" ht="28.35" customHeight="1" x14ac:dyDescent="0.15">
      <c r="A107" s="177"/>
      <c r="B107" s="178"/>
      <c r="C107" s="178"/>
      <c r="D107" s="178"/>
      <c r="E107" s="178"/>
      <c r="F107" s="17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87"/>
      <c r="AX107" s="40"/>
    </row>
    <row r="108" spans="1:50" ht="28.35" customHeight="1" x14ac:dyDescent="0.15">
      <c r="A108" s="177"/>
      <c r="B108" s="178"/>
      <c r="C108" s="178"/>
      <c r="D108" s="178"/>
      <c r="E108" s="178"/>
      <c r="F108" s="17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87"/>
      <c r="AX108" s="40"/>
    </row>
    <row r="109" spans="1:50" ht="52.5" customHeight="1" x14ac:dyDescent="0.15">
      <c r="A109" s="177"/>
      <c r="B109" s="178"/>
      <c r="C109" s="178"/>
      <c r="D109" s="178"/>
      <c r="E109" s="178"/>
      <c r="F109" s="17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87"/>
      <c r="AX109" s="40"/>
    </row>
    <row r="110" spans="1:50" ht="52.5" customHeight="1" x14ac:dyDescent="0.15">
      <c r="A110" s="177"/>
      <c r="B110" s="178"/>
      <c r="C110" s="178"/>
      <c r="D110" s="178"/>
      <c r="E110" s="178"/>
      <c r="F110" s="17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87"/>
      <c r="AX110" s="40"/>
    </row>
    <row r="111" spans="1:50" ht="52.5" customHeight="1" x14ac:dyDescent="0.15">
      <c r="A111" s="177"/>
      <c r="B111" s="178"/>
      <c r="C111" s="178"/>
      <c r="D111" s="178"/>
      <c r="E111" s="178"/>
      <c r="F111" s="17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87"/>
      <c r="AX111" s="40"/>
    </row>
    <row r="112" spans="1:50" ht="29.25" customHeight="1" x14ac:dyDescent="0.15">
      <c r="A112" s="177"/>
      <c r="B112" s="178"/>
      <c r="C112" s="178"/>
      <c r="D112" s="178"/>
      <c r="E112" s="178"/>
      <c r="F112" s="17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87"/>
      <c r="AX112" s="40"/>
    </row>
    <row r="113" spans="1:50" ht="18.399999999999999" customHeight="1" x14ac:dyDescent="0.15">
      <c r="A113" s="177"/>
      <c r="B113" s="178"/>
      <c r="C113" s="178"/>
      <c r="D113" s="178"/>
      <c r="E113" s="178"/>
      <c r="F113" s="17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87"/>
      <c r="AX113" s="40"/>
    </row>
    <row r="114" spans="1:50" ht="35.25" customHeight="1" x14ac:dyDescent="0.15">
      <c r="A114" s="177"/>
      <c r="B114" s="178"/>
      <c r="C114" s="178"/>
      <c r="D114" s="178"/>
      <c r="E114" s="178"/>
      <c r="F114" s="17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87"/>
      <c r="AX114" s="40"/>
    </row>
    <row r="115" spans="1:50" ht="30" customHeight="1" x14ac:dyDescent="0.15">
      <c r="A115" s="177"/>
      <c r="B115" s="178"/>
      <c r="C115" s="178"/>
      <c r="D115" s="178"/>
      <c r="E115" s="178"/>
      <c r="F115" s="17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87"/>
      <c r="AX115" s="40"/>
    </row>
    <row r="116" spans="1:50" ht="24.75" customHeight="1" x14ac:dyDescent="0.15">
      <c r="A116" s="177"/>
      <c r="B116" s="178"/>
      <c r="C116" s="178"/>
      <c r="D116" s="178"/>
      <c r="E116" s="178"/>
      <c r="F116" s="17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87"/>
      <c r="AX116" s="40"/>
    </row>
    <row r="117" spans="1:50" ht="24.75" customHeight="1" x14ac:dyDescent="0.15">
      <c r="A117" s="177"/>
      <c r="B117" s="178"/>
      <c r="C117" s="178"/>
      <c r="D117" s="178"/>
      <c r="E117" s="178"/>
      <c r="F117" s="17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87"/>
      <c r="AX117" s="40"/>
    </row>
    <row r="118" spans="1:50" ht="24.75" customHeight="1" x14ac:dyDescent="0.15">
      <c r="A118" s="177"/>
      <c r="B118" s="178"/>
      <c r="C118" s="178"/>
      <c r="D118" s="178"/>
      <c r="E118" s="178"/>
      <c r="F118" s="17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87"/>
      <c r="AX118" s="40"/>
    </row>
    <row r="119" spans="1:50" ht="24.75" customHeight="1" x14ac:dyDescent="0.15">
      <c r="A119" s="177"/>
      <c r="B119" s="178"/>
      <c r="C119" s="178"/>
      <c r="D119" s="178"/>
      <c r="E119" s="178"/>
      <c r="F119" s="17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87"/>
      <c r="AX119" s="40"/>
    </row>
    <row r="120" spans="1:50" ht="24.75" customHeight="1" x14ac:dyDescent="0.15">
      <c r="A120" s="177"/>
      <c r="B120" s="178"/>
      <c r="C120" s="178"/>
      <c r="D120" s="178"/>
      <c r="E120" s="178"/>
      <c r="F120" s="17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87"/>
      <c r="AX120" s="40"/>
    </row>
    <row r="121" spans="1:50" ht="24.75" customHeight="1" x14ac:dyDescent="0.15">
      <c r="A121" s="177"/>
      <c r="B121" s="178"/>
      <c r="C121" s="178"/>
      <c r="D121" s="178"/>
      <c r="E121" s="178"/>
      <c r="F121" s="17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87"/>
      <c r="AX121" s="40"/>
    </row>
    <row r="122" spans="1:50" ht="24.75" customHeight="1" x14ac:dyDescent="0.15">
      <c r="A122" s="177"/>
      <c r="B122" s="178"/>
      <c r="C122" s="178"/>
      <c r="D122" s="178"/>
      <c r="E122" s="178"/>
      <c r="F122" s="17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87"/>
      <c r="AX122" s="40"/>
    </row>
    <row r="123" spans="1:50" ht="24.75" customHeight="1" x14ac:dyDescent="0.15">
      <c r="A123" s="177"/>
      <c r="B123" s="178"/>
      <c r="C123" s="178"/>
      <c r="D123" s="178"/>
      <c r="E123" s="178"/>
      <c r="F123" s="17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87"/>
      <c r="AX123" s="40"/>
    </row>
    <row r="124" spans="1:50" ht="24.75" customHeight="1" x14ac:dyDescent="0.15">
      <c r="A124" s="177"/>
      <c r="B124" s="178"/>
      <c r="C124" s="178"/>
      <c r="D124" s="178"/>
      <c r="E124" s="178"/>
      <c r="F124" s="17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87"/>
      <c r="AX124" s="40"/>
    </row>
    <row r="125" spans="1:50" ht="24.75" customHeight="1" x14ac:dyDescent="0.15">
      <c r="A125" s="177"/>
      <c r="B125" s="178"/>
      <c r="C125" s="178"/>
      <c r="D125" s="178"/>
      <c r="E125" s="178"/>
      <c r="F125" s="17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87"/>
      <c r="AX125" s="40"/>
    </row>
    <row r="126" spans="1:50" ht="24.75" customHeight="1" x14ac:dyDescent="0.15">
      <c r="A126" s="177"/>
      <c r="B126" s="178"/>
      <c r="C126" s="178"/>
      <c r="D126" s="178"/>
      <c r="E126" s="178"/>
      <c r="F126" s="17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87"/>
      <c r="AX126" s="40"/>
    </row>
    <row r="127" spans="1:50" ht="24.75" customHeight="1" x14ac:dyDescent="0.15">
      <c r="A127" s="177"/>
      <c r="B127" s="178"/>
      <c r="C127" s="178"/>
      <c r="D127" s="178"/>
      <c r="E127" s="178"/>
      <c r="F127" s="17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87"/>
      <c r="AX127" s="40"/>
    </row>
    <row r="128" spans="1:50" ht="24.75" customHeight="1" x14ac:dyDescent="0.15">
      <c r="A128" s="177"/>
      <c r="B128" s="178"/>
      <c r="C128" s="178"/>
      <c r="D128" s="178"/>
      <c r="E128" s="178"/>
      <c r="F128" s="17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87"/>
      <c r="AX128" s="40"/>
    </row>
    <row r="129" spans="1:51" ht="25.5" customHeight="1" x14ac:dyDescent="0.15">
      <c r="A129" s="177"/>
      <c r="B129" s="178"/>
      <c r="C129" s="178"/>
      <c r="D129" s="178"/>
      <c r="E129" s="178"/>
      <c r="F129" s="17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87"/>
      <c r="AX129" s="40"/>
    </row>
    <row r="130" spans="1:51" ht="24.75" customHeight="1" thickBot="1" x14ac:dyDescent="0.2">
      <c r="A130" s="180"/>
      <c r="B130" s="181"/>
      <c r="C130" s="181"/>
      <c r="D130" s="181"/>
      <c r="E130" s="181"/>
      <c r="F130" s="182"/>
      <c r="G130" s="41"/>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3"/>
    </row>
    <row r="131" spans="1:51" ht="24.75" customHeight="1" x14ac:dyDescent="0.15">
      <c r="A131" s="170" t="s">
        <v>245</v>
      </c>
      <c r="B131" s="171"/>
      <c r="C131" s="171"/>
      <c r="D131" s="171"/>
      <c r="E131" s="171"/>
      <c r="F131" s="172"/>
      <c r="G131" s="158" t="s">
        <v>685</v>
      </c>
      <c r="H131" s="159"/>
      <c r="I131" s="159"/>
      <c r="J131" s="159"/>
      <c r="K131" s="159"/>
      <c r="L131" s="159"/>
      <c r="M131" s="159"/>
      <c r="N131" s="159"/>
      <c r="O131" s="159"/>
      <c r="P131" s="159"/>
      <c r="Q131" s="159"/>
      <c r="R131" s="159"/>
      <c r="S131" s="159"/>
      <c r="T131" s="159"/>
      <c r="U131" s="159"/>
      <c r="V131" s="159"/>
      <c r="W131" s="159"/>
      <c r="X131" s="159"/>
      <c r="Y131" s="159"/>
      <c r="Z131" s="159"/>
      <c r="AA131" s="159"/>
      <c r="AB131" s="160"/>
      <c r="AC131" s="158" t="s">
        <v>678</v>
      </c>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1"/>
    </row>
    <row r="132" spans="1:51" ht="24.75" customHeight="1" x14ac:dyDescent="0.15">
      <c r="A132" s="173"/>
      <c r="B132" s="174"/>
      <c r="C132" s="174"/>
      <c r="D132" s="174"/>
      <c r="E132" s="174"/>
      <c r="F132" s="175"/>
      <c r="G132" s="162" t="s">
        <v>15</v>
      </c>
      <c r="H132" s="163"/>
      <c r="I132" s="163"/>
      <c r="J132" s="163"/>
      <c r="K132" s="163"/>
      <c r="L132" s="164" t="s">
        <v>16</v>
      </c>
      <c r="M132" s="163"/>
      <c r="N132" s="163"/>
      <c r="O132" s="163"/>
      <c r="P132" s="163"/>
      <c r="Q132" s="163"/>
      <c r="R132" s="163"/>
      <c r="S132" s="163"/>
      <c r="T132" s="163"/>
      <c r="U132" s="163"/>
      <c r="V132" s="163"/>
      <c r="W132" s="163"/>
      <c r="X132" s="165"/>
      <c r="Y132" s="166" t="s">
        <v>17</v>
      </c>
      <c r="Z132" s="167"/>
      <c r="AA132" s="167"/>
      <c r="AB132" s="168"/>
      <c r="AC132" s="162" t="s">
        <v>15</v>
      </c>
      <c r="AD132" s="163"/>
      <c r="AE132" s="163"/>
      <c r="AF132" s="163"/>
      <c r="AG132" s="163"/>
      <c r="AH132" s="164" t="s">
        <v>16</v>
      </c>
      <c r="AI132" s="163"/>
      <c r="AJ132" s="163"/>
      <c r="AK132" s="163"/>
      <c r="AL132" s="163"/>
      <c r="AM132" s="163"/>
      <c r="AN132" s="163"/>
      <c r="AO132" s="163"/>
      <c r="AP132" s="163"/>
      <c r="AQ132" s="163"/>
      <c r="AR132" s="163"/>
      <c r="AS132" s="163"/>
      <c r="AT132" s="165"/>
      <c r="AU132" s="166" t="s">
        <v>17</v>
      </c>
      <c r="AV132" s="167"/>
      <c r="AW132" s="167"/>
      <c r="AX132" s="169"/>
    </row>
    <row r="133" spans="1:51" ht="24.75" customHeight="1" x14ac:dyDescent="0.15">
      <c r="A133" s="173"/>
      <c r="B133" s="174"/>
      <c r="C133" s="174"/>
      <c r="D133" s="174"/>
      <c r="E133" s="174"/>
      <c r="F133" s="175"/>
      <c r="G133" s="134" t="s">
        <v>652</v>
      </c>
      <c r="H133" s="135"/>
      <c r="I133" s="135"/>
      <c r="J133" s="135"/>
      <c r="K133" s="136"/>
      <c r="L133" s="137" t="s">
        <v>665</v>
      </c>
      <c r="M133" s="138"/>
      <c r="N133" s="138"/>
      <c r="O133" s="138"/>
      <c r="P133" s="138"/>
      <c r="Q133" s="138"/>
      <c r="R133" s="138"/>
      <c r="S133" s="138"/>
      <c r="T133" s="138"/>
      <c r="U133" s="138"/>
      <c r="V133" s="138"/>
      <c r="W133" s="138"/>
      <c r="X133" s="139"/>
      <c r="Y133" s="119">
        <v>2272</v>
      </c>
      <c r="Z133" s="120"/>
      <c r="AA133" s="120"/>
      <c r="AB133" s="121"/>
      <c r="AC133" s="134" t="s">
        <v>652</v>
      </c>
      <c r="AD133" s="135"/>
      <c r="AE133" s="135"/>
      <c r="AF133" s="135"/>
      <c r="AG133" s="136"/>
      <c r="AH133" s="137" t="s">
        <v>653</v>
      </c>
      <c r="AI133" s="138"/>
      <c r="AJ133" s="138"/>
      <c r="AK133" s="138"/>
      <c r="AL133" s="138"/>
      <c r="AM133" s="138"/>
      <c r="AN133" s="138"/>
      <c r="AO133" s="138"/>
      <c r="AP133" s="138"/>
      <c r="AQ133" s="138"/>
      <c r="AR133" s="138"/>
      <c r="AS133" s="138"/>
      <c r="AT133" s="139"/>
      <c r="AU133" s="140">
        <v>21828</v>
      </c>
      <c r="AV133" s="141"/>
      <c r="AW133" s="141"/>
      <c r="AX133" s="143"/>
    </row>
    <row r="134" spans="1:51" ht="24.75" customHeight="1" thickBot="1" x14ac:dyDescent="0.2">
      <c r="A134" s="173"/>
      <c r="B134" s="174"/>
      <c r="C134" s="174"/>
      <c r="D134" s="174"/>
      <c r="E134" s="174"/>
      <c r="F134" s="175"/>
      <c r="G134" s="149" t="s">
        <v>18</v>
      </c>
      <c r="H134" s="150"/>
      <c r="I134" s="150"/>
      <c r="J134" s="150"/>
      <c r="K134" s="150"/>
      <c r="L134" s="151"/>
      <c r="M134" s="152"/>
      <c r="N134" s="152"/>
      <c r="O134" s="152"/>
      <c r="P134" s="152"/>
      <c r="Q134" s="152"/>
      <c r="R134" s="152"/>
      <c r="S134" s="152"/>
      <c r="T134" s="152"/>
      <c r="U134" s="152"/>
      <c r="V134" s="152"/>
      <c r="W134" s="152"/>
      <c r="X134" s="153"/>
      <c r="Y134" s="154">
        <f>SUM(Y133:AB133)</f>
        <v>2272</v>
      </c>
      <c r="Z134" s="155"/>
      <c r="AA134" s="155"/>
      <c r="AB134" s="156"/>
      <c r="AC134" s="149" t="s">
        <v>18</v>
      </c>
      <c r="AD134" s="150"/>
      <c r="AE134" s="150"/>
      <c r="AF134" s="150"/>
      <c r="AG134" s="150"/>
      <c r="AH134" s="151"/>
      <c r="AI134" s="152"/>
      <c r="AJ134" s="152"/>
      <c r="AK134" s="152"/>
      <c r="AL134" s="152"/>
      <c r="AM134" s="152"/>
      <c r="AN134" s="152"/>
      <c r="AO134" s="152"/>
      <c r="AP134" s="152"/>
      <c r="AQ134" s="152"/>
      <c r="AR134" s="152"/>
      <c r="AS134" s="152"/>
      <c r="AT134" s="153"/>
      <c r="AU134" s="154">
        <f>SUM(AU133:AX133)</f>
        <v>21828</v>
      </c>
      <c r="AV134" s="155"/>
      <c r="AW134" s="155"/>
      <c r="AX134" s="157"/>
    </row>
    <row r="135" spans="1:51" ht="24.75" customHeight="1" x14ac:dyDescent="0.15">
      <c r="A135" s="173"/>
      <c r="B135" s="174"/>
      <c r="C135" s="174"/>
      <c r="D135" s="174"/>
      <c r="E135" s="174"/>
      <c r="F135" s="175"/>
      <c r="G135" s="158" t="s">
        <v>666</v>
      </c>
      <c r="H135" s="159"/>
      <c r="I135" s="159"/>
      <c r="J135" s="159"/>
      <c r="K135" s="159"/>
      <c r="L135" s="159"/>
      <c r="M135" s="159"/>
      <c r="N135" s="159"/>
      <c r="O135" s="159"/>
      <c r="P135" s="159"/>
      <c r="Q135" s="159"/>
      <c r="R135" s="159"/>
      <c r="S135" s="159"/>
      <c r="T135" s="159"/>
      <c r="U135" s="159"/>
      <c r="V135" s="159"/>
      <c r="W135" s="159"/>
      <c r="X135" s="159"/>
      <c r="Y135" s="159"/>
      <c r="Z135" s="159"/>
      <c r="AA135" s="159"/>
      <c r="AB135" s="160"/>
      <c r="AC135" s="158" t="s">
        <v>667</v>
      </c>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61"/>
      <c r="AY135">
        <f>COUNTA($G$137,$AC$137)</f>
        <v>2</v>
      </c>
    </row>
    <row r="136" spans="1:51" ht="24.75" customHeight="1" x14ac:dyDescent="0.15">
      <c r="A136" s="173"/>
      <c r="B136" s="174"/>
      <c r="C136" s="174"/>
      <c r="D136" s="174"/>
      <c r="E136" s="174"/>
      <c r="F136" s="175"/>
      <c r="G136" s="162" t="s">
        <v>15</v>
      </c>
      <c r="H136" s="163"/>
      <c r="I136" s="163"/>
      <c r="J136" s="163"/>
      <c r="K136" s="163"/>
      <c r="L136" s="164" t="s">
        <v>16</v>
      </c>
      <c r="M136" s="163"/>
      <c r="N136" s="163"/>
      <c r="O136" s="163"/>
      <c r="P136" s="163"/>
      <c r="Q136" s="163"/>
      <c r="R136" s="163"/>
      <c r="S136" s="163"/>
      <c r="T136" s="163"/>
      <c r="U136" s="163"/>
      <c r="V136" s="163"/>
      <c r="W136" s="163"/>
      <c r="X136" s="165"/>
      <c r="Y136" s="166" t="s">
        <v>17</v>
      </c>
      <c r="Z136" s="167"/>
      <c r="AA136" s="167"/>
      <c r="AB136" s="168"/>
      <c r="AC136" s="162" t="s">
        <v>15</v>
      </c>
      <c r="AD136" s="163"/>
      <c r="AE136" s="163"/>
      <c r="AF136" s="163"/>
      <c r="AG136" s="163"/>
      <c r="AH136" s="164" t="s">
        <v>16</v>
      </c>
      <c r="AI136" s="163"/>
      <c r="AJ136" s="163"/>
      <c r="AK136" s="163"/>
      <c r="AL136" s="163"/>
      <c r="AM136" s="163"/>
      <c r="AN136" s="163"/>
      <c r="AO136" s="163"/>
      <c r="AP136" s="163"/>
      <c r="AQ136" s="163"/>
      <c r="AR136" s="163"/>
      <c r="AS136" s="163"/>
      <c r="AT136" s="165"/>
      <c r="AU136" s="166" t="s">
        <v>17</v>
      </c>
      <c r="AV136" s="167"/>
      <c r="AW136" s="167"/>
      <c r="AX136" s="169"/>
      <c r="AY136">
        <f>$AY$135</f>
        <v>2</v>
      </c>
    </row>
    <row r="137" spans="1:51" ht="24.75" customHeight="1" x14ac:dyDescent="0.15">
      <c r="A137" s="173"/>
      <c r="B137" s="174"/>
      <c r="C137" s="174"/>
      <c r="D137" s="174"/>
      <c r="E137" s="174"/>
      <c r="F137" s="175"/>
      <c r="G137" s="134" t="s">
        <v>652</v>
      </c>
      <c r="H137" s="135"/>
      <c r="I137" s="135"/>
      <c r="J137" s="135"/>
      <c r="K137" s="136"/>
      <c r="L137" s="137" t="s">
        <v>653</v>
      </c>
      <c r="M137" s="138"/>
      <c r="N137" s="138"/>
      <c r="O137" s="138"/>
      <c r="P137" s="138"/>
      <c r="Q137" s="138"/>
      <c r="R137" s="138"/>
      <c r="S137" s="138"/>
      <c r="T137" s="138"/>
      <c r="U137" s="138"/>
      <c r="V137" s="138"/>
      <c r="W137" s="138"/>
      <c r="X137" s="139"/>
      <c r="Y137" s="140">
        <v>17019</v>
      </c>
      <c r="Z137" s="141"/>
      <c r="AA137" s="141"/>
      <c r="AB137" s="142"/>
      <c r="AC137" s="134" t="s">
        <v>652</v>
      </c>
      <c r="AD137" s="135"/>
      <c r="AE137" s="135"/>
      <c r="AF137" s="135"/>
      <c r="AG137" s="136"/>
      <c r="AH137" s="137" t="s">
        <v>653</v>
      </c>
      <c r="AI137" s="138"/>
      <c r="AJ137" s="138"/>
      <c r="AK137" s="138"/>
      <c r="AL137" s="138"/>
      <c r="AM137" s="138"/>
      <c r="AN137" s="138"/>
      <c r="AO137" s="138"/>
      <c r="AP137" s="138"/>
      <c r="AQ137" s="138"/>
      <c r="AR137" s="138"/>
      <c r="AS137" s="138"/>
      <c r="AT137" s="139"/>
      <c r="AU137" s="140">
        <v>703</v>
      </c>
      <c r="AV137" s="141"/>
      <c r="AW137" s="141"/>
      <c r="AX137" s="143"/>
      <c r="AY137">
        <f>$AY$135</f>
        <v>2</v>
      </c>
    </row>
    <row r="138" spans="1:51" ht="24.75" customHeight="1" thickBot="1" x14ac:dyDescent="0.2">
      <c r="A138" s="173"/>
      <c r="B138" s="174"/>
      <c r="C138" s="174"/>
      <c r="D138" s="174"/>
      <c r="E138" s="174"/>
      <c r="F138" s="175"/>
      <c r="G138" s="149" t="s">
        <v>18</v>
      </c>
      <c r="H138" s="150"/>
      <c r="I138" s="150"/>
      <c r="J138" s="150"/>
      <c r="K138" s="150"/>
      <c r="L138" s="151"/>
      <c r="M138" s="152"/>
      <c r="N138" s="152"/>
      <c r="O138" s="152"/>
      <c r="P138" s="152"/>
      <c r="Q138" s="152"/>
      <c r="R138" s="152"/>
      <c r="S138" s="152"/>
      <c r="T138" s="152"/>
      <c r="U138" s="152"/>
      <c r="V138" s="152"/>
      <c r="W138" s="152"/>
      <c r="X138" s="153"/>
      <c r="Y138" s="154">
        <f>SUM(Y137:AB137)</f>
        <v>17019</v>
      </c>
      <c r="Z138" s="155"/>
      <c r="AA138" s="155"/>
      <c r="AB138" s="156"/>
      <c r="AC138" s="149" t="s">
        <v>18</v>
      </c>
      <c r="AD138" s="150"/>
      <c r="AE138" s="150"/>
      <c r="AF138" s="150"/>
      <c r="AG138" s="150"/>
      <c r="AH138" s="151"/>
      <c r="AI138" s="152"/>
      <c r="AJ138" s="152"/>
      <c r="AK138" s="152"/>
      <c r="AL138" s="152"/>
      <c r="AM138" s="152"/>
      <c r="AN138" s="152"/>
      <c r="AO138" s="152"/>
      <c r="AP138" s="152"/>
      <c r="AQ138" s="152"/>
      <c r="AR138" s="152"/>
      <c r="AS138" s="152"/>
      <c r="AT138" s="153"/>
      <c r="AU138" s="154">
        <f>SUM(AU137:AX137)</f>
        <v>703</v>
      </c>
      <c r="AV138" s="155"/>
      <c r="AW138" s="155"/>
      <c r="AX138" s="157"/>
      <c r="AY138">
        <f>$AY$135</f>
        <v>2</v>
      </c>
    </row>
    <row r="139" spans="1:51" ht="24.75" customHeight="1" x14ac:dyDescent="0.15">
      <c r="A139" s="173"/>
      <c r="B139" s="174"/>
      <c r="C139" s="174"/>
      <c r="D139" s="174"/>
      <c r="E139" s="174"/>
      <c r="F139" s="175"/>
      <c r="G139" s="158" t="s">
        <v>668</v>
      </c>
      <c r="H139" s="159"/>
      <c r="I139" s="159"/>
      <c r="J139" s="159"/>
      <c r="K139" s="159"/>
      <c r="L139" s="159"/>
      <c r="M139" s="159"/>
      <c r="N139" s="159"/>
      <c r="O139" s="159"/>
      <c r="P139" s="159"/>
      <c r="Q139" s="159"/>
      <c r="R139" s="159"/>
      <c r="S139" s="159"/>
      <c r="T139" s="159"/>
      <c r="U139" s="159"/>
      <c r="V139" s="159"/>
      <c r="W139" s="159"/>
      <c r="X139" s="159"/>
      <c r="Y139" s="159"/>
      <c r="Z139" s="159"/>
      <c r="AA139" s="159"/>
      <c r="AB139" s="160"/>
      <c r="AC139" s="158" t="s">
        <v>669</v>
      </c>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61"/>
      <c r="AY139">
        <f>COUNTA($G$141,$AC$141)</f>
        <v>2</v>
      </c>
    </row>
    <row r="140" spans="1:51" ht="24.75" customHeight="1" x14ac:dyDescent="0.15">
      <c r="A140" s="173"/>
      <c r="B140" s="174"/>
      <c r="C140" s="174"/>
      <c r="D140" s="174"/>
      <c r="E140" s="174"/>
      <c r="F140" s="175"/>
      <c r="G140" s="162" t="s">
        <v>15</v>
      </c>
      <c r="H140" s="163"/>
      <c r="I140" s="163"/>
      <c r="J140" s="163"/>
      <c r="K140" s="163"/>
      <c r="L140" s="164" t="s">
        <v>16</v>
      </c>
      <c r="M140" s="163"/>
      <c r="N140" s="163"/>
      <c r="O140" s="163"/>
      <c r="P140" s="163"/>
      <c r="Q140" s="163"/>
      <c r="R140" s="163"/>
      <c r="S140" s="163"/>
      <c r="T140" s="163"/>
      <c r="U140" s="163"/>
      <c r="V140" s="163"/>
      <c r="W140" s="163"/>
      <c r="X140" s="165"/>
      <c r="Y140" s="166" t="s">
        <v>17</v>
      </c>
      <c r="Z140" s="167"/>
      <c r="AA140" s="167"/>
      <c r="AB140" s="168"/>
      <c r="AC140" s="162" t="s">
        <v>15</v>
      </c>
      <c r="AD140" s="163"/>
      <c r="AE140" s="163"/>
      <c r="AF140" s="163"/>
      <c r="AG140" s="163"/>
      <c r="AH140" s="164" t="s">
        <v>16</v>
      </c>
      <c r="AI140" s="163"/>
      <c r="AJ140" s="163"/>
      <c r="AK140" s="163"/>
      <c r="AL140" s="163"/>
      <c r="AM140" s="163"/>
      <c r="AN140" s="163"/>
      <c r="AO140" s="163"/>
      <c r="AP140" s="163"/>
      <c r="AQ140" s="163"/>
      <c r="AR140" s="163"/>
      <c r="AS140" s="163"/>
      <c r="AT140" s="165"/>
      <c r="AU140" s="166" t="s">
        <v>17</v>
      </c>
      <c r="AV140" s="167"/>
      <c r="AW140" s="167"/>
      <c r="AX140" s="169"/>
      <c r="AY140">
        <f>$AY$139</f>
        <v>2</v>
      </c>
    </row>
    <row r="141" spans="1:51" ht="24.75" customHeight="1" x14ac:dyDescent="0.15">
      <c r="A141" s="173"/>
      <c r="B141" s="174"/>
      <c r="C141" s="174"/>
      <c r="D141" s="174"/>
      <c r="E141" s="174"/>
      <c r="F141" s="175"/>
      <c r="G141" s="134" t="s">
        <v>652</v>
      </c>
      <c r="H141" s="135"/>
      <c r="I141" s="135"/>
      <c r="J141" s="135"/>
      <c r="K141" s="136"/>
      <c r="L141" s="137" t="s">
        <v>653</v>
      </c>
      <c r="M141" s="138"/>
      <c r="N141" s="138"/>
      <c r="O141" s="138"/>
      <c r="P141" s="138"/>
      <c r="Q141" s="138"/>
      <c r="R141" s="138"/>
      <c r="S141" s="138"/>
      <c r="T141" s="138"/>
      <c r="U141" s="138"/>
      <c r="V141" s="138"/>
      <c r="W141" s="138"/>
      <c r="X141" s="139"/>
      <c r="Y141" s="140">
        <v>6782</v>
      </c>
      <c r="Z141" s="141"/>
      <c r="AA141" s="141"/>
      <c r="AB141" s="142"/>
      <c r="AC141" s="134" t="s">
        <v>652</v>
      </c>
      <c r="AD141" s="135"/>
      <c r="AE141" s="135"/>
      <c r="AF141" s="135"/>
      <c r="AG141" s="136"/>
      <c r="AH141" s="137" t="s">
        <v>653</v>
      </c>
      <c r="AI141" s="138"/>
      <c r="AJ141" s="138"/>
      <c r="AK141" s="138"/>
      <c r="AL141" s="138"/>
      <c r="AM141" s="138"/>
      <c r="AN141" s="138"/>
      <c r="AO141" s="138"/>
      <c r="AP141" s="138"/>
      <c r="AQ141" s="138"/>
      <c r="AR141" s="138"/>
      <c r="AS141" s="138"/>
      <c r="AT141" s="139"/>
      <c r="AU141" s="140">
        <v>1562</v>
      </c>
      <c r="AV141" s="141"/>
      <c r="AW141" s="141"/>
      <c r="AX141" s="143"/>
      <c r="AY141">
        <f>$AY$139</f>
        <v>2</v>
      </c>
    </row>
    <row r="142" spans="1:51" ht="24.75" customHeight="1" thickBot="1" x14ac:dyDescent="0.2">
      <c r="A142" s="173"/>
      <c r="B142" s="174"/>
      <c r="C142" s="174"/>
      <c r="D142" s="174"/>
      <c r="E142" s="174"/>
      <c r="F142" s="175"/>
      <c r="G142" s="149" t="s">
        <v>18</v>
      </c>
      <c r="H142" s="150"/>
      <c r="I142" s="150"/>
      <c r="J142" s="150"/>
      <c r="K142" s="150"/>
      <c r="L142" s="151"/>
      <c r="M142" s="152"/>
      <c r="N142" s="152"/>
      <c r="O142" s="152"/>
      <c r="P142" s="152"/>
      <c r="Q142" s="152"/>
      <c r="R142" s="152"/>
      <c r="S142" s="152"/>
      <c r="T142" s="152"/>
      <c r="U142" s="152"/>
      <c r="V142" s="152"/>
      <c r="W142" s="152"/>
      <c r="X142" s="153"/>
      <c r="Y142" s="154">
        <f>SUM(Y141:AB141)</f>
        <v>6782</v>
      </c>
      <c r="Z142" s="155"/>
      <c r="AA142" s="155"/>
      <c r="AB142" s="156"/>
      <c r="AC142" s="149" t="s">
        <v>18</v>
      </c>
      <c r="AD142" s="150"/>
      <c r="AE142" s="150"/>
      <c r="AF142" s="150"/>
      <c r="AG142" s="150"/>
      <c r="AH142" s="151"/>
      <c r="AI142" s="152"/>
      <c r="AJ142" s="152"/>
      <c r="AK142" s="152"/>
      <c r="AL142" s="152"/>
      <c r="AM142" s="152"/>
      <c r="AN142" s="152"/>
      <c r="AO142" s="152"/>
      <c r="AP142" s="152"/>
      <c r="AQ142" s="152"/>
      <c r="AR142" s="152"/>
      <c r="AS142" s="152"/>
      <c r="AT142" s="153"/>
      <c r="AU142" s="154">
        <f>SUM(AU141:AX141)</f>
        <v>1562</v>
      </c>
      <c r="AV142" s="155"/>
      <c r="AW142" s="155"/>
      <c r="AX142" s="157"/>
      <c r="AY142">
        <f>$AY$139</f>
        <v>2</v>
      </c>
    </row>
    <row r="143" spans="1:51" ht="24.75" customHeight="1" x14ac:dyDescent="0.15">
      <c r="A143" s="173"/>
      <c r="B143" s="174"/>
      <c r="C143" s="174"/>
      <c r="D143" s="174"/>
      <c r="E143" s="174"/>
      <c r="F143" s="175"/>
      <c r="G143" s="158" t="s">
        <v>670</v>
      </c>
      <c r="H143" s="159"/>
      <c r="I143" s="159"/>
      <c r="J143" s="159"/>
      <c r="K143" s="159"/>
      <c r="L143" s="159"/>
      <c r="M143" s="159"/>
      <c r="N143" s="159"/>
      <c r="O143" s="159"/>
      <c r="P143" s="159"/>
      <c r="Q143" s="159"/>
      <c r="R143" s="159"/>
      <c r="S143" s="159"/>
      <c r="T143" s="159"/>
      <c r="U143" s="159"/>
      <c r="V143" s="159"/>
      <c r="W143" s="159"/>
      <c r="X143" s="159"/>
      <c r="Y143" s="159"/>
      <c r="Z143" s="159"/>
      <c r="AA143" s="159"/>
      <c r="AB143" s="160"/>
      <c r="AC143" s="158" t="s">
        <v>671</v>
      </c>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61"/>
      <c r="AY143">
        <f>COUNTA($G$145,$AC$145)</f>
        <v>2</v>
      </c>
    </row>
    <row r="144" spans="1:51" ht="24.75" customHeight="1" x14ac:dyDescent="0.15">
      <c r="A144" s="173"/>
      <c r="B144" s="174"/>
      <c r="C144" s="174"/>
      <c r="D144" s="174"/>
      <c r="E144" s="174"/>
      <c r="F144" s="175"/>
      <c r="G144" s="162" t="s">
        <v>15</v>
      </c>
      <c r="H144" s="163"/>
      <c r="I144" s="163"/>
      <c r="J144" s="163"/>
      <c r="K144" s="163"/>
      <c r="L144" s="164" t="s">
        <v>16</v>
      </c>
      <c r="M144" s="163"/>
      <c r="N144" s="163"/>
      <c r="O144" s="163"/>
      <c r="P144" s="163"/>
      <c r="Q144" s="163"/>
      <c r="R144" s="163"/>
      <c r="S144" s="163"/>
      <c r="T144" s="163"/>
      <c r="U144" s="163"/>
      <c r="V144" s="163"/>
      <c r="W144" s="163"/>
      <c r="X144" s="165"/>
      <c r="Y144" s="166" t="s">
        <v>17</v>
      </c>
      <c r="Z144" s="167"/>
      <c r="AA144" s="167"/>
      <c r="AB144" s="168"/>
      <c r="AC144" s="162" t="s">
        <v>15</v>
      </c>
      <c r="AD144" s="163"/>
      <c r="AE144" s="163"/>
      <c r="AF144" s="163"/>
      <c r="AG144" s="163"/>
      <c r="AH144" s="164" t="s">
        <v>16</v>
      </c>
      <c r="AI144" s="163"/>
      <c r="AJ144" s="163"/>
      <c r="AK144" s="163"/>
      <c r="AL144" s="163"/>
      <c r="AM144" s="163"/>
      <c r="AN144" s="163"/>
      <c r="AO144" s="163"/>
      <c r="AP144" s="163"/>
      <c r="AQ144" s="163"/>
      <c r="AR144" s="163"/>
      <c r="AS144" s="163"/>
      <c r="AT144" s="165"/>
      <c r="AU144" s="166" t="s">
        <v>17</v>
      </c>
      <c r="AV144" s="167"/>
      <c r="AW144" s="167"/>
      <c r="AX144" s="169"/>
      <c r="AY144">
        <f>$AY$143</f>
        <v>2</v>
      </c>
    </row>
    <row r="145" spans="1:51" s="16" customFormat="1" ht="24.75" customHeight="1" x14ac:dyDescent="0.15">
      <c r="A145" s="173"/>
      <c r="B145" s="174"/>
      <c r="C145" s="174"/>
      <c r="D145" s="174"/>
      <c r="E145" s="174"/>
      <c r="F145" s="175"/>
      <c r="G145" s="134" t="s">
        <v>652</v>
      </c>
      <c r="H145" s="135"/>
      <c r="I145" s="135"/>
      <c r="J145" s="135"/>
      <c r="K145" s="136"/>
      <c r="L145" s="137" t="s">
        <v>653</v>
      </c>
      <c r="M145" s="138"/>
      <c r="N145" s="138"/>
      <c r="O145" s="138"/>
      <c r="P145" s="138"/>
      <c r="Q145" s="138"/>
      <c r="R145" s="138"/>
      <c r="S145" s="138"/>
      <c r="T145" s="138"/>
      <c r="U145" s="138"/>
      <c r="V145" s="138"/>
      <c r="W145" s="138"/>
      <c r="X145" s="139"/>
      <c r="Y145" s="140">
        <v>8722</v>
      </c>
      <c r="Z145" s="141"/>
      <c r="AA145" s="141"/>
      <c r="AB145" s="142"/>
      <c r="AC145" s="134" t="s">
        <v>652</v>
      </c>
      <c r="AD145" s="135"/>
      <c r="AE145" s="135"/>
      <c r="AF145" s="135"/>
      <c r="AG145" s="136"/>
      <c r="AH145" s="137" t="s">
        <v>653</v>
      </c>
      <c r="AI145" s="138"/>
      <c r="AJ145" s="138"/>
      <c r="AK145" s="138"/>
      <c r="AL145" s="138"/>
      <c r="AM145" s="138"/>
      <c r="AN145" s="138"/>
      <c r="AO145" s="138"/>
      <c r="AP145" s="138"/>
      <c r="AQ145" s="138"/>
      <c r="AR145" s="138"/>
      <c r="AS145" s="138"/>
      <c r="AT145" s="139"/>
      <c r="AU145" s="140">
        <v>1707</v>
      </c>
      <c r="AV145" s="141"/>
      <c r="AW145" s="141"/>
      <c r="AX145" s="143"/>
      <c r="AY145">
        <f>$AY$143</f>
        <v>2</v>
      </c>
    </row>
    <row r="146" spans="1:51" ht="24.75" customHeight="1" x14ac:dyDescent="0.15">
      <c r="A146" s="173"/>
      <c r="B146" s="174"/>
      <c r="C146" s="174"/>
      <c r="D146" s="174"/>
      <c r="E146" s="174"/>
      <c r="F146" s="175"/>
      <c r="G146" s="149" t="s">
        <v>18</v>
      </c>
      <c r="H146" s="150"/>
      <c r="I146" s="150"/>
      <c r="J146" s="150"/>
      <c r="K146" s="150"/>
      <c r="L146" s="151"/>
      <c r="M146" s="152"/>
      <c r="N146" s="152"/>
      <c r="O146" s="152"/>
      <c r="P146" s="152"/>
      <c r="Q146" s="152"/>
      <c r="R146" s="152"/>
      <c r="S146" s="152"/>
      <c r="T146" s="152"/>
      <c r="U146" s="152"/>
      <c r="V146" s="152"/>
      <c r="W146" s="152"/>
      <c r="X146" s="153"/>
      <c r="Y146" s="154">
        <f>SUM(Y145:AB145)</f>
        <v>8722</v>
      </c>
      <c r="Z146" s="155"/>
      <c r="AA146" s="155"/>
      <c r="AB146" s="156"/>
      <c r="AC146" s="149" t="s">
        <v>18</v>
      </c>
      <c r="AD146" s="150"/>
      <c r="AE146" s="150"/>
      <c r="AF146" s="150"/>
      <c r="AG146" s="150"/>
      <c r="AH146" s="151"/>
      <c r="AI146" s="152"/>
      <c r="AJ146" s="152"/>
      <c r="AK146" s="152"/>
      <c r="AL146" s="152"/>
      <c r="AM146" s="152"/>
      <c r="AN146" s="152"/>
      <c r="AO146" s="152"/>
      <c r="AP146" s="152"/>
      <c r="AQ146" s="152"/>
      <c r="AR146" s="152"/>
      <c r="AS146" s="152"/>
      <c r="AT146" s="153"/>
      <c r="AU146" s="154">
        <f>SUM(AU145:AX145)</f>
        <v>1707</v>
      </c>
      <c r="AV146" s="155"/>
      <c r="AW146" s="155"/>
      <c r="AX146" s="157"/>
      <c r="AY146">
        <f>$AY$143</f>
        <v>2</v>
      </c>
    </row>
    <row r="147" spans="1:51" ht="24.75" customHeight="1" thickBot="1" x14ac:dyDescent="0.2">
      <c r="A147" s="144" t="s">
        <v>552</v>
      </c>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6"/>
      <c r="AL147" s="147" t="s">
        <v>215</v>
      </c>
      <c r="AM147" s="148"/>
      <c r="AN147" s="148"/>
      <c r="AO147" s="84" t="s">
        <v>681</v>
      </c>
      <c r="AP147" s="21"/>
      <c r="AQ147" s="21"/>
      <c r="AR147" s="21"/>
      <c r="AS147" s="21"/>
      <c r="AT147" s="21"/>
      <c r="AU147" s="21"/>
      <c r="AV147" s="21"/>
      <c r="AW147" s="21"/>
      <c r="AX147" s="22"/>
      <c r="AY147">
        <f>COUNTIF($AO$147,"☑")</f>
        <v>1</v>
      </c>
    </row>
    <row r="148" spans="1:51" ht="24.75" customHeight="1" x14ac:dyDescent="0.15">
      <c r="A148" s="4"/>
      <c r="B148" s="4"/>
      <c r="C148" s="4"/>
      <c r="D148" s="4"/>
      <c r="E148" s="4"/>
      <c r="F148" s="4"/>
      <c r="G148" s="7"/>
      <c r="H148" s="7"/>
      <c r="I148" s="7"/>
      <c r="J148" s="7"/>
      <c r="K148" s="7"/>
      <c r="L148" s="3"/>
      <c r="M148" s="7"/>
      <c r="N148" s="7"/>
      <c r="O148" s="7"/>
      <c r="P148" s="7"/>
      <c r="Q148" s="7"/>
      <c r="R148" s="7"/>
      <c r="S148" s="7"/>
      <c r="T148" s="7"/>
      <c r="U148" s="7"/>
      <c r="V148" s="7"/>
      <c r="W148" s="7"/>
      <c r="X148" s="7"/>
      <c r="Y148" s="8"/>
      <c r="Z148" s="8"/>
      <c r="AA148" s="8"/>
      <c r="AB148" s="8"/>
      <c r="AC148" s="7"/>
      <c r="AD148" s="7"/>
      <c r="AE148" s="7"/>
      <c r="AF148" s="7"/>
      <c r="AG148" s="7"/>
      <c r="AH148" s="3"/>
      <c r="AI148" s="7"/>
      <c r="AJ148" s="7"/>
      <c r="AK148" s="7"/>
      <c r="AL148" s="7"/>
      <c r="AM148" s="7"/>
      <c r="AN148" s="7"/>
      <c r="AO148" s="7"/>
      <c r="AP148" s="7"/>
      <c r="AQ148" s="7"/>
      <c r="AR148" s="7"/>
      <c r="AS148" s="7"/>
      <c r="AT148" s="7"/>
      <c r="AU148" s="8"/>
      <c r="AV148" s="8"/>
      <c r="AW148" s="8"/>
      <c r="AX148" s="8"/>
    </row>
    <row r="149" spans="1:51" ht="19.5" customHeight="1" x14ac:dyDescent="0.15"/>
    <row r="150" spans="1:51" ht="24.75" customHeight="1" x14ac:dyDescent="0.15">
      <c r="A150" s="9"/>
      <c r="B150" s="1" t="s">
        <v>27</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1" ht="17.25" customHeight="1" x14ac:dyDescent="0.15">
      <c r="A151" s="9"/>
      <c r="B151" s="44" t="s">
        <v>224</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1" ht="59.25" customHeight="1" x14ac:dyDescent="0.15">
      <c r="A152" s="100"/>
      <c r="B152" s="100"/>
      <c r="C152" s="100" t="s">
        <v>24</v>
      </c>
      <c r="D152" s="100"/>
      <c r="E152" s="100"/>
      <c r="F152" s="100"/>
      <c r="G152" s="100"/>
      <c r="H152" s="100"/>
      <c r="I152" s="100"/>
      <c r="J152" s="101" t="s">
        <v>188</v>
      </c>
      <c r="K152" s="102"/>
      <c r="L152" s="102"/>
      <c r="M152" s="102"/>
      <c r="N152" s="102"/>
      <c r="O152" s="102"/>
      <c r="P152" s="103" t="s">
        <v>25</v>
      </c>
      <c r="Q152" s="103"/>
      <c r="R152" s="103"/>
      <c r="S152" s="103"/>
      <c r="T152" s="103"/>
      <c r="U152" s="103"/>
      <c r="V152" s="103"/>
      <c r="W152" s="103"/>
      <c r="X152" s="103"/>
      <c r="Y152" s="104" t="s">
        <v>187</v>
      </c>
      <c r="Z152" s="105"/>
      <c r="AA152" s="105"/>
      <c r="AB152" s="105"/>
      <c r="AC152" s="101" t="s">
        <v>214</v>
      </c>
      <c r="AD152" s="101"/>
      <c r="AE152" s="101"/>
      <c r="AF152" s="101"/>
      <c r="AG152" s="101"/>
      <c r="AH152" s="104" t="s">
        <v>229</v>
      </c>
      <c r="AI152" s="100"/>
      <c r="AJ152" s="100"/>
      <c r="AK152" s="100"/>
      <c r="AL152" s="100" t="s">
        <v>19</v>
      </c>
      <c r="AM152" s="100"/>
      <c r="AN152" s="100"/>
      <c r="AO152" s="106"/>
      <c r="AP152" s="107" t="s">
        <v>189</v>
      </c>
      <c r="AQ152" s="107"/>
      <c r="AR152" s="107"/>
      <c r="AS152" s="107"/>
      <c r="AT152" s="107"/>
      <c r="AU152" s="107"/>
      <c r="AV152" s="107"/>
      <c r="AW152" s="107"/>
      <c r="AX152" s="107"/>
    </row>
    <row r="153" spans="1:51" ht="30" customHeight="1" x14ac:dyDescent="0.15">
      <c r="A153" s="114">
        <v>1</v>
      </c>
      <c r="B153" s="114">
        <v>1</v>
      </c>
      <c r="C153" s="124" t="s">
        <v>615</v>
      </c>
      <c r="D153" s="115"/>
      <c r="E153" s="115"/>
      <c r="F153" s="115"/>
      <c r="G153" s="115"/>
      <c r="H153" s="115"/>
      <c r="I153" s="115"/>
      <c r="J153" s="116">
        <v>7000020010006</v>
      </c>
      <c r="K153" s="117"/>
      <c r="L153" s="117"/>
      <c r="M153" s="117"/>
      <c r="N153" s="117"/>
      <c r="O153" s="117"/>
      <c r="P153" s="125" t="s">
        <v>625</v>
      </c>
      <c r="Q153" s="118"/>
      <c r="R153" s="118"/>
      <c r="S153" s="118"/>
      <c r="T153" s="118"/>
      <c r="U153" s="118"/>
      <c r="V153" s="118"/>
      <c r="W153" s="118"/>
      <c r="X153" s="118"/>
      <c r="Y153" s="119">
        <v>2272</v>
      </c>
      <c r="Z153" s="120"/>
      <c r="AA153" s="120"/>
      <c r="AB153" s="121"/>
      <c r="AC153" s="122" t="s">
        <v>626</v>
      </c>
      <c r="AD153" s="123"/>
      <c r="AE153" s="123"/>
      <c r="AF153" s="123"/>
      <c r="AG153" s="123"/>
      <c r="AH153" s="108" t="s">
        <v>627</v>
      </c>
      <c r="AI153" s="109"/>
      <c r="AJ153" s="109"/>
      <c r="AK153" s="109"/>
      <c r="AL153" s="110" t="s">
        <v>627</v>
      </c>
      <c r="AM153" s="111"/>
      <c r="AN153" s="111"/>
      <c r="AO153" s="112"/>
      <c r="AP153" s="113" t="s">
        <v>627</v>
      </c>
      <c r="AQ153" s="113"/>
      <c r="AR153" s="113"/>
      <c r="AS153" s="113"/>
      <c r="AT153" s="113"/>
      <c r="AU153" s="113"/>
      <c r="AV153" s="113"/>
      <c r="AW153" s="113"/>
      <c r="AX153" s="113"/>
    </row>
    <row r="154" spans="1:51" ht="30" customHeight="1" x14ac:dyDescent="0.15">
      <c r="A154" s="114">
        <v>2</v>
      </c>
      <c r="B154" s="114">
        <v>1</v>
      </c>
      <c r="C154" s="124" t="s">
        <v>616</v>
      </c>
      <c r="D154" s="115"/>
      <c r="E154" s="115"/>
      <c r="F154" s="115"/>
      <c r="G154" s="115"/>
      <c r="H154" s="115"/>
      <c r="I154" s="115"/>
      <c r="J154" s="116">
        <v>6000020400009</v>
      </c>
      <c r="K154" s="117"/>
      <c r="L154" s="117"/>
      <c r="M154" s="117"/>
      <c r="N154" s="117"/>
      <c r="O154" s="117"/>
      <c r="P154" s="125" t="s">
        <v>625</v>
      </c>
      <c r="Q154" s="118"/>
      <c r="R154" s="118"/>
      <c r="S154" s="118"/>
      <c r="T154" s="118"/>
      <c r="U154" s="118"/>
      <c r="V154" s="118"/>
      <c r="W154" s="118"/>
      <c r="X154" s="118"/>
      <c r="Y154" s="119">
        <v>2062</v>
      </c>
      <c r="Z154" s="120"/>
      <c r="AA154" s="120"/>
      <c r="AB154" s="121"/>
      <c r="AC154" s="122" t="s">
        <v>626</v>
      </c>
      <c r="AD154" s="123"/>
      <c r="AE154" s="123"/>
      <c r="AF154" s="123"/>
      <c r="AG154" s="123"/>
      <c r="AH154" s="108" t="s">
        <v>627</v>
      </c>
      <c r="AI154" s="109"/>
      <c r="AJ154" s="109"/>
      <c r="AK154" s="109"/>
      <c r="AL154" s="110" t="s">
        <v>627</v>
      </c>
      <c r="AM154" s="111"/>
      <c r="AN154" s="111"/>
      <c r="AO154" s="112"/>
      <c r="AP154" s="113" t="s">
        <v>627</v>
      </c>
      <c r="AQ154" s="113"/>
      <c r="AR154" s="113"/>
      <c r="AS154" s="113"/>
      <c r="AT154" s="113"/>
      <c r="AU154" s="113"/>
      <c r="AV154" s="113"/>
      <c r="AW154" s="113"/>
      <c r="AX154" s="113"/>
      <c r="AY154">
        <f>COUNTA($C$154)</f>
        <v>1</v>
      </c>
    </row>
    <row r="155" spans="1:51" ht="30" customHeight="1" x14ac:dyDescent="0.15">
      <c r="A155" s="114">
        <v>3</v>
      </c>
      <c r="B155" s="114">
        <v>1</v>
      </c>
      <c r="C155" s="124" t="s">
        <v>617</v>
      </c>
      <c r="D155" s="115"/>
      <c r="E155" s="115"/>
      <c r="F155" s="115"/>
      <c r="G155" s="115"/>
      <c r="H155" s="115"/>
      <c r="I155" s="115"/>
      <c r="J155" s="116">
        <v>4000020420000</v>
      </c>
      <c r="K155" s="117"/>
      <c r="L155" s="117"/>
      <c r="M155" s="117"/>
      <c r="N155" s="117"/>
      <c r="O155" s="117"/>
      <c r="P155" s="125" t="s">
        <v>625</v>
      </c>
      <c r="Q155" s="118"/>
      <c r="R155" s="118"/>
      <c r="S155" s="118"/>
      <c r="T155" s="118"/>
      <c r="U155" s="118"/>
      <c r="V155" s="118"/>
      <c r="W155" s="118"/>
      <c r="X155" s="118"/>
      <c r="Y155" s="119">
        <v>1899</v>
      </c>
      <c r="Z155" s="120"/>
      <c r="AA155" s="120"/>
      <c r="AB155" s="121"/>
      <c r="AC155" s="122" t="s">
        <v>626</v>
      </c>
      <c r="AD155" s="123"/>
      <c r="AE155" s="123"/>
      <c r="AF155" s="123"/>
      <c r="AG155" s="123"/>
      <c r="AH155" s="108" t="s">
        <v>627</v>
      </c>
      <c r="AI155" s="109"/>
      <c r="AJ155" s="109"/>
      <c r="AK155" s="109"/>
      <c r="AL155" s="110" t="s">
        <v>627</v>
      </c>
      <c r="AM155" s="111"/>
      <c r="AN155" s="111"/>
      <c r="AO155" s="112"/>
      <c r="AP155" s="113" t="s">
        <v>627</v>
      </c>
      <c r="AQ155" s="113"/>
      <c r="AR155" s="113"/>
      <c r="AS155" s="113"/>
      <c r="AT155" s="113"/>
      <c r="AU155" s="113"/>
      <c r="AV155" s="113"/>
      <c r="AW155" s="113"/>
      <c r="AX155" s="113"/>
      <c r="AY155">
        <f>COUNTA($C$155)</f>
        <v>1</v>
      </c>
    </row>
    <row r="156" spans="1:51" ht="30" customHeight="1" x14ac:dyDescent="0.15">
      <c r="A156" s="114">
        <v>4</v>
      </c>
      <c r="B156" s="114">
        <v>1</v>
      </c>
      <c r="C156" s="124" t="s">
        <v>618</v>
      </c>
      <c r="D156" s="115"/>
      <c r="E156" s="115"/>
      <c r="F156" s="115"/>
      <c r="G156" s="115"/>
      <c r="H156" s="115"/>
      <c r="I156" s="115"/>
      <c r="J156" s="116">
        <v>2000020350001</v>
      </c>
      <c r="K156" s="117"/>
      <c r="L156" s="117"/>
      <c r="M156" s="117"/>
      <c r="N156" s="117"/>
      <c r="O156" s="117"/>
      <c r="P156" s="125" t="s">
        <v>625</v>
      </c>
      <c r="Q156" s="118"/>
      <c r="R156" s="118"/>
      <c r="S156" s="118"/>
      <c r="T156" s="118"/>
      <c r="U156" s="118"/>
      <c r="V156" s="118"/>
      <c r="W156" s="118"/>
      <c r="X156" s="118"/>
      <c r="Y156" s="119">
        <v>1644</v>
      </c>
      <c r="Z156" s="120"/>
      <c r="AA156" s="120"/>
      <c r="AB156" s="121"/>
      <c r="AC156" s="122" t="s">
        <v>626</v>
      </c>
      <c r="AD156" s="123"/>
      <c r="AE156" s="123"/>
      <c r="AF156" s="123"/>
      <c r="AG156" s="123"/>
      <c r="AH156" s="108" t="s">
        <v>627</v>
      </c>
      <c r="AI156" s="109"/>
      <c r="AJ156" s="109"/>
      <c r="AK156" s="109"/>
      <c r="AL156" s="110" t="s">
        <v>627</v>
      </c>
      <c r="AM156" s="111"/>
      <c r="AN156" s="111"/>
      <c r="AO156" s="112"/>
      <c r="AP156" s="113" t="s">
        <v>627</v>
      </c>
      <c r="AQ156" s="113"/>
      <c r="AR156" s="113"/>
      <c r="AS156" s="113"/>
      <c r="AT156" s="113"/>
      <c r="AU156" s="113"/>
      <c r="AV156" s="113"/>
      <c r="AW156" s="113"/>
      <c r="AX156" s="113"/>
      <c r="AY156">
        <f>COUNTA($C$156)</f>
        <v>1</v>
      </c>
    </row>
    <row r="157" spans="1:51" ht="30" customHeight="1" x14ac:dyDescent="0.15">
      <c r="A157" s="114">
        <v>5</v>
      </c>
      <c r="B157" s="114">
        <v>1</v>
      </c>
      <c r="C157" s="124" t="s">
        <v>619</v>
      </c>
      <c r="D157" s="115"/>
      <c r="E157" s="115"/>
      <c r="F157" s="115"/>
      <c r="G157" s="115"/>
      <c r="H157" s="115"/>
      <c r="I157" s="115"/>
      <c r="J157" s="116">
        <v>1000020200000</v>
      </c>
      <c r="K157" s="117"/>
      <c r="L157" s="117"/>
      <c r="M157" s="117"/>
      <c r="N157" s="117"/>
      <c r="O157" s="117"/>
      <c r="P157" s="125" t="s">
        <v>625</v>
      </c>
      <c r="Q157" s="118"/>
      <c r="R157" s="118"/>
      <c r="S157" s="118"/>
      <c r="T157" s="118"/>
      <c r="U157" s="118"/>
      <c r="V157" s="118"/>
      <c r="W157" s="118"/>
      <c r="X157" s="118"/>
      <c r="Y157" s="119">
        <v>1611</v>
      </c>
      <c r="Z157" s="120"/>
      <c r="AA157" s="120"/>
      <c r="AB157" s="121"/>
      <c r="AC157" s="122" t="s">
        <v>626</v>
      </c>
      <c r="AD157" s="123"/>
      <c r="AE157" s="123"/>
      <c r="AF157" s="123"/>
      <c r="AG157" s="123"/>
      <c r="AH157" s="108" t="s">
        <v>627</v>
      </c>
      <c r="AI157" s="109"/>
      <c r="AJ157" s="109"/>
      <c r="AK157" s="109"/>
      <c r="AL157" s="110" t="s">
        <v>627</v>
      </c>
      <c r="AM157" s="111"/>
      <c r="AN157" s="111"/>
      <c r="AO157" s="112"/>
      <c r="AP157" s="113" t="s">
        <v>627</v>
      </c>
      <c r="AQ157" s="113"/>
      <c r="AR157" s="113"/>
      <c r="AS157" s="113"/>
      <c r="AT157" s="113"/>
      <c r="AU157" s="113"/>
      <c r="AV157" s="113"/>
      <c r="AW157" s="113"/>
      <c r="AX157" s="113"/>
      <c r="AY157">
        <f>COUNTA($C$157)</f>
        <v>1</v>
      </c>
    </row>
    <row r="158" spans="1:51" ht="30" customHeight="1" x14ac:dyDescent="0.15">
      <c r="A158" s="114">
        <v>6</v>
      </c>
      <c r="B158" s="114">
        <v>1</v>
      </c>
      <c r="C158" s="124" t="s">
        <v>620</v>
      </c>
      <c r="D158" s="115"/>
      <c r="E158" s="115"/>
      <c r="F158" s="115"/>
      <c r="G158" s="115"/>
      <c r="H158" s="115"/>
      <c r="I158" s="115"/>
      <c r="J158" s="116">
        <v>7000020220001</v>
      </c>
      <c r="K158" s="117"/>
      <c r="L158" s="117"/>
      <c r="M158" s="117"/>
      <c r="N158" s="117"/>
      <c r="O158" s="117"/>
      <c r="P158" s="125" t="s">
        <v>625</v>
      </c>
      <c r="Q158" s="118"/>
      <c r="R158" s="118"/>
      <c r="S158" s="118"/>
      <c r="T158" s="118"/>
      <c r="U158" s="118"/>
      <c r="V158" s="118"/>
      <c r="W158" s="118"/>
      <c r="X158" s="118"/>
      <c r="Y158" s="119">
        <v>1601</v>
      </c>
      <c r="Z158" s="120"/>
      <c r="AA158" s="120"/>
      <c r="AB158" s="121"/>
      <c r="AC158" s="122" t="s">
        <v>626</v>
      </c>
      <c r="AD158" s="123"/>
      <c r="AE158" s="123"/>
      <c r="AF158" s="123"/>
      <c r="AG158" s="123"/>
      <c r="AH158" s="108" t="s">
        <v>627</v>
      </c>
      <c r="AI158" s="109"/>
      <c r="AJ158" s="109"/>
      <c r="AK158" s="109"/>
      <c r="AL158" s="110" t="s">
        <v>627</v>
      </c>
      <c r="AM158" s="111"/>
      <c r="AN158" s="111"/>
      <c r="AO158" s="112"/>
      <c r="AP158" s="113" t="s">
        <v>627</v>
      </c>
      <c r="AQ158" s="113"/>
      <c r="AR158" s="113"/>
      <c r="AS158" s="113"/>
      <c r="AT158" s="113"/>
      <c r="AU158" s="113"/>
      <c r="AV158" s="113"/>
      <c r="AW158" s="113"/>
      <c r="AX158" s="113"/>
      <c r="AY158">
        <f>COUNTA($C$158)</f>
        <v>1</v>
      </c>
    </row>
    <row r="159" spans="1:51" ht="30" customHeight="1" x14ac:dyDescent="0.15">
      <c r="A159" s="114">
        <v>7</v>
      </c>
      <c r="B159" s="114">
        <v>1</v>
      </c>
      <c r="C159" s="124" t="s">
        <v>621</v>
      </c>
      <c r="D159" s="115"/>
      <c r="E159" s="115"/>
      <c r="F159" s="115"/>
      <c r="G159" s="115"/>
      <c r="H159" s="115"/>
      <c r="I159" s="115"/>
      <c r="J159" s="116">
        <v>8000020280003</v>
      </c>
      <c r="K159" s="117"/>
      <c r="L159" s="117"/>
      <c r="M159" s="117"/>
      <c r="N159" s="117"/>
      <c r="O159" s="117"/>
      <c r="P159" s="125" t="s">
        <v>625</v>
      </c>
      <c r="Q159" s="118"/>
      <c r="R159" s="118"/>
      <c r="S159" s="118"/>
      <c r="T159" s="118"/>
      <c r="U159" s="118"/>
      <c r="V159" s="118"/>
      <c r="W159" s="118"/>
      <c r="X159" s="118"/>
      <c r="Y159" s="119">
        <v>1573</v>
      </c>
      <c r="Z159" s="120"/>
      <c r="AA159" s="120"/>
      <c r="AB159" s="121"/>
      <c r="AC159" s="122" t="s">
        <v>626</v>
      </c>
      <c r="AD159" s="123"/>
      <c r="AE159" s="123"/>
      <c r="AF159" s="123"/>
      <c r="AG159" s="123"/>
      <c r="AH159" s="108" t="s">
        <v>627</v>
      </c>
      <c r="AI159" s="109"/>
      <c r="AJ159" s="109"/>
      <c r="AK159" s="109"/>
      <c r="AL159" s="110" t="s">
        <v>627</v>
      </c>
      <c r="AM159" s="111"/>
      <c r="AN159" s="111"/>
      <c r="AO159" s="112"/>
      <c r="AP159" s="113" t="s">
        <v>627</v>
      </c>
      <c r="AQ159" s="113"/>
      <c r="AR159" s="113"/>
      <c r="AS159" s="113"/>
      <c r="AT159" s="113"/>
      <c r="AU159" s="113"/>
      <c r="AV159" s="113"/>
      <c r="AW159" s="113"/>
      <c r="AX159" s="113"/>
      <c r="AY159">
        <f>COUNTA($C$159)</f>
        <v>1</v>
      </c>
    </row>
    <row r="160" spans="1:51" ht="30" customHeight="1" x14ac:dyDescent="0.15">
      <c r="A160" s="114">
        <v>8</v>
      </c>
      <c r="B160" s="114">
        <v>1</v>
      </c>
      <c r="C160" s="124" t="s">
        <v>622</v>
      </c>
      <c r="D160" s="115"/>
      <c r="E160" s="115"/>
      <c r="F160" s="115"/>
      <c r="G160" s="115"/>
      <c r="H160" s="115"/>
      <c r="I160" s="115"/>
      <c r="J160" s="116">
        <v>2000020260002</v>
      </c>
      <c r="K160" s="117"/>
      <c r="L160" s="117"/>
      <c r="M160" s="117"/>
      <c r="N160" s="117"/>
      <c r="O160" s="117"/>
      <c r="P160" s="125" t="s">
        <v>625</v>
      </c>
      <c r="Q160" s="118"/>
      <c r="R160" s="118"/>
      <c r="S160" s="118"/>
      <c r="T160" s="118"/>
      <c r="U160" s="118"/>
      <c r="V160" s="118"/>
      <c r="W160" s="118"/>
      <c r="X160" s="118"/>
      <c r="Y160" s="119">
        <v>1554</v>
      </c>
      <c r="Z160" s="120"/>
      <c r="AA160" s="120"/>
      <c r="AB160" s="121"/>
      <c r="AC160" s="122" t="s">
        <v>626</v>
      </c>
      <c r="AD160" s="123"/>
      <c r="AE160" s="123"/>
      <c r="AF160" s="123"/>
      <c r="AG160" s="123"/>
      <c r="AH160" s="108" t="s">
        <v>627</v>
      </c>
      <c r="AI160" s="109"/>
      <c r="AJ160" s="109"/>
      <c r="AK160" s="109"/>
      <c r="AL160" s="110" t="s">
        <v>627</v>
      </c>
      <c r="AM160" s="111"/>
      <c r="AN160" s="111"/>
      <c r="AO160" s="112"/>
      <c r="AP160" s="113" t="s">
        <v>627</v>
      </c>
      <c r="AQ160" s="113"/>
      <c r="AR160" s="113"/>
      <c r="AS160" s="113"/>
      <c r="AT160" s="113"/>
      <c r="AU160" s="113"/>
      <c r="AV160" s="113"/>
      <c r="AW160" s="113"/>
      <c r="AX160" s="113"/>
      <c r="AY160">
        <f>COUNTA($C$160)</f>
        <v>1</v>
      </c>
    </row>
    <row r="161" spans="1:51" ht="30" customHeight="1" x14ac:dyDescent="0.15">
      <c r="A161" s="114">
        <v>9</v>
      </c>
      <c r="B161" s="114">
        <v>1</v>
      </c>
      <c r="C161" s="124" t="s">
        <v>623</v>
      </c>
      <c r="D161" s="115"/>
      <c r="E161" s="115"/>
      <c r="F161" s="115"/>
      <c r="G161" s="115"/>
      <c r="H161" s="115"/>
      <c r="I161" s="115"/>
      <c r="J161" s="116">
        <v>5000020060003</v>
      </c>
      <c r="K161" s="117"/>
      <c r="L161" s="117"/>
      <c r="M161" s="117"/>
      <c r="N161" s="117"/>
      <c r="O161" s="117"/>
      <c r="P161" s="125" t="s">
        <v>625</v>
      </c>
      <c r="Q161" s="118"/>
      <c r="R161" s="118"/>
      <c r="S161" s="118"/>
      <c r="T161" s="118"/>
      <c r="U161" s="118"/>
      <c r="V161" s="118"/>
      <c r="W161" s="118"/>
      <c r="X161" s="118"/>
      <c r="Y161" s="119">
        <v>1478</v>
      </c>
      <c r="Z161" s="120"/>
      <c r="AA161" s="120"/>
      <c r="AB161" s="121"/>
      <c r="AC161" s="122" t="s">
        <v>626</v>
      </c>
      <c r="AD161" s="123"/>
      <c r="AE161" s="123"/>
      <c r="AF161" s="123"/>
      <c r="AG161" s="123"/>
      <c r="AH161" s="108" t="s">
        <v>627</v>
      </c>
      <c r="AI161" s="109"/>
      <c r="AJ161" s="109"/>
      <c r="AK161" s="109"/>
      <c r="AL161" s="110" t="s">
        <v>627</v>
      </c>
      <c r="AM161" s="111"/>
      <c r="AN161" s="111"/>
      <c r="AO161" s="112"/>
      <c r="AP161" s="113" t="s">
        <v>627</v>
      </c>
      <c r="AQ161" s="113"/>
      <c r="AR161" s="113"/>
      <c r="AS161" s="113"/>
      <c r="AT161" s="113"/>
      <c r="AU161" s="113"/>
      <c r="AV161" s="113"/>
      <c r="AW161" s="113"/>
      <c r="AX161" s="113"/>
      <c r="AY161">
        <f>COUNTA($C$161)</f>
        <v>1</v>
      </c>
    </row>
    <row r="162" spans="1:51" ht="30" customHeight="1" x14ac:dyDescent="0.15">
      <c r="A162" s="114">
        <v>10</v>
      </c>
      <c r="B162" s="114">
        <v>1</v>
      </c>
      <c r="C162" s="124" t="s">
        <v>624</v>
      </c>
      <c r="D162" s="115"/>
      <c r="E162" s="115"/>
      <c r="F162" s="115"/>
      <c r="G162" s="115"/>
      <c r="H162" s="115"/>
      <c r="I162" s="115"/>
      <c r="J162" s="116">
        <v>7000020070009</v>
      </c>
      <c r="K162" s="117"/>
      <c r="L162" s="117"/>
      <c r="M162" s="117"/>
      <c r="N162" s="117"/>
      <c r="O162" s="117"/>
      <c r="P162" s="125" t="s">
        <v>625</v>
      </c>
      <c r="Q162" s="118"/>
      <c r="R162" s="118"/>
      <c r="S162" s="118"/>
      <c r="T162" s="118"/>
      <c r="U162" s="118"/>
      <c r="V162" s="118"/>
      <c r="W162" s="118"/>
      <c r="X162" s="118"/>
      <c r="Y162" s="119">
        <v>1476</v>
      </c>
      <c r="Z162" s="120"/>
      <c r="AA162" s="120"/>
      <c r="AB162" s="121"/>
      <c r="AC162" s="122" t="s">
        <v>626</v>
      </c>
      <c r="AD162" s="123"/>
      <c r="AE162" s="123"/>
      <c r="AF162" s="123"/>
      <c r="AG162" s="123"/>
      <c r="AH162" s="108" t="s">
        <v>627</v>
      </c>
      <c r="AI162" s="109"/>
      <c r="AJ162" s="109"/>
      <c r="AK162" s="109"/>
      <c r="AL162" s="110" t="s">
        <v>627</v>
      </c>
      <c r="AM162" s="111"/>
      <c r="AN162" s="111"/>
      <c r="AO162" s="112"/>
      <c r="AP162" s="113" t="s">
        <v>627</v>
      </c>
      <c r="AQ162" s="113"/>
      <c r="AR162" s="113"/>
      <c r="AS162" s="113"/>
      <c r="AT162" s="113"/>
      <c r="AU162" s="113"/>
      <c r="AV162" s="113"/>
      <c r="AW162" s="113"/>
      <c r="AX162" s="113"/>
      <c r="AY162">
        <f>COUNTA($C$162)</f>
        <v>1</v>
      </c>
    </row>
    <row r="163" spans="1:51" ht="24.75" customHeight="1" x14ac:dyDescent="0.15">
      <c r="A163" s="48"/>
      <c r="B163" s="48"/>
      <c r="C163" s="48"/>
      <c r="D163" s="48"/>
      <c r="E163" s="48"/>
      <c r="F163" s="48"/>
      <c r="G163" s="48"/>
      <c r="H163" s="48"/>
      <c r="I163" s="48"/>
      <c r="J163" s="49"/>
      <c r="K163" s="49"/>
      <c r="L163" s="49"/>
      <c r="M163" s="49"/>
      <c r="N163" s="49"/>
      <c r="O163" s="49"/>
      <c r="P163" s="50"/>
      <c r="Q163" s="50"/>
      <c r="R163" s="50"/>
      <c r="S163" s="50"/>
      <c r="T163" s="50"/>
      <c r="U163" s="50"/>
      <c r="V163" s="50"/>
      <c r="W163" s="50"/>
      <c r="X163" s="50"/>
      <c r="Y163" s="51"/>
      <c r="Z163" s="51"/>
      <c r="AA163" s="51"/>
      <c r="AB163" s="51"/>
      <c r="AC163" s="51"/>
      <c r="AD163" s="51"/>
      <c r="AE163" s="51"/>
      <c r="AF163" s="51"/>
      <c r="AG163" s="51"/>
      <c r="AH163" s="51"/>
      <c r="AI163" s="51"/>
      <c r="AJ163" s="51"/>
      <c r="AK163" s="51"/>
      <c r="AL163" s="51"/>
      <c r="AM163" s="51"/>
      <c r="AN163" s="51"/>
      <c r="AO163" s="51"/>
      <c r="AP163" s="50"/>
      <c r="AQ163" s="50"/>
      <c r="AR163" s="50"/>
      <c r="AS163" s="50"/>
      <c r="AT163" s="50"/>
      <c r="AU163" s="50"/>
      <c r="AV163" s="50"/>
      <c r="AW163" s="50"/>
      <c r="AX163" s="50"/>
      <c r="AY163">
        <f>COUNTA($C$166)</f>
        <v>1</v>
      </c>
    </row>
    <row r="164" spans="1:51" ht="24.75" customHeight="1" x14ac:dyDescent="0.15">
      <c r="A164" s="48"/>
      <c r="B164" s="52" t="s">
        <v>164</v>
      </c>
      <c r="C164" s="48"/>
      <c r="D164" s="48"/>
      <c r="E164" s="48"/>
      <c r="F164" s="48"/>
      <c r="G164" s="48"/>
      <c r="H164" s="48"/>
      <c r="I164" s="48"/>
      <c r="J164" s="48"/>
      <c r="K164" s="48"/>
      <c r="L164" s="48"/>
      <c r="M164" s="48"/>
      <c r="N164" s="48"/>
      <c r="O164" s="48"/>
      <c r="P164" s="53"/>
      <c r="Q164" s="53"/>
      <c r="R164" s="53"/>
      <c r="S164" s="53"/>
      <c r="T164" s="53"/>
      <c r="U164" s="53"/>
      <c r="V164" s="53"/>
      <c r="W164" s="53"/>
      <c r="X164" s="53"/>
      <c r="Y164" s="54"/>
      <c r="Z164" s="54"/>
      <c r="AA164" s="54"/>
      <c r="AB164" s="54"/>
      <c r="AC164" s="54"/>
      <c r="AD164" s="54"/>
      <c r="AE164" s="54"/>
      <c r="AF164" s="54"/>
      <c r="AG164" s="54"/>
      <c r="AH164" s="54"/>
      <c r="AI164" s="54"/>
      <c r="AJ164" s="54"/>
      <c r="AK164" s="54"/>
      <c r="AL164" s="54"/>
      <c r="AM164" s="54"/>
      <c r="AN164" s="54"/>
      <c r="AO164" s="54"/>
      <c r="AP164" s="53"/>
      <c r="AQ164" s="53"/>
      <c r="AR164" s="53"/>
      <c r="AS164" s="53"/>
      <c r="AT164" s="53"/>
      <c r="AU164" s="53"/>
      <c r="AV164" s="53"/>
      <c r="AW164" s="53"/>
      <c r="AX164" s="53"/>
      <c r="AY164">
        <f>$AY$163</f>
        <v>1</v>
      </c>
    </row>
    <row r="165" spans="1:51" ht="59.25" customHeight="1" x14ac:dyDescent="0.15">
      <c r="A165" s="100"/>
      <c r="B165" s="100"/>
      <c r="C165" s="100" t="s">
        <v>24</v>
      </c>
      <c r="D165" s="100"/>
      <c r="E165" s="100"/>
      <c r="F165" s="100"/>
      <c r="G165" s="100"/>
      <c r="H165" s="100"/>
      <c r="I165" s="100"/>
      <c r="J165" s="101" t="s">
        <v>188</v>
      </c>
      <c r="K165" s="102"/>
      <c r="L165" s="102"/>
      <c r="M165" s="102"/>
      <c r="N165" s="102"/>
      <c r="O165" s="102"/>
      <c r="P165" s="103" t="s">
        <v>25</v>
      </c>
      <c r="Q165" s="103"/>
      <c r="R165" s="103"/>
      <c r="S165" s="103"/>
      <c r="T165" s="103"/>
      <c r="U165" s="103"/>
      <c r="V165" s="103"/>
      <c r="W165" s="103"/>
      <c r="X165" s="103"/>
      <c r="Y165" s="104" t="s">
        <v>187</v>
      </c>
      <c r="Z165" s="105"/>
      <c r="AA165" s="105"/>
      <c r="AB165" s="105"/>
      <c r="AC165" s="101" t="s">
        <v>214</v>
      </c>
      <c r="AD165" s="101"/>
      <c r="AE165" s="101"/>
      <c r="AF165" s="101"/>
      <c r="AG165" s="101"/>
      <c r="AH165" s="104" t="s">
        <v>229</v>
      </c>
      <c r="AI165" s="100"/>
      <c r="AJ165" s="100"/>
      <c r="AK165" s="100"/>
      <c r="AL165" s="100" t="s">
        <v>19</v>
      </c>
      <c r="AM165" s="100"/>
      <c r="AN165" s="100"/>
      <c r="AO165" s="106"/>
      <c r="AP165" s="107" t="s">
        <v>189</v>
      </c>
      <c r="AQ165" s="107"/>
      <c r="AR165" s="107"/>
      <c r="AS165" s="107"/>
      <c r="AT165" s="107"/>
      <c r="AU165" s="107"/>
      <c r="AV165" s="107"/>
      <c r="AW165" s="107"/>
      <c r="AX165" s="107"/>
      <c r="AY165">
        <f>$AY$163</f>
        <v>1</v>
      </c>
    </row>
    <row r="166" spans="1:51" ht="30" customHeight="1" x14ac:dyDescent="0.15">
      <c r="A166" s="114">
        <v>1</v>
      </c>
      <c r="B166" s="114">
        <v>1</v>
      </c>
      <c r="C166" s="115" t="s">
        <v>628</v>
      </c>
      <c r="D166" s="115"/>
      <c r="E166" s="115"/>
      <c r="F166" s="115"/>
      <c r="G166" s="115"/>
      <c r="H166" s="115"/>
      <c r="I166" s="115"/>
      <c r="J166" s="116">
        <v>2000012100001</v>
      </c>
      <c r="K166" s="117"/>
      <c r="L166" s="117"/>
      <c r="M166" s="117"/>
      <c r="N166" s="117"/>
      <c r="O166" s="117"/>
      <c r="P166" s="118" t="s">
        <v>629</v>
      </c>
      <c r="Q166" s="118"/>
      <c r="R166" s="118"/>
      <c r="S166" s="118"/>
      <c r="T166" s="118"/>
      <c r="U166" s="118"/>
      <c r="V166" s="118"/>
      <c r="W166" s="118"/>
      <c r="X166" s="118"/>
      <c r="Y166" s="119">
        <v>21828</v>
      </c>
      <c r="Z166" s="120"/>
      <c r="AA166" s="120"/>
      <c r="AB166" s="121"/>
      <c r="AC166" s="122" t="s">
        <v>73</v>
      </c>
      <c r="AD166" s="123"/>
      <c r="AE166" s="123"/>
      <c r="AF166" s="123"/>
      <c r="AG166" s="123"/>
      <c r="AH166" s="108" t="s">
        <v>263</v>
      </c>
      <c r="AI166" s="109"/>
      <c r="AJ166" s="109"/>
      <c r="AK166" s="109"/>
      <c r="AL166" s="110" t="s">
        <v>263</v>
      </c>
      <c r="AM166" s="111"/>
      <c r="AN166" s="111"/>
      <c r="AO166" s="112"/>
      <c r="AP166" s="113" t="s">
        <v>630</v>
      </c>
      <c r="AQ166" s="113"/>
      <c r="AR166" s="113"/>
      <c r="AS166" s="113"/>
      <c r="AT166" s="113"/>
      <c r="AU166" s="113"/>
      <c r="AV166" s="113"/>
      <c r="AW166" s="113"/>
      <c r="AX166" s="113"/>
      <c r="AY166">
        <f>$AY$163</f>
        <v>1</v>
      </c>
    </row>
    <row r="167" spans="1:51" ht="24.75" customHeight="1" x14ac:dyDescent="0.15">
      <c r="A167" s="55"/>
      <c r="B167" s="55"/>
      <c r="C167" s="55"/>
      <c r="D167" s="55"/>
      <c r="E167" s="55"/>
      <c r="F167" s="55"/>
      <c r="G167" s="55"/>
      <c r="H167" s="55"/>
      <c r="I167" s="55"/>
      <c r="J167" s="55"/>
      <c r="K167" s="55"/>
      <c r="L167" s="55"/>
      <c r="M167" s="55"/>
      <c r="N167" s="55"/>
      <c r="O167" s="55"/>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f>COUNTA($C$170)</f>
        <v>1</v>
      </c>
    </row>
    <row r="168" spans="1:51" ht="24.75" customHeight="1" x14ac:dyDescent="0.15">
      <c r="A168" s="48"/>
      <c r="B168" s="52" t="s">
        <v>206</v>
      </c>
      <c r="C168" s="48"/>
      <c r="D168" s="48"/>
      <c r="E168" s="48"/>
      <c r="F168" s="48"/>
      <c r="G168" s="48"/>
      <c r="H168" s="48"/>
      <c r="I168" s="48"/>
      <c r="J168" s="48"/>
      <c r="K168" s="48"/>
      <c r="L168" s="48"/>
      <c r="M168" s="48"/>
      <c r="N168" s="48"/>
      <c r="O168" s="48"/>
      <c r="P168" s="53"/>
      <c r="Q168" s="53"/>
      <c r="R168" s="53"/>
      <c r="S168" s="53"/>
      <c r="T168" s="53"/>
      <c r="U168" s="53"/>
      <c r="V168" s="53"/>
      <c r="W168" s="53"/>
      <c r="X168" s="53"/>
      <c r="Y168" s="54"/>
      <c r="Z168" s="54"/>
      <c r="AA168" s="54"/>
      <c r="AB168" s="54"/>
      <c r="AC168" s="54"/>
      <c r="AD168" s="54"/>
      <c r="AE168" s="54"/>
      <c r="AF168" s="54"/>
      <c r="AG168" s="54"/>
      <c r="AH168" s="54"/>
      <c r="AI168" s="54"/>
      <c r="AJ168" s="54"/>
      <c r="AK168" s="54"/>
      <c r="AL168" s="54"/>
      <c r="AM168" s="54"/>
      <c r="AN168" s="54"/>
      <c r="AO168" s="54"/>
      <c r="AP168" s="53"/>
      <c r="AQ168" s="53"/>
      <c r="AR168" s="53"/>
      <c r="AS168" s="53"/>
      <c r="AT168" s="53"/>
      <c r="AU168" s="53"/>
      <c r="AV168" s="53"/>
      <c r="AW168" s="53"/>
      <c r="AX168" s="53"/>
      <c r="AY168">
        <f>$AY$167</f>
        <v>1</v>
      </c>
    </row>
    <row r="169" spans="1:51" ht="59.25" customHeight="1" x14ac:dyDescent="0.15">
      <c r="A169" s="100"/>
      <c r="B169" s="100"/>
      <c r="C169" s="100" t="s">
        <v>24</v>
      </c>
      <c r="D169" s="100"/>
      <c r="E169" s="100"/>
      <c r="F169" s="100"/>
      <c r="G169" s="100"/>
      <c r="H169" s="100"/>
      <c r="I169" s="100"/>
      <c r="J169" s="101" t="s">
        <v>188</v>
      </c>
      <c r="K169" s="102"/>
      <c r="L169" s="102"/>
      <c r="M169" s="102"/>
      <c r="N169" s="102"/>
      <c r="O169" s="102"/>
      <c r="P169" s="103" t="s">
        <v>25</v>
      </c>
      <c r="Q169" s="103"/>
      <c r="R169" s="103"/>
      <c r="S169" s="103"/>
      <c r="T169" s="103"/>
      <c r="U169" s="103"/>
      <c r="V169" s="103"/>
      <c r="W169" s="103"/>
      <c r="X169" s="103"/>
      <c r="Y169" s="104" t="s">
        <v>187</v>
      </c>
      <c r="Z169" s="105"/>
      <c r="AA169" s="105"/>
      <c r="AB169" s="105"/>
      <c r="AC169" s="101" t="s">
        <v>214</v>
      </c>
      <c r="AD169" s="101"/>
      <c r="AE169" s="101"/>
      <c r="AF169" s="101"/>
      <c r="AG169" s="101"/>
      <c r="AH169" s="104" t="s">
        <v>229</v>
      </c>
      <c r="AI169" s="100"/>
      <c r="AJ169" s="100"/>
      <c r="AK169" s="100"/>
      <c r="AL169" s="100" t="s">
        <v>19</v>
      </c>
      <c r="AM169" s="100"/>
      <c r="AN169" s="100"/>
      <c r="AO169" s="106"/>
      <c r="AP169" s="107" t="s">
        <v>189</v>
      </c>
      <c r="AQ169" s="107"/>
      <c r="AR169" s="107"/>
      <c r="AS169" s="107"/>
      <c r="AT169" s="107"/>
      <c r="AU169" s="107"/>
      <c r="AV169" s="107"/>
      <c r="AW169" s="107"/>
      <c r="AX169" s="107"/>
      <c r="AY169">
        <f>$AY$167</f>
        <v>1</v>
      </c>
    </row>
    <row r="170" spans="1:51" ht="30" customHeight="1" x14ac:dyDescent="0.15">
      <c r="A170" s="114">
        <v>1</v>
      </c>
      <c r="B170" s="114">
        <v>1</v>
      </c>
      <c r="C170" s="115" t="s">
        <v>631</v>
      </c>
      <c r="D170" s="115"/>
      <c r="E170" s="115"/>
      <c r="F170" s="115"/>
      <c r="G170" s="115"/>
      <c r="H170" s="115"/>
      <c r="I170" s="115"/>
      <c r="J170" s="116">
        <v>5000012080001</v>
      </c>
      <c r="K170" s="117"/>
      <c r="L170" s="117"/>
      <c r="M170" s="117"/>
      <c r="N170" s="117"/>
      <c r="O170" s="117"/>
      <c r="P170" s="118" t="s">
        <v>629</v>
      </c>
      <c r="Q170" s="118"/>
      <c r="R170" s="118"/>
      <c r="S170" s="118"/>
      <c r="T170" s="118"/>
      <c r="U170" s="118"/>
      <c r="V170" s="118"/>
      <c r="W170" s="118"/>
      <c r="X170" s="118"/>
      <c r="Y170" s="119">
        <v>17019</v>
      </c>
      <c r="Z170" s="120"/>
      <c r="AA170" s="120"/>
      <c r="AB170" s="121"/>
      <c r="AC170" s="122" t="s">
        <v>73</v>
      </c>
      <c r="AD170" s="123"/>
      <c r="AE170" s="123"/>
      <c r="AF170" s="123"/>
      <c r="AG170" s="123"/>
      <c r="AH170" s="108" t="s">
        <v>263</v>
      </c>
      <c r="AI170" s="109"/>
      <c r="AJ170" s="109"/>
      <c r="AK170" s="109"/>
      <c r="AL170" s="110" t="s">
        <v>263</v>
      </c>
      <c r="AM170" s="111"/>
      <c r="AN170" s="111"/>
      <c r="AO170" s="112"/>
      <c r="AP170" s="113" t="s">
        <v>263</v>
      </c>
      <c r="AQ170" s="113"/>
      <c r="AR170" s="113"/>
      <c r="AS170" s="113"/>
      <c r="AT170" s="113"/>
      <c r="AU170" s="113"/>
      <c r="AV170" s="113"/>
      <c r="AW170" s="113"/>
      <c r="AX170" s="113"/>
      <c r="AY170">
        <f>$AY$167</f>
        <v>1</v>
      </c>
    </row>
    <row r="171" spans="1:51" ht="24.75" customHeight="1" x14ac:dyDescent="0.15">
      <c r="A171" s="55"/>
      <c r="B171" s="55"/>
      <c r="C171" s="55"/>
      <c r="D171" s="55"/>
      <c r="E171" s="55"/>
      <c r="F171" s="55"/>
      <c r="G171" s="55"/>
      <c r="H171" s="55"/>
      <c r="I171" s="55"/>
      <c r="J171" s="55"/>
      <c r="K171" s="55"/>
      <c r="L171" s="55"/>
      <c r="M171" s="55"/>
      <c r="N171" s="55"/>
      <c r="O171" s="55"/>
      <c r="P171" s="56"/>
      <c r="Q171" s="56"/>
      <c r="R171" s="56"/>
      <c r="S171" s="56"/>
      <c r="T171" s="56"/>
      <c r="U171" s="56"/>
      <c r="V171" s="56"/>
      <c r="W171" s="56"/>
      <c r="X171" s="56"/>
      <c r="Y171" s="57"/>
      <c r="Z171" s="57"/>
      <c r="AA171" s="57"/>
      <c r="AB171" s="57"/>
      <c r="AC171" s="57"/>
      <c r="AD171" s="57"/>
      <c r="AE171" s="57"/>
      <c r="AF171" s="57"/>
      <c r="AG171" s="57"/>
      <c r="AH171" s="57"/>
      <c r="AI171" s="57"/>
      <c r="AJ171" s="57"/>
      <c r="AK171" s="57"/>
      <c r="AL171" s="57"/>
      <c r="AM171" s="57"/>
      <c r="AN171" s="57"/>
      <c r="AO171" s="57"/>
      <c r="AP171" s="56"/>
      <c r="AQ171" s="56"/>
      <c r="AR171" s="56"/>
      <c r="AS171" s="56"/>
      <c r="AT171" s="56"/>
      <c r="AU171" s="56"/>
      <c r="AV171" s="56"/>
      <c r="AW171" s="56"/>
      <c r="AX171" s="56"/>
      <c r="AY171">
        <f>COUNTA($C$174)</f>
        <v>1</v>
      </c>
    </row>
    <row r="172" spans="1:51" ht="24.75" customHeight="1" x14ac:dyDescent="0.15">
      <c r="A172" s="48"/>
      <c r="B172" s="52" t="s">
        <v>165</v>
      </c>
      <c r="C172" s="48"/>
      <c r="D172" s="48"/>
      <c r="E172" s="48"/>
      <c r="F172" s="48"/>
      <c r="G172" s="48"/>
      <c r="H172" s="48"/>
      <c r="I172" s="48"/>
      <c r="J172" s="48"/>
      <c r="K172" s="48"/>
      <c r="L172" s="48"/>
      <c r="M172" s="48"/>
      <c r="N172" s="48"/>
      <c r="O172" s="48"/>
      <c r="P172" s="53"/>
      <c r="Q172" s="53"/>
      <c r="R172" s="53"/>
      <c r="S172" s="53"/>
      <c r="T172" s="53"/>
      <c r="U172" s="53"/>
      <c r="V172" s="53"/>
      <c r="W172" s="53"/>
      <c r="X172" s="53"/>
      <c r="Y172" s="54"/>
      <c r="Z172" s="54"/>
      <c r="AA172" s="54"/>
      <c r="AB172" s="54"/>
      <c r="AC172" s="54"/>
      <c r="AD172" s="54"/>
      <c r="AE172" s="54"/>
      <c r="AF172" s="54"/>
      <c r="AG172" s="54"/>
      <c r="AH172" s="54"/>
      <c r="AI172" s="54"/>
      <c r="AJ172" s="54"/>
      <c r="AK172" s="54"/>
      <c r="AL172" s="54"/>
      <c r="AM172" s="54"/>
      <c r="AN172" s="54"/>
      <c r="AO172" s="54"/>
      <c r="AP172" s="53"/>
      <c r="AQ172" s="53"/>
      <c r="AR172" s="53"/>
      <c r="AS172" s="53"/>
      <c r="AT172" s="53"/>
      <c r="AU172" s="53"/>
      <c r="AV172" s="53"/>
      <c r="AW172" s="53"/>
      <c r="AX172" s="53"/>
      <c r="AY172">
        <f>$AY$171</f>
        <v>1</v>
      </c>
    </row>
    <row r="173" spans="1:51" ht="59.25" customHeight="1" x14ac:dyDescent="0.15">
      <c r="A173" s="100"/>
      <c r="B173" s="100"/>
      <c r="C173" s="100" t="s">
        <v>24</v>
      </c>
      <c r="D173" s="100"/>
      <c r="E173" s="100"/>
      <c r="F173" s="100"/>
      <c r="G173" s="100"/>
      <c r="H173" s="100"/>
      <c r="I173" s="100"/>
      <c r="J173" s="101" t="s">
        <v>188</v>
      </c>
      <c r="K173" s="102"/>
      <c r="L173" s="102"/>
      <c r="M173" s="102"/>
      <c r="N173" s="102"/>
      <c r="O173" s="102"/>
      <c r="P173" s="103" t="s">
        <v>25</v>
      </c>
      <c r="Q173" s="103"/>
      <c r="R173" s="103"/>
      <c r="S173" s="103"/>
      <c r="T173" s="103"/>
      <c r="U173" s="103"/>
      <c r="V173" s="103"/>
      <c r="W173" s="103"/>
      <c r="X173" s="103"/>
      <c r="Y173" s="104" t="s">
        <v>187</v>
      </c>
      <c r="Z173" s="105"/>
      <c r="AA173" s="105"/>
      <c r="AB173" s="105"/>
      <c r="AC173" s="101" t="s">
        <v>214</v>
      </c>
      <c r="AD173" s="101"/>
      <c r="AE173" s="101"/>
      <c r="AF173" s="101"/>
      <c r="AG173" s="101"/>
      <c r="AH173" s="104" t="s">
        <v>229</v>
      </c>
      <c r="AI173" s="100"/>
      <c r="AJ173" s="100"/>
      <c r="AK173" s="100"/>
      <c r="AL173" s="100" t="s">
        <v>19</v>
      </c>
      <c r="AM173" s="100"/>
      <c r="AN173" s="100"/>
      <c r="AO173" s="106"/>
      <c r="AP173" s="107" t="s">
        <v>189</v>
      </c>
      <c r="AQ173" s="107"/>
      <c r="AR173" s="107"/>
      <c r="AS173" s="107"/>
      <c r="AT173" s="107"/>
      <c r="AU173" s="107"/>
      <c r="AV173" s="107"/>
      <c r="AW173" s="107"/>
      <c r="AX173" s="107"/>
      <c r="AY173">
        <f>$AY$171</f>
        <v>1</v>
      </c>
    </row>
    <row r="174" spans="1:51" ht="30" customHeight="1" x14ac:dyDescent="0.15">
      <c r="A174" s="114">
        <v>1</v>
      </c>
      <c r="B174" s="114">
        <v>1</v>
      </c>
      <c r="C174" s="115" t="s">
        <v>632</v>
      </c>
      <c r="D174" s="115"/>
      <c r="E174" s="115"/>
      <c r="F174" s="115"/>
      <c r="G174" s="115"/>
      <c r="H174" s="115"/>
      <c r="I174" s="115"/>
      <c r="J174" s="116">
        <v>1000012110001</v>
      </c>
      <c r="K174" s="117"/>
      <c r="L174" s="117"/>
      <c r="M174" s="117"/>
      <c r="N174" s="117"/>
      <c r="O174" s="117"/>
      <c r="P174" s="118" t="s">
        <v>629</v>
      </c>
      <c r="Q174" s="118"/>
      <c r="R174" s="118"/>
      <c r="S174" s="118"/>
      <c r="T174" s="118"/>
      <c r="U174" s="118"/>
      <c r="V174" s="118"/>
      <c r="W174" s="118"/>
      <c r="X174" s="118"/>
      <c r="Y174" s="119">
        <v>703</v>
      </c>
      <c r="Z174" s="120"/>
      <c r="AA174" s="120"/>
      <c r="AB174" s="121"/>
      <c r="AC174" s="122" t="s">
        <v>73</v>
      </c>
      <c r="AD174" s="123"/>
      <c r="AE174" s="123"/>
      <c r="AF174" s="123"/>
      <c r="AG174" s="123"/>
      <c r="AH174" s="108" t="s">
        <v>263</v>
      </c>
      <c r="AI174" s="109"/>
      <c r="AJ174" s="109"/>
      <c r="AK174" s="109"/>
      <c r="AL174" s="110" t="s">
        <v>263</v>
      </c>
      <c r="AM174" s="111"/>
      <c r="AN174" s="111"/>
      <c r="AO174" s="112"/>
      <c r="AP174" s="113" t="s">
        <v>263</v>
      </c>
      <c r="AQ174" s="113"/>
      <c r="AR174" s="113"/>
      <c r="AS174" s="113"/>
      <c r="AT174" s="113"/>
      <c r="AU174" s="113"/>
      <c r="AV174" s="113"/>
      <c r="AW174" s="113"/>
      <c r="AX174" s="113"/>
      <c r="AY174">
        <f>$AY$171</f>
        <v>1</v>
      </c>
    </row>
    <row r="175" spans="1:51" ht="24.75" customHeight="1" x14ac:dyDescent="0.15">
      <c r="A175" s="55"/>
      <c r="B175" s="55"/>
      <c r="C175" s="55"/>
      <c r="D175" s="55"/>
      <c r="E175" s="55"/>
      <c r="F175" s="55"/>
      <c r="G175" s="55"/>
      <c r="H175" s="55"/>
      <c r="I175" s="55"/>
      <c r="J175" s="55"/>
      <c r="K175" s="55"/>
      <c r="L175" s="55"/>
      <c r="M175" s="55"/>
      <c r="N175" s="55"/>
      <c r="O175" s="55"/>
      <c r="P175" s="56"/>
      <c r="Q175" s="56"/>
      <c r="R175" s="56"/>
      <c r="S175" s="56"/>
      <c r="T175" s="56"/>
      <c r="U175" s="56"/>
      <c r="V175" s="56"/>
      <c r="W175" s="56"/>
      <c r="X175" s="56"/>
      <c r="Y175" s="57"/>
      <c r="Z175" s="57"/>
      <c r="AA175" s="57"/>
      <c r="AB175" s="57"/>
      <c r="AC175" s="57"/>
      <c r="AD175" s="57"/>
      <c r="AE175" s="57"/>
      <c r="AF175" s="57"/>
      <c r="AG175" s="57"/>
      <c r="AH175" s="57"/>
      <c r="AI175" s="57"/>
      <c r="AJ175" s="57"/>
      <c r="AK175" s="57"/>
      <c r="AL175" s="57"/>
      <c r="AM175" s="57"/>
      <c r="AN175" s="57"/>
      <c r="AO175" s="57"/>
      <c r="AP175" s="56"/>
      <c r="AQ175" s="56"/>
      <c r="AR175" s="56"/>
      <c r="AS175" s="56"/>
      <c r="AT175" s="56"/>
      <c r="AU175" s="56"/>
      <c r="AV175" s="56"/>
      <c r="AW175" s="56"/>
      <c r="AX175" s="56"/>
      <c r="AY175">
        <f>COUNTA($C$178)</f>
        <v>1</v>
      </c>
    </row>
    <row r="176" spans="1:51" ht="24.75" customHeight="1" x14ac:dyDescent="0.15">
      <c r="A176" s="48"/>
      <c r="B176" s="52" t="s">
        <v>166</v>
      </c>
      <c r="C176" s="48"/>
      <c r="D176" s="48"/>
      <c r="E176" s="48"/>
      <c r="F176" s="48"/>
      <c r="G176" s="48"/>
      <c r="H176" s="48"/>
      <c r="I176" s="48"/>
      <c r="J176" s="48"/>
      <c r="K176" s="48"/>
      <c r="L176" s="48"/>
      <c r="M176" s="48"/>
      <c r="N176" s="48"/>
      <c r="O176" s="48"/>
      <c r="P176" s="53"/>
      <c r="Q176" s="53"/>
      <c r="R176" s="53"/>
      <c r="S176" s="53"/>
      <c r="T176" s="53"/>
      <c r="U176" s="53"/>
      <c r="V176" s="53"/>
      <c r="W176" s="53"/>
      <c r="X176" s="53"/>
      <c r="Y176" s="54"/>
      <c r="Z176" s="54"/>
      <c r="AA176" s="54"/>
      <c r="AB176" s="54"/>
      <c r="AC176" s="54"/>
      <c r="AD176" s="54"/>
      <c r="AE176" s="54"/>
      <c r="AF176" s="54"/>
      <c r="AG176" s="54"/>
      <c r="AH176" s="54"/>
      <c r="AI176" s="54"/>
      <c r="AJ176" s="54"/>
      <c r="AK176" s="54"/>
      <c r="AL176" s="54"/>
      <c r="AM176" s="54"/>
      <c r="AN176" s="54"/>
      <c r="AO176" s="54"/>
      <c r="AP176" s="53"/>
      <c r="AQ176" s="53"/>
      <c r="AR176" s="53"/>
      <c r="AS176" s="53"/>
      <c r="AT176" s="53"/>
      <c r="AU176" s="53"/>
      <c r="AV176" s="53"/>
      <c r="AW176" s="53"/>
      <c r="AX176" s="53"/>
      <c r="AY176">
        <f>$AY$175</f>
        <v>1</v>
      </c>
    </row>
    <row r="177" spans="1:51" ht="59.25" customHeight="1" x14ac:dyDescent="0.15">
      <c r="A177" s="100"/>
      <c r="B177" s="100"/>
      <c r="C177" s="100" t="s">
        <v>24</v>
      </c>
      <c r="D177" s="100"/>
      <c r="E177" s="100"/>
      <c r="F177" s="100"/>
      <c r="G177" s="100"/>
      <c r="H177" s="100"/>
      <c r="I177" s="100"/>
      <c r="J177" s="101" t="s">
        <v>188</v>
      </c>
      <c r="K177" s="102"/>
      <c r="L177" s="102"/>
      <c r="M177" s="102"/>
      <c r="N177" s="102"/>
      <c r="O177" s="102"/>
      <c r="P177" s="103" t="s">
        <v>25</v>
      </c>
      <c r="Q177" s="103"/>
      <c r="R177" s="103"/>
      <c r="S177" s="103"/>
      <c r="T177" s="103"/>
      <c r="U177" s="103"/>
      <c r="V177" s="103"/>
      <c r="W177" s="103"/>
      <c r="X177" s="103"/>
      <c r="Y177" s="104" t="s">
        <v>187</v>
      </c>
      <c r="Z177" s="105"/>
      <c r="AA177" s="105"/>
      <c r="AB177" s="105"/>
      <c r="AC177" s="101" t="s">
        <v>214</v>
      </c>
      <c r="AD177" s="101"/>
      <c r="AE177" s="101"/>
      <c r="AF177" s="101"/>
      <c r="AG177" s="101"/>
      <c r="AH177" s="104" t="s">
        <v>229</v>
      </c>
      <c r="AI177" s="100"/>
      <c r="AJ177" s="100"/>
      <c r="AK177" s="100"/>
      <c r="AL177" s="100" t="s">
        <v>19</v>
      </c>
      <c r="AM177" s="100"/>
      <c r="AN177" s="100"/>
      <c r="AO177" s="106"/>
      <c r="AP177" s="107" t="s">
        <v>189</v>
      </c>
      <c r="AQ177" s="107"/>
      <c r="AR177" s="107"/>
      <c r="AS177" s="107"/>
      <c r="AT177" s="107"/>
      <c r="AU177" s="107"/>
      <c r="AV177" s="107"/>
      <c r="AW177" s="107"/>
      <c r="AX177" s="107"/>
      <c r="AY177">
        <f>$AY$175</f>
        <v>1</v>
      </c>
    </row>
    <row r="178" spans="1:51" ht="30" customHeight="1" x14ac:dyDescent="0.15">
      <c r="A178" s="114">
        <v>1</v>
      </c>
      <c r="B178" s="114">
        <v>1</v>
      </c>
      <c r="C178" s="115" t="s">
        <v>633</v>
      </c>
      <c r="D178" s="115"/>
      <c r="E178" s="115"/>
      <c r="F178" s="115"/>
      <c r="G178" s="115"/>
      <c r="H178" s="115"/>
      <c r="I178" s="115"/>
      <c r="J178" s="116" t="s">
        <v>584</v>
      </c>
      <c r="K178" s="117"/>
      <c r="L178" s="117"/>
      <c r="M178" s="117"/>
      <c r="N178" s="117"/>
      <c r="O178" s="117"/>
      <c r="P178" s="118" t="s">
        <v>629</v>
      </c>
      <c r="Q178" s="118"/>
      <c r="R178" s="118"/>
      <c r="S178" s="118"/>
      <c r="T178" s="118"/>
      <c r="U178" s="118"/>
      <c r="V178" s="118"/>
      <c r="W178" s="118"/>
      <c r="X178" s="118"/>
      <c r="Y178" s="119">
        <v>6782</v>
      </c>
      <c r="Z178" s="120"/>
      <c r="AA178" s="120"/>
      <c r="AB178" s="121"/>
      <c r="AC178" s="122" t="s">
        <v>73</v>
      </c>
      <c r="AD178" s="123"/>
      <c r="AE178" s="123"/>
      <c r="AF178" s="123"/>
      <c r="AG178" s="123"/>
      <c r="AH178" s="108" t="s">
        <v>263</v>
      </c>
      <c r="AI178" s="109"/>
      <c r="AJ178" s="109"/>
      <c r="AK178" s="109"/>
      <c r="AL178" s="110" t="s">
        <v>263</v>
      </c>
      <c r="AM178" s="111"/>
      <c r="AN178" s="111"/>
      <c r="AO178" s="112"/>
      <c r="AP178" s="113" t="s">
        <v>263</v>
      </c>
      <c r="AQ178" s="113"/>
      <c r="AR178" s="113"/>
      <c r="AS178" s="113"/>
      <c r="AT178" s="113"/>
      <c r="AU178" s="113"/>
      <c r="AV178" s="113"/>
      <c r="AW178" s="113"/>
      <c r="AX178" s="113"/>
      <c r="AY178">
        <f>$AY$175</f>
        <v>1</v>
      </c>
    </row>
    <row r="179" spans="1:51" ht="30" customHeight="1" x14ac:dyDescent="0.15">
      <c r="A179" s="114">
        <v>2</v>
      </c>
      <c r="B179" s="114">
        <v>1</v>
      </c>
      <c r="C179" s="115" t="s">
        <v>634</v>
      </c>
      <c r="D179" s="115"/>
      <c r="E179" s="115"/>
      <c r="F179" s="115"/>
      <c r="G179" s="115"/>
      <c r="H179" s="115"/>
      <c r="I179" s="115"/>
      <c r="J179" s="116" t="s">
        <v>584</v>
      </c>
      <c r="K179" s="117"/>
      <c r="L179" s="117"/>
      <c r="M179" s="117"/>
      <c r="N179" s="117"/>
      <c r="O179" s="117"/>
      <c r="P179" s="118" t="s">
        <v>629</v>
      </c>
      <c r="Q179" s="118"/>
      <c r="R179" s="118"/>
      <c r="S179" s="118"/>
      <c r="T179" s="118"/>
      <c r="U179" s="118"/>
      <c r="V179" s="118"/>
      <c r="W179" s="118"/>
      <c r="X179" s="118"/>
      <c r="Y179" s="119">
        <v>3908</v>
      </c>
      <c r="Z179" s="120"/>
      <c r="AA179" s="120"/>
      <c r="AB179" s="121"/>
      <c r="AC179" s="122" t="s">
        <v>73</v>
      </c>
      <c r="AD179" s="123"/>
      <c r="AE179" s="123"/>
      <c r="AF179" s="123"/>
      <c r="AG179" s="123"/>
      <c r="AH179" s="108" t="s">
        <v>584</v>
      </c>
      <c r="AI179" s="109"/>
      <c r="AJ179" s="109"/>
      <c r="AK179" s="109"/>
      <c r="AL179" s="110" t="s">
        <v>584</v>
      </c>
      <c r="AM179" s="111"/>
      <c r="AN179" s="111"/>
      <c r="AO179" s="112"/>
      <c r="AP179" s="113" t="s">
        <v>584</v>
      </c>
      <c r="AQ179" s="113"/>
      <c r="AR179" s="113"/>
      <c r="AS179" s="113"/>
      <c r="AT179" s="113"/>
      <c r="AU179" s="113"/>
      <c r="AV179" s="113"/>
      <c r="AW179" s="113"/>
      <c r="AX179" s="113"/>
      <c r="AY179">
        <f>COUNTA($C$179)</f>
        <v>1</v>
      </c>
    </row>
    <row r="180" spans="1:51" ht="30" customHeight="1" x14ac:dyDescent="0.15">
      <c r="A180" s="114">
        <v>3</v>
      </c>
      <c r="B180" s="114">
        <v>1</v>
      </c>
      <c r="C180" s="124" t="s">
        <v>635</v>
      </c>
      <c r="D180" s="115"/>
      <c r="E180" s="115"/>
      <c r="F180" s="115"/>
      <c r="G180" s="115"/>
      <c r="H180" s="115"/>
      <c r="I180" s="115"/>
      <c r="J180" s="116" t="s">
        <v>584</v>
      </c>
      <c r="K180" s="117"/>
      <c r="L180" s="117"/>
      <c r="M180" s="117"/>
      <c r="N180" s="117"/>
      <c r="O180" s="117"/>
      <c r="P180" s="125" t="s">
        <v>629</v>
      </c>
      <c r="Q180" s="118"/>
      <c r="R180" s="118"/>
      <c r="S180" s="118"/>
      <c r="T180" s="118"/>
      <c r="U180" s="118"/>
      <c r="V180" s="118"/>
      <c r="W180" s="118"/>
      <c r="X180" s="118"/>
      <c r="Y180" s="119">
        <v>2735</v>
      </c>
      <c r="Z180" s="120"/>
      <c r="AA180" s="120"/>
      <c r="AB180" s="121"/>
      <c r="AC180" s="122" t="s">
        <v>73</v>
      </c>
      <c r="AD180" s="123"/>
      <c r="AE180" s="123"/>
      <c r="AF180" s="123"/>
      <c r="AG180" s="123"/>
      <c r="AH180" s="132" t="s">
        <v>584</v>
      </c>
      <c r="AI180" s="133"/>
      <c r="AJ180" s="133"/>
      <c r="AK180" s="133"/>
      <c r="AL180" s="110" t="s">
        <v>584</v>
      </c>
      <c r="AM180" s="111"/>
      <c r="AN180" s="111"/>
      <c r="AO180" s="112"/>
      <c r="AP180" s="113" t="s">
        <v>584</v>
      </c>
      <c r="AQ180" s="113"/>
      <c r="AR180" s="113"/>
      <c r="AS180" s="113"/>
      <c r="AT180" s="113"/>
      <c r="AU180" s="113"/>
      <c r="AV180" s="113"/>
      <c r="AW180" s="113"/>
      <c r="AX180" s="113"/>
      <c r="AY180">
        <f>COUNTA($C$180)</f>
        <v>1</v>
      </c>
    </row>
    <row r="181" spans="1:51" ht="30" customHeight="1" x14ac:dyDescent="0.15">
      <c r="A181" s="114">
        <v>4</v>
      </c>
      <c r="B181" s="114">
        <v>1</v>
      </c>
      <c r="C181" s="124" t="s">
        <v>636</v>
      </c>
      <c r="D181" s="115"/>
      <c r="E181" s="115"/>
      <c r="F181" s="115"/>
      <c r="G181" s="115"/>
      <c r="H181" s="115"/>
      <c r="I181" s="115"/>
      <c r="J181" s="116" t="s">
        <v>584</v>
      </c>
      <c r="K181" s="117"/>
      <c r="L181" s="117"/>
      <c r="M181" s="117"/>
      <c r="N181" s="117"/>
      <c r="O181" s="117"/>
      <c r="P181" s="125" t="s">
        <v>629</v>
      </c>
      <c r="Q181" s="118"/>
      <c r="R181" s="118"/>
      <c r="S181" s="118"/>
      <c r="T181" s="118"/>
      <c r="U181" s="118"/>
      <c r="V181" s="118"/>
      <c r="W181" s="118"/>
      <c r="X181" s="118"/>
      <c r="Y181" s="119">
        <v>2254</v>
      </c>
      <c r="Z181" s="120"/>
      <c r="AA181" s="120"/>
      <c r="AB181" s="121"/>
      <c r="AC181" s="122" t="s">
        <v>73</v>
      </c>
      <c r="AD181" s="123"/>
      <c r="AE181" s="123"/>
      <c r="AF181" s="123"/>
      <c r="AG181" s="123"/>
      <c r="AH181" s="132" t="s">
        <v>584</v>
      </c>
      <c r="AI181" s="133"/>
      <c r="AJ181" s="133"/>
      <c r="AK181" s="133"/>
      <c r="AL181" s="110" t="s">
        <v>584</v>
      </c>
      <c r="AM181" s="111"/>
      <c r="AN181" s="111"/>
      <c r="AO181" s="112"/>
      <c r="AP181" s="113" t="s">
        <v>584</v>
      </c>
      <c r="AQ181" s="113"/>
      <c r="AR181" s="113"/>
      <c r="AS181" s="113"/>
      <c r="AT181" s="113"/>
      <c r="AU181" s="113"/>
      <c r="AV181" s="113"/>
      <c r="AW181" s="113"/>
      <c r="AX181" s="113"/>
      <c r="AY181">
        <f>COUNTA($C$181)</f>
        <v>1</v>
      </c>
    </row>
    <row r="182" spans="1:51" ht="30" customHeight="1" x14ac:dyDescent="0.15">
      <c r="A182" s="114">
        <v>5</v>
      </c>
      <c r="B182" s="114">
        <v>1</v>
      </c>
      <c r="C182" s="115" t="s">
        <v>637</v>
      </c>
      <c r="D182" s="115"/>
      <c r="E182" s="115"/>
      <c r="F182" s="115"/>
      <c r="G182" s="115"/>
      <c r="H182" s="115"/>
      <c r="I182" s="115"/>
      <c r="J182" s="116" t="s">
        <v>584</v>
      </c>
      <c r="K182" s="117"/>
      <c r="L182" s="117"/>
      <c r="M182" s="117"/>
      <c r="N182" s="117"/>
      <c r="O182" s="117"/>
      <c r="P182" s="118" t="s">
        <v>629</v>
      </c>
      <c r="Q182" s="118"/>
      <c r="R182" s="118"/>
      <c r="S182" s="118"/>
      <c r="T182" s="118"/>
      <c r="U182" s="118"/>
      <c r="V182" s="118"/>
      <c r="W182" s="118"/>
      <c r="X182" s="118"/>
      <c r="Y182" s="119">
        <v>1809</v>
      </c>
      <c r="Z182" s="120"/>
      <c r="AA182" s="120"/>
      <c r="AB182" s="121"/>
      <c r="AC182" s="122" t="s">
        <v>73</v>
      </c>
      <c r="AD182" s="123"/>
      <c r="AE182" s="123"/>
      <c r="AF182" s="123"/>
      <c r="AG182" s="123"/>
      <c r="AH182" s="132" t="s">
        <v>584</v>
      </c>
      <c r="AI182" s="133"/>
      <c r="AJ182" s="133"/>
      <c r="AK182" s="133"/>
      <c r="AL182" s="110" t="s">
        <v>584</v>
      </c>
      <c r="AM182" s="111"/>
      <c r="AN182" s="111"/>
      <c r="AO182" s="112"/>
      <c r="AP182" s="113" t="s">
        <v>584</v>
      </c>
      <c r="AQ182" s="113"/>
      <c r="AR182" s="113"/>
      <c r="AS182" s="113"/>
      <c r="AT182" s="113"/>
      <c r="AU182" s="113"/>
      <c r="AV182" s="113"/>
      <c r="AW182" s="113"/>
      <c r="AX182" s="113"/>
      <c r="AY182">
        <f>COUNTA($C$182)</f>
        <v>1</v>
      </c>
    </row>
    <row r="183" spans="1:51" ht="30" customHeight="1" x14ac:dyDescent="0.15">
      <c r="A183" s="114">
        <v>6</v>
      </c>
      <c r="B183" s="114">
        <v>1</v>
      </c>
      <c r="C183" s="124" t="s">
        <v>638</v>
      </c>
      <c r="D183" s="115"/>
      <c r="E183" s="115"/>
      <c r="F183" s="115"/>
      <c r="G183" s="115"/>
      <c r="H183" s="115"/>
      <c r="I183" s="115"/>
      <c r="J183" s="116" t="s">
        <v>584</v>
      </c>
      <c r="K183" s="117"/>
      <c r="L183" s="117"/>
      <c r="M183" s="117"/>
      <c r="N183" s="117"/>
      <c r="O183" s="117"/>
      <c r="P183" s="118" t="s">
        <v>629</v>
      </c>
      <c r="Q183" s="118"/>
      <c r="R183" s="118"/>
      <c r="S183" s="118"/>
      <c r="T183" s="118"/>
      <c r="U183" s="118"/>
      <c r="V183" s="118"/>
      <c r="W183" s="118"/>
      <c r="X183" s="118"/>
      <c r="Y183" s="119">
        <v>1786</v>
      </c>
      <c r="Z183" s="120"/>
      <c r="AA183" s="120"/>
      <c r="AB183" s="121"/>
      <c r="AC183" s="122" t="s">
        <v>73</v>
      </c>
      <c r="AD183" s="123"/>
      <c r="AE183" s="123"/>
      <c r="AF183" s="123"/>
      <c r="AG183" s="123"/>
      <c r="AH183" s="132" t="s">
        <v>584</v>
      </c>
      <c r="AI183" s="133"/>
      <c r="AJ183" s="133"/>
      <c r="AK183" s="133"/>
      <c r="AL183" s="110" t="s">
        <v>584</v>
      </c>
      <c r="AM183" s="111"/>
      <c r="AN183" s="111"/>
      <c r="AO183" s="112"/>
      <c r="AP183" s="113" t="s">
        <v>584</v>
      </c>
      <c r="AQ183" s="113"/>
      <c r="AR183" s="113"/>
      <c r="AS183" s="113"/>
      <c r="AT183" s="113"/>
      <c r="AU183" s="113"/>
      <c r="AV183" s="113"/>
      <c r="AW183" s="113"/>
      <c r="AX183" s="113"/>
      <c r="AY183">
        <f>COUNTA($C$183)</f>
        <v>1</v>
      </c>
    </row>
    <row r="184" spans="1:51" ht="30" customHeight="1" x14ac:dyDescent="0.15">
      <c r="A184" s="114">
        <v>7</v>
      </c>
      <c r="B184" s="114">
        <v>1</v>
      </c>
      <c r="C184" s="124" t="s">
        <v>639</v>
      </c>
      <c r="D184" s="115"/>
      <c r="E184" s="115"/>
      <c r="F184" s="115"/>
      <c r="G184" s="115"/>
      <c r="H184" s="115"/>
      <c r="I184" s="115"/>
      <c r="J184" s="116" t="s">
        <v>584</v>
      </c>
      <c r="K184" s="117"/>
      <c r="L184" s="117"/>
      <c r="M184" s="117"/>
      <c r="N184" s="117"/>
      <c r="O184" s="117"/>
      <c r="P184" s="118" t="s">
        <v>629</v>
      </c>
      <c r="Q184" s="118"/>
      <c r="R184" s="118"/>
      <c r="S184" s="118"/>
      <c r="T184" s="118"/>
      <c r="U184" s="118"/>
      <c r="V184" s="118"/>
      <c r="W184" s="118"/>
      <c r="X184" s="118"/>
      <c r="Y184" s="119">
        <v>1757</v>
      </c>
      <c r="Z184" s="120"/>
      <c r="AA184" s="120"/>
      <c r="AB184" s="121"/>
      <c r="AC184" s="122" t="s">
        <v>73</v>
      </c>
      <c r="AD184" s="123"/>
      <c r="AE184" s="123"/>
      <c r="AF184" s="123"/>
      <c r="AG184" s="123"/>
      <c r="AH184" s="132" t="s">
        <v>584</v>
      </c>
      <c r="AI184" s="133"/>
      <c r="AJ184" s="133"/>
      <c r="AK184" s="133"/>
      <c r="AL184" s="110" t="s">
        <v>584</v>
      </c>
      <c r="AM184" s="111"/>
      <c r="AN184" s="111"/>
      <c r="AO184" s="112"/>
      <c r="AP184" s="113" t="s">
        <v>584</v>
      </c>
      <c r="AQ184" s="113"/>
      <c r="AR184" s="113"/>
      <c r="AS184" s="113"/>
      <c r="AT184" s="113"/>
      <c r="AU184" s="113"/>
      <c r="AV184" s="113"/>
      <c r="AW184" s="113"/>
      <c r="AX184" s="113"/>
      <c r="AY184">
        <f>COUNTA($C$184)</f>
        <v>1</v>
      </c>
    </row>
    <row r="185" spans="1:51" ht="30" customHeight="1" x14ac:dyDescent="0.15">
      <c r="A185" s="114">
        <v>8</v>
      </c>
      <c r="B185" s="114">
        <v>1</v>
      </c>
      <c r="C185" s="115" t="s">
        <v>640</v>
      </c>
      <c r="D185" s="115"/>
      <c r="E185" s="115"/>
      <c r="F185" s="115"/>
      <c r="G185" s="115"/>
      <c r="H185" s="115"/>
      <c r="I185" s="115"/>
      <c r="J185" s="116" t="s">
        <v>584</v>
      </c>
      <c r="K185" s="117"/>
      <c r="L185" s="117"/>
      <c r="M185" s="117"/>
      <c r="N185" s="117"/>
      <c r="O185" s="117"/>
      <c r="P185" s="118" t="s">
        <v>629</v>
      </c>
      <c r="Q185" s="118"/>
      <c r="R185" s="118"/>
      <c r="S185" s="118"/>
      <c r="T185" s="118"/>
      <c r="U185" s="118"/>
      <c r="V185" s="118"/>
      <c r="W185" s="118"/>
      <c r="X185" s="118"/>
      <c r="Y185" s="119">
        <v>621</v>
      </c>
      <c r="Z185" s="120"/>
      <c r="AA185" s="120"/>
      <c r="AB185" s="121"/>
      <c r="AC185" s="122" t="s">
        <v>73</v>
      </c>
      <c r="AD185" s="123"/>
      <c r="AE185" s="123"/>
      <c r="AF185" s="123"/>
      <c r="AG185" s="123"/>
      <c r="AH185" s="132" t="s">
        <v>584</v>
      </c>
      <c r="AI185" s="133"/>
      <c r="AJ185" s="133"/>
      <c r="AK185" s="133"/>
      <c r="AL185" s="110" t="s">
        <v>584</v>
      </c>
      <c r="AM185" s="111"/>
      <c r="AN185" s="111"/>
      <c r="AO185" s="112"/>
      <c r="AP185" s="113" t="s">
        <v>584</v>
      </c>
      <c r="AQ185" s="113"/>
      <c r="AR185" s="113"/>
      <c r="AS185" s="113"/>
      <c r="AT185" s="113"/>
      <c r="AU185" s="113"/>
      <c r="AV185" s="113"/>
      <c r="AW185" s="113"/>
      <c r="AX185" s="113"/>
      <c r="AY185">
        <f>COUNTA($C$185)</f>
        <v>1</v>
      </c>
    </row>
    <row r="186" spans="1:51" ht="30" customHeight="1" x14ac:dyDescent="0.15">
      <c r="A186" s="114">
        <v>9</v>
      </c>
      <c r="B186" s="114">
        <v>1</v>
      </c>
      <c r="C186" s="115" t="s">
        <v>641</v>
      </c>
      <c r="D186" s="115"/>
      <c r="E186" s="115"/>
      <c r="F186" s="115"/>
      <c r="G186" s="115"/>
      <c r="H186" s="115"/>
      <c r="I186" s="115"/>
      <c r="J186" s="116" t="s">
        <v>584</v>
      </c>
      <c r="K186" s="117"/>
      <c r="L186" s="117"/>
      <c r="M186" s="117"/>
      <c r="N186" s="117"/>
      <c r="O186" s="117"/>
      <c r="P186" s="118" t="s">
        <v>629</v>
      </c>
      <c r="Q186" s="118"/>
      <c r="R186" s="118"/>
      <c r="S186" s="118"/>
      <c r="T186" s="118"/>
      <c r="U186" s="118"/>
      <c r="V186" s="118"/>
      <c r="W186" s="118"/>
      <c r="X186" s="118"/>
      <c r="Y186" s="119">
        <v>105</v>
      </c>
      <c r="Z186" s="120"/>
      <c r="AA186" s="120"/>
      <c r="AB186" s="121"/>
      <c r="AC186" s="122" t="s">
        <v>73</v>
      </c>
      <c r="AD186" s="123"/>
      <c r="AE186" s="123"/>
      <c r="AF186" s="123"/>
      <c r="AG186" s="123"/>
      <c r="AH186" s="132" t="s">
        <v>584</v>
      </c>
      <c r="AI186" s="133"/>
      <c r="AJ186" s="133"/>
      <c r="AK186" s="133"/>
      <c r="AL186" s="110" t="s">
        <v>584</v>
      </c>
      <c r="AM186" s="111"/>
      <c r="AN186" s="111"/>
      <c r="AO186" s="112"/>
      <c r="AP186" s="113" t="s">
        <v>584</v>
      </c>
      <c r="AQ186" s="113"/>
      <c r="AR186" s="113"/>
      <c r="AS186" s="113"/>
      <c r="AT186" s="113"/>
      <c r="AU186" s="113"/>
      <c r="AV186" s="113"/>
      <c r="AW186" s="113"/>
      <c r="AX186" s="113"/>
      <c r="AY186">
        <f>COUNTA($C$186)</f>
        <v>1</v>
      </c>
    </row>
    <row r="187" spans="1:51" ht="30" customHeight="1" x14ac:dyDescent="0.15">
      <c r="A187" s="114">
        <v>10</v>
      </c>
      <c r="B187" s="114">
        <v>1</v>
      </c>
      <c r="C187" s="124" t="s">
        <v>642</v>
      </c>
      <c r="D187" s="115"/>
      <c r="E187" s="115"/>
      <c r="F187" s="115"/>
      <c r="G187" s="115"/>
      <c r="H187" s="115"/>
      <c r="I187" s="115"/>
      <c r="J187" s="116" t="s">
        <v>584</v>
      </c>
      <c r="K187" s="117"/>
      <c r="L187" s="117"/>
      <c r="M187" s="117"/>
      <c r="N187" s="117"/>
      <c r="O187" s="117"/>
      <c r="P187" s="118" t="s">
        <v>629</v>
      </c>
      <c r="Q187" s="118"/>
      <c r="R187" s="118"/>
      <c r="S187" s="118"/>
      <c r="T187" s="118"/>
      <c r="U187" s="118"/>
      <c r="V187" s="118"/>
      <c r="W187" s="118"/>
      <c r="X187" s="118"/>
      <c r="Y187" s="119">
        <v>71</v>
      </c>
      <c r="Z187" s="120"/>
      <c r="AA187" s="120"/>
      <c r="AB187" s="121"/>
      <c r="AC187" s="122" t="s">
        <v>73</v>
      </c>
      <c r="AD187" s="123"/>
      <c r="AE187" s="123"/>
      <c r="AF187" s="123"/>
      <c r="AG187" s="123"/>
      <c r="AH187" s="132" t="s">
        <v>584</v>
      </c>
      <c r="AI187" s="133"/>
      <c r="AJ187" s="133"/>
      <c r="AK187" s="133"/>
      <c r="AL187" s="110" t="s">
        <v>584</v>
      </c>
      <c r="AM187" s="111"/>
      <c r="AN187" s="111"/>
      <c r="AO187" s="112"/>
      <c r="AP187" s="113" t="s">
        <v>584</v>
      </c>
      <c r="AQ187" s="113"/>
      <c r="AR187" s="113"/>
      <c r="AS187" s="113"/>
      <c r="AT187" s="113"/>
      <c r="AU187" s="113"/>
      <c r="AV187" s="113"/>
      <c r="AW187" s="113"/>
      <c r="AX187" s="113"/>
      <c r="AY187">
        <f>COUNTA($C$187)</f>
        <v>1</v>
      </c>
    </row>
    <row r="188" spans="1:51" ht="24.75" customHeight="1" x14ac:dyDescent="0.15">
      <c r="A188" s="55"/>
      <c r="B188" s="55"/>
      <c r="C188" s="55"/>
      <c r="D188" s="55"/>
      <c r="E188" s="55"/>
      <c r="F188" s="55"/>
      <c r="G188" s="55"/>
      <c r="H188" s="55"/>
      <c r="I188" s="55"/>
      <c r="J188" s="55"/>
      <c r="K188" s="55"/>
      <c r="L188" s="55"/>
      <c r="M188" s="55"/>
      <c r="N188" s="55"/>
      <c r="O188" s="55"/>
      <c r="P188" s="56"/>
      <c r="Q188" s="56"/>
      <c r="R188" s="56"/>
      <c r="S188" s="56"/>
      <c r="T188" s="56"/>
      <c r="U188" s="56"/>
      <c r="V188" s="56"/>
      <c r="W188" s="56"/>
      <c r="X188" s="56"/>
      <c r="Y188" s="57"/>
      <c r="Z188" s="57"/>
      <c r="AA188" s="57"/>
      <c r="AB188" s="57"/>
      <c r="AC188" s="57"/>
      <c r="AD188" s="57"/>
      <c r="AE188" s="57"/>
      <c r="AF188" s="57"/>
      <c r="AG188" s="57"/>
      <c r="AH188" s="57"/>
      <c r="AI188" s="57"/>
      <c r="AJ188" s="57"/>
      <c r="AK188" s="57"/>
      <c r="AL188" s="57"/>
      <c r="AM188" s="57"/>
      <c r="AN188" s="57"/>
      <c r="AO188" s="57"/>
      <c r="AP188" s="56"/>
      <c r="AQ188" s="56"/>
      <c r="AR188" s="56"/>
      <c r="AS188" s="56"/>
      <c r="AT188" s="56"/>
      <c r="AU188" s="56"/>
      <c r="AV188" s="56"/>
      <c r="AW188" s="56"/>
      <c r="AX188" s="56"/>
      <c r="AY188">
        <f>COUNTA($C$191)</f>
        <v>1</v>
      </c>
    </row>
    <row r="189" spans="1:51" ht="24.75" customHeight="1" x14ac:dyDescent="0.15">
      <c r="A189" s="48"/>
      <c r="B189" s="52" t="s">
        <v>167</v>
      </c>
      <c r="C189" s="48"/>
      <c r="D189" s="48"/>
      <c r="E189" s="48"/>
      <c r="F189" s="48"/>
      <c r="G189" s="48"/>
      <c r="H189" s="48"/>
      <c r="I189" s="48"/>
      <c r="J189" s="48"/>
      <c r="K189" s="48"/>
      <c r="L189" s="48"/>
      <c r="M189" s="48"/>
      <c r="N189" s="48"/>
      <c r="O189" s="48"/>
      <c r="P189" s="53"/>
      <c r="Q189" s="53"/>
      <c r="R189" s="53"/>
      <c r="S189" s="53"/>
      <c r="T189" s="53"/>
      <c r="U189" s="53"/>
      <c r="V189" s="53"/>
      <c r="W189" s="53"/>
      <c r="X189" s="53"/>
      <c r="Y189" s="54"/>
      <c r="Z189" s="54"/>
      <c r="AA189" s="54"/>
      <c r="AB189" s="54"/>
      <c r="AC189" s="54"/>
      <c r="AD189" s="54"/>
      <c r="AE189" s="54"/>
      <c r="AF189" s="54"/>
      <c r="AG189" s="54"/>
      <c r="AH189" s="54"/>
      <c r="AI189" s="54"/>
      <c r="AJ189" s="54"/>
      <c r="AK189" s="54"/>
      <c r="AL189" s="54"/>
      <c r="AM189" s="54"/>
      <c r="AN189" s="54"/>
      <c r="AO189" s="54"/>
      <c r="AP189" s="53"/>
      <c r="AQ189" s="53"/>
      <c r="AR189" s="53"/>
      <c r="AS189" s="53"/>
      <c r="AT189" s="53"/>
      <c r="AU189" s="53"/>
      <c r="AV189" s="53"/>
      <c r="AW189" s="53"/>
      <c r="AX189" s="53"/>
      <c r="AY189">
        <f>$AY$188</f>
        <v>1</v>
      </c>
    </row>
    <row r="190" spans="1:51" ht="59.25" customHeight="1" x14ac:dyDescent="0.15">
      <c r="A190" s="100"/>
      <c r="B190" s="100"/>
      <c r="C190" s="100" t="s">
        <v>24</v>
      </c>
      <c r="D190" s="100"/>
      <c r="E190" s="100"/>
      <c r="F190" s="100"/>
      <c r="G190" s="100"/>
      <c r="H190" s="100"/>
      <c r="I190" s="100"/>
      <c r="J190" s="101" t="s">
        <v>188</v>
      </c>
      <c r="K190" s="102"/>
      <c r="L190" s="102"/>
      <c r="M190" s="102"/>
      <c r="N190" s="102"/>
      <c r="O190" s="102"/>
      <c r="P190" s="103" t="s">
        <v>25</v>
      </c>
      <c r="Q190" s="103"/>
      <c r="R190" s="103"/>
      <c r="S190" s="103"/>
      <c r="T190" s="103"/>
      <c r="U190" s="103"/>
      <c r="V190" s="103"/>
      <c r="W190" s="103"/>
      <c r="X190" s="103"/>
      <c r="Y190" s="104" t="s">
        <v>187</v>
      </c>
      <c r="Z190" s="105"/>
      <c r="AA190" s="105"/>
      <c r="AB190" s="105"/>
      <c r="AC190" s="101" t="s">
        <v>214</v>
      </c>
      <c r="AD190" s="101"/>
      <c r="AE190" s="101"/>
      <c r="AF190" s="101"/>
      <c r="AG190" s="101"/>
      <c r="AH190" s="104" t="s">
        <v>229</v>
      </c>
      <c r="AI190" s="100"/>
      <c r="AJ190" s="100"/>
      <c r="AK190" s="100"/>
      <c r="AL190" s="100" t="s">
        <v>19</v>
      </c>
      <c r="AM190" s="100"/>
      <c r="AN190" s="100"/>
      <c r="AO190" s="106"/>
      <c r="AP190" s="107" t="s">
        <v>189</v>
      </c>
      <c r="AQ190" s="107"/>
      <c r="AR190" s="107"/>
      <c r="AS190" s="107"/>
      <c r="AT190" s="107"/>
      <c r="AU190" s="107"/>
      <c r="AV190" s="107"/>
      <c r="AW190" s="107"/>
      <c r="AX190" s="107"/>
      <c r="AY190">
        <f>$AY$188</f>
        <v>1</v>
      </c>
    </row>
    <row r="191" spans="1:51" ht="30" customHeight="1" x14ac:dyDescent="0.15">
      <c r="A191" s="114">
        <v>1</v>
      </c>
      <c r="B191" s="114">
        <v>1</v>
      </c>
      <c r="C191" s="115" t="s">
        <v>643</v>
      </c>
      <c r="D191" s="115"/>
      <c r="E191" s="115"/>
      <c r="F191" s="115"/>
      <c r="G191" s="115"/>
      <c r="H191" s="115"/>
      <c r="I191" s="115"/>
      <c r="J191" s="116" t="s">
        <v>584</v>
      </c>
      <c r="K191" s="117"/>
      <c r="L191" s="117"/>
      <c r="M191" s="117"/>
      <c r="N191" s="117"/>
      <c r="O191" s="117"/>
      <c r="P191" s="118" t="s">
        <v>629</v>
      </c>
      <c r="Q191" s="118"/>
      <c r="R191" s="118"/>
      <c r="S191" s="118"/>
      <c r="T191" s="118"/>
      <c r="U191" s="118"/>
      <c r="V191" s="118"/>
      <c r="W191" s="118"/>
      <c r="X191" s="118"/>
      <c r="Y191" s="119">
        <v>1562</v>
      </c>
      <c r="Z191" s="120"/>
      <c r="AA191" s="120"/>
      <c r="AB191" s="121"/>
      <c r="AC191" s="122" t="s">
        <v>73</v>
      </c>
      <c r="AD191" s="123"/>
      <c r="AE191" s="123"/>
      <c r="AF191" s="123"/>
      <c r="AG191" s="123"/>
      <c r="AH191" s="108" t="s">
        <v>263</v>
      </c>
      <c r="AI191" s="109"/>
      <c r="AJ191" s="109"/>
      <c r="AK191" s="109"/>
      <c r="AL191" s="110" t="s">
        <v>263</v>
      </c>
      <c r="AM191" s="111"/>
      <c r="AN191" s="111"/>
      <c r="AO191" s="112"/>
      <c r="AP191" s="113" t="s">
        <v>263</v>
      </c>
      <c r="AQ191" s="113"/>
      <c r="AR191" s="113"/>
      <c r="AS191" s="113"/>
      <c r="AT191" s="113"/>
      <c r="AU191" s="113"/>
      <c r="AV191" s="113"/>
      <c r="AW191" s="113"/>
      <c r="AX191" s="113"/>
      <c r="AY191">
        <f>$AY$188</f>
        <v>1</v>
      </c>
    </row>
    <row r="192" spans="1:51" ht="30" customHeight="1" x14ac:dyDescent="0.15">
      <c r="A192" s="114">
        <v>2</v>
      </c>
      <c r="B192" s="114">
        <v>1</v>
      </c>
      <c r="C192" s="115" t="s">
        <v>644</v>
      </c>
      <c r="D192" s="115"/>
      <c r="E192" s="115"/>
      <c r="F192" s="115"/>
      <c r="G192" s="115"/>
      <c r="H192" s="115"/>
      <c r="I192" s="115"/>
      <c r="J192" s="116" t="s">
        <v>584</v>
      </c>
      <c r="K192" s="117"/>
      <c r="L192" s="117"/>
      <c r="M192" s="117"/>
      <c r="N192" s="117"/>
      <c r="O192" s="117"/>
      <c r="P192" s="118" t="s">
        <v>629</v>
      </c>
      <c r="Q192" s="118"/>
      <c r="R192" s="118"/>
      <c r="S192" s="118"/>
      <c r="T192" s="118"/>
      <c r="U192" s="118"/>
      <c r="V192" s="118"/>
      <c r="W192" s="118"/>
      <c r="X192" s="118"/>
      <c r="Y192" s="119">
        <v>1377</v>
      </c>
      <c r="Z192" s="120"/>
      <c r="AA192" s="120"/>
      <c r="AB192" s="121"/>
      <c r="AC192" s="122" t="s">
        <v>73</v>
      </c>
      <c r="AD192" s="123"/>
      <c r="AE192" s="123"/>
      <c r="AF192" s="123"/>
      <c r="AG192" s="123"/>
      <c r="AH192" s="129" t="s">
        <v>584</v>
      </c>
      <c r="AI192" s="130"/>
      <c r="AJ192" s="130"/>
      <c r="AK192" s="131"/>
      <c r="AL192" s="110" t="s">
        <v>584</v>
      </c>
      <c r="AM192" s="111"/>
      <c r="AN192" s="111"/>
      <c r="AO192" s="112"/>
      <c r="AP192" s="113" t="s">
        <v>584</v>
      </c>
      <c r="AQ192" s="113"/>
      <c r="AR192" s="113"/>
      <c r="AS192" s="113"/>
      <c r="AT192" s="113"/>
      <c r="AU192" s="113"/>
      <c r="AV192" s="113"/>
      <c r="AW192" s="113"/>
      <c r="AX192" s="113"/>
      <c r="AY192">
        <f>COUNTA($C$192)</f>
        <v>1</v>
      </c>
    </row>
    <row r="193" spans="1:51" ht="30" customHeight="1" x14ac:dyDescent="0.15">
      <c r="A193" s="114">
        <v>3</v>
      </c>
      <c r="B193" s="114">
        <v>1</v>
      </c>
      <c r="C193" s="124" t="s">
        <v>645</v>
      </c>
      <c r="D193" s="115"/>
      <c r="E193" s="115"/>
      <c r="F193" s="115"/>
      <c r="G193" s="115"/>
      <c r="H193" s="115"/>
      <c r="I193" s="115"/>
      <c r="J193" s="116" t="s">
        <v>584</v>
      </c>
      <c r="K193" s="117"/>
      <c r="L193" s="117"/>
      <c r="M193" s="117"/>
      <c r="N193" s="117"/>
      <c r="O193" s="117"/>
      <c r="P193" s="125" t="s">
        <v>629</v>
      </c>
      <c r="Q193" s="118"/>
      <c r="R193" s="118"/>
      <c r="S193" s="118"/>
      <c r="T193" s="118"/>
      <c r="U193" s="118"/>
      <c r="V193" s="118"/>
      <c r="W193" s="118"/>
      <c r="X193" s="118"/>
      <c r="Y193" s="119">
        <v>1223</v>
      </c>
      <c r="Z193" s="120"/>
      <c r="AA193" s="120"/>
      <c r="AB193" s="121"/>
      <c r="AC193" s="122" t="s">
        <v>73</v>
      </c>
      <c r="AD193" s="123"/>
      <c r="AE193" s="123"/>
      <c r="AF193" s="123"/>
      <c r="AG193" s="123"/>
      <c r="AH193" s="126" t="s">
        <v>584</v>
      </c>
      <c r="AI193" s="127"/>
      <c r="AJ193" s="127"/>
      <c r="AK193" s="128"/>
      <c r="AL193" s="110" t="s">
        <v>584</v>
      </c>
      <c r="AM193" s="111"/>
      <c r="AN193" s="111"/>
      <c r="AO193" s="112"/>
      <c r="AP193" s="113" t="s">
        <v>584</v>
      </c>
      <c r="AQ193" s="113"/>
      <c r="AR193" s="113"/>
      <c r="AS193" s="113"/>
      <c r="AT193" s="113"/>
      <c r="AU193" s="113"/>
      <c r="AV193" s="113"/>
      <c r="AW193" s="113"/>
      <c r="AX193" s="113"/>
      <c r="AY193">
        <f>COUNTA($C$193)</f>
        <v>1</v>
      </c>
    </row>
    <row r="194" spans="1:51" ht="30" customHeight="1" x14ac:dyDescent="0.15">
      <c r="A194" s="114">
        <v>4</v>
      </c>
      <c r="B194" s="114">
        <v>1</v>
      </c>
      <c r="C194" s="124" t="s">
        <v>646</v>
      </c>
      <c r="D194" s="115"/>
      <c r="E194" s="115"/>
      <c r="F194" s="115"/>
      <c r="G194" s="115"/>
      <c r="H194" s="115"/>
      <c r="I194" s="115"/>
      <c r="J194" s="116" t="s">
        <v>584</v>
      </c>
      <c r="K194" s="117"/>
      <c r="L194" s="117"/>
      <c r="M194" s="117"/>
      <c r="N194" s="117"/>
      <c r="O194" s="117"/>
      <c r="P194" s="125" t="s">
        <v>629</v>
      </c>
      <c r="Q194" s="118"/>
      <c r="R194" s="118"/>
      <c r="S194" s="118"/>
      <c r="T194" s="118"/>
      <c r="U194" s="118"/>
      <c r="V194" s="118"/>
      <c r="W194" s="118"/>
      <c r="X194" s="118"/>
      <c r="Y194" s="119">
        <v>925</v>
      </c>
      <c r="Z194" s="120"/>
      <c r="AA194" s="120"/>
      <c r="AB194" s="121"/>
      <c r="AC194" s="122" t="s">
        <v>73</v>
      </c>
      <c r="AD194" s="123"/>
      <c r="AE194" s="123"/>
      <c r="AF194" s="123"/>
      <c r="AG194" s="123"/>
      <c r="AH194" s="126" t="s">
        <v>584</v>
      </c>
      <c r="AI194" s="127"/>
      <c r="AJ194" s="127"/>
      <c r="AK194" s="128"/>
      <c r="AL194" s="110" t="s">
        <v>584</v>
      </c>
      <c r="AM194" s="111"/>
      <c r="AN194" s="111"/>
      <c r="AO194" s="112"/>
      <c r="AP194" s="113" t="s">
        <v>584</v>
      </c>
      <c r="AQ194" s="113"/>
      <c r="AR194" s="113"/>
      <c r="AS194" s="113"/>
      <c r="AT194" s="113"/>
      <c r="AU194" s="113"/>
      <c r="AV194" s="113"/>
      <c r="AW194" s="113"/>
      <c r="AX194" s="113"/>
      <c r="AY194">
        <f>COUNTA($C$194)</f>
        <v>1</v>
      </c>
    </row>
    <row r="195" spans="1:51" ht="30" customHeight="1" x14ac:dyDescent="0.15">
      <c r="A195" s="114">
        <v>5</v>
      </c>
      <c r="B195" s="114">
        <v>1</v>
      </c>
      <c r="C195" s="115" t="s">
        <v>647</v>
      </c>
      <c r="D195" s="115"/>
      <c r="E195" s="115"/>
      <c r="F195" s="115"/>
      <c r="G195" s="115"/>
      <c r="H195" s="115"/>
      <c r="I195" s="115"/>
      <c r="J195" s="116" t="s">
        <v>584</v>
      </c>
      <c r="K195" s="117"/>
      <c r="L195" s="117"/>
      <c r="M195" s="117"/>
      <c r="N195" s="117"/>
      <c r="O195" s="117"/>
      <c r="P195" s="118" t="s">
        <v>629</v>
      </c>
      <c r="Q195" s="118"/>
      <c r="R195" s="118"/>
      <c r="S195" s="118"/>
      <c r="T195" s="118"/>
      <c r="U195" s="118"/>
      <c r="V195" s="118"/>
      <c r="W195" s="118"/>
      <c r="X195" s="118"/>
      <c r="Y195" s="119">
        <v>654</v>
      </c>
      <c r="Z195" s="120"/>
      <c r="AA195" s="120"/>
      <c r="AB195" s="121"/>
      <c r="AC195" s="122" t="s">
        <v>73</v>
      </c>
      <c r="AD195" s="123"/>
      <c r="AE195" s="123"/>
      <c r="AF195" s="123"/>
      <c r="AG195" s="123"/>
      <c r="AH195" s="126" t="s">
        <v>584</v>
      </c>
      <c r="AI195" s="127"/>
      <c r="AJ195" s="127"/>
      <c r="AK195" s="128"/>
      <c r="AL195" s="110" t="s">
        <v>584</v>
      </c>
      <c r="AM195" s="111"/>
      <c r="AN195" s="111"/>
      <c r="AO195" s="112"/>
      <c r="AP195" s="113" t="s">
        <v>584</v>
      </c>
      <c r="AQ195" s="113"/>
      <c r="AR195" s="113"/>
      <c r="AS195" s="113"/>
      <c r="AT195" s="113"/>
      <c r="AU195" s="113"/>
      <c r="AV195" s="113"/>
      <c r="AW195" s="113"/>
      <c r="AX195" s="113"/>
      <c r="AY195">
        <f>COUNTA($C$195)</f>
        <v>1</v>
      </c>
    </row>
    <row r="196" spans="1:51" ht="30" customHeight="1" x14ac:dyDescent="0.15">
      <c r="A196" s="114">
        <v>6</v>
      </c>
      <c r="B196" s="114">
        <v>1</v>
      </c>
      <c r="C196" s="124" t="s">
        <v>648</v>
      </c>
      <c r="D196" s="115"/>
      <c r="E196" s="115"/>
      <c r="F196" s="115"/>
      <c r="G196" s="115"/>
      <c r="H196" s="115"/>
      <c r="I196" s="115"/>
      <c r="J196" s="116" t="s">
        <v>584</v>
      </c>
      <c r="K196" s="117"/>
      <c r="L196" s="117"/>
      <c r="M196" s="117"/>
      <c r="N196" s="117"/>
      <c r="O196" s="117"/>
      <c r="P196" s="118" t="s">
        <v>629</v>
      </c>
      <c r="Q196" s="118"/>
      <c r="R196" s="118"/>
      <c r="S196" s="118"/>
      <c r="T196" s="118"/>
      <c r="U196" s="118"/>
      <c r="V196" s="118"/>
      <c r="W196" s="118"/>
      <c r="X196" s="118"/>
      <c r="Y196" s="119">
        <v>484</v>
      </c>
      <c r="Z196" s="120"/>
      <c r="AA196" s="120"/>
      <c r="AB196" s="121"/>
      <c r="AC196" s="122" t="s">
        <v>73</v>
      </c>
      <c r="AD196" s="123"/>
      <c r="AE196" s="123"/>
      <c r="AF196" s="123"/>
      <c r="AG196" s="123"/>
      <c r="AH196" s="126" t="s">
        <v>584</v>
      </c>
      <c r="AI196" s="127"/>
      <c r="AJ196" s="127"/>
      <c r="AK196" s="128"/>
      <c r="AL196" s="110" t="s">
        <v>584</v>
      </c>
      <c r="AM196" s="111"/>
      <c r="AN196" s="111"/>
      <c r="AO196" s="112"/>
      <c r="AP196" s="113" t="s">
        <v>584</v>
      </c>
      <c r="AQ196" s="113"/>
      <c r="AR196" s="113"/>
      <c r="AS196" s="113"/>
      <c r="AT196" s="113"/>
      <c r="AU196" s="113"/>
      <c r="AV196" s="113"/>
      <c r="AW196" s="113"/>
      <c r="AX196" s="113"/>
      <c r="AY196">
        <f>COUNTA($C$196)</f>
        <v>1</v>
      </c>
    </row>
    <row r="197" spans="1:51" ht="30" customHeight="1" x14ac:dyDescent="0.15">
      <c r="A197" s="114">
        <v>7</v>
      </c>
      <c r="B197" s="114">
        <v>1</v>
      </c>
      <c r="C197" s="115" t="s">
        <v>649</v>
      </c>
      <c r="D197" s="115"/>
      <c r="E197" s="115"/>
      <c r="F197" s="115"/>
      <c r="G197" s="115"/>
      <c r="H197" s="115"/>
      <c r="I197" s="115"/>
      <c r="J197" s="116" t="s">
        <v>584</v>
      </c>
      <c r="K197" s="117"/>
      <c r="L197" s="117"/>
      <c r="M197" s="117"/>
      <c r="N197" s="117"/>
      <c r="O197" s="117"/>
      <c r="P197" s="118" t="s">
        <v>629</v>
      </c>
      <c r="Q197" s="118"/>
      <c r="R197" s="118"/>
      <c r="S197" s="118"/>
      <c r="T197" s="118"/>
      <c r="U197" s="118"/>
      <c r="V197" s="118"/>
      <c r="W197" s="118"/>
      <c r="X197" s="118"/>
      <c r="Y197" s="119">
        <v>365</v>
      </c>
      <c r="Z197" s="120"/>
      <c r="AA197" s="120"/>
      <c r="AB197" s="121"/>
      <c r="AC197" s="122" t="s">
        <v>73</v>
      </c>
      <c r="AD197" s="123"/>
      <c r="AE197" s="123"/>
      <c r="AF197" s="123"/>
      <c r="AG197" s="123"/>
      <c r="AH197" s="126" t="s">
        <v>584</v>
      </c>
      <c r="AI197" s="127"/>
      <c r="AJ197" s="127"/>
      <c r="AK197" s="128"/>
      <c r="AL197" s="110" t="s">
        <v>584</v>
      </c>
      <c r="AM197" s="111"/>
      <c r="AN197" s="111"/>
      <c r="AO197" s="112"/>
      <c r="AP197" s="113" t="s">
        <v>584</v>
      </c>
      <c r="AQ197" s="113"/>
      <c r="AR197" s="113"/>
      <c r="AS197" s="113"/>
      <c r="AT197" s="113"/>
      <c r="AU197" s="113"/>
      <c r="AV197" s="113"/>
      <c r="AW197" s="113"/>
      <c r="AX197" s="113"/>
      <c r="AY197">
        <f>COUNTA($C$197)</f>
        <v>1</v>
      </c>
    </row>
    <row r="198" spans="1:51" ht="24.75" customHeight="1" x14ac:dyDescent="0.15">
      <c r="A198" s="55"/>
      <c r="B198" s="55"/>
      <c r="C198" s="55"/>
      <c r="D198" s="55"/>
      <c r="E198" s="55"/>
      <c r="F198" s="55"/>
      <c r="G198" s="55"/>
      <c r="H198" s="55"/>
      <c r="I198" s="55"/>
      <c r="J198" s="55"/>
      <c r="K198" s="55"/>
      <c r="L198" s="55"/>
      <c r="M198" s="55"/>
      <c r="N198" s="55"/>
      <c r="O198" s="55"/>
      <c r="P198" s="56"/>
      <c r="Q198" s="56"/>
      <c r="R198" s="56"/>
      <c r="S198" s="56"/>
      <c r="T198" s="56"/>
      <c r="U198" s="56"/>
      <c r="V198" s="56"/>
      <c r="W198" s="56"/>
      <c r="X198" s="56"/>
      <c r="Y198" s="57"/>
      <c r="Z198" s="57"/>
      <c r="AA198" s="57"/>
      <c r="AB198" s="57"/>
      <c r="AC198" s="57"/>
      <c r="AD198" s="57"/>
      <c r="AE198" s="57"/>
      <c r="AF198" s="57"/>
      <c r="AG198" s="57"/>
      <c r="AH198" s="57"/>
      <c r="AI198" s="57"/>
      <c r="AJ198" s="57"/>
      <c r="AK198" s="57"/>
      <c r="AL198" s="57"/>
      <c r="AM198" s="57"/>
      <c r="AN198" s="57"/>
      <c r="AO198" s="57"/>
      <c r="AP198" s="56"/>
      <c r="AQ198" s="56"/>
      <c r="AR198" s="56"/>
      <c r="AS198" s="56"/>
      <c r="AT198" s="56"/>
      <c r="AU198" s="56"/>
      <c r="AV198" s="56"/>
      <c r="AW198" s="56"/>
      <c r="AX198" s="56"/>
      <c r="AY198">
        <f>COUNTA($C$201)</f>
        <v>1</v>
      </c>
    </row>
    <row r="199" spans="1:51" ht="24.75" customHeight="1" x14ac:dyDescent="0.15">
      <c r="A199" s="48"/>
      <c r="B199" s="52" t="s">
        <v>168</v>
      </c>
      <c r="C199" s="48"/>
      <c r="D199" s="48"/>
      <c r="E199" s="48"/>
      <c r="F199" s="48"/>
      <c r="G199" s="48"/>
      <c r="H199" s="48"/>
      <c r="I199" s="48"/>
      <c r="J199" s="48"/>
      <c r="K199" s="48"/>
      <c r="L199" s="48"/>
      <c r="M199" s="48"/>
      <c r="N199" s="48"/>
      <c r="O199" s="48"/>
      <c r="P199" s="53"/>
      <c r="Q199" s="53"/>
      <c r="R199" s="53"/>
      <c r="S199" s="53"/>
      <c r="T199" s="53"/>
      <c r="U199" s="53"/>
      <c r="V199" s="53"/>
      <c r="W199" s="53"/>
      <c r="X199" s="53"/>
      <c r="Y199" s="54"/>
      <c r="Z199" s="54"/>
      <c r="AA199" s="54"/>
      <c r="AB199" s="54"/>
      <c r="AC199" s="54"/>
      <c r="AD199" s="54"/>
      <c r="AE199" s="54"/>
      <c r="AF199" s="54"/>
      <c r="AG199" s="54"/>
      <c r="AH199" s="54"/>
      <c r="AI199" s="54"/>
      <c r="AJ199" s="54"/>
      <c r="AK199" s="54"/>
      <c r="AL199" s="54"/>
      <c r="AM199" s="54"/>
      <c r="AN199" s="54"/>
      <c r="AO199" s="54"/>
      <c r="AP199" s="53"/>
      <c r="AQ199" s="53"/>
      <c r="AR199" s="53"/>
      <c r="AS199" s="53"/>
      <c r="AT199" s="53"/>
      <c r="AU199" s="53"/>
      <c r="AV199" s="53"/>
      <c r="AW199" s="53"/>
      <c r="AX199" s="53"/>
      <c r="AY199">
        <f>$AY$198</f>
        <v>1</v>
      </c>
    </row>
    <row r="200" spans="1:51" ht="59.25" customHeight="1" x14ac:dyDescent="0.15">
      <c r="A200" s="100"/>
      <c r="B200" s="100"/>
      <c r="C200" s="100" t="s">
        <v>24</v>
      </c>
      <c r="D200" s="100"/>
      <c r="E200" s="100"/>
      <c r="F200" s="100"/>
      <c r="G200" s="100"/>
      <c r="H200" s="100"/>
      <c r="I200" s="100"/>
      <c r="J200" s="101" t="s">
        <v>188</v>
      </c>
      <c r="K200" s="102"/>
      <c r="L200" s="102"/>
      <c r="M200" s="102"/>
      <c r="N200" s="102"/>
      <c r="O200" s="102"/>
      <c r="P200" s="103" t="s">
        <v>25</v>
      </c>
      <c r="Q200" s="103"/>
      <c r="R200" s="103"/>
      <c r="S200" s="103"/>
      <c r="T200" s="103"/>
      <c r="U200" s="103"/>
      <c r="V200" s="103"/>
      <c r="W200" s="103"/>
      <c r="X200" s="103"/>
      <c r="Y200" s="104" t="s">
        <v>187</v>
      </c>
      <c r="Z200" s="105"/>
      <c r="AA200" s="105"/>
      <c r="AB200" s="105"/>
      <c r="AC200" s="101" t="s">
        <v>214</v>
      </c>
      <c r="AD200" s="101"/>
      <c r="AE200" s="101"/>
      <c r="AF200" s="101"/>
      <c r="AG200" s="101"/>
      <c r="AH200" s="104" t="s">
        <v>229</v>
      </c>
      <c r="AI200" s="100"/>
      <c r="AJ200" s="100"/>
      <c r="AK200" s="100"/>
      <c r="AL200" s="100" t="s">
        <v>19</v>
      </c>
      <c r="AM200" s="100"/>
      <c r="AN200" s="100"/>
      <c r="AO200" s="106"/>
      <c r="AP200" s="107" t="s">
        <v>189</v>
      </c>
      <c r="AQ200" s="107"/>
      <c r="AR200" s="107"/>
      <c r="AS200" s="107"/>
      <c r="AT200" s="107"/>
      <c r="AU200" s="107"/>
      <c r="AV200" s="107"/>
      <c r="AW200" s="107"/>
      <c r="AX200" s="107"/>
      <c r="AY200">
        <f>$AY$198</f>
        <v>1</v>
      </c>
    </row>
    <row r="201" spans="1:51" ht="30" customHeight="1" x14ac:dyDescent="0.15">
      <c r="A201" s="114">
        <v>1</v>
      </c>
      <c r="B201" s="114">
        <v>1</v>
      </c>
      <c r="C201" s="115" t="s">
        <v>650</v>
      </c>
      <c r="D201" s="115"/>
      <c r="E201" s="115"/>
      <c r="F201" s="115"/>
      <c r="G201" s="115"/>
      <c r="H201" s="115"/>
      <c r="I201" s="115"/>
      <c r="J201" s="116">
        <v>4000012080002</v>
      </c>
      <c r="K201" s="117"/>
      <c r="L201" s="117"/>
      <c r="M201" s="117"/>
      <c r="N201" s="117"/>
      <c r="O201" s="117"/>
      <c r="P201" s="118" t="s">
        <v>629</v>
      </c>
      <c r="Q201" s="118"/>
      <c r="R201" s="118"/>
      <c r="S201" s="118"/>
      <c r="T201" s="118"/>
      <c r="U201" s="118"/>
      <c r="V201" s="118"/>
      <c r="W201" s="118"/>
      <c r="X201" s="118"/>
      <c r="Y201" s="119">
        <v>8722</v>
      </c>
      <c r="Z201" s="120"/>
      <c r="AA201" s="120"/>
      <c r="AB201" s="121"/>
      <c r="AC201" s="122" t="s">
        <v>73</v>
      </c>
      <c r="AD201" s="123"/>
      <c r="AE201" s="123"/>
      <c r="AF201" s="123"/>
      <c r="AG201" s="123"/>
      <c r="AH201" s="108" t="s">
        <v>263</v>
      </c>
      <c r="AI201" s="109"/>
      <c r="AJ201" s="109"/>
      <c r="AK201" s="109"/>
      <c r="AL201" s="110" t="s">
        <v>263</v>
      </c>
      <c r="AM201" s="111"/>
      <c r="AN201" s="111"/>
      <c r="AO201" s="112"/>
      <c r="AP201" s="113" t="s">
        <v>630</v>
      </c>
      <c r="AQ201" s="113"/>
      <c r="AR201" s="113"/>
      <c r="AS201" s="113"/>
      <c r="AT201" s="113"/>
      <c r="AU201" s="113"/>
      <c r="AV201" s="113"/>
      <c r="AW201" s="113"/>
      <c r="AX201" s="113"/>
      <c r="AY201">
        <f>$AY$198</f>
        <v>1</v>
      </c>
    </row>
    <row r="202" spans="1:51" ht="24.75" customHeight="1" x14ac:dyDescent="0.15">
      <c r="A202" s="55"/>
      <c r="B202" s="55"/>
      <c r="C202" s="55"/>
      <c r="D202" s="55"/>
      <c r="E202" s="55"/>
      <c r="F202" s="55"/>
      <c r="G202" s="55"/>
      <c r="H202" s="55"/>
      <c r="I202" s="55"/>
      <c r="J202" s="55"/>
      <c r="K202" s="55"/>
      <c r="L202" s="55"/>
      <c r="M202" s="55"/>
      <c r="N202" s="55"/>
      <c r="O202" s="55"/>
      <c r="P202" s="56"/>
      <c r="Q202" s="56"/>
      <c r="R202" s="56"/>
      <c r="S202" s="56"/>
      <c r="T202" s="56"/>
      <c r="U202" s="56"/>
      <c r="V202" s="56"/>
      <c r="W202" s="56"/>
      <c r="X202" s="56"/>
      <c r="Y202" s="57"/>
      <c r="Z202" s="57"/>
      <c r="AA202" s="57"/>
      <c r="AB202" s="57"/>
      <c r="AC202" s="57"/>
      <c r="AD202" s="57"/>
      <c r="AE202" s="57"/>
      <c r="AF202" s="57"/>
      <c r="AG202" s="57"/>
      <c r="AH202" s="57"/>
      <c r="AI202" s="57"/>
      <c r="AJ202" s="57"/>
      <c r="AK202" s="57"/>
      <c r="AL202" s="57"/>
      <c r="AM202" s="57"/>
      <c r="AN202" s="57"/>
      <c r="AO202" s="57"/>
      <c r="AP202" s="56"/>
      <c r="AQ202" s="56"/>
      <c r="AR202" s="56"/>
      <c r="AS202" s="56"/>
      <c r="AT202" s="56"/>
      <c r="AU202" s="56"/>
      <c r="AV202" s="56"/>
      <c r="AW202" s="56"/>
      <c r="AX202" s="56"/>
      <c r="AY202">
        <f>COUNTA($C$205)</f>
        <v>1</v>
      </c>
    </row>
    <row r="203" spans="1:51" ht="24.75" customHeight="1" x14ac:dyDescent="0.15">
      <c r="A203" s="48"/>
      <c r="B203" s="52" t="s">
        <v>169</v>
      </c>
      <c r="C203" s="48"/>
      <c r="D203" s="48"/>
      <c r="E203" s="48"/>
      <c r="F203" s="48"/>
      <c r="G203" s="48"/>
      <c r="H203" s="48"/>
      <c r="I203" s="48"/>
      <c r="J203" s="48"/>
      <c r="K203" s="48"/>
      <c r="L203" s="48"/>
      <c r="M203" s="48"/>
      <c r="N203" s="48"/>
      <c r="O203" s="48"/>
      <c r="P203" s="53"/>
      <c r="Q203" s="53"/>
      <c r="R203" s="53"/>
      <c r="S203" s="53"/>
      <c r="T203" s="53"/>
      <c r="U203" s="53"/>
      <c r="V203" s="53"/>
      <c r="W203" s="53"/>
      <c r="X203" s="53"/>
      <c r="Y203" s="54"/>
      <c r="Z203" s="54"/>
      <c r="AA203" s="54"/>
      <c r="AB203" s="54"/>
      <c r="AC203" s="54"/>
      <c r="AD203" s="54"/>
      <c r="AE203" s="54"/>
      <c r="AF203" s="54"/>
      <c r="AG203" s="54"/>
      <c r="AH203" s="54"/>
      <c r="AI203" s="54"/>
      <c r="AJ203" s="54"/>
      <c r="AK203" s="54"/>
      <c r="AL203" s="54"/>
      <c r="AM203" s="54"/>
      <c r="AN203" s="54"/>
      <c r="AO203" s="54"/>
      <c r="AP203" s="53"/>
      <c r="AQ203" s="53"/>
      <c r="AR203" s="53"/>
      <c r="AS203" s="53"/>
      <c r="AT203" s="53"/>
      <c r="AU203" s="53"/>
      <c r="AV203" s="53"/>
      <c r="AW203" s="53"/>
      <c r="AX203" s="53"/>
      <c r="AY203">
        <f>$AY$202</f>
        <v>1</v>
      </c>
    </row>
    <row r="204" spans="1:51" ht="59.25" customHeight="1" x14ac:dyDescent="0.15">
      <c r="A204" s="100"/>
      <c r="B204" s="100"/>
      <c r="C204" s="100" t="s">
        <v>24</v>
      </c>
      <c r="D204" s="100"/>
      <c r="E204" s="100"/>
      <c r="F204" s="100"/>
      <c r="G204" s="100"/>
      <c r="H204" s="100"/>
      <c r="I204" s="100"/>
      <c r="J204" s="101" t="s">
        <v>188</v>
      </c>
      <c r="K204" s="102"/>
      <c r="L204" s="102"/>
      <c r="M204" s="102"/>
      <c r="N204" s="102"/>
      <c r="O204" s="102"/>
      <c r="P204" s="103" t="s">
        <v>25</v>
      </c>
      <c r="Q204" s="103"/>
      <c r="R204" s="103"/>
      <c r="S204" s="103"/>
      <c r="T204" s="103"/>
      <c r="U204" s="103"/>
      <c r="V204" s="103"/>
      <c r="W204" s="103"/>
      <c r="X204" s="103"/>
      <c r="Y204" s="104" t="s">
        <v>187</v>
      </c>
      <c r="Z204" s="105"/>
      <c r="AA204" s="105"/>
      <c r="AB204" s="105"/>
      <c r="AC204" s="101" t="s">
        <v>214</v>
      </c>
      <c r="AD204" s="101"/>
      <c r="AE204" s="101"/>
      <c r="AF204" s="101"/>
      <c r="AG204" s="101"/>
      <c r="AH204" s="104" t="s">
        <v>229</v>
      </c>
      <c r="AI204" s="100"/>
      <c r="AJ204" s="100"/>
      <c r="AK204" s="100"/>
      <c r="AL204" s="100" t="s">
        <v>19</v>
      </c>
      <c r="AM204" s="100"/>
      <c r="AN204" s="100"/>
      <c r="AO204" s="106"/>
      <c r="AP204" s="107" t="s">
        <v>189</v>
      </c>
      <c r="AQ204" s="107"/>
      <c r="AR204" s="107"/>
      <c r="AS204" s="107"/>
      <c r="AT204" s="107"/>
      <c r="AU204" s="107"/>
      <c r="AV204" s="107"/>
      <c r="AW204" s="107"/>
      <c r="AX204" s="107"/>
      <c r="AY204">
        <f>$AY$202</f>
        <v>1</v>
      </c>
    </row>
    <row r="205" spans="1:51" ht="30" customHeight="1" x14ac:dyDescent="0.15">
      <c r="A205" s="114">
        <v>1</v>
      </c>
      <c r="B205" s="114">
        <v>1</v>
      </c>
      <c r="C205" s="115" t="s">
        <v>651</v>
      </c>
      <c r="D205" s="115"/>
      <c r="E205" s="115"/>
      <c r="F205" s="115"/>
      <c r="G205" s="115"/>
      <c r="H205" s="115"/>
      <c r="I205" s="115"/>
      <c r="J205" s="116">
        <v>3000012080003</v>
      </c>
      <c r="K205" s="117"/>
      <c r="L205" s="117"/>
      <c r="M205" s="117"/>
      <c r="N205" s="117"/>
      <c r="O205" s="117"/>
      <c r="P205" s="118" t="s">
        <v>629</v>
      </c>
      <c r="Q205" s="118"/>
      <c r="R205" s="118"/>
      <c r="S205" s="118"/>
      <c r="T205" s="118"/>
      <c r="U205" s="118"/>
      <c r="V205" s="118"/>
      <c r="W205" s="118"/>
      <c r="X205" s="118"/>
      <c r="Y205" s="119">
        <v>1707</v>
      </c>
      <c r="Z205" s="120"/>
      <c r="AA205" s="120"/>
      <c r="AB205" s="121"/>
      <c r="AC205" s="122" t="s">
        <v>73</v>
      </c>
      <c r="AD205" s="123"/>
      <c r="AE205" s="123"/>
      <c r="AF205" s="123"/>
      <c r="AG205" s="123"/>
      <c r="AH205" s="108" t="s">
        <v>263</v>
      </c>
      <c r="AI205" s="109"/>
      <c r="AJ205" s="109"/>
      <c r="AK205" s="109"/>
      <c r="AL205" s="110" t="s">
        <v>263</v>
      </c>
      <c r="AM205" s="111"/>
      <c r="AN205" s="111"/>
      <c r="AO205" s="112"/>
      <c r="AP205" s="113" t="s">
        <v>630</v>
      </c>
      <c r="AQ205" s="113"/>
      <c r="AR205" s="113"/>
      <c r="AS205" s="113"/>
      <c r="AT205" s="113"/>
      <c r="AU205" s="113"/>
      <c r="AV205" s="113"/>
      <c r="AW205" s="113"/>
      <c r="AX205" s="113"/>
      <c r="AY205">
        <f>$AY$202</f>
        <v>1</v>
      </c>
    </row>
    <row r="206" spans="1:51" ht="24.75" customHeight="1" x14ac:dyDescent="0.15">
      <c r="A206" s="88" t="s">
        <v>553</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90"/>
      <c r="AL206" s="91" t="s">
        <v>215</v>
      </c>
      <c r="AM206" s="92"/>
      <c r="AN206" s="92"/>
      <c r="AO206" s="66" t="s">
        <v>681</v>
      </c>
      <c r="AP206" s="58"/>
      <c r="AQ206" s="58"/>
      <c r="AR206" s="58"/>
      <c r="AS206" s="58"/>
      <c r="AT206" s="58"/>
      <c r="AU206" s="58"/>
      <c r="AV206" s="58"/>
      <c r="AW206" s="58"/>
      <c r="AX206" s="59"/>
      <c r="AY206">
        <f>COUNTIF($AO$206,"☑")</f>
        <v>1</v>
      </c>
    </row>
  </sheetData>
  <sheetProtection formatRows="0"/>
  <dataConsolidate link="1"/>
  <mergeCells count="846">
    <mergeCell ref="A82:D82"/>
    <mergeCell ref="AT91:AU91"/>
    <mergeCell ref="AV91:AW91"/>
    <mergeCell ref="A88:D88"/>
    <mergeCell ref="E88:P88"/>
    <mergeCell ref="Q88:AB88"/>
    <mergeCell ref="AC88:AN88"/>
    <mergeCell ref="AO88:AX88"/>
    <mergeCell ref="A89:D89"/>
    <mergeCell ref="A86:D86"/>
    <mergeCell ref="E86:P86"/>
    <mergeCell ref="A73:AX73"/>
    <mergeCell ref="A74:AX74"/>
    <mergeCell ref="A75:E75"/>
    <mergeCell ref="F75:AX75"/>
    <mergeCell ref="A76:AX76"/>
    <mergeCell ref="A70:B71"/>
    <mergeCell ref="C70:F70"/>
    <mergeCell ref="G70:AX70"/>
    <mergeCell ref="C71:F71"/>
    <mergeCell ref="G71:AX71"/>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AW38:AX38"/>
    <mergeCell ref="AI40:AL40"/>
    <mergeCell ref="AM40:AP40"/>
    <mergeCell ref="AQ40:AT40"/>
    <mergeCell ref="G35:X36"/>
    <mergeCell ref="AE35:AH35"/>
    <mergeCell ref="AI35:AL35"/>
    <mergeCell ref="AM35:AP35"/>
    <mergeCell ref="A22:F29"/>
    <mergeCell ref="G22:O22"/>
    <mergeCell ref="P22:V22"/>
    <mergeCell ref="W22:AC22"/>
    <mergeCell ref="G29:O29"/>
    <mergeCell ref="P29:V29"/>
    <mergeCell ref="W29:AC29"/>
    <mergeCell ref="A30:F30"/>
    <mergeCell ref="G30:AX30"/>
    <mergeCell ref="W25:AC25"/>
    <mergeCell ref="G26:O26"/>
    <mergeCell ref="P26:V26"/>
    <mergeCell ref="W26:AC26"/>
    <mergeCell ref="G23:O23"/>
    <mergeCell ref="P23:V23"/>
    <mergeCell ref="W23:AC23"/>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Y32:AA32"/>
    <mergeCell ref="AB32:AD32"/>
    <mergeCell ref="AE32:AH32"/>
    <mergeCell ref="AI32:AL32"/>
    <mergeCell ref="AI31:AL31"/>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Q35:AX35"/>
    <mergeCell ref="G32:O33"/>
    <mergeCell ref="P32:X33"/>
    <mergeCell ref="AQ38:AR38"/>
    <mergeCell ref="AS38:AT38"/>
    <mergeCell ref="AU38:AV38"/>
    <mergeCell ref="A34:F36"/>
    <mergeCell ref="G34:X34"/>
    <mergeCell ref="Y34:AA34"/>
    <mergeCell ref="AB34:AD34"/>
    <mergeCell ref="AE34:AH34"/>
    <mergeCell ref="AI34:AL34"/>
    <mergeCell ref="AB36:AD36"/>
    <mergeCell ref="AE36:AH36"/>
    <mergeCell ref="AI36:AL36"/>
    <mergeCell ref="AQ37:AT37"/>
    <mergeCell ref="AU37:AX37"/>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M41:AP41"/>
    <mergeCell ref="AQ41:AT41"/>
    <mergeCell ref="AU41:AX41"/>
    <mergeCell ref="A42:F43"/>
    <mergeCell ref="G42:AX43"/>
    <mergeCell ref="AU40:AX40"/>
    <mergeCell ref="G39:O41"/>
    <mergeCell ref="P39:X41"/>
    <mergeCell ref="Y39:AA39"/>
    <mergeCell ref="AB39:AD39"/>
    <mergeCell ref="AE39:AH39"/>
    <mergeCell ref="AI39:AL39"/>
    <mergeCell ref="Y41:AA41"/>
    <mergeCell ref="AB41:AD41"/>
    <mergeCell ref="AE41:AH41"/>
    <mergeCell ref="U48:AX48"/>
    <mergeCell ref="G49:T49"/>
    <mergeCell ref="A50:AX50"/>
    <mergeCell ref="C51:AC51"/>
    <mergeCell ref="AD51:AF51"/>
    <mergeCell ref="AG51:AX51"/>
    <mergeCell ref="W45:AA45"/>
    <mergeCell ref="AB45:AX45"/>
    <mergeCell ref="W46:AA46"/>
    <mergeCell ref="AB46:AX46"/>
    <mergeCell ref="C47:D49"/>
    <mergeCell ref="E47:F49"/>
    <mergeCell ref="G47:I47"/>
    <mergeCell ref="J47:T47"/>
    <mergeCell ref="U47:AX47"/>
    <mergeCell ref="G48:T48"/>
    <mergeCell ref="A44:B49"/>
    <mergeCell ref="C44:D46"/>
    <mergeCell ref="E44:F44"/>
    <mergeCell ref="G44:AX44"/>
    <mergeCell ref="E45:F46"/>
    <mergeCell ref="G45:V46"/>
    <mergeCell ref="U49:AX49"/>
    <mergeCell ref="E56:AC56"/>
    <mergeCell ref="AD56:AF56"/>
    <mergeCell ref="E57:AC57"/>
    <mergeCell ref="AD57:AF57"/>
    <mergeCell ref="C58:AC58"/>
    <mergeCell ref="C63:AC63"/>
    <mergeCell ref="AD63:AF63"/>
    <mergeCell ref="AG63:AX63"/>
    <mergeCell ref="C64:AC64"/>
    <mergeCell ref="AD64:AF64"/>
    <mergeCell ref="AG64:AX64"/>
    <mergeCell ref="C61:AC61"/>
    <mergeCell ref="AD61:AF61"/>
    <mergeCell ref="AG61:AX61"/>
    <mergeCell ref="C62:AC62"/>
    <mergeCell ref="AD62:AF62"/>
    <mergeCell ref="AG62:AX62"/>
    <mergeCell ref="AD58:AF58"/>
    <mergeCell ref="AG58:AX58"/>
    <mergeCell ref="A52:B54"/>
    <mergeCell ref="C52:AC52"/>
    <mergeCell ref="AD52:AF52"/>
    <mergeCell ref="AG52:AX52"/>
    <mergeCell ref="C53:AC53"/>
    <mergeCell ref="AD53:AF53"/>
    <mergeCell ref="AG53:AX53"/>
    <mergeCell ref="C54:AC54"/>
    <mergeCell ref="AD54:AF54"/>
    <mergeCell ref="AG54:AX54"/>
    <mergeCell ref="C59:AC59"/>
    <mergeCell ref="AD59:AF59"/>
    <mergeCell ref="AG59:AX59"/>
    <mergeCell ref="C60:AC60"/>
    <mergeCell ref="AD60:AF60"/>
    <mergeCell ref="AG60:AX60"/>
    <mergeCell ref="AG68:AX68"/>
    <mergeCell ref="A65:B68"/>
    <mergeCell ref="C65:AC65"/>
    <mergeCell ref="AD65:AF65"/>
    <mergeCell ref="AG65:AX65"/>
    <mergeCell ref="C66:AC66"/>
    <mergeCell ref="AD66:AF66"/>
    <mergeCell ref="AG66:AX66"/>
    <mergeCell ref="C67:AC67"/>
    <mergeCell ref="AD67:AF67"/>
    <mergeCell ref="AG67:AX67"/>
    <mergeCell ref="C68:AC68"/>
    <mergeCell ref="AD68:AF68"/>
    <mergeCell ref="A55:B64"/>
    <mergeCell ref="C55:AC55"/>
    <mergeCell ref="AD55:AF55"/>
    <mergeCell ref="AG55:AX57"/>
    <mergeCell ref="C56:D57"/>
    <mergeCell ref="A69:B69"/>
    <mergeCell ref="C69:AC69"/>
    <mergeCell ref="AD69:AF69"/>
    <mergeCell ref="AG69:AX69"/>
    <mergeCell ref="E82:P82"/>
    <mergeCell ref="Q82:AB82"/>
    <mergeCell ref="AC82:AN82"/>
    <mergeCell ref="AO82:AX82"/>
    <mergeCell ref="A83:D83"/>
    <mergeCell ref="E83:P83"/>
    <mergeCell ref="Q83:AB83"/>
    <mergeCell ref="AC83:AN83"/>
    <mergeCell ref="AO83:AX83"/>
    <mergeCell ref="A77:E77"/>
    <mergeCell ref="F77:AX77"/>
    <mergeCell ref="A78:AX78"/>
    <mergeCell ref="A79:AX79"/>
    <mergeCell ref="A80:AX80"/>
    <mergeCell ref="A81:D81"/>
    <mergeCell ref="E81:P81"/>
    <mergeCell ref="Q81:AB81"/>
    <mergeCell ref="AC81:AN81"/>
    <mergeCell ref="AO81:AX81"/>
    <mergeCell ref="A72:AX72"/>
    <mergeCell ref="Q86:AB86"/>
    <mergeCell ref="AC86:AN86"/>
    <mergeCell ref="AO86:AX86"/>
    <mergeCell ref="A87:D87"/>
    <mergeCell ref="E87:P87"/>
    <mergeCell ref="Q87:AB87"/>
    <mergeCell ref="AC87:AN87"/>
    <mergeCell ref="AO87:AX87"/>
    <mergeCell ref="A84:D84"/>
    <mergeCell ref="E84:P84"/>
    <mergeCell ref="Q84:AB84"/>
    <mergeCell ref="AC84:AN84"/>
    <mergeCell ref="AO84:AX84"/>
    <mergeCell ref="A85:D85"/>
    <mergeCell ref="E85:P85"/>
    <mergeCell ref="Q85:AB85"/>
    <mergeCell ref="AC85:AN85"/>
    <mergeCell ref="AO85:AX85"/>
    <mergeCell ref="AA89:AB89"/>
    <mergeCell ref="AC89:AE89"/>
    <mergeCell ref="AG89:AH89"/>
    <mergeCell ref="AJ89:AK89"/>
    <mergeCell ref="AM89:AN89"/>
    <mergeCell ref="AO89:AP89"/>
    <mergeCell ref="AM91:AN91"/>
    <mergeCell ref="AO91:AP91"/>
    <mergeCell ref="A92:F130"/>
    <mergeCell ref="L91:N91"/>
    <mergeCell ref="X91:Z91"/>
    <mergeCell ref="AJ91:AL91"/>
    <mergeCell ref="A91:D91"/>
    <mergeCell ref="O91:P91"/>
    <mergeCell ref="U90:V90"/>
    <mergeCell ref="X90:Y90"/>
    <mergeCell ref="AA90:AB90"/>
    <mergeCell ref="AC90:AE90"/>
    <mergeCell ref="AG90:AH90"/>
    <mergeCell ref="AJ90:AK90"/>
    <mergeCell ref="A90:D90"/>
    <mergeCell ref="E90:G90"/>
    <mergeCell ref="I90:J90"/>
    <mergeCell ref="L90:M90"/>
    <mergeCell ref="O90:P90"/>
    <mergeCell ref="Q90:S90"/>
    <mergeCell ref="G131:AB131"/>
    <mergeCell ref="AC131:AX131"/>
    <mergeCell ref="G132:K132"/>
    <mergeCell ref="L132:X132"/>
    <mergeCell ref="AA91:AB91"/>
    <mergeCell ref="AM90:AN90"/>
    <mergeCell ref="AO90:AP90"/>
    <mergeCell ref="AR90:AS90"/>
    <mergeCell ref="AU90:AV90"/>
    <mergeCell ref="Y132:AB132"/>
    <mergeCell ref="AC132:AG132"/>
    <mergeCell ref="AH132:AT132"/>
    <mergeCell ref="AU132:AX132"/>
    <mergeCell ref="G133:K133"/>
    <mergeCell ref="L133:X133"/>
    <mergeCell ref="Y133:AB133"/>
    <mergeCell ref="AC133:AG133"/>
    <mergeCell ref="AH133:AT133"/>
    <mergeCell ref="AU133:AX133"/>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A147:AK147"/>
    <mergeCell ref="AL147:AN147"/>
    <mergeCell ref="A152:B152"/>
    <mergeCell ref="C152:I152"/>
    <mergeCell ref="J152:O152"/>
    <mergeCell ref="P152:X152"/>
    <mergeCell ref="Y152:AB152"/>
    <mergeCell ref="AC152:AG152"/>
    <mergeCell ref="AH152:AK152"/>
    <mergeCell ref="AL152:AO152"/>
    <mergeCell ref="G146:K146"/>
    <mergeCell ref="L146:X146"/>
    <mergeCell ref="Y146:AB146"/>
    <mergeCell ref="AC146:AG146"/>
    <mergeCell ref="AH146:AT146"/>
    <mergeCell ref="AU146:AX146"/>
    <mergeCell ref="AP152:AX152"/>
    <mergeCell ref="A131:F146"/>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L155:AO155"/>
    <mergeCell ref="AP155:AX155"/>
    <mergeCell ref="A153:B153"/>
    <mergeCell ref="C153:I153"/>
    <mergeCell ref="J153:O153"/>
    <mergeCell ref="P153:X153"/>
    <mergeCell ref="Y153:AB153"/>
    <mergeCell ref="AC153:AG153"/>
    <mergeCell ref="AH153:AK153"/>
    <mergeCell ref="AL153:AO153"/>
    <mergeCell ref="AP153:AX153"/>
    <mergeCell ref="AP156:AX156"/>
    <mergeCell ref="A157:B157"/>
    <mergeCell ref="C157:I157"/>
    <mergeCell ref="J157:O157"/>
    <mergeCell ref="P157:X157"/>
    <mergeCell ref="Y157:AB157"/>
    <mergeCell ref="AC157:AG157"/>
    <mergeCell ref="AH157:AK157"/>
    <mergeCell ref="AL157:AO157"/>
    <mergeCell ref="AP157:AX157"/>
    <mergeCell ref="A156:B156"/>
    <mergeCell ref="C156:I156"/>
    <mergeCell ref="J156:O156"/>
    <mergeCell ref="P156:X156"/>
    <mergeCell ref="Y156:AB156"/>
    <mergeCell ref="AC156:AG156"/>
    <mergeCell ref="AH156:AK156"/>
    <mergeCell ref="AL156:AO156"/>
    <mergeCell ref="A160:B160"/>
    <mergeCell ref="C160:I160"/>
    <mergeCell ref="J160:O160"/>
    <mergeCell ref="P160:X160"/>
    <mergeCell ref="Y160:AB160"/>
    <mergeCell ref="AC160:AG160"/>
    <mergeCell ref="AH160:AK160"/>
    <mergeCell ref="AL160:AO160"/>
    <mergeCell ref="AP160:AX160"/>
    <mergeCell ref="AH158:AK158"/>
    <mergeCell ref="AL158:AO158"/>
    <mergeCell ref="AP158:AX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L159:AO159"/>
    <mergeCell ref="AP159:AX159"/>
    <mergeCell ref="AH162:AK162"/>
    <mergeCell ref="AL162:AO162"/>
    <mergeCell ref="AP162:AX162"/>
    <mergeCell ref="A162:B162"/>
    <mergeCell ref="C162:I162"/>
    <mergeCell ref="J162:O162"/>
    <mergeCell ref="P162:X162"/>
    <mergeCell ref="Y162:AB162"/>
    <mergeCell ref="AC162:AG162"/>
    <mergeCell ref="A161:B161"/>
    <mergeCell ref="C161:I161"/>
    <mergeCell ref="J161:O161"/>
    <mergeCell ref="P161:X161"/>
    <mergeCell ref="Y161:AB161"/>
    <mergeCell ref="AC161:AG161"/>
    <mergeCell ref="AH161:AK161"/>
    <mergeCell ref="AL161:AO161"/>
    <mergeCell ref="AP161:AX161"/>
    <mergeCell ref="AL165:AO165"/>
    <mergeCell ref="AP165:AX165"/>
    <mergeCell ref="A166:B166"/>
    <mergeCell ref="C166:I166"/>
    <mergeCell ref="J166:O166"/>
    <mergeCell ref="P166:X166"/>
    <mergeCell ref="Y166:AB166"/>
    <mergeCell ref="AC166:AG166"/>
    <mergeCell ref="AH166:AK166"/>
    <mergeCell ref="AL166:AO166"/>
    <mergeCell ref="A165:B165"/>
    <mergeCell ref="C165:I165"/>
    <mergeCell ref="J165:O165"/>
    <mergeCell ref="P165:X165"/>
    <mergeCell ref="Y165:AB165"/>
    <mergeCell ref="AC165:AG165"/>
    <mergeCell ref="AH165:AK165"/>
    <mergeCell ref="AP166:AX166"/>
    <mergeCell ref="AL170:AO170"/>
    <mergeCell ref="AP170:AX170"/>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173:B173"/>
    <mergeCell ref="C173:I173"/>
    <mergeCell ref="J173:O173"/>
    <mergeCell ref="P173:X173"/>
    <mergeCell ref="Y173:AB173"/>
    <mergeCell ref="AC173:AG173"/>
    <mergeCell ref="AH173:AK173"/>
    <mergeCell ref="AL173:AO173"/>
    <mergeCell ref="AP173:AX173"/>
    <mergeCell ref="AH174:AK174"/>
    <mergeCell ref="AL174:AO174"/>
    <mergeCell ref="AP174:AX174"/>
    <mergeCell ref="A174:B174"/>
    <mergeCell ref="C174:I174"/>
    <mergeCell ref="J174:O174"/>
    <mergeCell ref="P174:X174"/>
    <mergeCell ref="Y174:AB174"/>
    <mergeCell ref="AC174:AG174"/>
    <mergeCell ref="AP177:AX177"/>
    <mergeCell ref="A178:B178"/>
    <mergeCell ref="C178:I178"/>
    <mergeCell ref="J178:O178"/>
    <mergeCell ref="P178:X178"/>
    <mergeCell ref="Y178:AB178"/>
    <mergeCell ref="AC178:AG178"/>
    <mergeCell ref="AH178:AK178"/>
    <mergeCell ref="AL178:AO178"/>
    <mergeCell ref="AP178:AX178"/>
    <mergeCell ref="A177:B177"/>
    <mergeCell ref="C177:I177"/>
    <mergeCell ref="J177:O177"/>
    <mergeCell ref="P177:X177"/>
    <mergeCell ref="Y177:AB177"/>
    <mergeCell ref="AC177:AG177"/>
    <mergeCell ref="AH177:AK177"/>
    <mergeCell ref="AL177:AO177"/>
    <mergeCell ref="A181:B181"/>
    <mergeCell ref="C181:I181"/>
    <mergeCell ref="J181:O181"/>
    <mergeCell ref="P181:X181"/>
    <mergeCell ref="Y181:AB181"/>
    <mergeCell ref="AC181:AG181"/>
    <mergeCell ref="AH181:AK181"/>
    <mergeCell ref="AL181:AO181"/>
    <mergeCell ref="AP181:AX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L180:AO180"/>
    <mergeCell ref="AP180:AX180"/>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L184:AO184"/>
    <mergeCell ref="AP184:AX184"/>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185:B185"/>
    <mergeCell ref="C185:I185"/>
    <mergeCell ref="J185:O185"/>
    <mergeCell ref="P185:X185"/>
    <mergeCell ref="Y185:AB185"/>
    <mergeCell ref="AC185:AG185"/>
    <mergeCell ref="AH185:AK185"/>
    <mergeCell ref="AL185:AO185"/>
    <mergeCell ref="AH187:AK187"/>
    <mergeCell ref="AL187:AO187"/>
    <mergeCell ref="AP187:AX187"/>
    <mergeCell ref="A187:B187"/>
    <mergeCell ref="C187:I187"/>
    <mergeCell ref="J187:O187"/>
    <mergeCell ref="P187:X187"/>
    <mergeCell ref="Y187:AB187"/>
    <mergeCell ref="AC187:AG187"/>
    <mergeCell ref="A190:B190"/>
    <mergeCell ref="C190:I190"/>
    <mergeCell ref="J190:O190"/>
    <mergeCell ref="P190:X190"/>
    <mergeCell ref="Y190:AB190"/>
    <mergeCell ref="AC190:AG190"/>
    <mergeCell ref="AH190:AK190"/>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H197:AK197"/>
    <mergeCell ref="AL197:AO197"/>
    <mergeCell ref="AP197:AX197"/>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205:B205"/>
    <mergeCell ref="C205:I205"/>
    <mergeCell ref="J205:O205"/>
    <mergeCell ref="P205:X205"/>
    <mergeCell ref="Y205:AB205"/>
    <mergeCell ref="AC205:AG205"/>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L201:AO201"/>
    <mergeCell ref="AP201:AX201"/>
    <mergeCell ref="P204:X204"/>
    <mergeCell ref="Y204:AB204"/>
    <mergeCell ref="AC204:AG204"/>
    <mergeCell ref="AH204:AK204"/>
    <mergeCell ref="AL204:AO204"/>
    <mergeCell ref="AP204:AX204"/>
    <mergeCell ref="AH205:AK205"/>
    <mergeCell ref="AL205:AO205"/>
    <mergeCell ref="AP205:AX205"/>
    <mergeCell ref="A206:AK206"/>
    <mergeCell ref="AL206:AN206"/>
    <mergeCell ref="AR89:AS89"/>
    <mergeCell ref="AU89:AV89"/>
    <mergeCell ref="E91:F91"/>
    <mergeCell ref="G91:I91"/>
    <mergeCell ref="J91:K91"/>
    <mergeCell ref="Q91:R91"/>
    <mergeCell ref="S91:U91"/>
    <mergeCell ref="V91:W91"/>
    <mergeCell ref="AC91:AD91"/>
    <mergeCell ref="AE91:AG91"/>
    <mergeCell ref="AH91:AI91"/>
    <mergeCell ref="AQ91:AS91"/>
    <mergeCell ref="E89:G89"/>
    <mergeCell ref="I89:J89"/>
    <mergeCell ref="L89:M89"/>
    <mergeCell ref="O89:P89"/>
    <mergeCell ref="Q89:S89"/>
    <mergeCell ref="U89:V89"/>
    <mergeCell ref="X89:Y89"/>
    <mergeCell ref="A204:B204"/>
    <mergeCell ref="C204:I204"/>
    <mergeCell ref="J204:O204"/>
  </mergeCells>
  <phoneticPr fontId="5"/>
  <conditionalFormatting sqref="P14:AQ14">
    <cfRule type="expression" dxfId="213" priority="1135">
      <formula>IF(RIGHT(TEXT(P14,"0.#"),1)=".",FALSE,TRUE)</formula>
    </cfRule>
    <cfRule type="expression" dxfId="212" priority="1136">
      <formula>IF(RIGHT(TEXT(P14,"0.#"),1)=".",TRUE,FALSE)</formula>
    </cfRule>
  </conditionalFormatting>
  <conditionalFormatting sqref="P18:AX18">
    <cfRule type="expression" dxfId="211" priority="1133">
      <formula>IF(RIGHT(TEXT(P18,"0.#"),1)=".",FALSE,TRUE)</formula>
    </cfRule>
    <cfRule type="expression" dxfId="210" priority="1134">
      <formula>IF(RIGHT(TEXT(P18,"0.#"),1)=".",TRUE,FALSE)</formula>
    </cfRule>
  </conditionalFormatting>
  <conditionalFormatting sqref="Y134">
    <cfRule type="expression" dxfId="209" priority="1129">
      <formula>IF(RIGHT(TEXT(Y134,"0.#"),1)=".",FALSE,TRUE)</formula>
    </cfRule>
    <cfRule type="expression" dxfId="208" priority="1130">
      <formula>IF(RIGHT(TEXT(Y134,"0.#"),1)=".",TRUE,FALSE)</formula>
    </cfRule>
  </conditionalFormatting>
  <conditionalFormatting sqref="P17:AQ17 P15:AX15 P13:AX13 P16:AC16 AK16:AQ16">
    <cfRule type="expression" dxfId="207" priority="1127">
      <formula>IF(RIGHT(TEXT(P13,"0.#"),1)=".",FALSE,TRUE)</formula>
    </cfRule>
    <cfRule type="expression" dxfId="206" priority="1128">
      <formula>IF(RIGHT(TEXT(P13,"0.#"),1)=".",TRUE,FALSE)</formula>
    </cfRule>
  </conditionalFormatting>
  <conditionalFormatting sqref="P19:AJ19">
    <cfRule type="expression" dxfId="205" priority="1125">
      <formula>IF(RIGHT(TEXT(P19,"0.#"),1)=".",FALSE,TRUE)</formula>
    </cfRule>
    <cfRule type="expression" dxfId="204" priority="1126">
      <formula>IF(RIGHT(TEXT(P19,"0.#"),1)=".",TRUE,FALSE)</formula>
    </cfRule>
  </conditionalFormatting>
  <conditionalFormatting sqref="AE32">
    <cfRule type="expression" dxfId="203" priority="1123">
      <formula>IF(RIGHT(TEXT(AE32,"0.#"),1)=".",FALSE,TRUE)</formula>
    </cfRule>
    <cfRule type="expression" dxfId="202" priority="1124">
      <formula>IF(RIGHT(TEXT(AE32,"0.#"),1)=".",TRUE,FALSE)</formula>
    </cfRule>
  </conditionalFormatting>
  <conditionalFormatting sqref="AU134">
    <cfRule type="expression" dxfId="201" priority="1117">
      <formula>IF(RIGHT(TEXT(AU134,"0.#"),1)=".",FALSE,TRUE)</formula>
    </cfRule>
    <cfRule type="expression" dxfId="200" priority="1118">
      <formula>IF(RIGHT(TEXT(AU134,"0.#"),1)=".",TRUE,FALSE)</formula>
    </cfRule>
  </conditionalFormatting>
  <conditionalFormatting sqref="Y146 Y142 Y138">
    <cfRule type="expression" dxfId="199" priority="1111">
      <formula>IF(RIGHT(TEXT(Y138,"0.#"),1)=".",FALSE,TRUE)</formula>
    </cfRule>
    <cfRule type="expression" dxfId="198" priority="1112">
      <formula>IF(RIGHT(TEXT(Y138,"0.#"),1)=".",TRUE,FALSE)</formula>
    </cfRule>
  </conditionalFormatting>
  <conditionalFormatting sqref="AU146 AU142 AU138">
    <cfRule type="expression" dxfId="197" priority="1105">
      <formula>IF(RIGHT(TEXT(AU138,"0.#"),1)=".",FALSE,TRUE)</formula>
    </cfRule>
    <cfRule type="expression" dxfId="196" priority="1106">
      <formula>IF(RIGHT(TEXT(AU138,"0.#"),1)=".",TRUE,FALSE)</formula>
    </cfRule>
  </conditionalFormatting>
  <conditionalFormatting sqref="AI32">
    <cfRule type="expression" dxfId="195" priority="1101">
      <formula>IF(RIGHT(TEXT(AI32,"0.#"),1)=".",FALSE,TRUE)</formula>
    </cfRule>
    <cfRule type="expression" dxfId="194" priority="1102">
      <formula>IF(RIGHT(TEXT(AI32,"0.#"),1)=".",TRUE,FALSE)</formula>
    </cfRule>
  </conditionalFormatting>
  <conditionalFormatting sqref="AM32">
    <cfRule type="expression" dxfId="193" priority="1099">
      <formula>IF(RIGHT(TEXT(AM32,"0.#"),1)=".",FALSE,TRUE)</formula>
    </cfRule>
    <cfRule type="expression" dxfId="192" priority="1100">
      <formula>IF(RIGHT(TEXT(AM32,"0.#"),1)=".",TRUE,FALSE)</formula>
    </cfRule>
  </conditionalFormatting>
  <conditionalFormatting sqref="AE33">
    <cfRule type="expression" dxfId="191" priority="1097">
      <formula>IF(RIGHT(TEXT(AE33,"0.#"),1)=".",FALSE,TRUE)</formula>
    </cfRule>
    <cfRule type="expression" dxfId="190" priority="1098">
      <formula>IF(RIGHT(TEXT(AE33,"0.#"),1)=".",TRUE,FALSE)</formula>
    </cfRule>
  </conditionalFormatting>
  <conditionalFormatting sqref="AI33">
    <cfRule type="expression" dxfId="189" priority="1095">
      <formula>IF(RIGHT(TEXT(AI33,"0.#"),1)=".",FALSE,TRUE)</formula>
    </cfRule>
    <cfRule type="expression" dxfId="188" priority="1096">
      <formula>IF(RIGHT(TEXT(AI33,"0.#"),1)=".",TRUE,FALSE)</formula>
    </cfRule>
  </conditionalFormatting>
  <conditionalFormatting sqref="Y155:Y162">
    <cfRule type="expression" dxfId="187" priority="1063">
      <formula>IF(RIGHT(TEXT(Y155,"0.#"),1)=".",FALSE,TRUE)</formula>
    </cfRule>
    <cfRule type="expression" dxfId="186" priority="1064">
      <formula>IF(RIGHT(TEXT(Y155,"0.#"),1)=".",TRUE,FALSE)</formula>
    </cfRule>
  </conditionalFormatting>
  <conditionalFormatting sqref="AL153:AO153">
    <cfRule type="expression" dxfId="185" priority="1053">
      <formula>IF(AND(AL153&gt;=0, RIGHT(TEXT(AL153,"0.#"),1)&lt;&gt;"."),TRUE,FALSE)</formula>
    </cfRule>
    <cfRule type="expression" dxfId="184" priority="1054">
      <formula>IF(AND(AL153&gt;=0, RIGHT(TEXT(AL153,"0.#"),1)="."),TRUE,FALSE)</formula>
    </cfRule>
    <cfRule type="expression" dxfId="183" priority="1055">
      <formula>IF(AND(AL153&lt;0, RIGHT(TEXT(AL153,"0.#"),1)&lt;&gt;"."),TRUE,FALSE)</formula>
    </cfRule>
    <cfRule type="expression" dxfId="182" priority="1056">
      <formula>IF(AND(AL153&lt;0, RIGHT(TEXT(AL153,"0.#"),1)="."),TRUE,FALSE)</formula>
    </cfRule>
  </conditionalFormatting>
  <conditionalFormatting sqref="Y153:Y154">
    <cfRule type="expression" dxfId="181" priority="1051">
      <formula>IF(RIGHT(TEXT(Y153,"0.#"),1)=".",FALSE,TRUE)</formula>
    </cfRule>
    <cfRule type="expression" dxfId="180" priority="1052">
      <formula>IF(RIGHT(TEXT(Y153,"0.#"),1)=".",TRUE,FALSE)</formula>
    </cfRule>
  </conditionalFormatting>
  <conditionalFormatting sqref="P23">
    <cfRule type="expression" dxfId="179" priority="1043">
      <formula>IF(RIGHT(TEXT(P23,"0.#"),1)=".",FALSE,TRUE)</formula>
    </cfRule>
    <cfRule type="expression" dxfId="178" priority="1044">
      <formula>IF(RIGHT(TEXT(P23,"0.#"),1)=".",TRUE,FALSE)</formula>
    </cfRule>
  </conditionalFormatting>
  <conditionalFormatting sqref="P24:P27">
    <cfRule type="expression" dxfId="177" priority="1041">
      <formula>IF(RIGHT(TEXT(P24,"0.#"),1)=".",FALSE,TRUE)</formula>
    </cfRule>
    <cfRule type="expression" dxfId="176" priority="1042">
      <formula>IF(RIGHT(TEXT(P24,"0.#"),1)=".",TRUE,FALSE)</formula>
    </cfRule>
  </conditionalFormatting>
  <conditionalFormatting sqref="P28">
    <cfRule type="expression" dxfId="175" priority="1039">
      <formula>IF(RIGHT(TEXT(P28,"0.#"),1)=".",FALSE,TRUE)</formula>
    </cfRule>
    <cfRule type="expression" dxfId="174" priority="1040">
      <formula>IF(RIGHT(TEXT(P28,"0.#"),1)=".",TRUE,FALSE)</formula>
    </cfRule>
  </conditionalFormatting>
  <conditionalFormatting sqref="P29:AC29">
    <cfRule type="expression" dxfId="173" priority="905">
      <formula>IF(RIGHT(TEXT(P29,"0.#"),1)=".",FALSE,TRUE)</formula>
    </cfRule>
    <cfRule type="expression" dxfId="172" priority="906">
      <formula>IF(RIGHT(TEXT(P29,"0.#"),1)=".",TRUE,FALSE)</formula>
    </cfRule>
  </conditionalFormatting>
  <conditionalFormatting sqref="AQ36">
    <cfRule type="expression" dxfId="171" priority="765">
      <formula>IF(RIGHT(TEXT(AQ36,"0.#"),1)=".",FALSE,TRUE)</formula>
    </cfRule>
    <cfRule type="expression" dxfId="170" priority="766">
      <formula>IF(RIGHT(TEXT(AQ36,"0.#"),1)=".",TRUE,FALSE)</formula>
    </cfRule>
  </conditionalFormatting>
  <conditionalFormatting sqref="AE35 AQ35 AI35 AM35">
    <cfRule type="expression" dxfId="169" priority="775">
      <formula>IF(RIGHT(TEXT(AE35,"0.#"),1)=".",FALSE,TRUE)</formula>
    </cfRule>
    <cfRule type="expression" dxfId="168" priority="776">
      <formula>IF(RIGHT(TEXT(AE35,"0.#"),1)=".",TRUE,FALSE)</formula>
    </cfRule>
  </conditionalFormatting>
  <conditionalFormatting sqref="AD16:AJ16">
    <cfRule type="expression" dxfId="167" priority="223">
      <formula>IF(RIGHT(TEXT(AD16,"0.#"),1)=".",FALSE,TRUE)</formula>
    </cfRule>
    <cfRule type="expression" dxfId="166" priority="224">
      <formula>IF(RIGHT(TEXT(AD16,"0.#"),1)=".",TRUE,FALSE)</formula>
    </cfRule>
  </conditionalFormatting>
  <conditionalFormatting sqref="AL154:AO154">
    <cfRule type="expression" dxfId="165" priority="193">
      <formula>IF(AND(AL154&gt;=0, RIGHT(TEXT(AL154,"0.#"),1)&lt;&gt;"."),TRUE,FALSE)</formula>
    </cfRule>
    <cfRule type="expression" dxfId="164" priority="194">
      <formula>IF(AND(AL154&gt;=0, RIGHT(TEXT(AL154,"0.#"),1)="."),TRUE,FALSE)</formula>
    </cfRule>
    <cfRule type="expression" dxfId="163" priority="195">
      <formula>IF(AND(AL154&lt;0, RIGHT(TEXT(AL154,"0.#"),1)&lt;&gt;"."),TRUE,FALSE)</formula>
    </cfRule>
    <cfRule type="expression" dxfId="162" priority="196">
      <formula>IF(AND(AL154&lt;0, RIGHT(TEXT(AL154,"0.#"),1)="."),TRUE,FALSE)</formula>
    </cfRule>
  </conditionalFormatting>
  <conditionalFormatting sqref="AL155:AO155">
    <cfRule type="expression" dxfId="161" priority="189">
      <formula>IF(AND(AL155&gt;=0, RIGHT(TEXT(AL155,"0.#"),1)&lt;&gt;"."),TRUE,FALSE)</formula>
    </cfRule>
    <cfRule type="expression" dxfId="160" priority="190">
      <formula>IF(AND(AL155&gt;=0, RIGHT(TEXT(AL155,"0.#"),1)="."),TRUE,FALSE)</formula>
    </cfRule>
    <cfRule type="expression" dxfId="159" priority="191">
      <formula>IF(AND(AL155&lt;0, RIGHT(TEXT(AL155,"0.#"),1)&lt;&gt;"."),TRUE,FALSE)</formula>
    </cfRule>
    <cfRule type="expression" dxfId="158" priority="192">
      <formula>IF(AND(AL155&lt;0, RIGHT(TEXT(AL155,"0.#"),1)="."),TRUE,FALSE)</formula>
    </cfRule>
  </conditionalFormatting>
  <conditionalFormatting sqref="AL156:AO156">
    <cfRule type="expression" dxfId="157" priority="185">
      <formula>IF(AND(AL156&gt;=0, RIGHT(TEXT(AL156,"0.#"),1)&lt;&gt;"."),TRUE,FALSE)</formula>
    </cfRule>
    <cfRule type="expression" dxfId="156" priority="186">
      <formula>IF(AND(AL156&gt;=0, RIGHT(TEXT(AL156,"0.#"),1)="."),TRUE,FALSE)</formula>
    </cfRule>
    <cfRule type="expression" dxfId="155" priority="187">
      <formula>IF(AND(AL156&lt;0, RIGHT(TEXT(AL156,"0.#"),1)&lt;&gt;"."),TRUE,FALSE)</formula>
    </cfRule>
    <cfRule type="expression" dxfId="154" priority="188">
      <formula>IF(AND(AL156&lt;0, RIGHT(TEXT(AL156,"0.#"),1)="."),TRUE,FALSE)</formula>
    </cfRule>
  </conditionalFormatting>
  <conditionalFormatting sqref="AL157:AO157">
    <cfRule type="expression" dxfId="153" priority="181">
      <formula>IF(AND(AL157&gt;=0, RIGHT(TEXT(AL157,"0.#"),1)&lt;&gt;"."),TRUE,FALSE)</formula>
    </cfRule>
    <cfRule type="expression" dxfId="152" priority="182">
      <formula>IF(AND(AL157&gt;=0, RIGHT(TEXT(AL157,"0.#"),1)="."),TRUE,FALSE)</formula>
    </cfRule>
    <cfRule type="expression" dxfId="151" priority="183">
      <formula>IF(AND(AL157&lt;0, RIGHT(TEXT(AL157,"0.#"),1)&lt;&gt;"."),TRUE,FALSE)</formula>
    </cfRule>
    <cfRule type="expression" dxfId="150" priority="184">
      <formula>IF(AND(AL157&lt;0, RIGHT(TEXT(AL157,"0.#"),1)="."),TRUE,FALSE)</formula>
    </cfRule>
  </conditionalFormatting>
  <conditionalFormatting sqref="AL158:AO158">
    <cfRule type="expression" dxfId="149" priority="177">
      <formula>IF(AND(AL158&gt;=0, RIGHT(TEXT(AL158,"0.#"),1)&lt;&gt;"."),TRUE,FALSE)</formula>
    </cfRule>
    <cfRule type="expression" dxfId="148" priority="178">
      <formula>IF(AND(AL158&gt;=0, RIGHT(TEXT(AL158,"0.#"),1)="."),TRUE,FALSE)</formula>
    </cfRule>
    <cfRule type="expression" dxfId="147" priority="179">
      <formula>IF(AND(AL158&lt;0, RIGHT(TEXT(AL158,"0.#"),1)&lt;&gt;"."),TRUE,FALSE)</formula>
    </cfRule>
    <cfRule type="expression" dxfId="146" priority="180">
      <formula>IF(AND(AL158&lt;0, RIGHT(TEXT(AL158,"0.#"),1)="."),TRUE,FALSE)</formula>
    </cfRule>
  </conditionalFormatting>
  <conditionalFormatting sqref="AL159:AO159">
    <cfRule type="expression" dxfId="145" priority="169">
      <formula>IF(AND(AL159&gt;=0, RIGHT(TEXT(AL159,"0.#"),1)&lt;&gt;"."),TRUE,FALSE)</formula>
    </cfRule>
    <cfRule type="expression" dxfId="144" priority="170">
      <formula>IF(AND(AL159&gt;=0, RIGHT(TEXT(AL159,"0.#"),1)="."),TRUE,FALSE)</formula>
    </cfRule>
    <cfRule type="expression" dxfId="143" priority="171">
      <formula>IF(AND(AL159&lt;0, RIGHT(TEXT(AL159,"0.#"),1)&lt;&gt;"."),TRUE,FALSE)</formula>
    </cfRule>
    <cfRule type="expression" dxfId="142" priority="172">
      <formula>IF(AND(AL159&lt;0, RIGHT(TEXT(AL159,"0.#"),1)="."),TRUE,FALSE)</formula>
    </cfRule>
  </conditionalFormatting>
  <conditionalFormatting sqref="AL160:AO160">
    <cfRule type="expression" dxfId="141" priority="165">
      <formula>IF(AND(AL160&gt;=0, RIGHT(TEXT(AL160,"0.#"),1)&lt;&gt;"."),TRUE,FALSE)</formula>
    </cfRule>
    <cfRule type="expression" dxfId="140" priority="166">
      <formula>IF(AND(AL160&gt;=0, RIGHT(TEXT(AL160,"0.#"),1)="."),TRUE,FALSE)</formula>
    </cfRule>
    <cfRule type="expression" dxfId="139" priority="167">
      <formula>IF(AND(AL160&lt;0, RIGHT(TEXT(AL160,"0.#"),1)&lt;&gt;"."),TRUE,FALSE)</formula>
    </cfRule>
    <cfRule type="expression" dxfId="138" priority="168">
      <formula>IF(AND(AL160&lt;0, RIGHT(TEXT(AL160,"0.#"),1)="."),TRUE,FALSE)</formula>
    </cfRule>
  </conditionalFormatting>
  <conditionalFormatting sqref="AL161:AO161">
    <cfRule type="expression" dxfId="137" priority="161">
      <formula>IF(AND(AL161&gt;=0, RIGHT(TEXT(AL161,"0.#"),1)&lt;&gt;"."),TRUE,FALSE)</formula>
    </cfRule>
    <cfRule type="expression" dxfId="136" priority="162">
      <formula>IF(AND(AL161&gt;=0, RIGHT(TEXT(AL161,"0.#"),1)="."),TRUE,FALSE)</formula>
    </cfRule>
    <cfRule type="expression" dxfId="135" priority="163">
      <formula>IF(AND(AL161&lt;0, RIGHT(TEXT(AL161,"0.#"),1)&lt;&gt;"."),TRUE,FALSE)</formula>
    </cfRule>
    <cfRule type="expression" dxfId="134" priority="164">
      <formula>IF(AND(AL161&lt;0, RIGHT(TEXT(AL161,"0.#"),1)="."),TRUE,FALSE)</formula>
    </cfRule>
  </conditionalFormatting>
  <conditionalFormatting sqref="AL162:AO162">
    <cfRule type="expression" dxfId="133" priority="157">
      <formula>IF(AND(AL162&gt;=0, RIGHT(TEXT(AL162,"0.#"),1)&lt;&gt;"."),TRUE,FALSE)</formula>
    </cfRule>
    <cfRule type="expression" dxfId="132" priority="158">
      <formula>IF(AND(AL162&gt;=0, RIGHT(TEXT(AL162,"0.#"),1)="."),TRUE,FALSE)</formula>
    </cfRule>
    <cfRule type="expression" dxfId="131" priority="159">
      <formula>IF(AND(AL162&lt;0, RIGHT(TEXT(AL162,"0.#"),1)&lt;&gt;"."),TRUE,FALSE)</formula>
    </cfRule>
    <cfRule type="expression" dxfId="130" priority="160">
      <formula>IF(AND(AL162&lt;0, RIGHT(TEXT(AL162,"0.#"),1)="."),TRUE,FALSE)</formula>
    </cfRule>
  </conditionalFormatting>
  <conditionalFormatting sqref="AM33">
    <cfRule type="expression" dxfId="129" priority="155">
      <formula>IF(RIGHT(TEXT(AM33,"0.#"),1)=".",FALSE,TRUE)</formula>
    </cfRule>
    <cfRule type="expression" dxfId="128" priority="156">
      <formula>IF(RIGHT(TEXT(AM33,"0.#"),1)=".",TRUE,FALSE)</formula>
    </cfRule>
  </conditionalFormatting>
  <conditionalFormatting sqref="Y166">
    <cfRule type="expression" dxfId="127" priority="147">
      <formula>IF(RIGHT(TEXT(Y166,"0.#"),1)=".",FALSE,TRUE)</formula>
    </cfRule>
    <cfRule type="expression" dxfId="126" priority="148">
      <formula>IF(RIGHT(TEXT(Y166,"0.#"),1)=".",TRUE,FALSE)</formula>
    </cfRule>
  </conditionalFormatting>
  <conditionalFormatting sqref="AL166:AO166">
    <cfRule type="expression" dxfId="125" priority="149">
      <formula>IF(AND(AL166&gt;=0, RIGHT(TEXT(AL166,"0.#"),1)&lt;&gt;"."),TRUE,FALSE)</formula>
    </cfRule>
    <cfRule type="expression" dxfId="124" priority="150">
      <formula>IF(AND(AL166&gt;=0, RIGHT(TEXT(AL166,"0.#"),1)="."),TRUE,FALSE)</formula>
    </cfRule>
    <cfRule type="expression" dxfId="123" priority="151">
      <formula>IF(AND(AL166&lt;0, RIGHT(TEXT(AL166,"0.#"),1)&lt;&gt;"."),TRUE,FALSE)</formula>
    </cfRule>
    <cfRule type="expression" dxfId="122" priority="152">
      <formula>IF(AND(AL166&lt;0, RIGHT(TEXT(AL166,"0.#"),1)="."),TRUE,FALSE)</formula>
    </cfRule>
  </conditionalFormatting>
  <conditionalFormatting sqref="Y170">
    <cfRule type="expression" dxfId="121" priority="141">
      <formula>IF(RIGHT(TEXT(Y170,"0.#"),1)=".",FALSE,TRUE)</formula>
    </cfRule>
    <cfRule type="expression" dxfId="120" priority="142">
      <formula>IF(RIGHT(TEXT(Y170,"0.#"),1)=".",TRUE,FALSE)</formula>
    </cfRule>
  </conditionalFormatting>
  <conditionalFormatting sqref="AL170:AO170">
    <cfRule type="expression" dxfId="119" priority="143">
      <formula>IF(AND(AL170&gt;=0, RIGHT(TEXT(AL170,"0.#"),1)&lt;&gt;"."),TRUE,FALSE)</formula>
    </cfRule>
    <cfRule type="expression" dxfId="118" priority="144">
      <formula>IF(AND(AL170&gt;=0, RIGHT(TEXT(AL170,"0.#"),1)="."),TRUE,FALSE)</formula>
    </cfRule>
    <cfRule type="expression" dxfId="117" priority="145">
      <formula>IF(AND(AL170&lt;0, RIGHT(TEXT(AL170,"0.#"),1)&lt;&gt;"."),TRUE,FALSE)</formula>
    </cfRule>
    <cfRule type="expression" dxfId="116" priority="146">
      <formula>IF(AND(AL170&lt;0, RIGHT(TEXT(AL170,"0.#"),1)="."),TRUE,FALSE)</formula>
    </cfRule>
  </conditionalFormatting>
  <conditionalFormatting sqref="Y174">
    <cfRule type="expression" dxfId="115" priority="135">
      <formula>IF(RIGHT(TEXT(Y174,"0.#"),1)=".",FALSE,TRUE)</formula>
    </cfRule>
    <cfRule type="expression" dxfId="114" priority="136">
      <formula>IF(RIGHT(TEXT(Y174,"0.#"),1)=".",TRUE,FALSE)</formula>
    </cfRule>
  </conditionalFormatting>
  <conditionalFormatting sqref="AL174:AO174">
    <cfRule type="expression" dxfId="113" priority="137">
      <formula>IF(AND(AL174&gt;=0, RIGHT(TEXT(AL174,"0.#"),1)&lt;&gt;"."),TRUE,FALSE)</formula>
    </cfRule>
    <cfRule type="expression" dxfId="112" priority="138">
      <formula>IF(AND(AL174&gt;=0, RIGHT(TEXT(AL174,"0.#"),1)="."),TRUE,FALSE)</formula>
    </cfRule>
    <cfRule type="expression" dxfId="111" priority="139">
      <formula>IF(AND(AL174&lt;0, RIGHT(TEXT(AL174,"0.#"),1)&lt;&gt;"."),TRUE,FALSE)</formula>
    </cfRule>
    <cfRule type="expression" dxfId="110" priority="140">
      <formula>IF(AND(AL174&lt;0, RIGHT(TEXT(AL174,"0.#"),1)="."),TRUE,FALSE)</formula>
    </cfRule>
  </conditionalFormatting>
  <conditionalFormatting sqref="Y180:Y187">
    <cfRule type="expression" dxfId="109" priority="129">
      <formula>IF(RIGHT(TEXT(Y180,"0.#"),1)=".",FALSE,TRUE)</formula>
    </cfRule>
    <cfRule type="expression" dxfId="108" priority="130">
      <formula>IF(RIGHT(TEXT(Y180,"0.#"),1)=".",TRUE,FALSE)</formula>
    </cfRule>
  </conditionalFormatting>
  <conditionalFormatting sqref="Y178:Y179">
    <cfRule type="expression" dxfId="107" priority="123">
      <formula>IF(RIGHT(TEXT(Y178,"0.#"),1)=".",FALSE,TRUE)</formula>
    </cfRule>
    <cfRule type="expression" dxfId="106" priority="124">
      <formula>IF(RIGHT(TEXT(Y178,"0.#"),1)=".",TRUE,FALSE)</formula>
    </cfRule>
  </conditionalFormatting>
  <conditionalFormatting sqref="AL180:AO187">
    <cfRule type="expression" dxfId="105" priority="131">
      <formula>IF(AND(AL180&gt;=0, RIGHT(TEXT(AL180,"0.#"),1)&lt;&gt;"."),TRUE,FALSE)</formula>
    </cfRule>
    <cfRule type="expression" dxfId="104" priority="132">
      <formula>IF(AND(AL180&gt;=0, RIGHT(TEXT(AL180,"0.#"),1)="."),TRUE,FALSE)</formula>
    </cfRule>
    <cfRule type="expression" dxfId="103" priority="133">
      <formula>IF(AND(AL180&lt;0, RIGHT(TEXT(AL180,"0.#"),1)&lt;&gt;"."),TRUE,FALSE)</formula>
    </cfRule>
    <cfRule type="expression" dxfId="102" priority="134">
      <formula>IF(AND(AL180&lt;0, RIGHT(TEXT(AL180,"0.#"),1)="."),TRUE,FALSE)</formula>
    </cfRule>
  </conditionalFormatting>
  <conditionalFormatting sqref="AL178:AO179">
    <cfRule type="expression" dxfId="101" priority="125">
      <formula>IF(AND(AL178&gt;=0, RIGHT(TEXT(AL178,"0.#"),1)&lt;&gt;"."),TRUE,FALSE)</formula>
    </cfRule>
    <cfRule type="expression" dxfId="100" priority="126">
      <formula>IF(AND(AL178&gt;=0, RIGHT(TEXT(AL178,"0.#"),1)="."),TRUE,FALSE)</formula>
    </cfRule>
    <cfRule type="expression" dxfId="99" priority="127">
      <formula>IF(AND(AL178&lt;0, RIGHT(TEXT(AL178,"0.#"),1)&lt;&gt;"."),TRUE,FALSE)</formula>
    </cfRule>
    <cfRule type="expression" dxfId="98" priority="128">
      <formula>IF(AND(AL178&lt;0, RIGHT(TEXT(AL178,"0.#"),1)="."),TRUE,FALSE)</formula>
    </cfRule>
  </conditionalFormatting>
  <conditionalFormatting sqref="Y193:Y197">
    <cfRule type="expression" dxfId="97" priority="117">
      <formula>IF(RIGHT(TEXT(Y193,"0.#"),1)=".",FALSE,TRUE)</formula>
    </cfRule>
    <cfRule type="expression" dxfId="96" priority="118">
      <formula>IF(RIGHT(TEXT(Y193,"0.#"),1)=".",TRUE,FALSE)</formula>
    </cfRule>
  </conditionalFormatting>
  <conditionalFormatting sqref="AL193:AO197">
    <cfRule type="expression" dxfId="95" priority="119">
      <formula>IF(AND(AL193&gt;=0, RIGHT(TEXT(AL193,"0.#"),1)&lt;&gt;"."),TRUE,FALSE)</formula>
    </cfRule>
    <cfRule type="expression" dxfId="94" priority="120">
      <formula>IF(AND(AL193&gt;=0, RIGHT(TEXT(AL193,"0.#"),1)="."),TRUE,FALSE)</formula>
    </cfRule>
    <cfRule type="expression" dxfId="93" priority="121">
      <formula>IF(AND(AL193&lt;0, RIGHT(TEXT(AL193,"0.#"),1)&lt;&gt;"."),TRUE,FALSE)</formula>
    </cfRule>
    <cfRule type="expression" dxfId="92" priority="122">
      <formula>IF(AND(AL193&lt;0, RIGHT(TEXT(AL193,"0.#"),1)="."),TRUE,FALSE)</formula>
    </cfRule>
  </conditionalFormatting>
  <conditionalFormatting sqref="AL191:AO192">
    <cfRule type="expression" dxfId="91" priority="113">
      <formula>IF(AND(AL191&gt;=0, RIGHT(TEXT(AL191,"0.#"),1)&lt;&gt;"."),TRUE,FALSE)</formula>
    </cfRule>
    <cfRule type="expression" dxfId="90" priority="114">
      <formula>IF(AND(AL191&gt;=0, RIGHT(TEXT(AL191,"0.#"),1)="."),TRUE,FALSE)</formula>
    </cfRule>
    <cfRule type="expression" dxfId="89" priority="115">
      <formula>IF(AND(AL191&lt;0, RIGHT(TEXT(AL191,"0.#"),1)&lt;&gt;"."),TRUE,FALSE)</formula>
    </cfRule>
    <cfRule type="expression" dxfId="88" priority="116">
      <formula>IF(AND(AL191&lt;0, RIGHT(TEXT(AL191,"0.#"),1)="."),TRUE,FALSE)</formula>
    </cfRule>
  </conditionalFormatting>
  <conditionalFormatting sqref="Y191:Y192">
    <cfRule type="expression" dxfId="87" priority="111">
      <formula>IF(RIGHT(TEXT(Y191,"0.#"),1)=".",FALSE,TRUE)</formula>
    </cfRule>
    <cfRule type="expression" dxfId="86" priority="112">
      <formula>IF(RIGHT(TEXT(Y191,"0.#"),1)=".",TRUE,FALSE)</formula>
    </cfRule>
  </conditionalFormatting>
  <conditionalFormatting sqref="AL201:AO201">
    <cfRule type="expression" dxfId="85" priority="107">
      <formula>IF(AND(AL201&gt;=0, RIGHT(TEXT(AL201,"0.#"),1)&lt;&gt;"."),TRUE,FALSE)</formula>
    </cfRule>
    <cfRule type="expression" dxfId="84" priority="108">
      <formula>IF(AND(AL201&gt;=0, RIGHT(TEXT(AL201,"0.#"),1)="."),TRUE,FALSE)</formula>
    </cfRule>
    <cfRule type="expression" dxfId="83" priority="109">
      <formula>IF(AND(AL201&lt;0, RIGHT(TEXT(AL201,"0.#"),1)&lt;&gt;"."),TRUE,FALSE)</formula>
    </cfRule>
    <cfRule type="expression" dxfId="82" priority="110">
      <formula>IF(AND(AL201&lt;0, RIGHT(TEXT(AL201,"0.#"),1)="."),TRUE,FALSE)</formula>
    </cfRule>
  </conditionalFormatting>
  <conditionalFormatting sqref="Y201">
    <cfRule type="expression" dxfId="81" priority="105">
      <formula>IF(RIGHT(TEXT(Y201,"0.#"),1)=".",FALSE,TRUE)</formula>
    </cfRule>
    <cfRule type="expression" dxfId="80" priority="106">
      <formula>IF(RIGHT(TEXT(Y201,"0.#"),1)=".",TRUE,FALSE)</formula>
    </cfRule>
  </conditionalFormatting>
  <conditionalFormatting sqref="AL205:AO205">
    <cfRule type="expression" dxfId="79" priority="101">
      <formula>IF(AND(AL205&gt;=0, RIGHT(TEXT(AL205,"0.#"),1)&lt;&gt;"."),TRUE,FALSE)</formula>
    </cfRule>
    <cfRule type="expression" dxfId="78" priority="102">
      <formula>IF(AND(AL205&gt;=0, RIGHT(TEXT(AL205,"0.#"),1)="."),TRUE,FALSE)</formula>
    </cfRule>
    <cfRule type="expression" dxfId="77" priority="103">
      <formula>IF(AND(AL205&lt;0, RIGHT(TEXT(AL205,"0.#"),1)&lt;&gt;"."),TRUE,FALSE)</formula>
    </cfRule>
    <cfRule type="expression" dxfId="76" priority="104">
      <formula>IF(AND(AL205&lt;0, RIGHT(TEXT(AL205,"0.#"),1)="."),TRUE,FALSE)</formula>
    </cfRule>
  </conditionalFormatting>
  <conditionalFormatting sqref="Y205">
    <cfRule type="expression" dxfId="75" priority="99">
      <formula>IF(RIGHT(TEXT(Y205,"0.#"),1)=".",FALSE,TRUE)</formula>
    </cfRule>
    <cfRule type="expression" dxfId="74" priority="100">
      <formula>IF(RIGHT(TEXT(Y205,"0.#"),1)=".",TRUE,FALSE)</formula>
    </cfRule>
  </conditionalFormatting>
  <conditionalFormatting sqref="AU133">
    <cfRule type="expression" dxfId="73" priority="91">
      <formula>IF(RIGHT(TEXT(AU133,"0.#"),1)=".",FALSE,TRUE)</formula>
    </cfRule>
    <cfRule type="expression" dxfId="72" priority="92">
      <formula>IF(RIGHT(TEXT(AU133,"0.#"),1)=".",TRUE,FALSE)</formula>
    </cfRule>
  </conditionalFormatting>
  <conditionalFormatting sqref="Y137">
    <cfRule type="expression" dxfId="71" priority="89">
      <formula>IF(RIGHT(TEXT(Y137,"0.#"),1)=".",FALSE,TRUE)</formula>
    </cfRule>
    <cfRule type="expression" dxfId="70" priority="90">
      <formula>IF(RIGHT(TEXT(Y137,"0.#"),1)=".",TRUE,FALSE)</formula>
    </cfRule>
  </conditionalFormatting>
  <conditionalFormatting sqref="AU137">
    <cfRule type="expression" dxfId="69" priority="87">
      <formula>IF(RIGHT(TEXT(AU137,"0.#"),1)=".",FALSE,TRUE)</formula>
    </cfRule>
    <cfRule type="expression" dxfId="68" priority="88">
      <formula>IF(RIGHT(TEXT(AU137,"0.#"),1)=".",TRUE,FALSE)</formula>
    </cfRule>
  </conditionalFormatting>
  <conditionalFormatting sqref="Y141">
    <cfRule type="expression" dxfId="67" priority="85">
      <formula>IF(RIGHT(TEXT(Y141,"0.#"),1)=".",FALSE,TRUE)</formula>
    </cfRule>
    <cfRule type="expression" dxfId="66" priority="86">
      <formula>IF(RIGHT(TEXT(Y141,"0.#"),1)=".",TRUE,FALSE)</formula>
    </cfRule>
  </conditionalFormatting>
  <conditionalFormatting sqref="AU141">
    <cfRule type="expression" dxfId="65" priority="83">
      <formula>IF(RIGHT(TEXT(AU141,"0.#"),1)=".",FALSE,TRUE)</formula>
    </cfRule>
    <cfRule type="expression" dxfId="64" priority="84">
      <formula>IF(RIGHT(TEXT(AU141,"0.#"),1)=".",TRUE,FALSE)</formula>
    </cfRule>
  </conditionalFormatting>
  <conditionalFormatting sqref="Y145">
    <cfRule type="expression" dxfId="63" priority="81">
      <formula>IF(RIGHT(TEXT(Y145,"0.#"),1)=".",FALSE,TRUE)</formula>
    </cfRule>
    <cfRule type="expression" dxfId="62" priority="82">
      <formula>IF(RIGHT(TEXT(Y145,"0.#"),1)=".",TRUE,FALSE)</formula>
    </cfRule>
  </conditionalFormatting>
  <conditionalFormatting sqref="AU145">
    <cfRule type="expression" dxfId="61" priority="79">
      <formula>IF(RIGHT(TEXT(AU145,"0.#"),1)=".",FALSE,TRUE)</formula>
    </cfRule>
    <cfRule type="expression" dxfId="60" priority="80">
      <formula>IF(RIGHT(TEXT(AU145,"0.#"),1)=".",TRUE,FALSE)</formula>
    </cfRule>
  </conditionalFormatting>
  <conditionalFormatting sqref="AQ32:AQ33 AU32:AU33">
    <cfRule type="expression" dxfId="59" priority="77">
      <formula>IF(RIGHT(TEXT(AQ32,"0.#"),1)=".",FALSE,TRUE)</formula>
    </cfRule>
    <cfRule type="expression" dxfId="58" priority="78">
      <formula>IF(RIGHT(TEXT(AQ32,"0.#"),1)=".",TRUE,FALSE)</formula>
    </cfRule>
  </conditionalFormatting>
  <conditionalFormatting sqref="Y133">
    <cfRule type="expression" dxfId="57" priority="75">
      <formula>IF(RIGHT(TEXT(Y133,"0.#"),1)=".",FALSE,TRUE)</formula>
    </cfRule>
    <cfRule type="expression" dxfId="56" priority="76">
      <formula>IF(RIGHT(TEXT(Y133,"0.#"),1)=".",TRUE,FALSE)</formula>
    </cfRule>
  </conditionalFormatting>
  <conditionalFormatting sqref="AE39">
    <cfRule type="expression" dxfId="55" priority="73">
      <formula>IF(RIGHT(TEXT(AE39,"0.#"),1)=".",FALSE,TRUE)</formula>
    </cfRule>
    <cfRule type="expression" dxfId="54" priority="74">
      <formula>IF(RIGHT(TEXT(AE39,"0.#"),1)=".",TRUE,FALSE)</formula>
    </cfRule>
  </conditionalFormatting>
  <conditionalFormatting sqref="AE40">
    <cfRule type="expression" dxfId="53" priority="71">
      <formula>IF(RIGHT(TEXT(AE40,"0.#"),1)=".",FALSE,TRUE)</formula>
    </cfRule>
    <cfRule type="expression" dxfId="52" priority="72">
      <formula>IF(RIGHT(TEXT(AE40,"0.#"),1)=".",TRUE,FALSE)</formula>
    </cfRule>
  </conditionalFormatting>
  <conditionalFormatting sqref="AQ39:AQ40">
    <cfRule type="expression" dxfId="51" priority="69">
      <formula>IF(RIGHT(TEXT(AQ39,"0.#"),1)=".",FALSE,TRUE)</formula>
    </cfRule>
    <cfRule type="expression" dxfId="50" priority="70">
      <formula>IF(RIGHT(TEXT(AQ39,"0.#"),1)=".",TRUE,FALSE)</formula>
    </cfRule>
  </conditionalFormatting>
  <conditionalFormatting sqref="AU39:AU40">
    <cfRule type="expression" dxfId="49" priority="67">
      <formula>IF(RIGHT(TEXT(AU39,"0.#"),1)=".",FALSE,TRUE)</formula>
    </cfRule>
    <cfRule type="expression" dxfId="48" priority="68">
      <formula>IF(RIGHT(TEXT(AU39,"0.#"),1)=".",TRUE,FALSE)</formula>
    </cfRule>
  </conditionalFormatting>
  <conditionalFormatting sqref="AI40">
    <cfRule type="expression" dxfId="47" priority="65">
      <formula>IF(RIGHT(TEXT(AI40,"0.#"),1)=".",FALSE,TRUE)</formula>
    </cfRule>
    <cfRule type="expression" dxfId="46" priority="66">
      <formula>IF(RIGHT(TEXT(AI40,"0.#"),1)=".",TRUE,FALSE)</formula>
    </cfRule>
  </conditionalFormatting>
  <conditionalFormatting sqref="AI39">
    <cfRule type="expression" dxfId="45" priority="63">
      <formula>IF(RIGHT(TEXT(AI39,"0.#"),1)=".",FALSE,TRUE)</formula>
    </cfRule>
    <cfRule type="expression" dxfId="44" priority="64">
      <formula>IF(RIGHT(TEXT(AI39,"0.#"),1)=".",TRUE,FALSE)</formula>
    </cfRule>
  </conditionalFormatting>
  <conditionalFormatting sqref="AM40">
    <cfRule type="expression" dxfId="43" priority="61">
      <formula>IF(RIGHT(TEXT(AM40,"0.#"),1)=".",FALSE,TRUE)</formula>
    </cfRule>
    <cfRule type="expression" dxfId="42" priority="62">
      <formula>IF(RIGHT(TEXT(AM40,"0.#"),1)=".",TRUE,FALSE)</formula>
    </cfRule>
  </conditionalFormatting>
  <conditionalFormatting sqref="AM39">
    <cfRule type="expression" dxfId="41" priority="59">
      <formula>IF(RIGHT(TEXT(AM39,"0.#"),1)=".",FALSE,TRUE)</formula>
    </cfRule>
    <cfRule type="expression" dxfId="40" priority="60">
      <formula>IF(RIGHT(TEXT(AM39,"0.#"),1)=".",TRUE,FALSE)</formula>
    </cfRule>
  </conditionalFormatting>
  <conditionalFormatting sqref="AE41">
    <cfRule type="expression" dxfId="39" priority="57">
      <formula>IF(RIGHT(TEXT(AE41,"0.#"),1)=".",FALSE,TRUE)</formula>
    </cfRule>
    <cfRule type="expression" dxfId="38" priority="58">
      <formula>IF(RIGHT(TEXT(AE41,"0.#"),1)=".",TRUE,FALSE)</formula>
    </cfRule>
  </conditionalFormatting>
  <conditionalFormatting sqref="AQ41">
    <cfRule type="expression" dxfId="37" priority="55">
      <formula>IF(RIGHT(TEXT(AQ41,"0.#"),1)=".",FALSE,TRUE)</formula>
    </cfRule>
    <cfRule type="expression" dxfId="36" priority="56">
      <formula>IF(RIGHT(TEXT(AQ41,"0.#"),1)=".",TRUE,FALSE)</formula>
    </cfRule>
  </conditionalFormatting>
  <conditionalFormatting sqref="AU41">
    <cfRule type="expression" dxfId="35" priority="53">
      <formula>IF(RIGHT(TEXT(AU41,"0.#"),1)=".",FALSE,TRUE)</formula>
    </cfRule>
    <cfRule type="expression" dxfId="34" priority="54">
      <formula>IF(RIGHT(TEXT(AU41,"0.#"),1)=".",TRUE,FALSE)</formula>
    </cfRule>
  </conditionalFormatting>
  <conditionalFormatting sqref="AI41">
    <cfRule type="expression" dxfId="33" priority="51">
      <formula>IF(RIGHT(TEXT(AI41,"0.#"),1)=".",FALSE,TRUE)</formula>
    </cfRule>
    <cfRule type="expression" dxfId="32" priority="52">
      <formula>IF(RIGHT(TEXT(AI41,"0.#"),1)=".",TRUE,FALSE)</formula>
    </cfRule>
  </conditionalFormatting>
  <conditionalFormatting sqref="AM41">
    <cfRule type="expression" dxfId="31" priority="49">
      <formula>IF(RIGHT(TEXT(AM41,"0.#"),1)=".",FALSE,TRUE)</formula>
    </cfRule>
    <cfRule type="expression" dxfId="30" priority="50">
      <formula>IF(RIGHT(TEXT(AM41,"0.#"),1)=".",TRUE,FALSE)</formula>
    </cfRule>
  </conditionalFormatting>
  <conditionalFormatting sqref="AE36 AM36">
    <cfRule type="expression" dxfId="29" priority="9">
      <formula>IF(RIGHT(TEXT(AE36,"0.#"),1)=".",FALSE,TRUE)</formula>
    </cfRule>
    <cfRule type="expression" dxfId="28" priority="10">
      <formula>IF(RIGHT(TEXT(AE36,"0.#"),1)=".",TRUE,FALSE)</formula>
    </cfRule>
  </conditionalFormatting>
  <conditionalFormatting sqref="AI36">
    <cfRule type="expression" dxfId="27" priority="7">
      <formula>IF(RIGHT(TEXT(AI36,"0.#"),1)=".",FALSE,TRUE)</formula>
    </cfRule>
    <cfRule type="expression" dxfId="26" priority="8">
      <formula>IF(RIGHT(TEXT(AI36,"0.#"),1)=".",TRUE,FALSE)</formula>
    </cfRule>
  </conditionalFormatting>
  <conditionalFormatting sqref="W23">
    <cfRule type="expression" dxfId="25" priority="5">
      <formula>IF(RIGHT(TEXT(W23,"0.#"),1)=".",FALSE,TRUE)</formula>
    </cfRule>
    <cfRule type="expression" dxfId="24" priority="6">
      <formula>IF(RIGHT(TEXT(W23,"0.#"),1)=".",TRUE,FALSE)</formula>
    </cfRule>
  </conditionalFormatting>
  <conditionalFormatting sqref="W24:W27">
    <cfRule type="expression" dxfId="23" priority="3">
      <formula>IF(RIGHT(TEXT(W24,"0.#"),1)=".",FALSE,TRUE)</formula>
    </cfRule>
    <cfRule type="expression" dxfId="22" priority="4">
      <formula>IF(RIGHT(TEXT(W24,"0.#"),1)=".",TRUE,FALSE)</formula>
    </cfRule>
  </conditionalFormatting>
  <conditionalFormatting sqref="W28">
    <cfRule type="expression" dxfId="21" priority="1">
      <formula>IF(RIGHT(TEXT(W28,"0.#"),1)=".",FALSE,TRUE)</formula>
    </cfRule>
    <cfRule type="expression" dxfId="20" priority="2">
      <formula>IF(RIGHT(TEXT(W28,"0.#"),1)=".",TRUE,FALSE)</formula>
    </cfRule>
  </conditionalFormatting>
  <dataValidations count="16">
    <dataValidation type="whole" allowBlank="1" showInputMessage="1" showErrorMessage="1" sqref="O89:P90 AX89:AX91 AA89:AB90 AM89:AN90">
      <formula1>0</formula1>
      <formula2>99</formula2>
    </dataValidation>
    <dataValidation type="whole" allowBlank="1" showInputMessage="1" showErrorMessage="1" sqref="AJ89:AK90 X89:Y90 AJ91 L89:L91 M89:M90 X91 AU89:AV9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custom" imeMode="disabled" allowBlank="1" showInputMessage="1" showErrorMessage="1" sqref="AH153:AK162 AH166:AK166 AH170:AK170 AH174:AK174 AH178:AK187 AH191:AK197 AH201:AK201 AH205:AK205">
      <formula1>OR(AND(MOD(IF(ISNUMBER(AH153), AH153, 0.5),1)=0, 0&lt;=AH153), AH153="-")</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AO147 AO206">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33:AB133 AU133:AX133 Y137:AB137 AU137:AX137 Y141:AB141 AU141:AX141 Y145:AB145 AU145:AX145 Y153:AB162 AL153:AO162 Y166:AB166 AL166:AO166 Y170:AB170 AL170:AO170 Y174:AB174 AL174:AO174 Y178:AB187 AL178:AO187 Y191:AB197 AL191:AO197 Y201:AB201 AL201:AO201 Y205:AB205 AL205:AO205 AQ38:AR38 AU38:AX38 AE39:AX41 AE32:AX33 AE35:AX35">
      <formula1>OR(ISNUMBER(P13), P13="-")</formula1>
    </dataValidation>
    <dataValidation type="list" allowBlank="1" showInputMessage="1" showErrorMessage="1" sqref="Q91:R91 AC91:AD91 AO91:AP91">
      <formula1>#REF!</formula1>
    </dataValidation>
    <dataValidation type="custom" allowBlank="1" showInputMessage="1" showErrorMessage="1" errorTitle="法人番号チェック" error="法人番号は13桁の数字で入力してください。" sqref="J205:O205 J201:O201 J191:O197 J178:O187 J174:O174 J170:O170 J166:O166 J153:O162">
      <formula1>OR(J153="-",AND(LEN(J153)=13,IFERROR(SEARCH("-",J153),"")="",IFERROR(SEARCH(".",J153),"")="",ISNUMBER(J153)))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4" max="49" man="1"/>
    <brk id="77" max="49" man="1"/>
    <brk id="91" max="49" man="1"/>
    <brk id="130" max="49" man="1"/>
    <brk id="17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U90:V90 I90:J90 AG90:AH90 AR90:AS90</xm:sqref>
        </x14:dataValidation>
        <x14:dataValidation type="list" allowBlank="1" showInputMessage="1" showErrorMessage="1">
          <x14:formula1>
            <xm:f>入力規則等!$U$40:$U$42</xm:f>
          </x14:formula1>
          <xm:sqref>AG89:AH89 U89:V89 I89:J89 AR89:AS89</xm:sqref>
        </x14:dataValidation>
        <x14:dataValidation type="list" allowBlank="1" showInputMessage="1" showErrorMessage="1">
          <x14:formula1>
            <xm:f>入力規則等!$AG$2:$AG$13</xm:f>
          </x14:formula1>
          <xm:sqref>AC153:AG162 AC166:AG166 AC170:AG170 AC174:AG174 AC178:AG187 AC191:AG197 AC201:AG201 AC205:AG205</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AO89:AP90 Q89:S90 AC89:AE90 E89:G90</xm:sqref>
        </x14:dataValidation>
        <x14:dataValidation type="list" allowBlank="1" showInputMessage="1" showErrorMessage="1">
          <x14:formula1>
            <xm:f>入力規則等!$U$48</xm:f>
          </x14:formula1>
          <xm:sqref>E91:F91</xm:sqref>
        </x14:dataValidation>
        <x14:dataValidation type="list" allowBlank="1" showInputMessage="1" showErrorMessage="1">
          <x14:formula1>
            <xm:f>入力規則等!$U$13:$U$35</xm:f>
          </x14:formula1>
          <xm:sqref>AJ2:AM2 AE91:AG91 G91:I91 AQ91:AS91 S91:U91</xm:sqref>
        </x14:dataValidation>
        <x14:dataValidation type="list" allowBlank="1" showInputMessage="1" showErrorMessage="1">
          <x14:formula1>
            <xm:f>入力規則等!$U$56:$U$58</xm:f>
          </x14:formula1>
          <xm:sqref>J91:K91 AT91:AU91 AH91:AI91 V91:W91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396</v>
      </c>
      <c r="AA1" s="29" t="s">
        <v>75</v>
      </c>
      <c r="AB1" s="29" t="s">
        <v>397</v>
      </c>
      <c r="AC1" s="29" t="s">
        <v>32</v>
      </c>
      <c r="AD1" s="28"/>
      <c r="AE1" s="29" t="s">
        <v>44</v>
      </c>
      <c r="AF1" s="30"/>
      <c r="AG1" s="45" t="s">
        <v>174</v>
      </c>
      <c r="AI1" s="45" t="s">
        <v>177</v>
      </c>
      <c r="AK1" s="45" t="s">
        <v>182</v>
      </c>
      <c r="AM1" s="68"/>
      <c r="AN1" s="68"/>
      <c r="AP1" s="28" t="s">
        <v>222</v>
      </c>
    </row>
    <row r="2" spans="1:42" ht="13.5" customHeight="1" x14ac:dyDescent="0.15">
      <c r="A2" s="14" t="s">
        <v>78</v>
      </c>
      <c r="B2" s="15"/>
      <c r="C2" s="13" t="str">
        <f>IF(B2="","",A2)</f>
        <v/>
      </c>
      <c r="D2" s="13" t="str">
        <f>IF(C2="","",IF(D1&lt;&gt;"",CONCATENATE(D1,"、",C2),C2))</f>
        <v/>
      </c>
      <c r="F2" s="12" t="s">
        <v>65</v>
      </c>
      <c r="G2" s="17" t="s">
        <v>594</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83">
        <v>21</v>
      </c>
      <c r="W2" s="32" t="s">
        <v>162</v>
      </c>
      <c r="Y2" s="32" t="s">
        <v>61</v>
      </c>
      <c r="Z2" s="32" t="s">
        <v>61</v>
      </c>
      <c r="AA2" s="76" t="s">
        <v>266</v>
      </c>
      <c r="AB2" s="76" t="s">
        <v>491</v>
      </c>
      <c r="AC2" s="77" t="s">
        <v>127</v>
      </c>
      <c r="AD2" s="28"/>
      <c r="AE2" s="38" t="s">
        <v>158</v>
      </c>
      <c r="AF2" s="30"/>
      <c r="AG2" s="46" t="s">
        <v>232</v>
      </c>
      <c r="AI2" s="45" t="s">
        <v>263</v>
      </c>
      <c r="AK2" s="45" t="s">
        <v>183</v>
      </c>
      <c r="AM2" s="68"/>
      <c r="AN2" s="68"/>
      <c r="AP2" s="46" t="s">
        <v>232</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c r="R3" s="13" t="str">
        <f t="shared" ref="R3:R8" si="3">IF(Q3="","",P3)</f>
        <v/>
      </c>
      <c r="S3" s="13" t="str">
        <f t="shared" ref="S3:S8" si="4">IF(R3="",S2,IF(S2&lt;&gt;"",CONCATENATE(S2,"、",R3),R3))</f>
        <v/>
      </c>
      <c r="T3" s="13"/>
      <c r="U3" s="32" t="s">
        <v>522</v>
      </c>
      <c r="W3" s="32" t="s">
        <v>137</v>
      </c>
      <c r="Y3" s="32" t="s">
        <v>62</v>
      </c>
      <c r="Z3" s="32" t="s">
        <v>398</v>
      </c>
      <c r="AA3" s="76" t="s">
        <v>364</v>
      </c>
      <c r="AB3" s="76" t="s">
        <v>492</v>
      </c>
      <c r="AC3" s="77" t="s">
        <v>128</v>
      </c>
      <c r="AD3" s="28"/>
      <c r="AE3" s="38" t="s">
        <v>159</v>
      </c>
      <c r="AF3" s="30"/>
      <c r="AG3" s="46" t="s">
        <v>233</v>
      </c>
      <c r="AI3" s="45" t="s">
        <v>176</v>
      </c>
      <c r="AK3" s="45" t="str">
        <f>CHAR(CODE(AK2)+1)</f>
        <v>B</v>
      </c>
      <c r="AM3" s="68"/>
      <c r="AN3" s="68"/>
      <c r="AP3" s="46" t="s">
        <v>233</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
      </c>
      <c r="T4" s="13"/>
      <c r="U4" s="32" t="s">
        <v>576</v>
      </c>
      <c r="W4" s="32" t="s">
        <v>138</v>
      </c>
      <c r="Y4" s="32" t="s">
        <v>271</v>
      </c>
      <c r="Z4" s="32" t="s">
        <v>399</v>
      </c>
      <c r="AA4" s="76" t="s">
        <v>365</v>
      </c>
      <c r="AB4" s="76" t="s">
        <v>493</v>
      </c>
      <c r="AC4" s="76" t="s">
        <v>129</v>
      </c>
      <c r="AD4" s="28"/>
      <c r="AE4" s="38" t="s">
        <v>160</v>
      </c>
      <c r="AF4" s="30"/>
      <c r="AG4" s="46" t="s">
        <v>234</v>
      </c>
      <c r="AI4" s="45" t="s">
        <v>178</v>
      </c>
      <c r="AK4" s="45" t="str">
        <f t="shared" ref="AK4:AK49" si="7">CHAR(CODE(AK3)+1)</f>
        <v>C</v>
      </c>
      <c r="AM4" s="68"/>
      <c r="AN4" s="68"/>
      <c r="AP4" s="46" t="s">
        <v>234</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
      </c>
      <c r="T5" s="13"/>
      <c r="W5" s="32" t="s">
        <v>546</v>
      </c>
      <c r="Y5" s="32" t="s">
        <v>272</v>
      </c>
      <c r="Z5" s="32" t="s">
        <v>400</v>
      </c>
      <c r="AA5" s="76" t="s">
        <v>366</v>
      </c>
      <c r="AB5" s="76" t="s">
        <v>494</v>
      </c>
      <c r="AC5" s="76" t="s">
        <v>161</v>
      </c>
      <c r="AD5" s="31"/>
      <c r="AE5" s="38" t="s">
        <v>244</v>
      </c>
      <c r="AF5" s="30"/>
      <c r="AG5" s="46" t="s">
        <v>235</v>
      </c>
      <c r="AI5" s="45" t="s">
        <v>269</v>
      </c>
      <c r="AK5" s="45" t="str">
        <f t="shared" si="7"/>
        <v>D</v>
      </c>
      <c r="AP5" s="46" t="s">
        <v>235</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t="s">
        <v>594</v>
      </c>
      <c r="M6" s="13" t="str">
        <f t="shared" si="2"/>
        <v>公共事業</v>
      </c>
      <c r="N6" s="13" t="str">
        <f t="shared" si="6"/>
        <v>公共事業</v>
      </c>
      <c r="O6" s="13"/>
      <c r="P6" s="12" t="s">
        <v>71</v>
      </c>
      <c r="Q6" s="17" t="s">
        <v>594</v>
      </c>
      <c r="R6" s="13" t="str">
        <f t="shared" si="3"/>
        <v>交付</v>
      </c>
      <c r="S6" s="13" t="str">
        <f t="shared" si="4"/>
        <v>交付</v>
      </c>
      <c r="T6" s="13"/>
      <c r="U6" s="32" t="s">
        <v>246</v>
      </c>
      <c r="W6" s="32" t="s">
        <v>548</v>
      </c>
      <c r="Y6" s="32" t="s">
        <v>273</v>
      </c>
      <c r="Z6" s="32" t="s">
        <v>401</v>
      </c>
      <c r="AA6" s="76" t="s">
        <v>367</v>
      </c>
      <c r="AB6" s="76" t="s">
        <v>495</v>
      </c>
      <c r="AC6" s="76" t="s">
        <v>130</v>
      </c>
      <c r="AD6" s="31"/>
      <c r="AE6" s="38" t="s">
        <v>242</v>
      </c>
      <c r="AF6" s="30"/>
      <c r="AG6" s="46" t="s">
        <v>236</v>
      </c>
      <c r="AI6" s="45" t="s">
        <v>270</v>
      </c>
      <c r="AK6" s="45" t="str">
        <f>CHAR(CODE(AK5)+1)</f>
        <v>E</v>
      </c>
      <c r="AP6" s="46" t="s">
        <v>236</v>
      </c>
    </row>
    <row r="7" spans="1:42" ht="13.5" customHeight="1" x14ac:dyDescent="0.15">
      <c r="A7" s="14" t="s">
        <v>83</v>
      </c>
      <c r="B7" s="15"/>
      <c r="C7" s="13" t="str">
        <f t="shared" si="0"/>
        <v/>
      </c>
      <c r="D7" s="13" t="str">
        <f t="shared" si="8"/>
        <v/>
      </c>
      <c r="F7" s="18" t="s">
        <v>190</v>
      </c>
      <c r="G7" s="17"/>
      <c r="H7" s="13" t="str">
        <f t="shared" si="1"/>
        <v/>
      </c>
      <c r="I7" s="13" t="str">
        <f t="shared" si="5"/>
        <v>一般会計</v>
      </c>
      <c r="K7" s="14" t="s">
        <v>100</v>
      </c>
      <c r="L7" s="15"/>
      <c r="M7" s="13" t="str">
        <f t="shared" si="2"/>
        <v/>
      </c>
      <c r="N7" s="13" t="str">
        <f t="shared" si="6"/>
        <v>公共事業</v>
      </c>
      <c r="O7" s="13"/>
      <c r="P7" s="12" t="s">
        <v>72</v>
      </c>
      <c r="Q7" s="17"/>
      <c r="R7" s="13" t="str">
        <f t="shared" si="3"/>
        <v/>
      </c>
      <c r="S7" s="13" t="str">
        <f t="shared" si="4"/>
        <v>交付</v>
      </c>
      <c r="T7" s="13"/>
      <c r="U7" s="32"/>
      <c r="W7" s="32" t="s">
        <v>139</v>
      </c>
      <c r="Y7" s="32" t="s">
        <v>274</v>
      </c>
      <c r="Z7" s="32" t="s">
        <v>402</v>
      </c>
      <c r="AA7" s="76" t="s">
        <v>368</v>
      </c>
      <c r="AB7" s="76" t="s">
        <v>496</v>
      </c>
      <c r="AC7" s="31"/>
      <c r="AD7" s="31"/>
      <c r="AE7" s="32" t="s">
        <v>130</v>
      </c>
      <c r="AF7" s="30"/>
      <c r="AG7" s="46" t="s">
        <v>237</v>
      </c>
      <c r="AH7" s="71"/>
      <c r="AI7" s="46" t="s">
        <v>259</v>
      </c>
      <c r="AK7" s="45" t="str">
        <f>CHAR(CODE(AK6)+1)</f>
        <v>F</v>
      </c>
      <c r="AP7" s="46" t="s">
        <v>237</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公共事業</v>
      </c>
      <c r="O8" s="13"/>
      <c r="P8" s="12" t="s">
        <v>73</v>
      </c>
      <c r="Q8" s="17"/>
      <c r="R8" s="13" t="str">
        <f t="shared" si="3"/>
        <v/>
      </c>
      <c r="S8" s="13" t="str">
        <f t="shared" si="4"/>
        <v>交付</v>
      </c>
      <c r="T8" s="13"/>
      <c r="U8" s="32" t="s">
        <v>267</v>
      </c>
      <c r="W8" s="32" t="s">
        <v>140</v>
      </c>
      <c r="Y8" s="32" t="s">
        <v>275</v>
      </c>
      <c r="Z8" s="32" t="s">
        <v>403</v>
      </c>
      <c r="AA8" s="76" t="s">
        <v>369</v>
      </c>
      <c r="AB8" s="76" t="s">
        <v>497</v>
      </c>
      <c r="AC8" s="31"/>
      <c r="AD8" s="31"/>
      <c r="AE8" s="31"/>
      <c r="AF8" s="30"/>
      <c r="AG8" s="46" t="s">
        <v>238</v>
      </c>
      <c r="AI8" s="45" t="s">
        <v>260</v>
      </c>
      <c r="AK8" s="45" t="str">
        <f t="shared" si="7"/>
        <v>G</v>
      </c>
      <c r="AP8" s="46" t="s">
        <v>238</v>
      </c>
    </row>
    <row r="9" spans="1:42" ht="13.5" customHeight="1" x14ac:dyDescent="0.15">
      <c r="A9" s="14" t="s">
        <v>85</v>
      </c>
      <c r="B9" s="15"/>
      <c r="C9" s="13" t="str">
        <f t="shared" si="0"/>
        <v/>
      </c>
      <c r="D9" s="13" t="str">
        <f t="shared" si="8"/>
        <v/>
      </c>
      <c r="F9" s="18" t="s">
        <v>191</v>
      </c>
      <c r="G9" s="17"/>
      <c r="H9" s="13" t="str">
        <f t="shared" si="1"/>
        <v/>
      </c>
      <c r="I9" s="13" t="str">
        <f t="shared" si="5"/>
        <v>一般会計</v>
      </c>
      <c r="K9" s="14" t="s">
        <v>102</v>
      </c>
      <c r="L9" s="15"/>
      <c r="M9" s="13" t="str">
        <f t="shared" si="2"/>
        <v/>
      </c>
      <c r="N9" s="13" t="str">
        <f t="shared" si="6"/>
        <v>公共事業</v>
      </c>
      <c r="O9" s="13"/>
      <c r="P9" s="13"/>
      <c r="Q9" s="19"/>
      <c r="T9" s="13"/>
      <c r="U9" s="32" t="s">
        <v>268</v>
      </c>
      <c r="W9" s="32" t="s">
        <v>141</v>
      </c>
      <c r="Y9" s="32" t="s">
        <v>276</v>
      </c>
      <c r="Z9" s="32" t="s">
        <v>404</v>
      </c>
      <c r="AA9" s="76" t="s">
        <v>370</v>
      </c>
      <c r="AB9" s="76" t="s">
        <v>498</v>
      </c>
      <c r="AC9" s="31"/>
      <c r="AD9" s="31"/>
      <c r="AE9" s="31"/>
      <c r="AF9" s="30"/>
      <c r="AG9" s="46" t="s">
        <v>239</v>
      </c>
      <c r="AI9" s="67"/>
      <c r="AK9" s="45" t="str">
        <f t="shared" si="7"/>
        <v>H</v>
      </c>
      <c r="AP9" s="46" t="s">
        <v>239</v>
      </c>
    </row>
    <row r="10" spans="1:42" ht="13.5" customHeight="1" x14ac:dyDescent="0.15">
      <c r="A10" s="14" t="s">
        <v>210</v>
      </c>
      <c r="B10" s="15"/>
      <c r="C10" s="13" t="str">
        <f t="shared" si="0"/>
        <v/>
      </c>
      <c r="D10" s="13" t="str">
        <f t="shared" si="8"/>
        <v/>
      </c>
      <c r="F10" s="18" t="s">
        <v>109</v>
      </c>
      <c r="G10" s="17"/>
      <c r="H10" s="13" t="str">
        <f t="shared" si="1"/>
        <v/>
      </c>
      <c r="I10" s="13" t="str">
        <f t="shared" si="5"/>
        <v>一般会計</v>
      </c>
      <c r="K10" s="14" t="s">
        <v>211</v>
      </c>
      <c r="L10" s="15"/>
      <c r="M10" s="13" t="str">
        <f t="shared" si="2"/>
        <v/>
      </c>
      <c r="N10" s="13" t="str">
        <f t="shared" si="6"/>
        <v>公共事業</v>
      </c>
      <c r="O10" s="13"/>
      <c r="P10" s="13" t="str">
        <f>S8</f>
        <v>交付</v>
      </c>
      <c r="Q10" s="19"/>
      <c r="T10" s="13"/>
      <c r="W10" s="32" t="s">
        <v>142</v>
      </c>
      <c r="Y10" s="32" t="s">
        <v>277</v>
      </c>
      <c r="Z10" s="32" t="s">
        <v>405</v>
      </c>
      <c r="AA10" s="76" t="s">
        <v>371</v>
      </c>
      <c r="AB10" s="76" t="s">
        <v>499</v>
      </c>
      <c r="AC10" s="31"/>
      <c r="AD10" s="31"/>
      <c r="AE10" s="31"/>
      <c r="AF10" s="30"/>
      <c r="AG10" s="46" t="s">
        <v>225</v>
      </c>
      <c r="AK10" s="45" t="str">
        <f t="shared" si="7"/>
        <v>I</v>
      </c>
      <c r="AP10" s="45" t="s">
        <v>223</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594</v>
      </c>
      <c r="M11" s="13" t="str">
        <f t="shared" si="2"/>
        <v>その他の事項経費</v>
      </c>
      <c r="N11" s="13" t="str">
        <f t="shared" si="6"/>
        <v>公共事業、その他の事項経費</v>
      </c>
      <c r="O11" s="13"/>
      <c r="P11" s="13"/>
      <c r="Q11" s="19"/>
      <c r="T11" s="13"/>
      <c r="W11" s="32" t="s">
        <v>573</v>
      </c>
      <c r="Y11" s="32" t="s">
        <v>278</v>
      </c>
      <c r="Z11" s="32" t="s">
        <v>406</v>
      </c>
      <c r="AA11" s="76" t="s">
        <v>372</v>
      </c>
      <c r="AB11" s="76" t="s">
        <v>500</v>
      </c>
      <c r="AC11" s="31"/>
      <c r="AD11" s="31"/>
      <c r="AE11" s="31"/>
      <c r="AF11" s="30"/>
      <c r="AG11" s="45" t="s">
        <v>228</v>
      </c>
      <c r="AK11" s="45"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523</v>
      </c>
      <c r="W12" s="32" t="s">
        <v>143</v>
      </c>
      <c r="Y12" s="32" t="s">
        <v>279</v>
      </c>
      <c r="Z12" s="32" t="s">
        <v>407</v>
      </c>
      <c r="AA12" s="76" t="s">
        <v>373</v>
      </c>
      <c r="AB12" s="76" t="s">
        <v>501</v>
      </c>
      <c r="AC12" s="31"/>
      <c r="AD12" s="31"/>
      <c r="AE12" s="31"/>
      <c r="AF12" s="30"/>
      <c r="AG12" s="45" t="s">
        <v>226</v>
      </c>
      <c r="AK12" s="45"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公共事業、その他の事項経費</v>
      </c>
      <c r="L13" s="13"/>
      <c r="O13" s="13"/>
      <c r="P13" s="13"/>
      <c r="Q13" s="19"/>
      <c r="T13" s="13"/>
      <c r="U13" s="32" t="s">
        <v>162</v>
      </c>
      <c r="W13" s="32" t="s">
        <v>144</v>
      </c>
      <c r="Y13" s="32" t="s">
        <v>280</v>
      </c>
      <c r="Z13" s="32" t="s">
        <v>408</v>
      </c>
      <c r="AA13" s="76" t="s">
        <v>374</v>
      </c>
      <c r="AB13" s="76" t="s">
        <v>502</v>
      </c>
      <c r="AC13" s="31"/>
      <c r="AD13" s="31"/>
      <c r="AE13" s="31"/>
      <c r="AF13" s="30"/>
      <c r="AG13" s="45" t="s">
        <v>227</v>
      </c>
      <c r="AK13" s="45"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524</v>
      </c>
      <c r="W14" s="32" t="s">
        <v>145</v>
      </c>
      <c r="Y14" s="32" t="s">
        <v>281</v>
      </c>
      <c r="Z14" s="32" t="s">
        <v>409</v>
      </c>
      <c r="AA14" s="76" t="s">
        <v>375</v>
      </c>
      <c r="AB14" s="76" t="s">
        <v>503</v>
      </c>
      <c r="AC14" s="31"/>
      <c r="AD14" s="31"/>
      <c r="AE14" s="31"/>
      <c r="AF14" s="30"/>
      <c r="AG14" s="67"/>
      <c r="AK14" s="45"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525</v>
      </c>
      <c r="W15" s="32" t="s">
        <v>146</v>
      </c>
      <c r="Y15" s="32" t="s">
        <v>282</v>
      </c>
      <c r="Z15" s="32" t="s">
        <v>410</v>
      </c>
      <c r="AA15" s="76" t="s">
        <v>376</v>
      </c>
      <c r="AB15" s="76" t="s">
        <v>504</v>
      </c>
      <c r="AC15" s="31"/>
      <c r="AD15" s="31"/>
      <c r="AE15" s="31"/>
      <c r="AF15" s="30"/>
      <c r="AG15" s="68"/>
      <c r="AK15" s="45"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526</v>
      </c>
      <c r="W16" s="32" t="s">
        <v>147</v>
      </c>
      <c r="Y16" s="32" t="s">
        <v>283</v>
      </c>
      <c r="Z16" s="32" t="s">
        <v>411</v>
      </c>
      <c r="AA16" s="76" t="s">
        <v>377</v>
      </c>
      <c r="AB16" s="76" t="s">
        <v>505</v>
      </c>
      <c r="AC16" s="31"/>
      <c r="AD16" s="31"/>
      <c r="AE16" s="31"/>
      <c r="AF16" s="30"/>
      <c r="AG16" s="68"/>
      <c r="AK16" s="45"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544</v>
      </c>
      <c r="W17" s="32" t="s">
        <v>148</v>
      </c>
      <c r="Y17" s="32" t="s">
        <v>284</v>
      </c>
      <c r="Z17" s="32" t="s">
        <v>412</v>
      </c>
      <c r="AA17" s="76" t="s">
        <v>378</v>
      </c>
      <c r="AB17" s="76" t="s">
        <v>506</v>
      </c>
      <c r="AC17" s="31"/>
      <c r="AD17" s="31"/>
      <c r="AE17" s="31"/>
      <c r="AF17" s="30"/>
      <c r="AG17" s="68"/>
      <c r="AK17" s="45"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527</v>
      </c>
      <c r="W18" s="32" t="s">
        <v>149</v>
      </c>
      <c r="Y18" s="32" t="s">
        <v>285</v>
      </c>
      <c r="Z18" s="32" t="s">
        <v>413</v>
      </c>
      <c r="AA18" s="76" t="s">
        <v>379</v>
      </c>
      <c r="AB18" s="76" t="s">
        <v>507</v>
      </c>
      <c r="AC18" s="31"/>
      <c r="AD18" s="31"/>
      <c r="AE18" s="31"/>
      <c r="AF18" s="30"/>
      <c r="AK18" s="45" t="str">
        <f t="shared" si="7"/>
        <v>Q</v>
      </c>
    </row>
    <row r="19" spans="1:37" ht="13.5" customHeight="1" x14ac:dyDescent="0.15">
      <c r="A19" s="14" t="s">
        <v>201</v>
      </c>
      <c r="B19" s="15"/>
      <c r="C19" s="13" t="str">
        <f t="shared" si="9"/>
        <v/>
      </c>
      <c r="D19" s="13" t="str">
        <f t="shared" si="8"/>
        <v/>
      </c>
      <c r="F19" s="18" t="s">
        <v>118</v>
      </c>
      <c r="G19" s="17"/>
      <c r="H19" s="13" t="str">
        <f t="shared" si="1"/>
        <v/>
      </c>
      <c r="I19" s="13" t="str">
        <f t="shared" si="5"/>
        <v>一般会計</v>
      </c>
      <c r="K19" s="13"/>
      <c r="L19" s="13"/>
      <c r="O19" s="13"/>
      <c r="P19" s="13"/>
      <c r="Q19" s="19"/>
      <c r="T19" s="13"/>
      <c r="U19" s="32" t="s">
        <v>528</v>
      </c>
      <c r="W19" s="32" t="s">
        <v>150</v>
      </c>
      <c r="Y19" s="32" t="s">
        <v>286</v>
      </c>
      <c r="Z19" s="32" t="s">
        <v>414</v>
      </c>
      <c r="AA19" s="76" t="s">
        <v>380</v>
      </c>
      <c r="AB19" s="76" t="s">
        <v>508</v>
      </c>
      <c r="AC19" s="31"/>
      <c r="AD19" s="31"/>
      <c r="AE19" s="31"/>
      <c r="AF19" s="30"/>
      <c r="AK19" s="45" t="str">
        <f t="shared" si="7"/>
        <v>R</v>
      </c>
    </row>
    <row r="20" spans="1:37" ht="13.5" customHeight="1" x14ac:dyDescent="0.15">
      <c r="A20" s="14" t="s">
        <v>202</v>
      </c>
      <c r="B20" s="15" t="s">
        <v>594</v>
      </c>
      <c r="C20" s="13" t="str">
        <f t="shared" si="9"/>
        <v>地方創生</v>
      </c>
      <c r="D20" s="13" t="str">
        <f t="shared" si="8"/>
        <v>地方創生</v>
      </c>
      <c r="F20" s="18" t="s">
        <v>200</v>
      </c>
      <c r="G20" s="17"/>
      <c r="H20" s="13" t="str">
        <f t="shared" si="1"/>
        <v/>
      </c>
      <c r="I20" s="13" t="str">
        <f t="shared" si="5"/>
        <v>一般会計</v>
      </c>
      <c r="K20" s="13"/>
      <c r="L20" s="13"/>
      <c r="O20" s="13"/>
      <c r="P20" s="13"/>
      <c r="Q20" s="19"/>
      <c r="T20" s="13"/>
      <c r="U20" s="32" t="s">
        <v>529</v>
      </c>
      <c r="W20" s="32" t="s">
        <v>151</v>
      </c>
      <c r="Y20" s="32" t="s">
        <v>287</v>
      </c>
      <c r="Z20" s="32" t="s">
        <v>415</v>
      </c>
      <c r="AA20" s="76" t="s">
        <v>381</v>
      </c>
      <c r="AB20" s="76" t="s">
        <v>509</v>
      </c>
      <c r="AC20" s="31"/>
      <c r="AD20" s="31"/>
      <c r="AE20" s="31"/>
      <c r="AF20" s="30"/>
      <c r="AK20" s="45" t="str">
        <f t="shared" si="7"/>
        <v>S</v>
      </c>
    </row>
    <row r="21" spans="1:37" ht="13.5" customHeight="1" x14ac:dyDescent="0.15">
      <c r="A21" s="14" t="s">
        <v>203</v>
      </c>
      <c r="B21" s="15"/>
      <c r="C21" s="13" t="str">
        <f t="shared" si="9"/>
        <v/>
      </c>
      <c r="D21" s="13" t="str">
        <f t="shared" si="8"/>
        <v>地方創生</v>
      </c>
      <c r="F21" s="18" t="s">
        <v>119</v>
      </c>
      <c r="G21" s="17"/>
      <c r="H21" s="13" t="str">
        <f t="shared" si="1"/>
        <v/>
      </c>
      <c r="I21" s="13" t="str">
        <f t="shared" si="5"/>
        <v>一般会計</v>
      </c>
      <c r="K21" s="13"/>
      <c r="L21" s="13"/>
      <c r="O21" s="13"/>
      <c r="P21" s="13"/>
      <c r="Q21" s="19"/>
      <c r="T21" s="13"/>
      <c r="U21" s="32" t="s">
        <v>530</v>
      </c>
      <c r="W21" s="32" t="s">
        <v>152</v>
      </c>
      <c r="Y21" s="32" t="s">
        <v>288</v>
      </c>
      <c r="Z21" s="32" t="s">
        <v>416</v>
      </c>
      <c r="AA21" s="76" t="s">
        <v>382</v>
      </c>
      <c r="AB21" s="76" t="s">
        <v>510</v>
      </c>
      <c r="AC21" s="31"/>
      <c r="AD21" s="31"/>
      <c r="AE21" s="31"/>
      <c r="AF21" s="30"/>
      <c r="AK21" s="45" t="str">
        <f t="shared" si="7"/>
        <v>T</v>
      </c>
    </row>
    <row r="22" spans="1:37" ht="13.5" customHeight="1" x14ac:dyDescent="0.15">
      <c r="A22" s="14" t="s">
        <v>204</v>
      </c>
      <c r="B22" s="15"/>
      <c r="C22" s="13" t="str">
        <f t="shared" si="9"/>
        <v/>
      </c>
      <c r="D22" s="13" t="str">
        <f>IF(C22="",D21,IF(D21&lt;&gt;"",CONCATENATE(D21,"、",C22),C22))</f>
        <v>地方創生</v>
      </c>
      <c r="F22" s="18" t="s">
        <v>120</v>
      </c>
      <c r="G22" s="17"/>
      <c r="H22" s="13" t="str">
        <f t="shared" si="1"/>
        <v/>
      </c>
      <c r="I22" s="13" t="str">
        <f t="shared" si="5"/>
        <v>一般会計</v>
      </c>
      <c r="K22" s="13"/>
      <c r="L22" s="13"/>
      <c r="O22" s="13"/>
      <c r="P22" s="13"/>
      <c r="Q22" s="19"/>
      <c r="T22" s="13"/>
      <c r="U22" s="32" t="s">
        <v>575</v>
      </c>
      <c r="W22" s="32" t="s">
        <v>153</v>
      </c>
      <c r="Y22" s="32" t="s">
        <v>289</v>
      </c>
      <c r="Z22" s="32" t="s">
        <v>417</v>
      </c>
      <c r="AA22" s="76" t="s">
        <v>383</v>
      </c>
      <c r="AB22" s="76" t="s">
        <v>511</v>
      </c>
      <c r="AC22" s="31"/>
      <c r="AD22" s="31"/>
      <c r="AE22" s="31"/>
      <c r="AF22" s="30"/>
      <c r="AK22" s="45" t="str">
        <f t="shared" si="7"/>
        <v>U</v>
      </c>
    </row>
    <row r="23" spans="1:37" ht="13.5" customHeight="1" x14ac:dyDescent="0.15">
      <c r="A23" s="74" t="s">
        <v>261</v>
      </c>
      <c r="B23" s="15"/>
      <c r="C23" s="13" t="str">
        <f t="shared" si="9"/>
        <v/>
      </c>
      <c r="D23" s="13" t="str">
        <f>IF(C23="",D22,IF(D22&lt;&gt;"",CONCATENATE(D22,"、",C23),C23))</f>
        <v>地方創生</v>
      </c>
      <c r="F23" s="18" t="s">
        <v>121</v>
      </c>
      <c r="G23" s="17"/>
      <c r="H23" s="13" t="str">
        <f t="shared" si="1"/>
        <v/>
      </c>
      <c r="I23" s="13" t="str">
        <f t="shared" si="5"/>
        <v>一般会計</v>
      </c>
      <c r="K23" s="13"/>
      <c r="L23" s="13"/>
      <c r="O23" s="13"/>
      <c r="P23" s="13"/>
      <c r="Q23" s="19"/>
      <c r="T23" s="13"/>
      <c r="U23" s="32" t="s">
        <v>531</v>
      </c>
      <c r="W23" s="32" t="s">
        <v>154</v>
      </c>
      <c r="Y23" s="32" t="s">
        <v>290</v>
      </c>
      <c r="Z23" s="32" t="s">
        <v>418</v>
      </c>
      <c r="AA23" s="76" t="s">
        <v>384</v>
      </c>
      <c r="AB23" s="76" t="s">
        <v>512</v>
      </c>
      <c r="AC23" s="31"/>
      <c r="AD23" s="31"/>
      <c r="AE23" s="31"/>
      <c r="AF23" s="30"/>
      <c r="AK23" s="45" t="str">
        <f t="shared" si="7"/>
        <v>V</v>
      </c>
    </row>
    <row r="24" spans="1:37" ht="13.5" customHeight="1" x14ac:dyDescent="0.15">
      <c r="A24" s="86"/>
      <c r="B24" s="72"/>
      <c r="F24" s="18" t="s">
        <v>264</v>
      </c>
      <c r="G24" s="17"/>
      <c r="H24" s="13" t="str">
        <f t="shared" si="1"/>
        <v/>
      </c>
      <c r="I24" s="13" t="str">
        <f t="shared" si="5"/>
        <v>一般会計</v>
      </c>
      <c r="K24" s="13"/>
      <c r="L24" s="13"/>
      <c r="O24" s="13"/>
      <c r="P24" s="13"/>
      <c r="Q24" s="19"/>
      <c r="T24" s="13"/>
      <c r="U24" s="32" t="s">
        <v>532</v>
      </c>
      <c r="W24" s="32" t="s">
        <v>155</v>
      </c>
      <c r="Y24" s="32" t="s">
        <v>291</v>
      </c>
      <c r="Z24" s="32" t="s">
        <v>419</v>
      </c>
      <c r="AA24" s="76" t="s">
        <v>385</v>
      </c>
      <c r="AB24" s="76" t="s">
        <v>513</v>
      </c>
      <c r="AC24" s="31"/>
      <c r="AD24" s="31"/>
      <c r="AE24" s="31"/>
      <c r="AF24" s="30"/>
      <c r="AK24" s="45" t="str">
        <f>CHAR(CODE(AK23)+1)</f>
        <v>W</v>
      </c>
    </row>
    <row r="25" spans="1:37" ht="13.5" customHeight="1" x14ac:dyDescent="0.15">
      <c r="A25" s="73"/>
      <c r="B25" s="72"/>
      <c r="F25" s="18" t="s">
        <v>122</v>
      </c>
      <c r="G25" s="17"/>
      <c r="H25" s="13" t="str">
        <f t="shared" si="1"/>
        <v/>
      </c>
      <c r="I25" s="13" t="str">
        <f t="shared" si="5"/>
        <v>一般会計</v>
      </c>
      <c r="K25" s="13"/>
      <c r="L25" s="13"/>
      <c r="O25" s="13"/>
      <c r="P25" s="13"/>
      <c r="Q25" s="19"/>
      <c r="T25" s="13"/>
      <c r="U25" s="32" t="s">
        <v>533</v>
      </c>
      <c r="W25" s="65"/>
      <c r="Y25" s="32" t="s">
        <v>292</v>
      </c>
      <c r="Z25" s="32" t="s">
        <v>420</v>
      </c>
      <c r="AA25" s="76" t="s">
        <v>386</v>
      </c>
      <c r="AB25" s="76" t="s">
        <v>514</v>
      </c>
      <c r="AC25" s="31"/>
      <c r="AD25" s="31"/>
      <c r="AE25" s="31"/>
      <c r="AF25" s="30"/>
      <c r="AK25" s="45" t="str">
        <f t="shared" si="7"/>
        <v>X</v>
      </c>
    </row>
    <row r="26" spans="1:37" ht="13.5" customHeight="1" x14ac:dyDescent="0.15">
      <c r="A26" s="73"/>
      <c r="B26" s="72"/>
      <c r="F26" s="18" t="s">
        <v>123</v>
      </c>
      <c r="G26" s="17"/>
      <c r="H26" s="13" t="str">
        <f t="shared" si="1"/>
        <v/>
      </c>
      <c r="I26" s="13" t="str">
        <f t="shared" si="5"/>
        <v>一般会計</v>
      </c>
      <c r="K26" s="13"/>
      <c r="L26" s="13"/>
      <c r="O26" s="13"/>
      <c r="P26" s="13"/>
      <c r="Q26" s="19"/>
      <c r="T26" s="13"/>
      <c r="U26" s="32" t="s">
        <v>534</v>
      </c>
      <c r="Y26" s="32" t="s">
        <v>293</v>
      </c>
      <c r="Z26" s="32" t="s">
        <v>421</v>
      </c>
      <c r="AA26" s="76" t="s">
        <v>387</v>
      </c>
      <c r="AB26" s="76" t="s">
        <v>515</v>
      </c>
      <c r="AC26" s="31"/>
      <c r="AD26" s="31"/>
      <c r="AE26" s="31"/>
      <c r="AF26" s="30"/>
      <c r="AK26" s="45" t="str">
        <f t="shared" si="7"/>
        <v>Y</v>
      </c>
    </row>
    <row r="27" spans="1:37" ht="13.5" customHeight="1" x14ac:dyDescent="0.15">
      <c r="A27" s="13" t="str">
        <f>IF(D23="", "-", D23)</f>
        <v>地方創生</v>
      </c>
      <c r="B27" s="13"/>
      <c r="F27" s="18" t="s">
        <v>124</v>
      </c>
      <c r="G27" s="17"/>
      <c r="H27" s="13" t="str">
        <f t="shared" si="1"/>
        <v/>
      </c>
      <c r="I27" s="13" t="str">
        <f t="shared" si="5"/>
        <v>一般会計</v>
      </c>
      <c r="K27" s="13"/>
      <c r="L27" s="13"/>
      <c r="O27" s="13"/>
      <c r="P27" s="13"/>
      <c r="Q27" s="19"/>
      <c r="T27" s="13"/>
      <c r="U27" s="32" t="s">
        <v>535</v>
      </c>
      <c r="Y27" s="32" t="s">
        <v>294</v>
      </c>
      <c r="Z27" s="32" t="s">
        <v>422</v>
      </c>
      <c r="AA27" s="76" t="s">
        <v>388</v>
      </c>
      <c r="AB27" s="76" t="s">
        <v>516</v>
      </c>
      <c r="AC27" s="31"/>
      <c r="AD27" s="31"/>
      <c r="AE27" s="31"/>
      <c r="AF27" s="30"/>
      <c r="AK27" s="45"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536</v>
      </c>
      <c r="Y28" s="32" t="s">
        <v>295</v>
      </c>
      <c r="Z28" s="32" t="s">
        <v>423</v>
      </c>
      <c r="AA28" s="76" t="s">
        <v>389</v>
      </c>
      <c r="AB28" s="76" t="s">
        <v>517</v>
      </c>
      <c r="AC28" s="31"/>
      <c r="AD28" s="31"/>
      <c r="AE28" s="31"/>
      <c r="AF28" s="30"/>
      <c r="AK28" s="45" t="s">
        <v>184</v>
      </c>
    </row>
    <row r="29" spans="1:37" ht="13.5" customHeight="1" x14ac:dyDescent="0.15">
      <c r="A29" s="13"/>
      <c r="B29" s="13"/>
      <c r="F29" s="18" t="s">
        <v>192</v>
      </c>
      <c r="G29" s="17"/>
      <c r="H29" s="13" t="str">
        <f t="shared" si="1"/>
        <v/>
      </c>
      <c r="I29" s="13" t="str">
        <f t="shared" si="5"/>
        <v>一般会計</v>
      </c>
      <c r="K29" s="13"/>
      <c r="L29" s="13"/>
      <c r="O29" s="13"/>
      <c r="P29" s="13"/>
      <c r="Q29" s="19"/>
      <c r="T29" s="13"/>
      <c r="U29" s="32" t="s">
        <v>537</v>
      </c>
      <c r="Y29" s="32" t="s">
        <v>296</v>
      </c>
      <c r="Z29" s="32" t="s">
        <v>424</v>
      </c>
      <c r="AA29" s="76" t="s">
        <v>390</v>
      </c>
      <c r="AB29" s="76" t="s">
        <v>518</v>
      </c>
      <c r="AC29" s="31"/>
      <c r="AD29" s="31"/>
      <c r="AE29" s="31"/>
      <c r="AF29" s="30"/>
      <c r="AK29" s="45"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2" t="s">
        <v>538</v>
      </c>
      <c r="Y30" s="32" t="s">
        <v>297</v>
      </c>
      <c r="Z30" s="32" t="s">
        <v>425</v>
      </c>
      <c r="AA30" s="76" t="s">
        <v>391</v>
      </c>
      <c r="AB30" s="76" t="s">
        <v>519</v>
      </c>
      <c r="AC30" s="31"/>
      <c r="AD30" s="31"/>
      <c r="AE30" s="31"/>
      <c r="AF30" s="30"/>
      <c r="AK30" s="45"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2" t="s">
        <v>539</v>
      </c>
      <c r="Y31" s="32" t="s">
        <v>298</v>
      </c>
      <c r="Z31" s="32" t="s">
        <v>426</v>
      </c>
      <c r="AA31" s="76" t="s">
        <v>392</v>
      </c>
      <c r="AB31" s="76" t="s">
        <v>520</v>
      </c>
      <c r="AC31" s="31"/>
      <c r="AD31" s="31"/>
      <c r="AE31" s="31"/>
      <c r="AF31" s="30"/>
      <c r="AK31" s="45"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2" t="s">
        <v>540</v>
      </c>
      <c r="Y32" s="32" t="s">
        <v>299</v>
      </c>
      <c r="Z32" s="32" t="s">
        <v>427</v>
      </c>
      <c r="AA32" s="76" t="s">
        <v>63</v>
      </c>
      <c r="AB32" s="76" t="s">
        <v>63</v>
      </c>
      <c r="AC32" s="31"/>
      <c r="AD32" s="31"/>
      <c r="AE32" s="31"/>
      <c r="AF32" s="30"/>
      <c r="AK32" s="45"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2" t="s">
        <v>541</v>
      </c>
      <c r="Y33" s="32" t="s">
        <v>300</v>
      </c>
      <c r="Z33" s="32" t="s">
        <v>428</v>
      </c>
      <c r="AA33" s="65"/>
      <c r="AB33" s="31"/>
      <c r="AC33" s="31"/>
      <c r="AD33" s="31"/>
      <c r="AE33" s="31"/>
      <c r="AF33" s="30"/>
      <c r="AK33" s="45"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2" t="s">
        <v>542</v>
      </c>
      <c r="Y34" s="32" t="s">
        <v>301</v>
      </c>
      <c r="Z34" s="32" t="s">
        <v>429</v>
      </c>
      <c r="AB34" s="31"/>
      <c r="AC34" s="31"/>
      <c r="AD34" s="31"/>
      <c r="AE34" s="31"/>
      <c r="AF34" s="30"/>
      <c r="AK34" s="45"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U35" s="32" t="s">
        <v>543</v>
      </c>
      <c r="Y35" s="32" t="s">
        <v>302</v>
      </c>
      <c r="Z35" s="32" t="s">
        <v>430</v>
      </c>
      <c r="AC35" s="31"/>
      <c r="AF35" s="30"/>
      <c r="AK35" s="45"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Y36" s="32" t="s">
        <v>303</v>
      </c>
      <c r="Z36" s="32" t="s">
        <v>431</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304</v>
      </c>
      <c r="Z37" s="32" t="s">
        <v>432</v>
      </c>
      <c r="AF37" s="30"/>
      <c r="AK37" s="45" t="str">
        <f t="shared" si="7"/>
        <v>j</v>
      </c>
    </row>
    <row r="38" spans="1:37" x14ac:dyDescent="0.15">
      <c r="A38" s="13"/>
      <c r="B38" s="13"/>
      <c r="F38" s="13"/>
      <c r="G38" s="19"/>
      <c r="K38" s="13"/>
      <c r="L38" s="13"/>
      <c r="O38" s="13"/>
      <c r="P38" s="13"/>
      <c r="Q38" s="19"/>
      <c r="T38" s="13"/>
      <c r="Y38" s="32" t="s">
        <v>305</v>
      </c>
      <c r="Z38" s="32" t="s">
        <v>433</v>
      </c>
      <c r="AF38" s="30"/>
      <c r="AK38" s="45" t="str">
        <f t="shared" si="7"/>
        <v>k</v>
      </c>
    </row>
    <row r="39" spans="1:37" x14ac:dyDescent="0.15">
      <c r="A39" s="13"/>
      <c r="B39" s="13"/>
      <c r="F39" s="13" t="str">
        <f>I37</f>
        <v>一般会計</v>
      </c>
      <c r="G39" s="19"/>
      <c r="K39" s="13"/>
      <c r="L39" s="13"/>
      <c r="O39" s="13"/>
      <c r="P39" s="13"/>
      <c r="Q39" s="19"/>
      <c r="T39" s="13"/>
      <c r="U39" s="32" t="s">
        <v>545</v>
      </c>
      <c r="Y39" s="32" t="s">
        <v>306</v>
      </c>
      <c r="Z39" s="32" t="s">
        <v>434</v>
      </c>
      <c r="AF39" s="30"/>
      <c r="AK39" s="45" t="str">
        <f t="shared" si="7"/>
        <v>l</v>
      </c>
    </row>
    <row r="40" spans="1:37" x14ac:dyDescent="0.15">
      <c r="A40" s="13"/>
      <c r="B40" s="13"/>
      <c r="F40" s="13"/>
      <c r="G40" s="19"/>
      <c r="K40" s="13"/>
      <c r="L40" s="13"/>
      <c r="O40" s="13"/>
      <c r="P40" s="13"/>
      <c r="Q40" s="19"/>
      <c r="T40" s="13"/>
      <c r="U40" s="32"/>
      <c r="Y40" s="32" t="s">
        <v>307</v>
      </c>
      <c r="Z40" s="32" t="s">
        <v>435</v>
      </c>
      <c r="AF40" s="30"/>
      <c r="AK40" s="45" t="str">
        <f t="shared" si="7"/>
        <v>m</v>
      </c>
    </row>
    <row r="41" spans="1:37" x14ac:dyDescent="0.15">
      <c r="A41" s="13"/>
      <c r="B41" s="13"/>
      <c r="F41" s="13"/>
      <c r="G41" s="19"/>
      <c r="K41" s="13"/>
      <c r="L41" s="13"/>
      <c r="O41" s="13"/>
      <c r="P41" s="13"/>
      <c r="Q41" s="19"/>
      <c r="T41" s="13"/>
      <c r="U41" s="32" t="s">
        <v>247</v>
      </c>
      <c r="Y41" s="32" t="s">
        <v>308</v>
      </c>
      <c r="Z41" s="32" t="s">
        <v>436</v>
      </c>
      <c r="AF41" s="30"/>
      <c r="AK41" s="45" t="str">
        <f t="shared" si="7"/>
        <v>n</v>
      </c>
    </row>
    <row r="42" spans="1:37" x14ac:dyDescent="0.15">
      <c r="A42" s="13"/>
      <c r="B42" s="13"/>
      <c r="F42" s="13"/>
      <c r="G42" s="19"/>
      <c r="K42" s="13"/>
      <c r="L42" s="13"/>
      <c r="O42" s="13"/>
      <c r="P42" s="13"/>
      <c r="Q42" s="19"/>
      <c r="T42" s="13"/>
      <c r="U42" s="32" t="s">
        <v>257</v>
      </c>
      <c r="Y42" s="32" t="s">
        <v>309</v>
      </c>
      <c r="Z42" s="32" t="s">
        <v>437</v>
      </c>
      <c r="AF42" s="30"/>
      <c r="AK42" s="45" t="str">
        <f t="shared" si="7"/>
        <v>o</v>
      </c>
    </row>
    <row r="43" spans="1:37" x14ac:dyDescent="0.15">
      <c r="A43" s="13"/>
      <c r="B43" s="13"/>
      <c r="F43" s="13"/>
      <c r="G43" s="19"/>
      <c r="K43" s="13"/>
      <c r="L43" s="13"/>
      <c r="O43" s="13"/>
      <c r="P43" s="13"/>
      <c r="Q43" s="19"/>
      <c r="T43" s="13"/>
      <c r="Y43" s="32" t="s">
        <v>310</v>
      </c>
      <c r="Z43" s="32" t="s">
        <v>438</v>
      </c>
      <c r="AF43" s="30"/>
      <c r="AK43" s="45" t="str">
        <f t="shared" si="7"/>
        <v>p</v>
      </c>
    </row>
    <row r="44" spans="1:37" x14ac:dyDescent="0.15">
      <c r="A44" s="13"/>
      <c r="B44" s="13"/>
      <c r="F44" s="13"/>
      <c r="G44" s="19"/>
      <c r="K44" s="13"/>
      <c r="L44" s="13"/>
      <c r="O44" s="13"/>
      <c r="P44" s="13"/>
      <c r="Q44" s="19"/>
      <c r="T44" s="13"/>
      <c r="Y44" s="32" t="s">
        <v>311</v>
      </c>
      <c r="Z44" s="32" t="s">
        <v>439</v>
      </c>
      <c r="AF44" s="30"/>
      <c r="AK44" s="45" t="str">
        <f t="shared" si="7"/>
        <v>q</v>
      </c>
    </row>
    <row r="45" spans="1:37" x14ac:dyDescent="0.15">
      <c r="A45" s="13"/>
      <c r="B45" s="13"/>
      <c r="F45" s="13"/>
      <c r="G45" s="19"/>
      <c r="K45" s="13"/>
      <c r="L45" s="13"/>
      <c r="O45" s="13"/>
      <c r="P45" s="13"/>
      <c r="Q45" s="19"/>
      <c r="T45" s="13"/>
      <c r="U45" s="29" t="s">
        <v>157</v>
      </c>
      <c r="Y45" s="32" t="s">
        <v>312</v>
      </c>
      <c r="Z45" s="32" t="s">
        <v>440</v>
      </c>
      <c r="AF45" s="30"/>
      <c r="AK45" s="45" t="str">
        <f t="shared" si="7"/>
        <v>r</v>
      </c>
    </row>
    <row r="46" spans="1:37" x14ac:dyDescent="0.15">
      <c r="A46" s="13"/>
      <c r="B46" s="13"/>
      <c r="F46" s="13"/>
      <c r="G46" s="19"/>
      <c r="K46" s="13"/>
      <c r="L46" s="13"/>
      <c r="O46" s="13"/>
      <c r="P46" s="13"/>
      <c r="Q46" s="19"/>
      <c r="T46" s="13"/>
      <c r="U46" s="83" t="s">
        <v>574</v>
      </c>
      <c r="Y46" s="32" t="s">
        <v>313</v>
      </c>
      <c r="Z46" s="32" t="s">
        <v>441</v>
      </c>
      <c r="AF46" s="30"/>
      <c r="AK46" s="45" t="str">
        <f t="shared" si="7"/>
        <v>s</v>
      </c>
    </row>
    <row r="47" spans="1:37" x14ac:dyDescent="0.15">
      <c r="A47" s="13"/>
      <c r="B47" s="13"/>
      <c r="F47" s="13"/>
      <c r="G47" s="19"/>
      <c r="K47" s="13"/>
      <c r="L47" s="13"/>
      <c r="O47" s="13"/>
      <c r="P47" s="13"/>
      <c r="Q47" s="19"/>
      <c r="T47" s="13"/>
      <c r="Y47" s="32" t="s">
        <v>314</v>
      </c>
      <c r="Z47" s="32" t="s">
        <v>442</v>
      </c>
      <c r="AF47" s="30"/>
      <c r="AK47" s="45" t="str">
        <f t="shared" si="7"/>
        <v>t</v>
      </c>
    </row>
    <row r="48" spans="1:37" x14ac:dyDescent="0.15">
      <c r="A48" s="13"/>
      <c r="B48" s="13"/>
      <c r="F48" s="13"/>
      <c r="G48" s="19"/>
      <c r="K48" s="13"/>
      <c r="L48" s="13"/>
      <c r="O48" s="13"/>
      <c r="P48" s="13"/>
      <c r="Q48" s="19"/>
      <c r="T48" s="13"/>
      <c r="U48" s="83">
        <v>2021</v>
      </c>
      <c r="Y48" s="32" t="s">
        <v>315</v>
      </c>
      <c r="Z48" s="32" t="s">
        <v>443</v>
      </c>
      <c r="AF48" s="30"/>
      <c r="AK48" s="45" t="str">
        <f t="shared" si="7"/>
        <v>u</v>
      </c>
    </row>
    <row r="49" spans="1:37" x14ac:dyDescent="0.15">
      <c r="A49" s="13"/>
      <c r="B49" s="13"/>
      <c r="F49" s="13"/>
      <c r="G49" s="19"/>
      <c r="K49" s="13"/>
      <c r="L49" s="13"/>
      <c r="O49" s="13"/>
      <c r="P49" s="13"/>
      <c r="Q49" s="19"/>
      <c r="T49" s="13"/>
      <c r="U49" s="83">
        <v>2022</v>
      </c>
      <c r="Y49" s="32" t="s">
        <v>316</v>
      </c>
      <c r="Z49" s="32" t="s">
        <v>444</v>
      </c>
      <c r="AF49" s="30"/>
      <c r="AK49" s="45" t="str">
        <f t="shared" si="7"/>
        <v>v</v>
      </c>
    </row>
    <row r="50" spans="1:37" x14ac:dyDescent="0.15">
      <c r="A50" s="13"/>
      <c r="B50" s="13"/>
      <c r="F50" s="13"/>
      <c r="G50" s="19"/>
      <c r="K50" s="13"/>
      <c r="L50" s="13"/>
      <c r="O50" s="13"/>
      <c r="P50" s="13"/>
      <c r="Q50" s="19"/>
      <c r="T50" s="13"/>
      <c r="U50" s="83">
        <v>2023</v>
      </c>
      <c r="Y50" s="32" t="s">
        <v>317</v>
      </c>
      <c r="Z50" s="32" t="s">
        <v>445</v>
      </c>
      <c r="AF50" s="30"/>
    </row>
    <row r="51" spans="1:37" x14ac:dyDescent="0.15">
      <c r="A51" s="13"/>
      <c r="B51" s="13"/>
      <c r="F51" s="13"/>
      <c r="G51" s="19"/>
      <c r="K51" s="13"/>
      <c r="L51" s="13"/>
      <c r="O51" s="13"/>
      <c r="P51" s="13"/>
      <c r="Q51" s="19"/>
      <c r="T51" s="13"/>
      <c r="U51" s="83">
        <v>2024</v>
      </c>
      <c r="Y51" s="32" t="s">
        <v>318</v>
      </c>
      <c r="Z51" s="32" t="s">
        <v>446</v>
      </c>
      <c r="AF51" s="30"/>
    </row>
    <row r="52" spans="1:37" x14ac:dyDescent="0.15">
      <c r="A52" s="13"/>
      <c r="B52" s="13"/>
      <c r="F52" s="13"/>
      <c r="G52" s="19"/>
      <c r="K52" s="13"/>
      <c r="L52" s="13"/>
      <c r="O52" s="13"/>
      <c r="P52" s="13"/>
      <c r="Q52" s="19"/>
      <c r="T52" s="13"/>
      <c r="U52" s="83">
        <v>2025</v>
      </c>
      <c r="Y52" s="32" t="s">
        <v>319</v>
      </c>
      <c r="Z52" s="32" t="s">
        <v>447</v>
      </c>
      <c r="AF52" s="30"/>
    </row>
    <row r="53" spans="1:37" x14ac:dyDescent="0.15">
      <c r="A53" s="13"/>
      <c r="B53" s="13"/>
      <c r="F53" s="13"/>
      <c r="G53" s="19"/>
      <c r="K53" s="13"/>
      <c r="L53" s="13"/>
      <c r="O53" s="13"/>
      <c r="P53" s="13"/>
      <c r="Q53" s="19"/>
      <c r="T53" s="13"/>
      <c r="U53" s="83">
        <v>2026</v>
      </c>
      <c r="Y53" s="32" t="s">
        <v>320</v>
      </c>
      <c r="Z53" s="32" t="s">
        <v>448</v>
      </c>
      <c r="AF53" s="30"/>
    </row>
    <row r="54" spans="1:37" x14ac:dyDescent="0.15">
      <c r="A54" s="13"/>
      <c r="B54" s="13"/>
      <c r="F54" s="13"/>
      <c r="G54" s="19"/>
      <c r="K54" s="13"/>
      <c r="L54" s="13"/>
      <c r="O54" s="13"/>
      <c r="P54" s="20"/>
      <c r="Q54" s="19"/>
      <c r="T54" s="13"/>
      <c r="Y54" s="32" t="s">
        <v>321</v>
      </c>
      <c r="Z54" s="32" t="s">
        <v>449</v>
      </c>
      <c r="AF54" s="30"/>
    </row>
    <row r="55" spans="1:37" x14ac:dyDescent="0.15">
      <c r="A55" s="13"/>
      <c r="B55" s="13"/>
      <c r="F55" s="13"/>
      <c r="G55" s="19"/>
      <c r="K55" s="13"/>
      <c r="L55" s="13"/>
      <c r="O55" s="13"/>
      <c r="P55" s="13"/>
      <c r="Q55" s="19"/>
      <c r="T55" s="13"/>
      <c r="Y55" s="32" t="s">
        <v>322</v>
      </c>
      <c r="Z55" s="32" t="s">
        <v>450</v>
      </c>
      <c r="AF55" s="30"/>
    </row>
    <row r="56" spans="1:37" x14ac:dyDescent="0.15">
      <c r="A56" s="13"/>
      <c r="B56" s="13"/>
      <c r="F56" s="13"/>
      <c r="G56" s="19"/>
      <c r="K56" s="13"/>
      <c r="L56" s="13"/>
      <c r="O56" s="13"/>
      <c r="P56" s="13"/>
      <c r="Q56" s="19"/>
      <c r="T56" s="13"/>
      <c r="U56" s="83">
        <v>20</v>
      </c>
      <c r="Y56" s="32" t="s">
        <v>323</v>
      </c>
      <c r="Z56" s="32" t="s">
        <v>451</v>
      </c>
      <c r="AF56" s="30"/>
    </row>
    <row r="57" spans="1:37" x14ac:dyDescent="0.15">
      <c r="A57" s="13"/>
      <c r="B57" s="13"/>
      <c r="F57" s="13"/>
      <c r="G57" s="19"/>
      <c r="K57" s="13"/>
      <c r="L57" s="13"/>
      <c r="O57" s="13"/>
      <c r="P57" s="13"/>
      <c r="Q57" s="19"/>
      <c r="T57" s="13"/>
      <c r="U57" s="32" t="s">
        <v>521</v>
      </c>
      <c r="Y57" s="32" t="s">
        <v>324</v>
      </c>
      <c r="Z57" s="32" t="s">
        <v>452</v>
      </c>
      <c r="AF57" s="30"/>
    </row>
    <row r="58" spans="1:37" x14ac:dyDescent="0.15">
      <c r="A58" s="13"/>
      <c r="B58" s="13"/>
      <c r="F58" s="13"/>
      <c r="G58" s="19"/>
      <c r="K58" s="13"/>
      <c r="L58" s="13"/>
      <c r="O58" s="13"/>
      <c r="P58" s="13"/>
      <c r="Q58" s="19"/>
      <c r="T58" s="13"/>
      <c r="U58" s="32" t="s">
        <v>522</v>
      </c>
      <c r="Y58" s="32" t="s">
        <v>325</v>
      </c>
      <c r="Z58" s="32" t="s">
        <v>453</v>
      </c>
      <c r="AF58" s="30"/>
    </row>
    <row r="59" spans="1:37" x14ac:dyDescent="0.15">
      <c r="A59" s="13"/>
      <c r="B59" s="13"/>
      <c r="F59" s="13"/>
      <c r="G59" s="19"/>
      <c r="K59" s="13"/>
      <c r="L59" s="13"/>
      <c r="O59" s="13"/>
      <c r="P59" s="13"/>
      <c r="Q59" s="19"/>
      <c r="T59" s="13"/>
      <c r="Y59" s="32" t="s">
        <v>326</v>
      </c>
      <c r="Z59" s="32" t="s">
        <v>454</v>
      </c>
      <c r="AF59" s="30"/>
    </row>
    <row r="60" spans="1:37" x14ac:dyDescent="0.15">
      <c r="A60" s="13"/>
      <c r="B60" s="13"/>
      <c r="F60" s="13"/>
      <c r="G60" s="19"/>
      <c r="K60" s="13"/>
      <c r="L60" s="13"/>
      <c r="O60" s="13"/>
      <c r="P60" s="13"/>
      <c r="Q60" s="19"/>
      <c r="T60" s="13"/>
      <c r="Y60" s="32" t="s">
        <v>327</v>
      </c>
      <c r="Z60" s="32" t="s">
        <v>455</v>
      </c>
      <c r="AF60" s="30"/>
    </row>
    <row r="61" spans="1:37" x14ac:dyDescent="0.15">
      <c r="A61" s="13"/>
      <c r="B61" s="13"/>
      <c r="F61" s="13"/>
      <c r="G61" s="19"/>
      <c r="K61" s="13"/>
      <c r="L61" s="13"/>
      <c r="O61" s="13"/>
      <c r="P61" s="13"/>
      <c r="Q61" s="19"/>
      <c r="T61" s="13"/>
      <c r="Y61" s="32" t="s">
        <v>328</v>
      </c>
      <c r="Z61" s="32" t="s">
        <v>456</v>
      </c>
      <c r="AF61" s="30"/>
    </row>
    <row r="62" spans="1:37" x14ac:dyDescent="0.15">
      <c r="A62" s="13"/>
      <c r="B62" s="13"/>
      <c r="F62" s="13"/>
      <c r="G62" s="19"/>
      <c r="K62" s="13"/>
      <c r="L62" s="13"/>
      <c r="O62" s="13"/>
      <c r="P62" s="13"/>
      <c r="Q62" s="19"/>
      <c r="T62" s="13"/>
      <c r="Y62" s="32" t="s">
        <v>329</v>
      </c>
      <c r="Z62" s="32" t="s">
        <v>457</v>
      </c>
      <c r="AF62" s="30"/>
    </row>
    <row r="63" spans="1:37" x14ac:dyDescent="0.15">
      <c r="A63" s="13"/>
      <c r="B63" s="13"/>
      <c r="F63" s="13"/>
      <c r="G63" s="19"/>
      <c r="K63" s="13"/>
      <c r="L63" s="13"/>
      <c r="O63" s="13"/>
      <c r="P63" s="13"/>
      <c r="Q63" s="19"/>
      <c r="T63" s="13"/>
      <c r="Y63" s="32" t="s">
        <v>330</v>
      </c>
      <c r="Z63" s="32" t="s">
        <v>458</v>
      </c>
      <c r="AF63" s="30"/>
    </row>
    <row r="64" spans="1:37" x14ac:dyDescent="0.15">
      <c r="A64" s="13"/>
      <c r="B64" s="13"/>
      <c r="F64" s="13"/>
      <c r="G64" s="19"/>
      <c r="K64" s="13"/>
      <c r="L64" s="13"/>
      <c r="O64" s="13"/>
      <c r="P64" s="13"/>
      <c r="Q64" s="19"/>
      <c r="T64" s="13"/>
      <c r="Y64" s="32" t="s">
        <v>331</v>
      </c>
      <c r="Z64" s="32" t="s">
        <v>459</v>
      </c>
      <c r="AF64" s="30"/>
    </row>
    <row r="65" spans="1:32" x14ac:dyDescent="0.15">
      <c r="A65" s="13"/>
      <c r="B65" s="13"/>
      <c r="F65" s="13"/>
      <c r="G65" s="19"/>
      <c r="K65" s="13"/>
      <c r="L65" s="13"/>
      <c r="O65" s="13"/>
      <c r="P65" s="13"/>
      <c r="Q65" s="19"/>
      <c r="T65" s="13"/>
      <c r="Y65" s="32" t="s">
        <v>332</v>
      </c>
      <c r="Z65" s="32" t="s">
        <v>460</v>
      </c>
      <c r="AF65" s="30"/>
    </row>
    <row r="66" spans="1:32" x14ac:dyDescent="0.15">
      <c r="A66" s="13"/>
      <c r="B66" s="13"/>
      <c r="F66" s="13"/>
      <c r="G66" s="19"/>
      <c r="K66" s="13"/>
      <c r="L66" s="13"/>
      <c r="O66" s="13"/>
      <c r="P66" s="13"/>
      <c r="Q66" s="19"/>
      <c r="T66" s="13"/>
      <c r="Y66" s="32" t="s">
        <v>64</v>
      </c>
      <c r="Z66" s="32" t="s">
        <v>461</v>
      </c>
      <c r="AF66" s="30"/>
    </row>
    <row r="67" spans="1:32" x14ac:dyDescent="0.15">
      <c r="A67" s="13"/>
      <c r="B67" s="13"/>
      <c r="F67" s="13"/>
      <c r="G67" s="19"/>
      <c r="K67" s="13"/>
      <c r="L67" s="13"/>
      <c r="O67" s="13"/>
      <c r="P67" s="13"/>
      <c r="Q67" s="19"/>
      <c r="T67" s="13"/>
      <c r="Y67" s="32" t="s">
        <v>333</v>
      </c>
      <c r="Z67" s="32" t="s">
        <v>462</v>
      </c>
      <c r="AF67" s="30"/>
    </row>
    <row r="68" spans="1:32" x14ac:dyDescent="0.15">
      <c r="A68" s="13"/>
      <c r="B68" s="13"/>
      <c r="F68" s="13"/>
      <c r="G68" s="19"/>
      <c r="K68" s="13"/>
      <c r="L68" s="13"/>
      <c r="O68" s="13"/>
      <c r="P68" s="13"/>
      <c r="Q68" s="19"/>
      <c r="T68" s="13"/>
      <c r="Y68" s="32" t="s">
        <v>334</v>
      </c>
      <c r="Z68" s="32" t="s">
        <v>463</v>
      </c>
      <c r="AF68" s="30"/>
    </row>
    <row r="69" spans="1:32" x14ac:dyDescent="0.15">
      <c r="A69" s="13"/>
      <c r="B69" s="13"/>
      <c r="F69" s="13"/>
      <c r="G69" s="19"/>
      <c r="K69" s="13"/>
      <c r="L69" s="13"/>
      <c r="O69" s="13"/>
      <c r="P69" s="13"/>
      <c r="Q69" s="19"/>
      <c r="T69" s="13"/>
      <c r="Y69" s="32" t="s">
        <v>335</v>
      </c>
      <c r="Z69" s="32" t="s">
        <v>464</v>
      </c>
      <c r="AF69" s="30"/>
    </row>
    <row r="70" spans="1:32" x14ac:dyDescent="0.15">
      <c r="A70" s="13"/>
      <c r="B70" s="13"/>
      <c r="Y70" s="32" t="s">
        <v>336</v>
      </c>
      <c r="Z70" s="32" t="s">
        <v>465</v>
      </c>
    </row>
    <row r="71" spans="1:32" x14ac:dyDescent="0.15">
      <c r="Y71" s="32" t="s">
        <v>337</v>
      </c>
      <c r="Z71" s="32" t="s">
        <v>466</v>
      </c>
    </row>
    <row r="72" spans="1:32" x14ac:dyDescent="0.15">
      <c r="Y72" s="32" t="s">
        <v>338</v>
      </c>
      <c r="Z72" s="32" t="s">
        <v>467</v>
      </c>
    </row>
    <row r="73" spans="1:32" x14ac:dyDescent="0.15">
      <c r="Y73" s="32" t="s">
        <v>339</v>
      </c>
      <c r="Z73" s="32" t="s">
        <v>468</v>
      </c>
    </row>
    <row r="74" spans="1:32" x14ac:dyDescent="0.15">
      <c r="Y74" s="32" t="s">
        <v>340</v>
      </c>
      <c r="Z74" s="32" t="s">
        <v>469</v>
      </c>
    </row>
    <row r="75" spans="1:32" x14ac:dyDescent="0.15">
      <c r="Y75" s="32" t="s">
        <v>341</v>
      </c>
      <c r="Z75" s="32" t="s">
        <v>470</v>
      </c>
    </row>
    <row r="76" spans="1:32" x14ac:dyDescent="0.15">
      <c r="Y76" s="32" t="s">
        <v>342</v>
      </c>
      <c r="Z76" s="32" t="s">
        <v>471</v>
      </c>
    </row>
    <row r="77" spans="1:32" x14ac:dyDescent="0.15">
      <c r="Y77" s="32" t="s">
        <v>343</v>
      </c>
      <c r="Z77" s="32" t="s">
        <v>472</v>
      </c>
    </row>
    <row r="78" spans="1:32" x14ac:dyDescent="0.15">
      <c r="Y78" s="32" t="s">
        <v>344</v>
      </c>
      <c r="Z78" s="32" t="s">
        <v>473</v>
      </c>
    </row>
    <row r="79" spans="1:32" x14ac:dyDescent="0.15">
      <c r="Y79" s="32" t="s">
        <v>345</v>
      </c>
      <c r="Z79" s="32" t="s">
        <v>474</v>
      </c>
    </row>
    <row r="80" spans="1:32" x14ac:dyDescent="0.15">
      <c r="Y80" s="32" t="s">
        <v>346</v>
      </c>
      <c r="Z80" s="32" t="s">
        <v>475</v>
      </c>
    </row>
    <row r="81" spans="25:26" x14ac:dyDescent="0.15">
      <c r="Y81" s="32" t="s">
        <v>347</v>
      </c>
      <c r="Z81" s="32" t="s">
        <v>476</v>
      </c>
    </row>
    <row r="82" spans="25:26" x14ac:dyDescent="0.15">
      <c r="Y82" s="32" t="s">
        <v>348</v>
      </c>
      <c r="Z82" s="32" t="s">
        <v>477</v>
      </c>
    </row>
    <row r="83" spans="25:26" x14ac:dyDescent="0.15">
      <c r="Y83" s="32" t="s">
        <v>349</v>
      </c>
      <c r="Z83" s="32" t="s">
        <v>478</v>
      </c>
    </row>
    <row r="84" spans="25:26" x14ac:dyDescent="0.15">
      <c r="Y84" s="32" t="s">
        <v>350</v>
      </c>
      <c r="Z84" s="32" t="s">
        <v>479</v>
      </c>
    </row>
    <row r="85" spans="25:26" x14ac:dyDescent="0.15">
      <c r="Y85" s="32" t="s">
        <v>351</v>
      </c>
      <c r="Z85" s="32" t="s">
        <v>480</v>
      </c>
    </row>
    <row r="86" spans="25:26" x14ac:dyDescent="0.15">
      <c r="Y86" s="32" t="s">
        <v>352</v>
      </c>
      <c r="Z86" s="32" t="s">
        <v>481</v>
      </c>
    </row>
    <row r="87" spans="25:26" x14ac:dyDescent="0.15">
      <c r="Y87" s="32" t="s">
        <v>353</v>
      </c>
      <c r="Z87" s="32" t="s">
        <v>482</v>
      </c>
    </row>
    <row r="88" spans="25:26" x14ac:dyDescent="0.15">
      <c r="Y88" s="32" t="s">
        <v>354</v>
      </c>
      <c r="Z88" s="32" t="s">
        <v>483</v>
      </c>
    </row>
    <row r="89" spans="25:26" x14ac:dyDescent="0.15">
      <c r="Y89" s="32" t="s">
        <v>355</v>
      </c>
      <c r="Z89" s="32" t="s">
        <v>484</v>
      </c>
    </row>
    <row r="90" spans="25:26" x14ac:dyDescent="0.15">
      <c r="Y90" s="32" t="s">
        <v>356</v>
      </c>
      <c r="Z90" s="32" t="s">
        <v>485</v>
      </c>
    </row>
    <row r="91" spans="25:26" x14ac:dyDescent="0.15">
      <c r="Y91" s="32" t="s">
        <v>357</v>
      </c>
      <c r="Z91" s="32" t="s">
        <v>486</v>
      </c>
    </row>
    <row r="92" spans="25:26" x14ac:dyDescent="0.15">
      <c r="Y92" s="32" t="s">
        <v>358</v>
      </c>
      <c r="Z92" s="32" t="s">
        <v>487</v>
      </c>
    </row>
    <row r="93" spans="25:26" x14ac:dyDescent="0.15">
      <c r="Y93" s="32" t="s">
        <v>359</v>
      </c>
      <c r="Z93" s="32" t="s">
        <v>488</v>
      </c>
    </row>
    <row r="94" spans="25:26" x14ac:dyDescent="0.15">
      <c r="Y94" s="32" t="s">
        <v>360</v>
      </c>
      <c r="Z94" s="32" t="s">
        <v>489</v>
      </c>
    </row>
    <row r="95" spans="25:26" x14ac:dyDescent="0.15">
      <c r="Y95" s="32" t="s">
        <v>361</v>
      </c>
      <c r="Z95" s="32" t="s">
        <v>490</v>
      </c>
    </row>
    <row r="96" spans="25:26" x14ac:dyDescent="0.15">
      <c r="Y96" s="32" t="s">
        <v>265</v>
      </c>
      <c r="Z96" s="32" t="s">
        <v>491</v>
      </c>
    </row>
    <row r="97" spans="25:26" x14ac:dyDescent="0.15">
      <c r="Y97" s="32" t="s">
        <v>362</v>
      </c>
      <c r="Z97" s="32" t="s">
        <v>492</v>
      </c>
    </row>
    <row r="98" spans="25:26" x14ac:dyDescent="0.15">
      <c r="Y98" s="32" t="s">
        <v>363</v>
      </c>
      <c r="Z98" s="32" t="s">
        <v>493</v>
      </c>
    </row>
    <row r="99" spans="25:26" x14ac:dyDescent="0.15">
      <c r="Y99" s="32" t="s">
        <v>393</v>
      </c>
      <c r="Z99" s="32" t="s">
        <v>494</v>
      </c>
    </row>
    <row r="100" spans="25:26" x14ac:dyDescent="0.15">
      <c r="Y100" s="32" t="s">
        <v>577</v>
      </c>
      <c r="Z100" s="32"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8"/>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694" t="s">
        <v>26</v>
      </c>
      <c r="B2" s="695"/>
      <c r="C2" s="695"/>
      <c r="D2" s="695"/>
      <c r="E2" s="695"/>
      <c r="F2" s="696"/>
      <c r="G2" s="158" t="s">
        <v>686</v>
      </c>
      <c r="H2" s="159"/>
      <c r="I2" s="159"/>
      <c r="J2" s="159"/>
      <c r="K2" s="159"/>
      <c r="L2" s="159"/>
      <c r="M2" s="159"/>
      <c r="N2" s="159"/>
      <c r="O2" s="159"/>
      <c r="P2" s="159"/>
      <c r="Q2" s="159"/>
      <c r="R2" s="159"/>
      <c r="S2" s="159"/>
      <c r="T2" s="159"/>
      <c r="U2" s="159"/>
      <c r="V2" s="159"/>
      <c r="W2" s="159"/>
      <c r="X2" s="159"/>
      <c r="Y2" s="159"/>
      <c r="Z2" s="159"/>
      <c r="AA2" s="159"/>
      <c r="AB2" s="160"/>
      <c r="AC2" s="158" t="s">
        <v>230</v>
      </c>
      <c r="AD2" s="700"/>
      <c r="AE2" s="700"/>
      <c r="AF2" s="700"/>
      <c r="AG2" s="700"/>
      <c r="AH2" s="700"/>
      <c r="AI2" s="700"/>
      <c r="AJ2" s="700"/>
      <c r="AK2" s="700"/>
      <c r="AL2" s="700"/>
      <c r="AM2" s="700"/>
      <c r="AN2" s="700"/>
      <c r="AO2" s="700"/>
      <c r="AP2" s="700"/>
      <c r="AQ2" s="700"/>
      <c r="AR2" s="700"/>
      <c r="AS2" s="700"/>
      <c r="AT2" s="700"/>
      <c r="AU2" s="700"/>
      <c r="AV2" s="700"/>
      <c r="AW2" s="700"/>
      <c r="AX2" s="701"/>
      <c r="AY2">
        <f>COUNTA($G$4,$AC$4)</f>
        <v>1</v>
      </c>
    </row>
    <row r="3" spans="1:51" ht="24.75" customHeight="1" x14ac:dyDescent="0.15">
      <c r="A3" s="697"/>
      <c r="B3" s="698"/>
      <c r="C3" s="698"/>
      <c r="D3" s="698"/>
      <c r="E3" s="698"/>
      <c r="F3" s="699"/>
      <c r="G3" s="162" t="s">
        <v>15</v>
      </c>
      <c r="H3" s="163"/>
      <c r="I3" s="163"/>
      <c r="J3" s="163"/>
      <c r="K3" s="163"/>
      <c r="L3" s="164" t="s">
        <v>16</v>
      </c>
      <c r="M3" s="163"/>
      <c r="N3" s="163"/>
      <c r="O3" s="163"/>
      <c r="P3" s="163"/>
      <c r="Q3" s="163"/>
      <c r="R3" s="163"/>
      <c r="S3" s="163"/>
      <c r="T3" s="163"/>
      <c r="U3" s="163"/>
      <c r="V3" s="163"/>
      <c r="W3" s="163"/>
      <c r="X3" s="165"/>
      <c r="Y3" s="166" t="s">
        <v>17</v>
      </c>
      <c r="Z3" s="167"/>
      <c r="AA3" s="167"/>
      <c r="AB3" s="168"/>
      <c r="AC3" s="162" t="s">
        <v>15</v>
      </c>
      <c r="AD3" s="163"/>
      <c r="AE3" s="163"/>
      <c r="AF3" s="163"/>
      <c r="AG3" s="163"/>
      <c r="AH3" s="164" t="s">
        <v>16</v>
      </c>
      <c r="AI3" s="163"/>
      <c r="AJ3" s="163"/>
      <c r="AK3" s="163"/>
      <c r="AL3" s="163"/>
      <c r="AM3" s="163"/>
      <c r="AN3" s="163"/>
      <c r="AO3" s="163"/>
      <c r="AP3" s="163"/>
      <c r="AQ3" s="163"/>
      <c r="AR3" s="163"/>
      <c r="AS3" s="163"/>
      <c r="AT3" s="165"/>
      <c r="AU3" s="166" t="s">
        <v>17</v>
      </c>
      <c r="AV3" s="167"/>
      <c r="AW3" s="167"/>
      <c r="AX3" s="169"/>
      <c r="AY3" s="34">
        <f>$AY$2</f>
        <v>1</v>
      </c>
    </row>
    <row r="4" spans="1:51" ht="24.75" customHeight="1" x14ac:dyDescent="0.15">
      <c r="A4" s="697"/>
      <c r="B4" s="698"/>
      <c r="C4" s="698"/>
      <c r="D4" s="698"/>
      <c r="E4" s="698"/>
      <c r="F4" s="699"/>
      <c r="G4" s="134" t="s">
        <v>652</v>
      </c>
      <c r="H4" s="135"/>
      <c r="I4" s="135"/>
      <c r="J4" s="135"/>
      <c r="K4" s="136"/>
      <c r="L4" s="137" t="s">
        <v>653</v>
      </c>
      <c r="M4" s="138"/>
      <c r="N4" s="138"/>
      <c r="O4" s="138"/>
      <c r="P4" s="138"/>
      <c r="Q4" s="138"/>
      <c r="R4" s="138"/>
      <c r="S4" s="138"/>
      <c r="T4" s="138"/>
      <c r="U4" s="138"/>
      <c r="V4" s="138"/>
      <c r="W4" s="138"/>
      <c r="X4" s="139"/>
      <c r="Y4" s="140">
        <v>3080</v>
      </c>
      <c r="Z4" s="141"/>
      <c r="AA4" s="141"/>
      <c r="AB4" s="142"/>
      <c r="AC4" s="134"/>
      <c r="AD4" s="135"/>
      <c r="AE4" s="135"/>
      <c r="AF4" s="135"/>
      <c r="AG4" s="136"/>
      <c r="AH4" s="137"/>
      <c r="AI4" s="138"/>
      <c r="AJ4" s="138"/>
      <c r="AK4" s="138"/>
      <c r="AL4" s="138"/>
      <c r="AM4" s="138"/>
      <c r="AN4" s="138"/>
      <c r="AO4" s="138"/>
      <c r="AP4" s="138"/>
      <c r="AQ4" s="138"/>
      <c r="AR4" s="138"/>
      <c r="AS4" s="138"/>
      <c r="AT4" s="139"/>
      <c r="AU4" s="140"/>
      <c r="AV4" s="141"/>
      <c r="AW4" s="141"/>
      <c r="AX4" s="143"/>
      <c r="AY4" s="34">
        <f t="shared" ref="AY4:AY14" si="0">$AY$2</f>
        <v>1</v>
      </c>
    </row>
    <row r="5" spans="1:51" ht="24.75" customHeight="1" x14ac:dyDescent="0.15">
      <c r="A5" s="697"/>
      <c r="B5" s="698"/>
      <c r="C5" s="698"/>
      <c r="D5" s="698"/>
      <c r="E5" s="698"/>
      <c r="F5" s="699"/>
      <c r="G5" s="687"/>
      <c r="H5" s="702"/>
      <c r="I5" s="702"/>
      <c r="J5" s="702"/>
      <c r="K5" s="703"/>
      <c r="L5" s="690"/>
      <c r="M5" s="704"/>
      <c r="N5" s="704"/>
      <c r="O5" s="704"/>
      <c r="P5" s="704"/>
      <c r="Q5" s="704"/>
      <c r="R5" s="704"/>
      <c r="S5" s="704"/>
      <c r="T5" s="704"/>
      <c r="U5" s="704"/>
      <c r="V5" s="704"/>
      <c r="W5" s="704"/>
      <c r="X5" s="705"/>
      <c r="Y5" s="684"/>
      <c r="Z5" s="685"/>
      <c r="AA5" s="685"/>
      <c r="AB5" s="693"/>
      <c r="AC5" s="687"/>
      <c r="AD5" s="688"/>
      <c r="AE5" s="688"/>
      <c r="AF5" s="688"/>
      <c r="AG5" s="689"/>
      <c r="AH5" s="690"/>
      <c r="AI5" s="691"/>
      <c r="AJ5" s="691"/>
      <c r="AK5" s="691"/>
      <c r="AL5" s="691"/>
      <c r="AM5" s="691"/>
      <c r="AN5" s="691"/>
      <c r="AO5" s="691"/>
      <c r="AP5" s="691"/>
      <c r="AQ5" s="691"/>
      <c r="AR5" s="691"/>
      <c r="AS5" s="691"/>
      <c r="AT5" s="692"/>
      <c r="AU5" s="684"/>
      <c r="AV5" s="685"/>
      <c r="AW5" s="685"/>
      <c r="AX5" s="686"/>
      <c r="AY5" s="34">
        <f t="shared" si="0"/>
        <v>1</v>
      </c>
    </row>
    <row r="6" spans="1:51" ht="24.75" customHeight="1" x14ac:dyDescent="0.15">
      <c r="A6" s="697"/>
      <c r="B6" s="698"/>
      <c r="C6" s="698"/>
      <c r="D6" s="698"/>
      <c r="E6" s="698"/>
      <c r="F6" s="699"/>
      <c r="G6" s="687"/>
      <c r="H6" s="688"/>
      <c r="I6" s="688"/>
      <c r="J6" s="688"/>
      <c r="K6" s="689"/>
      <c r="L6" s="690"/>
      <c r="M6" s="691"/>
      <c r="N6" s="691"/>
      <c r="O6" s="691"/>
      <c r="P6" s="691"/>
      <c r="Q6" s="691"/>
      <c r="R6" s="691"/>
      <c r="S6" s="691"/>
      <c r="T6" s="691"/>
      <c r="U6" s="691"/>
      <c r="V6" s="691"/>
      <c r="W6" s="691"/>
      <c r="X6" s="692"/>
      <c r="Y6" s="684"/>
      <c r="Z6" s="685"/>
      <c r="AA6" s="685"/>
      <c r="AB6" s="693"/>
      <c r="AC6" s="687"/>
      <c r="AD6" s="688"/>
      <c r="AE6" s="688"/>
      <c r="AF6" s="688"/>
      <c r="AG6" s="689"/>
      <c r="AH6" s="690"/>
      <c r="AI6" s="691"/>
      <c r="AJ6" s="691"/>
      <c r="AK6" s="691"/>
      <c r="AL6" s="691"/>
      <c r="AM6" s="691"/>
      <c r="AN6" s="691"/>
      <c r="AO6" s="691"/>
      <c r="AP6" s="691"/>
      <c r="AQ6" s="691"/>
      <c r="AR6" s="691"/>
      <c r="AS6" s="691"/>
      <c r="AT6" s="692"/>
      <c r="AU6" s="684"/>
      <c r="AV6" s="685"/>
      <c r="AW6" s="685"/>
      <c r="AX6" s="686"/>
      <c r="AY6" s="34">
        <f t="shared" si="0"/>
        <v>1</v>
      </c>
    </row>
    <row r="7" spans="1:51" ht="24.75" customHeight="1" x14ac:dyDescent="0.15">
      <c r="A7" s="697"/>
      <c r="B7" s="698"/>
      <c r="C7" s="698"/>
      <c r="D7" s="698"/>
      <c r="E7" s="698"/>
      <c r="F7" s="699"/>
      <c r="G7" s="687"/>
      <c r="H7" s="688"/>
      <c r="I7" s="688"/>
      <c r="J7" s="688"/>
      <c r="K7" s="689"/>
      <c r="L7" s="690"/>
      <c r="M7" s="691"/>
      <c r="N7" s="691"/>
      <c r="O7" s="691"/>
      <c r="P7" s="691"/>
      <c r="Q7" s="691"/>
      <c r="R7" s="691"/>
      <c r="S7" s="691"/>
      <c r="T7" s="691"/>
      <c r="U7" s="691"/>
      <c r="V7" s="691"/>
      <c r="W7" s="691"/>
      <c r="X7" s="692"/>
      <c r="Y7" s="684"/>
      <c r="Z7" s="685"/>
      <c r="AA7" s="685"/>
      <c r="AB7" s="693"/>
      <c r="AC7" s="687"/>
      <c r="AD7" s="688"/>
      <c r="AE7" s="688"/>
      <c r="AF7" s="688"/>
      <c r="AG7" s="689"/>
      <c r="AH7" s="690"/>
      <c r="AI7" s="691"/>
      <c r="AJ7" s="691"/>
      <c r="AK7" s="691"/>
      <c r="AL7" s="691"/>
      <c r="AM7" s="691"/>
      <c r="AN7" s="691"/>
      <c r="AO7" s="691"/>
      <c r="AP7" s="691"/>
      <c r="AQ7" s="691"/>
      <c r="AR7" s="691"/>
      <c r="AS7" s="691"/>
      <c r="AT7" s="692"/>
      <c r="AU7" s="684"/>
      <c r="AV7" s="685"/>
      <c r="AW7" s="685"/>
      <c r="AX7" s="686"/>
      <c r="AY7" s="34">
        <f t="shared" si="0"/>
        <v>1</v>
      </c>
    </row>
    <row r="8" spans="1:51" ht="24.75" customHeight="1" x14ac:dyDescent="0.15">
      <c r="A8" s="697"/>
      <c r="B8" s="698"/>
      <c r="C8" s="698"/>
      <c r="D8" s="698"/>
      <c r="E8" s="698"/>
      <c r="F8" s="699"/>
      <c r="G8" s="687"/>
      <c r="H8" s="688"/>
      <c r="I8" s="688"/>
      <c r="J8" s="688"/>
      <c r="K8" s="689"/>
      <c r="L8" s="690"/>
      <c r="M8" s="691"/>
      <c r="N8" s="691"/>
      <c r="O8" s="691"/>
      <c r="P8" s="691"/>
      <c r="Q8" s="691"/>
      <c r="R8" s="691"/>
      <c r="S8" s="691"/>
      <c r="T8" s="691"/>
      <c r="U8" s="691"/>
      <c r="V8" s="691"/>
      <c r="W8" s="691"/>
      <c r="X8" s="692"/>
      <c r="Y8" s="684"/>
      <c r="Z8" s="685"/>
      <c r="AA8" s="685"/>
      <c r="AB8" s="693"/>
      <c r="AC8" s="687"/>
      <c r="AD8" s="688"/>
      <c r="AE8" s="688"/>
      <c r="AF8" s="688"/>
      <c r="AG8" s="689"/>
      <c r="AH8" s="690"/>
      <c r="AI8" s="691"/>
      <c r="AJ8" s="691"/>
      <c r="AK8" s="691"/>
      <c r="AL8" s="691"/>
      <c r="AM8" s="691"/>
      <c r="AN8" s="691"/>
      <c r="AO8" s="691"/>
      <c r="AP8" s="691"/>
      <c r="AQ8" s="691"/>
      <c r="AR8" s="691"/>
      <c r="AS8" s="691"/>
      <c r="AT8" s="692"/>
      <c r="AU8" s="684"/>
      <c r="AV8" s="685"/>
      <c r="AW8" s="685"/>
      <c r="AX8" s="686"/>
      <c r="AY8" s="34">
        <f t="shared" si="0"/>
        <v>1</v>
      </c>
    </row>
    <row r="9" spans="1:51" ht="24.75" customHeight="1" x14ac:dyDescent="0.15">
      <c r="A9" s="697"/>
      <c r="B9" s="698"/>
      <c r="C9" s="698"/>
      <c r="D9" s="698"/>
      <c r="E9" s="698"/>
      <c r="F9" s="699"/>
      <c r="G9" s="687"/>
      <c r="H9" s="688"/>
      <c r="I9" s="688"/>
      <c r="J9" s="688"/>
      <c r="K9" s="689"/>
      <c r="L9" s="690"/>
      <c r="M9" s="691"/>
      <c r="N9" s="691"/>
      <c r="O9" s="691"/>
      <c r="P9" s="691"/>
      <c r="Q9" s="691"/>
      <c r="R9" s="691"/>
      <c r="S9" s="691"/>
      <c r="T9" s="691"/>
      <c r="U9" s="691"/>
      <c r="V9" s="691"/>
      <c r="W9" s="691"/>
      <c r="X9" s="692"/>
      <c r="Y9" s="684"/>
      <c r="Z9" s="685"/>
      <c r="AA9" s="685"/>
      <c r="AB9" s="693"/>
      <c r="AC9" s="687"/>
      <c r="AD9" s="688"/>
      <c r="AE9" s="688"/>
      <c r="AF9" s="688"/>
      <c r="AG9" s="689"/>
      <c r="AH9" s="690"/>
      <c r="AI9" s="691"/>
      <c r="AJ9" s="691"/>
      <c r="AK9" s="691"/>
      <c r="AL9" s="691"/>
      <c r="AM9" s="691"/>
      <c r="AN9" s="691"/>
      <c r="AO9" s="691"/>
      <c r="AP9" s="691"/>
      <c r="AQ9" s="691"/>
      <c r="AR9" s="691"/>
      <c r="AS9" s="691"/>
      <c r="AT9" s="692"/>
      <c r="AU9" s="684"/>
      <c r="AV9" s="685"/>
      <c r="AW9" s="685"/>
      <c r="AX9" s="686"/>
      <c r="AY9" s="34">
        <f t="shared" si="0"/>
        <v>1</v>
      </c>
    </row>
    <row r="10" spans="1:51" ht="24.75" customHeight="1" x14ac:dyDescent="0.15">
      <c r="A10" s="697"/>
      <c r="B10" s="698"/>
      <c r="C10" s="698"/>
      <c r="D10" s="698"/>
      <c r="E10" s="698"/>
      <c r="F10" s="699"/>
      <c r="G10" s="687"/>
      <c r="H10" s="688"/>
      <c r="I10" s="688"/>
      <c r="J10" s="688"/>
      <c r="K10" s="689"/>
      <c r="L10" s="690"/>
      <c r="M10" s="691"/>
      <c r="N10" s="691"/>
      <c r="O10" s="691"/>
      <c r="P10" s="691"/>
      <c r="Q10" s="691"/>
      <c r="R10" s="691"/>
      <c r="S10" s="691"/>
      <c r="T10" s="691"/>
      <c r="U10" s="691"/>
      <c r="V10" s="691"/>
      <c r="W10" s="691"/>
      <c r="X10" s="692"/>
      <c r="Y10" s="684"/>
      <c r="Z10" s="685"/>
      <c r="AA10" s="685"/>
      <c r="AB10" s="693"/>
      <c r="AC10" s="687"/>
      <c r="AD10" s="688"/>
      <c r="AE10" s="688"/>
      <c r="AF10" s="688"/>
      <c r="AG10" s="689"/>
      <c r="AH10" s="690"/>
      <c r="AI10" s="691"/>
      <c r="AJ10" s="691"/>
      <c r="AK10" s="691"/>
      <c r="AL10" s="691"/>
      <c r="AM10" s="691"/>
      <c r="AN10" s="691"/>
      <c r="AO10" s="691"/>
      <c r="AP10" s="691"/>
      <c r="AQ10" s="691"/>
      <c r="AR10" s="691"/>
      <c r="AS10" s="691"/>
      <c r="AT10" s="692"/>
      <c r="AU10" s="684"/>
      <c r="AV10" s="685"/>
      <c r="AW10" s="685"/>
      <c r="AX10" s="686"/>
      <c r="AY10" s="34">
        <f t="shared" si="0"/>
        <v>1</v>
      </c>
    </row>
    <row r="11" spans="1:51" ht="24.75" customHeight="1" x14ac:dyDescent="0.15">
      <c r="A11" s="697"/>
      <c r="B11" s="698"/>
      <c r="C11" s="698"/>
      <c r="D11" s="698"/>
      <c r="E11" s="698"/>
      <c r="F11" s="699"/>
      <c r="G11" s="687"/>
      <c r="H11" s="688"/>
      <c r="I11" s="688"/>
      <c r="J11" s="688"/>
      <c r="K11" s="689"/>
      <c r="L11" s="690"/>
      <c r="M11" s="691"/>
      <c r="N11" s="691"/>
      <c r="O11" s="691"/>
      <c r="P11" s="691"/>
      <c r="Q11" s="691"/>
      <c r="R11" s="691"/>
      <c r="S11" s="691"/>
      <c r="T11" s="691"/>
      <c r="U11" s="691"/>
      <c r="V11" s="691"/>
      <c r="W11" s="691"/>
      <c r="X11" s="692"/>
      <c r="Y11" s="684"/>
      <c r="Z11" s="685"/>
      <c r="AA11" s="685"/>
      <c r="AB11" s="693"/>
      <c r="AC11" s="687"/>
      <c r="AD11" s="688"/>
      <c r="AE11" s="688"/>
      <c r="AF11" s="688"/>
      <c r="AG11" s="689"/>
      <c r="AH11" s="690"/>
      <c r="AI11" s="691"/>
      <c r="AJ11" s="691"/>
      <c r="AK11" s="691"/>
      <c r="AL11" s="691"/>
      <c r="AM11" s="691"/>
      <c r="AN11" s="691"/>
      <c r="AO11" s="691"/>
      <c r="AP11" s="691"/>
      <c r="AQ11" s="691"/>
      <c r="AR11" s="691"/>
      <c r="AS11" s="691"/>
      <c r="AT11" s="692"/>
      <c r="AU11" s="684"/>
      <c r="AV11" s="685"/>
      <c r="AW11" s="685"/>
      <c r="AX11" s="686"/>
      <c r="AY11" s="34">
        <f t="shared" si="0"/>
        <v>1</v>
      </c>
    </row>
    <row r="12" spans="1:51" ht="24.75" customHeight="1" x14ac:dyDescent="0.15">
      <c r="A12" s="697"/>
      <c r="B12" s="698"/>
      <c r="C12" s="698"/>
      <c r="D12" s="698"/>
      <c r="E12" s="698"/>
      <c r="F12" s="699"/>
      <c r="G12" s="687"/>
      <c r="H12" s="688"/>
      <c r="I12" s="688"/>
      <c r="J12" s="688"/>
      <c r="K12" s="689"/>
      <c r="L12" s="690"/>
      <c r="M12" s="691"/>
      <c r="N12" s="691"/>
      <c r="O12" s="691"/>
      <c r="P12" s="691"/>
      <c r="Q12" s="691"/>
      <c r="R12" s="691"/>
      <c r="S12" s="691"/>
      <c r="T12" s="691"/>
      <c r="U12" s="691"/>
      <c r="V12" s="691"/>
      <c r="W12" s="691"/>
      <c r="X12" s="692"/>
      <c r="Y12" s="684"/>
      <c r="Z12" s="685"/>
      <c r="AA12" s="685"/>
      <c r="AB12" s="693"/>
      <c r="AC12" s="687"/>
      <c r="AD12" s="688"/>
      <c r="AE12" s="688"/>
      <c r="AF12" s="688"/>
      <c r="AG12" s="689"/>
      <c r="AH12" s="690"/>
      <c r="AI12" s="691"/>
      <c r="AJ12" s="691"/>
      <c r="AK12" s="691"/>
      <c r="AL12" s="691"/>
      <c r="AM12" s="691"/>
      <c r="AN12" s="691"/>
      <c r="AO12" s="691"/>
      <c r="AP12" s="691"/>
      <c r="AQ12" s="691"/>
      <c r="AR12" s="691"/>
      <c r="AS12" s="691"/>
      <c r="AT12" s="692"/>
      <c r="AU12" s="684"/>
      <c r="AV12" s="685"/>
      <c r="AW12" s="685"/>
      <c r="AX12" s="686"/>
      <c r="AY12" s="34">
        <f t="shared" si="0"/>
        <v>1</v>
      </c>
    </row>
    <row r="13" spans="1:51" ht="24.75" customHeight="1" x14ac:dyDescent="0.15">
      <c r="A13" s="697"/>
      <c r="B13" s="698"/>
      <c r="C13" s="698"/>
      <c r="D13" s="698"/>
      <c r="E13" s="698"/>
      <c r="F13" s="699"/>
      <c r="G13" s="687"/>
      <c r="H13" s="688"/>
      <c r="I13" s="688"/>
      <c r="J13" s="688"/>
      <c r="K13" s="689"/>
      <c r="L13" s="690"/>
      <c r="M13" s="691"/>
      <c r="N13" s="691"/>
      <c r="O13" s="691"/>
      <c r="P13" s="691"/>
      <c r="Q13" s="691"/>
      <c r="R13" s="691"/>
      <c r="S13" s="691"/>
      <c r="T13" s="691"/>
      <c r="U13" s="691"/>
      <c r="V13" s="691"/>
      <c r="W13" s="691"/>
      <c r="X13" s="692"/>
      <c r="Y13" s="684"/>
      <c r="Z13" s="685"/>
      <c r="AA13" s="685"/>
      <c r="AB13" s="693"/>
      <c r="AC13" s="687"/>
      <c r="AD13" s="688"/>
      <c r="AE13" s="688"/>
      <c r="AF13" s="688"/>
      <c r="AG13" s="689"/>
      <c r="AH13" s="690"/>
      <c r="AI13" s="691"/>
      <c r="AJ13" s="691"/>
      <c r="AK13" s="691"/>
      <c r="AL13" s="691"/>
      <c r="AM13" s="691"/>
      <c r="AN13" s="691"/>
      <c r="AO13" s="691"/>
      <c r="AP13" s="691"/>
      <c r="AQ13" s="691"/>
      <c r="AR13" s="691"/>
      <c r="AS13" s="691"/>
      <c r="AT13" s="692"/>
      <c r="AU13" s="684"/>
      <c r="AV13" s="685"/>
      <c r="AW13" s="685"/>
      <c r="AX13" s="686"/>
      <c r="AY13" s="34">
        <f t="shared" si="0"/>
        <v>1</v>
      </c>
    </row>
    <row r="14" spans="1:51" ht="24.75" customHeight="1" x14ac:dyDescent="0.15">
      <c r="A14" s="697"/>
      <c r="B14" s="698"/>
      <c r="C14" s="698"/>
      <c r="D14" s="698"/>
      <c r="E14" s="698"/>
      <c r="F14" s="699"/>
      <c r="G14" s="149" t="s">
        <v>18</v>
      </c>
      <c r="H14" s="150"/>
      <c r="I14" s="150"/>
      <c r="J14" s="150"/>
      <c r="K14" s="150"/>
      <c r="L14" s="151"/>
      <c r="M14" s="152"/>
      <c r="N14" s="152"/>
      <c r="O14" s="152"/>
      <c r="P14" s="152"/>
      <c r="Q14" s="152"/>
      <c r="R14" s="152"/>
      <c r="S14" s="152"/>
      <c r="T14" s="152"/>
      <c r="U14" s="152"/>
      <c r="V14" s="152"/>
      <c r="W14" s="152"/>
      <c r="X14" s="153"/>
      <c r="Y14" s="154">
        <f>SUM(Y4:AB13)</f>
        <v>3080</v>
      </c>
      <c r="Z14" s="155"/>
      <c r="AA14" s="155"/>
      <c r="AB14" s="156"/>
      <c r="AC14" s="149" t="s">
        <v>18</v>
      </c>
      <c r="AD14" s="150"/>
      <c r="AE14" s="150"/>
      <c r="AF14" s="150"/>
      <c r="AG14" s="150"/>
      <c r="AH14" s="151"/>
      <c r="AI14" s="152"/>
      <c r="AJ14" s="152"/>
      <c r="AK14" s="152"/>
      <c r="AL14" s="152"/>
      <c r="AM14" s="152"/>
      <c r="AN14" s="152"/>
      <c r="AO14" s="152"/>
      <c r="AP14" s="152"/>
      <c r="AQ14" s="152"/>
      <c r="AR14" s="152"/>
      <c r="AS14" s="152"/>
      <c r="AT14" s="153"/>
      <c r="AU14" s="154">
        <f>SUM(AU4:AX13)</f>
        <v>0</v>
      </c>
      <c r="AV14" s="155"/>
      <c r="AW14" s="155"/>
      <c r="AX14" s="157"/>
      <c r="AY14" s="34">
        <f t="shared" si="0"/>
        <v>1</v>
      </c>
    </row>
    <row r="15" spans="1:51" s="37" customFormat="1" ht="24.75" customHeight="1" x14ac:dyDescent="0.15"/>
    <row r="16" spans="1:51" s="37" customFormat="1" ht="24.75" customHeight="1" x14ac:dyDescent="0.15"/>
    <row r="17" s="37" customFormat="1" ht="24.75" customHeight="1" x14ac:dyDescent="0.15"/>
    <row r="18" s="37" customFormat="1" ht="24.75" customHeight="1" x14ac:dyDescent="0.15"/>
  </sheetData>
  <sheetProtection formatRows="0"/>
  <mergeCells count="75">
    <mergeCell ref="AU14:AX14"/>
    <mergeCell ref="G13:K13"/>
    <mergeCell ref="L13:X13"/>
    <mergeCell ref="Y13:AB13"/>
    <mergeCell ref="AC13:AG13"/>
    <mergeCell ref="AH13:AT13"/>
    <mergeCell ref="AU13:AX13"/>
    <mergeCell ref="G14:K14"/>
    <mergeCell ref="L14:X14"/>
    <mergeCell ref="Y14:AB14"/>
    <mergeCell ref="AC14:AG14"/>
    <mergeCell ref="AH14:AT14"/>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14"/>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AU7:AX7"/>
    <mergeCell ref="G7:K7"/>
    <mergeCell ref="L7:X7"/>
    <mergeCell ref="Y7:AB7"/>
    <mergeCell ref="AC7:AG7"/>
    <mergeCell ref="AH7:AT7"/>
  </mergeCells>
  <phoneticPr fontId="5"/>
  <conditionalFormatting sqref="Y5">
    <cfRule type="expression" dxfId="19" priority="273">
      <formula>IF(RIGHT(TEXT(Y5,"0.#"),1)=".",FALSE,TRUE)</formula>
    </cfRule>
    <cfRule type="expression" dxfId="18" priority="274">
      <formula>IF(RIGHT(TEXT(Y5,"0.#"),1)=".",TRUE,FALSE)</formula>
    </cfRule>
  </conditionalFormatting>
  <conditionalFormatting sqref="Y14">
    <cfRule type="expression" dxfId="17" priority="271">
      <formula>IF(RIGHT(TEXT(Y14,"0.#"),1)=".",FALSE,TRUE)</formula>
    </cfRule>
    <cfRule type="expression" dxfId="16" priority="272">
      <formula>IF(RIGHT(TEXT(Y14,"0.#"),1)=".",TRUE,FALSE)</formula>
    </cfRule>
  </conditionalFormatting>
  <conditionalFormatting sqref="Y6:Y13">
    <cfRule type="expression" dxfId="15" priority="269">
      <formula>IF(RIGHT(TEXT(Y6,"0.#"),1)=".",FALSE,TRUE)</formula>
    </cfRule>
    <cfRule type="expression" dxfId="14" priority="270">
      <formula>IF(RIGHT(TEXT(Y6,"0.#"),1)=".",TRUE,FALSE)</formula>
    </cfRule>
  </conditionalFormatting>
  <conditionalFormatting sqref="AU5">
    <cfRule type="expression" dxfId="13" priority="267">
      <formula>IF(RIGHT(TEXT(AU5,"0.#"),1)=".",FALSE,TRUE)</formula>
    </cfRule>
    <cfRule type="expression" dxfId="12" priority="268">
      <formula>IF(RIGHT(TEXT(AU5,"0.#"),1)=".",TRUE,FALSE)</formula>
    </cfRule>
  </conditionalFormatting>
  <conditionalFormatting sqref="AU14">
    <cfRule type="expression" dxfId="11" priority="265">
      <formula>IF(RIGHT(TEXT(AU14,"0.#"),1)=".",FALSE,TRUE)</formula>
    </cfRule>
    <cfRule type="expression" dxfId="10" priority="266">
      <formula>IF(RIGHT(TEXT(AU14,"0.#"),1)=".",TRUE,FALSE)</formula>
    </cfRule>
  </conditionalFormatting>
  <conditionalFormatting sqref="AU6:AU13 AU4">
    <cfRule type="expression" dxfId="9" priority="263">
      <formula>IF(RIGHT(TEXT(AU4,"0.#"),1)=".",FALSE,TRUE)</formula>
    </cfRule>
    <cfRule type="expression" dxfId="8" priority="264">
      <formula>IF(RIGHT(TEXT(AU4,"0.#"),1)=".",TRUE,FALSE)</formula>
    </cfRule>
  </conditionalFormatting>
  <conditionalFormatting sqref="Y4">
    <cfRule type="expression" dxfId="7" priority="1">
      <formula>IF(RIGHT(TEXT(Y4,"0.#"),1)=".",FALSE,TRUE)</formula>
    </cfRule>
    <cfRule type="expression" dxfId="6" priority="2">
      <formula>IF(RIGHT(TEXT(Y4,"0.#"),1)=".",TRUE,FALSE)</formula>
    </cfRule>
  </conditionalFormatting>
  <dataValidations count="1">
    <dataValidation type="custom" imeMode="disabled" allowBlank="1" showInputMessage="1" showErrorMessage="1" sqref="Y4:AB13 AU4:AX13">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3"/>
  <sheetViews>
    <sheetView view="pageBreakPreview" zoomScale="70" zoomScaleNormal="75" zoomScaleSheetLayoutView="70" zoomScalePageLayoutView="70" workbookViewId="0"/>
  </sheetViews>
  <sheetFormatPr defaultColWidth="9" defaultRowHeight="13.5" x14ac:dyDescent="0.15"/>
  <cols>
    <col min="1" max="2" width="2.625" style="34" customWidth="1"/>
    <col min="3" max="33" width="2.625" style="60" customWidth="1"/>
    <col min="34" max="37" width="3.5" style="60" customWidth="1"/>
    <col min="38" max="41" width="2.625" style="60" customWidth="1"/>
    <col min="42" max="50" width="3.25" style="6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2"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2" x14ac:dyDescent="0.15">
      <c r="A2" s="9"/>
      <c r="B2" s="44" t="s">
        <v>207</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2" customFormat="1" ht="59.25" customHeight="1" x14ac:dyDescent="0.15">
      <c r="A3" s="100"/>
      <c r="B3" s="100"/>
      <c r="C3" s="100" t="s">
        <v>24</v>
      </c>
      <c r="D3" s="100"/>
      <c r="E3" s="100"/>
      <c r="F3" s="100"/>
      <c r="G3" s="100"/>
      <c r="H3" s="100"/>
      <c r="I3" s="100"/>
      <c r="J3" s="707" t="s">
        <v>188</v>
      </c>
      <c r="K3" s="708"/>
      <c r="L3" s="708"/>
      <c r="M3" s="708"/>
      <c r="N3" s="708"/>
      <c r="O3" s="708"/>
      <c r="P3" s="103" t="s">
        <v>25</v>
      </c>
      <c r="Q3" s="103"/>
      <c r="R3" s="103"/>
      <c r="S3" s="103"/>
      <c r="T3" s="103"/>
      <c r="U3" s="103"/>
      <c r="V3" s="103"/>
      <c r="W3" s="103"/>
      <c r="X3" s="103"/>
      <c r="Y3" s="104" t="s">
        <v>220</v>
      </c>
      <c r="Z3" s="105"/>
      <c r="AA3" s="105"/>
      <c r="AB3" s="105"/>
      <c r="AC3" s="707" t="s">
        <v>214</v>
      </c>
      <c r="AD3" s="707"/>
      <c r="AE3" s="707"/>
      <c r="AF3" s="707"/>
      <c r="AG3" s="707"/>
      <c r="AH3" s="104" t="s">
        <v>181</v>
      </c>
      <c r="AI3" s="100"/>
      <c r="AJ3" s="100"/>
      <c r="AK3" s="100"/>
      <c r="AL3" s="100" t="s">
        <v>19</v>
      </c>
      <c r="AM3" s="100"/>
      <c r="AN3" s="100"/>
      <c r="AO3" s="106"/>
      <c r="AP3" s="706" t="s">
        <v>189</v>
      </c>
      <c r="AQ3" s="706"/>
      <c r="AR3" s="706"/>
      <c r="AS3" s="706"/>
      <c r="AT3" s="706"/>
      <c r="AU3" s="706"/>
      <c r="AV3" s="706"/>
      <c r="AW3" s="706"/>
      <c r="AX3" s="706"/>
      <c r="AY3">
        <f>$AY$2</f>
        <v>1</v>
      </c>
      <c r="AZ3" s="34"/>
    </row>
    <row r="4" spans="1:52" ht="26.25" customHeight="1" x14ac:dyDescent="0.15">
      <c r="A4" s="709">
        <v>1</v>
      </c>
      <c r="B4" s="709">
        <v>1</v>
      </c>
      <c r="C4" s="124" t="s">
        <v>617</v>
      </c>
      <c r="D4" s="115"/>
      <c r="E4" s="115"/>
      <c r="F4" s="115"/>
      <c r="G4" s="115"/>
      <c r="H4" s="115"/>
      <c r="I4" s="115"/>
      <c r="J4" s="116">
        <v>4000020420000</v>
      </c>
      <c r="K4" s="117"/>
      <c r="L4" s="117"/>
      <c r="M4" s="117"/>
      <c r="N4" s="117"/>
      <c r="O4" s="117"/>
      <c r="P4" s="118" t="s">
        <v>629</v>
      </c>
      <c r="Q4" s="118"/>
      <c r="R4" s="118"/>
      <c r="S4" s="118"/>
      <c r="T4" s="118"/>
      <c r="U4" s="118"/>
      <c r="V4" s="118"/>
      <c r="W4" s="118"/>
      <c r="X4" s="118"/>
      <c r="Y4" s="119">
        <v>3080</v>
      </c>
      <c r="Z4" s="120"/>
      <c r="AA4" s="120"/>
      <c r="AB4" s="121"/>
      <c r="AC4" s="710" t="s">
        <v>654</v>
      </c>
      <c r="AD4" s="710"/>
      <c r="AE4" s="710"/>
      <c r="AF4" s="710"/>
      <c r="AG4" s="710"/>
      <c r="AH4" s="132" t="s">
        <v>263</v>
      </c>
      <c r="AI4" s="133"/>
      <c r="AJ4" s="133"/>
      <c r="AK4" s="133"/>
      <c r="AL4" s="110" t="s">
        <v>263</v>
      </c>
      <c r="AM4" s="111"/>
      <c r="AN4" s="111"/>
      <c r="AO4" s="112"/>
      <c r="AP4" s="113" t="s">
        <v>630</v>
      </c>
      <c r="AQ4" s="113"/>
      <c r="AR4" s="113"/>
      <c r="AS4" s="113"/>
      <c r="AT4" s="113"/>
      <c r="AU4" s="113"/>
      <c r="AV4" s="113"/>
      <c r="AW4" s="113"/>
      <c r="AX4" s="113"/>
      <c r="AY4">
        <f>$AY$2</f>
        <v>1</v>
      </c>
    </row>
    <row r="5" spans="1:52" ht="26.25" customHeight="1" x14ac:dyDescent="0.15">
      <c r="A5" s="709">
        <v>2</v>
      </c>
      <c r="B5" s="709">
        <v>1</v>
      </c>
      <c r="C5" s="124" t="s">
        <v>655</v>
      </c>
      <c r="D5" s="115"/>
      <c r="E5" s="115"/>
      <c r="F5" s="115"/>
      <c r="G5" s="115"/>
      <c r="H5" s="115"/>
      <c r="I5" s="115"/>
      <c r="J5" s="116">
        <v>1000020230006</v>
      </c>
      <c r="K5" s="117"/>
      <c r="L5" s="117"/>
      <c r="M5" s="117"/>
      <c r="N5" s="117"/>
      <c r="O5" s="117"/>
      <c r="P5" s="118" t="s">
        <v>629</v>
      </c>
      <c r="Q5" s="118"/>
      <c r="R5" s="118"/>
      <c r="S5" s="118"/>
      <c r="T5" s="118"/>
      <c r="U5" s="118"/>
      <c r="V5" s="118"/>
      <c r="W5" s="118"/>
      <c r="X5" s="118"/>
      <c r="Y5" s="119">
        <v>2162</v>
      </c>
      <c r="Z5" s="120"/>
      <c r="AA5" s="120"/>
      <c r="AB5" s="121"/>
      <c r="AC5" s="710" t="s">
        <v>654</v>
      </c>
      <c r="AD5" s="710"/>
      <c r="AE5" s="710"/>
      <c r="AF5" s="710"/>
      <c r="AG5" s="710"/>
      <c r="AH5" s="132" t="s">
        <v>584</v>
      </c>
      <c r="AI5" s="133"/>
      <c r="AJ5" s="133"/>
      <c r="AK5" s="133"/>
      <c r="AL5" s="110" t="s">
        <v>584</v>
      </c>
      <c r="AM5" s="111"/>
      <c r="AN5" s="111"/>
      <c r="AO5" s="112"/>
      <c r="AP5" s="113" t="s">
        <v>656</v>
      </c>
      <c r="AQ5" s="113"/>
      <c r="AR5" s="113"/>
      <c r="AS5" s="113"/>
      <c r="AT5" s="113"/>
      <c r="AU5" s="113"/>
      <c r="AV5" s="113"/>
      <c r="AW5" s="113"/>
      <c r="AX5" s="113"/>
      <c r="AY5">
        <f>COUNTA($C$5)</f>
        <v>1</v>
      </c>
    </row>
    <row r="6" spans="1:52" ht="26.25" customHeight="1" x14ac:dyDescent="0.15">
      <c r="A6" s="709">
        <v>3</v>
      </c>
      <c r="B6" s="709">
        <v>1</v>
      </c>
      <c r="C6" s="124" t="s">
        <v>657</v>
      </c>
      <c r="D6" s="115"/>
      <c r="E6" s="115"/>
      <c r="F6" s="115"/>
      <c r="G6" s="115"/>
      <c r="H6" s="115"/>
      <c r="I6" s="115"/>
      <c r="J6" s="116">
        <v>8000020460001</v>
      </c>
      <c r="K6" s="117"/>
      <c r="L6" s="117"/>
      <c r="M6" s="117"/>
      <c r="N6" s="117"/>
      <c r="O6" s="117"/>
      <c r="P6" s="118" t="s">
        <v>629</v>
      </c>
      <c r="Q6" s="118"/>
      <c r="R6" s="118"/>
      <c r="S6" s="118"/>
      <c r="T6" s="118"/>
      <c r="U6" s="118"/>
      <c r="V6" s="118"/>
      <c r="W6" s="118"/>
      <c r="X6" s="118"/>
      <c r="Y6" s="119">
        <v>2132</v>
      </c>
      <c r="Z6" s="120"/>
      <c r="AA6" s="120"/>
      <c r="AB6" s="121"/>
      <c r="AC6" s="710" t="s">
        <v>654</v>
      </c>
      <c r="AD6" s="710"/>
      <c r="AE6" s="710"/>
      <c r="AF6" s="710"/>
      <c r="AG6" s="710"/>
      <c r="AH6" s="132" t="s">
        <v>584</v>
      </c>
      <c r="AI6" s="133"/>
      <c r="AJ6" s="133"/>
      <c r="AK6" s="133"/>
      <c r="AL6" s="110" t="s">
        <v>584</v>
      </c>
      <c r="AM6" s="111"/>
      <c r="AN6" s="111"/>
      <c r="AO6" s="112"/>
      <c r="AP6" s="113" t="s">
        <v>656</v>
      </c>
      <c r="AQ6" s="113"/>
      <c r="AR6" s="113"/>
      <c r="AS6" s="113"/>
      <c r="AT6" s="113"/>
      <c r="AU6" s="113"/>
      <c r="AV6" s="113"/>
      <c r="AW6" s="113"/>
      <c r="AX6" s="113"/>
      <c r="AY6">
        <f>COUNTA($C$6)</f>
        <v>1</v>
      </c>
    </row>
    <row r="7" spans="1:52" ht="26.25" customHeight="1" x14ac:dyDescent="0.15">
      <c r="A7" s="709">
        <v>4</v>
      </c>
      <c r="B7" s="709">
        <v>1</v>
      </c>
      <c r="C7" s="124" t="s">
        <v>658</v>
      </c>
      <c r="D7" s="115"/>
      <c r="E7" s="115"/>
      <c r="F7" s="115"/>
      <c r="G7" s="115"/>
      <c r="H7" s="115"/>
      <c r="I7" s="115"/>
      <c r="J7" s="116">
        <v>1000020410004</v>
      </c>
      <c r="K7" s="117"/>
      <c r="L7" s="117"/>
      <c r="M7" s="117"/>
      <c r="N7" s="117"/>
      <c r="O7" s="117"/>
      <c r="P7" s="118" t="s">
        <v>629</v>
      </c>
      <c r="Q7" s="118"/>
      <c r="R7" s="118"/>
      <c r="S7" s="118"/>
      <c r="T7" s="118"/>
      <c r="U7" s="118"/>
      <c r="V7" s="118"/>
      <c r="W7" s="118"/>
      <c r="X7" s="118"/>
      <c r="Y7" s="119">
        <v>2088</v>
      </c>
      <c r="Z7" s="120"/>
      <c r="AA7" s="120"/>
      <c r="AB7" s="121"/>
      <c r="AC7" s="710" t="s">
        <v>654</v>
      </c>
      <c r="AD7" s="710"/>
      <c r="AE7" s="710"/>
      <c r="AF7" s="710"/>
      <c r="AG7" s="710"/>
      <c r="AH7" s="132" t="s">
        <v>584</v>
      </c>
      <c r="AI7" s="133"/>
      <c r="AJ7" s="133"/>
      <c r="AK7" s="133"/>
      <c r="AL7" s="110" t="s">
        <v>584</v>
      </c>
      <c r="AM7" s="111"/>
      <c r="AN7" s="111"/>
      <c r="AO7" s="112"/>
      <c r="AP7" s="113" t="s">
        <v>656</v>
      </c>
      <c r="AQ7" s="113"/>
      <c r="AR7" s="113"/>
      <c r="AS7" s="113"/>
      <c r="AT7" s="113"/>
      <c r="AU7" s="113"/>
      <c r="AV7" s="113"/>
      <c r="AW7" s="113"/>
      <c r="AX7" s="113"/>
      <c r="AY7">
        <f>COUNTA($C$7)</f>
        <v>1</v>
      </c>
    </row>
    <row r="8" spans="1:52" ht="26.25" customHeight="1" x14ac:dyDescent="0.15">
      <c r="A8" s="709">
        <v>5</v>
      </c>
      <c r="B8" s="709">
        <v>1</v>
      </c>
      <c r="C8" s="124" t="s">
        <v>659</v>
      </c>
      <c r="D8" s="115"/>
      <c r="E8" s="115"/>
      <c r="F8" s="115"/>
      <c r="G8" s="115"/>
      <c r="H8" s="115"/>
      <c r="I8" s="115"/>
      <c r="J8" s="116">
        <v>4000020360007</v>
      </c>
      <c r="K8" s="117"/>
      <c r="L8" s="117"/>
      <c r="M8" s="117"/>
      <c r="N8" s="117"/>
      <c r="O8" s="117"/>
      <c r="P8" s="118" t="s">
        <v>629</v>
      </c>
      <c r="Q8" s="118"/>
      <c r="R8" s="118"/>
      <c r="S8" s="118"/>
      <c r="T8" s="118"/>
      <c r="U8" s="118"/>
      <c r="V8" s="118"/>
      <c r="W8" s="118"/>
      <c r="X8" s="118"/>
      <c r="Y8" s="119">
        <v>1932</v>
      </c>
      <c r="Z8" s="120"/>
      <c r="AA8" s="120"/>
      <c r="AB8" s="121"/>
      <c r="AC8" s="710" t="s">
        <v>654</v>
      </c>
      <c r="AD8" s="710"/>
      <c r="AE8" s="710"/>
      <c r="AF8" s="710"/>
      <c r="AG8" s="710"/>
      <c r="AH8" s="132" t="s">
        <v>584</v>
      </c>
      <c r="AI8" s="133"/>
      <c r="AJ8" s="133"/>
      <c r="AK8" s="133"/>
      <c r="AL8" s="110" t="s">
        <v>584</v>
      </c>
      <c r="AM8" s="111"/>
      <c r="AN8" s="111"/>
      <c r="AO8" s="112"/>
      <c r="AP8" s="113" t="s">
        <v>656</v>
      </c>
      <c r="AQ8" s="113"/>
      <c r="AR8" s="113"/>
      <c r="AS8" s="113"/>
      <c r="AT8" s="113"/>
      <c r="AU8" s="113"/>
      <c r="AV8" s="113"/>
      <c r="AW8" s="113"/>
      <c r="AX8" s="113"/>
      <c r="AY8">
        <f>COUNTA($C$8)</f>
        <v>1</v>
      </c>
    </row>
    <row r="9" spans="1:52" ht="26.25" customHeight="1" x14ac:dyDescent="0.15">
      <c r="A9" s="709">
        <v>6</v>
      </c>
      <c r="B9" s="709">
        <v>1</v>
      </c>
      <c r="C9" s="124" t="s">
        <v>660</v>
      </c>
      <c r="D9" s="115"/>
      <c r="E9" s="115"/>
      <c r="F9" s="115"/>
      <c r="G9" s="115"/>
      <c r="H9" s="115"/>
      <c r="I9" s="115"/>
      <c r="J9" s="116">
        <v>7000020340006</v>
      </c>
      <c r="K9" s="117"/>
      <c r="L9" s="117"/>
      <c r="M9" s="117"/>
      <c r="N9" s="117"/>
      <c r="O9" s="117"/>
      <c r="P9" s="118" t="s">
        <v>629</v>
      </c>
      <c r="Q9" s="118"/>
      <c r="R9" s="118"/>
      <c r="S9" s="118"/>
      <c r="T9" s="118"/>
      <c r="U9" s="118"/>
      <c r="V9" s="118"/>
      <c r="W9" s="118"/>
      <c r="X9" s="118"/>
      <c r="Y9" s="119">
        <v>1740</v>
      </c>
      <c r="Z9" s="120"/>
      <c r="AA9" s="120"/>
      <c r="AB9" s="121"/>
      <c r="AC9" s="710" t="s">
        <v>654</v>
      </c>
      <c r="AD9" s="710"/>
      <c r="AE9" s="710"/>
      <c r="AF9" s="710"/>
      <c r="AG9" s="710"/>
      <c r="AH9" s="132" t="s">
        <v>584</v>
      </c>
      <c r="AI9" s="133"/>
      <c r="AJ9" s="133"/>
      <c r="AK9" s="133"/>
      <c r="AL9" s="110" t="s">
        <v>584</v>
      </c>
      <c r="AM9" s="111"/>
      <c r="AN9" s="111"/>
      <c r="AO9" s="112"/>
      <c r="AP9" s="113" t="s">
        <v>656</v>
      </c>
      <c r="AQ9" s="113"/>
      <c r="AR9" s="113"/>
      <c r="AS9" s="113"/>
      <c r="AT9" s="113"/>
      <c r="AU9" s="113"/>
      <c r="AV9" s="113"/>
      <c r="AW9" s="113"/>
      <c r="AX9" s="113"/>
      <c r="AY9">
        <f>COUNTA($C$9)</f>
        <v>1</v>
      </c>
    </row>
    <row r="10" spans="1:52" ht="26.25" customHeight="1" x14ac:dyDescent="0.15">
      <c r="A10" s="709">
        <v>7</v>
      </c>
      <c r="B10" s="709">
        <v>1</v>
      </c>
      <c r="C10" s="124" t="s">
        <v>661</v>
      </c>
      <c r="D10" s="115"/>
      <c r="E10" s="115"/>
      <c r="F10" s="115"/>
      <c r="G10" s="115"/>
      <c r="H10" s="115"/>
      <c r="I10" s="115"/>
      <c r="J10" s="116">
        <v>4000020330001</v>
      </c>
      <c r="K10" s="117"/>
      <c r="L10" s="117"/>
      <c r="M10" s="117"/>
      <c r="N10" s="117"/>
      <c r="O10" s="117"/>
      <c r="P10" s="118" t="s">
        <v>629</v>
      </c>
      <c r="Q10" s="118"/>
      <c r="R10" s="118"/>
      <c r="S10" s="118"/>
      <c r="T10" s="118"/>
      <c r="U10" s="118"/>
      <c r="V10" s="118"/>
      <c r="W10" s="118"/>
      <c r="X10" s="118"/>
      <c r="Y10" s="119">
        <v>1609</v>
      </c>
      <c r="Z10" s="120"/>
      <c r="AA10" s="120"/>
      <c r="AB10" s="121"/>
      <c r="AC10" s="710" t="s">
        <v>654</v>
      </c>
      <c r="AD10" s="710"/>
      <c r="AE10" s="710"/>
      <c r="AF10" s="710"/>
      <c r="AG10" s="710"/>
      <c r="AH10" s="132" t="s">
        <v>584</v>
      </c>
      <c r="AI10" s="133"/>
      <c r="AJ10" s="133"/>
      <c r="AK10" s="133"/>
      <c r="AL10" s="110" t="s">
        <v>584</v>
      </c>
      <c r="AM10" s="111"/>
      <c r="AN10" s="111"/>
      <c r="AO10" s="112"/>
      <c r="AP10" s="113" t="s">
        <v>656</v>
      </c>
      <c r="AQ10" s="113"/>
      <c r="AR10" s="113"/>
      <c r="AS10" s="113"/>
      <c r="AT10" s="113"/>
      <c r="AU10" s="113"/>
      <c r="AV10" s="113"/>
      <c r="AW10" s="113"/>
      <c r="AX10" s="113"/>
      <c r="AY10">
        <f>COUNTA($C$10)</f>
        <v>1</v>
      </c>
    </row>
    <row r="11" spans="1:52" ht="26.25" customHeight="1" x14ac:dyDescent="0.15">
      <c r="A11" s="709">
        <v>8</v>
      </c>
      <c r="B11" s="709">
        <v>1</v>
      </c>
      <c r="C11" s="124" t="s">
        <v>662</v>
      </c>
      <c r="D11" s="115"/>
      <c r="E11" s="115"/>
      <c r="F11" s="115"/>
      <c r="G11" s="115"/>
      <c r="H11" s="115"/>
      <c r="I11" s="115"/>
      <c r="J11" s="116">
        <v>8000020190004</v>
      </c>
      <c r="K11" s="117"/>
      <c r="L11" s="117"/>
      <c r="M11" s="117"/>
      <c r="N11" s="117"/>
      <c r="O11" s="117"/>
      <c r="P11" s="118" t="s">
        <v>629</v>
      </c>
      <c r="Q11" s="118"/>
      <c r="R11" s="118"/>
      <c r="S11" s="118"/>
      <c r="T11" s="118"/>
      <c r="U11" s="118"/>
      <c r="V11" s="118"/>
      <c r="W11" s="118"/>
      <c r="X11" s="118"/>
      <c r="Y11" s="119">
        <v>1550</v>
      </c>
      <c r="Z11" s="120"/>
      <c r="AA11" s="120"/>
      <c r="AB11" s="121"/>
      <c r="AC11" s="710" t="s">
        <v>654</v>
      </c>
      <c r="AD11" s="710"/>
      <c r="AE11" s="710"/>
      <c r="AF11" s="710"/>
      <c r="AG11" s="710"/>
      <c r="AH11" s="132" t="s">
        <v>584</v>
      </c>
      <c r="AI11" s="133"/>
      <c r="AJ11" s="133"/>
      <c r="AK11" s="133"/>
      <c r="AL11" s="110" t="s">
        <v>584</v>
      </c>
      <c r="AM11" s="111"/>
      <c r="AN11" s="111"/>
      <c r="AO11" s="112"/>
      <c r="AP11" s="113" t="s">
        <v>656</v>
      </c>
      <c r="AQ11" s="113"/>
      <c r="AR11" s="113"/>
      <c r="AS11" s="113"/>
      <c r="AT11" s="113"/>
      <c r="AU11" s="113"/>
      <c r="AV11" s="113"/>
      <c r="AW11" s="113"/>
      <c r="AX11" s="113"/>
      <c r="AY11">
        <f>COUNTA($C$11)</f>
        <v>1</v>
      </c>
    </row>
    <row r="12" spans="1:52" ht="26.25" customHeight="1" x14ac:dyDescent="0.15">
      <c r="A12" s="709">
        <v>9</v>
      </c>
      <c r="B12" s="709">
        <v>1</v>
      </c>
      <c r="C12" s="124" t="s">
        <v>663</v>
      </c>
      <c r="D12" s="115"/>
      <c r="E12" s="115"/>
      <c r="F12" s="115"/>
      <c r="G12" s="115"/>
      <c r="H12" s="115"/>
      <c r="I12" s="115"/>
      <c r="J12" s="116">
        <v>1000020380008</v>
      </c>
      <c r="K12" s="117"/>
      <c r="L12" s="117"/>
      <c r="M12" s="117"/>
      <c r="N12" s="117"/>
      <c r="O12" s="117"/>
      <c r="P12" s="118" t="s">
        <v>629</v>
      </c>
      <c r="Q12" s="118"/>
      <c r="R12" s="118"/>
      <c r="S12" s="118"/>
      <c r="T12" s="118"/>
      <c r="U12" s="118"/>
      <c r="V12" s="118"/>
      <c r="W12" s="118"/>
      <c r="X12" s="118"/>
      <c r="Y12" s="119">
        <v>1487</v>
      </c>
      <c r="Z12" s="120"/>
      <c r="AA12" s="120"/>
      <c r="AB12" s="121"/>
      <c r="AC12" s="710" t="s">
        <v>654</v>
      </c>
      <c r="AD12" s="710"/>
      <c r="AE12" s="710"/>
      <c r="AF12" s="710"/>
      <c r="AG12" s="710"/>
      <c r="AH12" s="132" t="s">
        <v>584</v>
      </c>
      <c r="AI12" s="133"/>
      <c r="AJ12" s="133"/>
      <c r="AK12" s="133"/>
      <c r="AL12" s="110" t="s">
        <v>584</v>
      </c>
      <c r="AM12" s="111"/>
      <c r="AN12" s="111"/>
      <c r="AO12" s="112"/>
      <c r="AP12" s="113" t="s">
        <v>656</v>
      </c>
      <c r="AQ12" s="113"/>
      <c r="AR12" s="113"/>
      <c r="AS12" s="113"/>
      <c r="AT12" s="113"/>
      <c r="AU12" s="113"/>
      <c r="AV12" s="113"/>
      <c r="AW12" s="113"/>
      <c r="AX12" s="113"/>
      <c r="AY12">
        <f>COUNTA($C$12)</f>
        <v>1</v>
      </c>
    </row>
    <row r="13" spans="1:52" ht="26.25" customHeight="1" x14ac:dyDescent="0.15">
      <c r="A13" s="709">
        <v>10</v>
      </c>
      <c r="B13" s="709">
        <v>1</v>
      </c>
      <c r="C13" s="124" t="s">
        <v>620</v>
      </c>
      <c r="D13" s="115"/>
      <c r="E13" s="115"/>
      <c r="F13" s="115"/>
      <c r="G13" s="115"/>
      <c r="H13" s="115"/>
      <c r="I13" s="115"/>
      <c r="J13" s="116">
        <v>7000020220001</v>
      </c>
      <c r="K13" s="117"/>
      <c r="L13" s="117"/>
      <c r="M13" s="117"/>
      <c r="N13" s="117"/>
      <c r="O13" s="117"/>
      <c r="P13" s="118" t="s">
        <v>629</v>
      </c>
      <c r="Q13" s="118"/>
      <c r="R13" s="118"/>
      <c r="S13" s="118"/>
      <c r="T13" s="118"/>
      <c r="U13" s="118"/>
      <c r="V13" s="118"/>
      <c r="W13" s="118"/>
      <c r="X13" s="118"/>
      <c r="Y13" s="119">
        <v>1471</v>
      </c>
      <c r="Z13" s="120"/>
      <c r="AA13" s="120"/>
      <c r="AB13" s="121"/>
      <c r="AC13" s="710" t="s">
        <v>654</v>
      </c>
      <c r="AD13" s="710"/>
      <c r="AE13" s="710"/>
      <c r="AF13" s="710"/>
      <c r="AG13" s="710"/>
      <c r="AH13" s="132" t="s">
        <v>584</v>
      </c>
      <c r="AI13" s="133"/>
      <c r="AJ13" s="133"/>
      <c r="AK13" s="133"/>
      <c r="AL13" s="110" t="s">
        <v>584</v>
      </c>
      <c r="AM13" s="111"/>
      <c r="AN13" s="111"/>
      <c r="AO13" s="112"/>
      <c r="AP13" s="113" t="s">
        <v>656</v>
      </c>
      <c r="AQ13" s="113"/>
      <c r="AR13" s="113"/>
      <c r="AS13" s="113"/>
      <c r="AT13" s="113"/>
      <c r="AU13" s="113"/>
      <c r="AV13" s="113"/>
      <c r="AW13" s="113"/>
      <c r="AX13" s="113"/>
      <c r="AY13">
        <f>COUNTA($C$13)</f>
        <v>1</v>
      </c>
    </row>
  </sheetData>
  <sheetProtection formatRows="0"/>
  <mergeCells count="99">
    <mergeCell ref="A13:B13"/>
    <mergeCell ref="C13:I13"/>
    <mergeCell ref="J13:O13"/>
    <mergeCell ref="P13:X13"/>
    <mergeCell ref="Y13:AB13"/>
    <mergeCell ref="AC13:AG13"/>
    <mergeCell ref="AH13:AK13"/>
    <mergeCell ref="AL13:AO13"/>
    <mergeCell ref="AP13:AX13"/>
    <mergeCell ref="A9:B9"/>
    <mergeCell ref="AL11:AO11"/>
    <mergeCell ref="AP11:AX11"/>
    <mergeCell ref="AC12:AG12"/>
    <mergeCell ref="AH12:AK12"/>
    <mergeCell ref="AL12:AO12"/>
    <mergeCell ref="AP12:AX12"/>
    <mergeCell ref="C10:I10"/>
    <mergeCell ref="J10:O10"/>
    <mergeCell ref="P10:X10"/>
    <mergeCell ref="Y10:AB10"/>
    <mergeCell ref="AC10:AG10"/>
    <mergeCell ref="A8:B8"/>
    <mergeCell ref="A7:B7"/>
    <mergeCell ref="C7:I7"/>
    <mergeCell ref="J7:O7"/>
    <mergeCell ref="P7:X7"/>
    <mergeCell ref="C8:I8"/>
    <mergeCell ref="J8:O8"/>
    <mergeCell ref="P8:X8"/>
    <mergeCell ref="Y7:AB7"/>
    <mergeCell ref="AC7:AG7"/>
    <mergeCell ref="AH7:AK7"/>
    <mergeCell ref="AL7:AO7"/>
    <mergeCell ref="AP7:AX7"/>
    <mergeCell ref="P11:X11"/>
    <mergeCell ref="Y11:AB11"/>
    <mergeCell ref="AC11:AG11"/>
    <mergeCell ref="AH11:AK11"/>
    <mergeCell ref="C12:I12"/>
    <mergeCell ref="J12:O12"/>
    <mergeCell ref="P12:X12"/>
    <mergeCell ref="Y12:AB12"/>
    <mergeCell ref="A12:B12"/>
    <mergeCell ref="A11:B11"/>
    <mergeCell ref="A10:B10"/>
    <mergeCell ref="C11:I11"/>
    <mergeCell ref="J11:O11"/>
    <mergeCell ref="AL8:AO8"/>
    <mergeCell ref="AP8:AX8"/>
    <mergeCell ref="C9:I9"/>
    <mergeCell ref="J9:O9"/>
    <mergeCell ref="P9:X9"/>
    <mergeCell ref="Y9:AB9"/>
    <mergeCell ref="AC9:AG9"/>
    <mergeCell ref="AH9:AK9"/>
    <mergeCell ref="AL9:AO9"/>
    <mergeCell ref="AP9:AX9"/>
    <mergeCell ref="Y8:AB8"/>
    <mergeCell ref="AC8:AG8"/>
    <mergeCell ref="AH8:AK8"/>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AL3:AO3"/>
    <mergeCell ref="AP3:AX3"/>
    <mergeCell ref="J3:O3"/>
    <mergeCell ref="P3:X3"/>
    <mergeCell ref="Y3:AB3"/>
    <mergeCell ref="AC3:AG3"/>
    <mergeCell ref="AH3:AK3"/>
  </mergeCells>
  <phoneticPr fontId="5"/>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4:AL13 Y4:AB13">
      <formula1>OR(ISNUMBER(Y4), Y4="-")</formula1>
    </dataValidation>
    <dataValidation type="custom" imeMode="disabled" allowBlank="1" showInputMessage="1" showErrorMessage="1" sqref="AH4:AK13">
      <formula1>OR(AND(MOD(IF(ISNUMBER(AH4), AH4, 0.5),1)=0, 0&lt;=AH4), AH4="-")</formula1>
    </dataValidation>
    <dataValidation type="custom" allowBlank="1" showInputMessage="1" showErrorMessage="1" errorTitle="法人番号チェック" error="法人番号は13桁の数字で入力してください。" sqref="J4:O1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2022-08-25T12:27:05Z</dcterms:created>
  <dcterms:modified xsi:type="dcterms:W3CDTF">2022-08-26T14:24:58Z</dcterms:modified>
</cp:coreProperties>
</file>