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行政事業レビューシート!$A$2:$BH$168</definedName>
    <definedName name="_xlnm.Print_Area" localSheetId="0">行政事業レビューシート!$A$1:$AY$198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AY62" i="11" l="1"/>
  <c r="AY59" i="11"/>
  <c r="AY60" i="11" s="1"/>
  <c r="AY56" i="11"/>
  <c r="AY58" i="11" s="1"/>
  <c r="AY55" i="11"/>
  <c r="AY174" i="11"/>
  <c r="AY176" i="11" s="1"/>
  <c r="AY160" i="11"/>
  <c r="AY177" i="11" l="1"/>
  <c r="AY175" i="11"/>
  <c r="AY162" i="11"/>
  <c r="AY164" i="11"/>
  <c r="AY166" i="11"/>
  <c r="AY167" i="11"/>
  <c r="AY161" i="11"/>
  <c r="AY163" i="11"/>
  <c r="AY165" i="11"/>
  <c r="AY61" i="11"/>
  <c r="AY57" i="11"/>
  <c r="AY66" i="11"/>
  <c r="AY64" i="11"/>
  <c r="AY65" i="11"/>
  <c r="AY63" i="11"/>
  <c r="AY50" i="11" l="1"/>
  <c r="AY53" i="11" s="1"/>
  <c r="AY67" i="11"/>
  <c r="AY75" i="11" s="1"/>
  <c r="AY40" i="11"/>
  <c r="AY48" i="11" s="1"/>
  <c r="AY51" i="11" l="1"/>
  <c r="AY68" i="11"/>
  <c r="AY70" i="11"/>
  <c r="AY72" i="11"/>
  <c r="AY74" i="11"/>
  <c r="AY76" i="11"/>
  <c r="AY69" i="11"/>
  <c r="AY71" i="11"/>
  <c r="AY73" i="11"/>
  <c r="AY45" i="11"/>
  <c r="AY52" i="11"/>
  <c r="AY54" i="11"/>
  <c r="AY49" i="11"/>
  <c r="AY42" i="11"/>
  <c r="AY46" i="11"/>
  <c r="AY41" i="11"/>
  <c r="AY43" i="11"/>
  <c r="AY47" i="11"/>
  <c r="AY44" i="11"/>
  <c r="AW116" i="11" l="1"/>
  <c r="AT116" i="11"/>
  <c r="AQ116" i="11"/>
  <c r="AL116" i="11"/>
  <c r="AI116" i="11"/>
  <c r="AF116" i="11"/>
  <c r="Z116" i="11"/>
  <c r="W116" i="11"/>
  <c r="T116" i="11"/>
  <c r="N116" i="11"/>
  <c r="AW115" i="11"/>
  <c r="AT115" i="11"/>
  <c r="AQ115" i="11"/>
  <c r="AL115" i="11"/>
  <c r="AI115" i="11"/>
  <c r="AF115" i="11"/>
  <c r="Z115" i="11"/>
  <c r="W115" i="11"/>
  <c r="T115" i="11"/>
  <c r="N115" i="11"/>
  <c r="K115" i="11"/>
  <c r="H115" i="11"/>
  <c r="AY195" i="11" l="1"/>
  <c r="AY197" i="11" s="1"/>
  <c r="AY194" i="11"/>
  <c r="AY193" i="11"/>
  <c r="AY192" i="11"/>
  <c r="AY191" i="11"/>
  <c r="AY190" i="11"/>
  <c r="AY186" i="11"/>
  <c r="AY189" i="11" s="1"/>
  <c r="AY182" i="11"/>
  <c r="AY184" i="11" s="1"/>
  <c r="AY178" i="11"/>
  <c r="AY181" i="11" s="1"/>
  <c r="AY168" i="11"/>
  <c r="AU167" i="11"/>
  <c r="Y167" i="11"/>
  <c r="AU159" i="11"/>
  <c r="Y159" i="11"/>
  <c r="P27" i="11"/>
  <c r="AD21" i="11"/>
  <c r="W21" i="11"/>
  <c r="P21" i="11"/>
  <c r="AR18" i="11"/>
  <c r="AK18" i="11"/>
  <c r="AD18" i="11"/>
  <c r="AD20" i="11" s="1"/>
  <c r="W18" i="11"/>
  <c r="W20" i="11" s="1"/>
  <c r="P18" i="11"/>
  <c r="P20" i="11" s="1"/>
  <c r="AV2" i="11"/>
  <c r="AY185" i="11" l="1"/>
  <c r="AY198" i="11"/>
  <c r="AY183" i="11"/>
  <c r="AY196" i="11"/>
  <c r="AY180" i="11"/>
  <c r="AY188" i="11"/>
  <c r="AY179" i="11"/>
  <c r="AY18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<sst xmlns="http://schemas.openxmlformats.org/spreadsheetml/2006/main" count="1042" uniqueCount="690">
  <si>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</si>
  <si>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</si>
  <si>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</si>
  <si>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</si>
  <si>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</si>
  <si>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</si>
  <si>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</si>
  <si>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</si>
  <si>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</si>
  <si>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</si>
  <si>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</si>
  <si>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</si>
  <si>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</si>
  <si>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</si>
  <si>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</si>
  <si>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</si>
  <si>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</si>
  <si>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</si>
  <si>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</si>
  <si>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</si>
  <si>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</si>
  <si>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</si>
  <si>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</si>
  <si>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</si>
  <si>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</si>
  <si>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</si>
  <si>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</si>
  <si>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</si>
  <si>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</si>
  <si>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</si>
  <si>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</si>
  <si>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</si>
  <si>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</si>
  <si>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</si>
  <si>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</si>
  <si>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</si>
  <si>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</si>
  <si>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</si>
  <si>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</si>
  <si>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</si>
  <si>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</si>
  <si>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</si>
  <si>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</si>
  <si>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</si>
  <si>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</si>
  <si>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</si>
  <si>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</si>
  <si>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</si>
  <si>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</si>
  <si>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</si>
  <si>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</si>
  <si>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</si>
  <si>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</si>
  <si>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</si>
  <si>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</si>
  <si>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</si>
  <si>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</si>
  <si>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</si>
  <si>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</si>
  <si>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</si>
  <si>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</si>
  <si>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</si>
  <si>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</si>
  <si>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</si>
  <si>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</si>
  <si>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</si>
  <si>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</si>
  <si>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</si>
  <si>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</si>
  <si>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</si>
  <si>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</si>
  <si>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</si>
  <si>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</si>
  <si>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</si>
  <si>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</si>
  <si>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</si>
  <si>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</si>
  <si>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</si>
  <si>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</si>
  <si>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</si>
  <si>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</si>
  <si>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</si>
  <si>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</si>
  <si>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</si>
  <si>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</si>
  <si>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</si>
  <si>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</si>
  <si>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</si>
  <si>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</si>
  <si>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</si>
  <si>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</si>
  <si>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</si>
  <si>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</si>
  <si>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</si>
  <si>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</si>
  <si>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</si>
  <si>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</si>
  <si>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</si>
  <si>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</si>
  <si>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</si>
  <si>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</si>
  <si>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</si>
  <si>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</si>
  <si>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</si>
  <si>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</si>
  <si>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</si>
  <si>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</si>
  <si>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</si>
  <si>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</si>
  <si>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</si>
  <si>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</si>
  <si>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</si>
  <si>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</si>
  <si>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</si>
  <si>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</si>
  <si>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</si>
  <si>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</si>
  <si>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</si>
  <si>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</si>
  <si>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</si>
  <si>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</si>
  <si>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</si>
  <si>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</si>
  <si>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</si>
  <si>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</si>
  <si>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</si>
  <si>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</si>
  <si>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</si>
  <si>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</si>
  <si>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</si>
  <si>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</si>
  <si>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</si>
  <si>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</si>
  <si>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</si>
  <si>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</si>
  <si>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</si>
  <si>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</si>
  <si>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</si>
  <si>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</si>
  <si>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</si>
  <si>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</si>
  <si>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</si>
  <si>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</si>
  <si>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</si>
  <si>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</si>
  <si>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</si>
  <si>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</si>
  <si>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</si>
  <si>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</si>
  <si>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</si>
  <si>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</si>
  <si>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</si>
  <si>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</si>
  <si>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</si>
  <si>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</si>
  <si>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</si>
  <si>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</si>
  <si>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</si>
  <si>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</si>
  <si>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</si>
  <si>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</si>
  <si>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</si>
  <si>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</si>
  <si>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</si>
  <si>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</si>
  <si>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</si>
  <si>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</si>
  <si>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</si>
  <si>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</si>
  <si>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</si>
  <si>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</si>
  <si>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</si>
  <si>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</si>
  <si>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</si>
  <si>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</si>
  <si>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</si>
  <si>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</si>
  <si>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</si>
  <si>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</si>
  <si>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</si>
  <si>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</si>
  <si>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</si>
  <si>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</si>
  <si>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</si>
  <si>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</si>
  <si>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</si>
  <si>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</si>
  <si>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</si>
  <si>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</si>
  <si>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</si>
  <si>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</si>
  <si>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</si>
  <si>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</si>
  <si>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</si>
  <si>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</si>
  <si>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</si>
  <si>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</si>
  <si>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</si>
  <si>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</si>
  <si>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</si>
  <si>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</si>
  <si>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</si>
  <si>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</si>
  <si>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</si>
  <si>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</si>
  <si>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</si>
  <si>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</si>
  <si>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</si>
  <si>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</si>
  <si>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</si>
  <si>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</si>
  <si>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</si>
  <si>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</si>
  <si>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</si>
  <si>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</si>
  <si>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</si>
  <si>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</si>
  <si>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</si>
  <si>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</si>
  <si>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</si>
  <si>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</si>
  <si>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</si>
  <si>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</si>
  <si>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</si>
  <si>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</si>
  <si>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</si>
  <si>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</si>
  <si>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</si>
  <si>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</si>
  <si>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</si>
  <si>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</si>
  <si>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</si>
  <si>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</si>
  <si>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</si>
  <si>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</si>
  <si>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</si>
  <si>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</si>
  <si>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</si>
  <si>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</si>
  <si>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</si>
  <si>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</si>
  <si>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</si>
  <si>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</si>
  <si>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</si>
  <si>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</si>
  <si>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</si>
  <si>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</si>
  <si>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</si>
  <si>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</si>
  <si>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</si>
  <si>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</si>
  <si>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</si>
  <si>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</si>
  <si>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</si>
  <si>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</si>
  <si>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</si>
  <si>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</si>
  <si>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</si>
  <si>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</si>
  <si>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</si>
  <si>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</si>
  <si>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</si>
  <si>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</si>
  <si>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</si>
  <si>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</si>
  <si>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</si>
  <si>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</si>
  <si>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</si>
  <si>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</si>
  <si>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</si>
  <si>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</si>
  <si>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</si>
  <si>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</si>
  <si>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</si>
  <si>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</si>
  <si>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</si>
  <si>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</si>
  <si>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</si>
  <si>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</si>
  <si>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</si>
  <si>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</si>
  <si>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</si>
  <si>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</si>
  <si>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</si>
  <si>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</si>
  <si>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</si>
  <si>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</si>
  <si>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</si>
  <si>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</si>
  <si>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</si>
  <si>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</si>
  <si>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</si>
  <si>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</si>
  <si>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</si>
  <si>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</si>
  <si>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</si>
  <si>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</si>
  <si>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</si>
  <si>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</si>
  <si>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</si>
  <si>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</si>
  <si>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</si>
  <si>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</si>
  <si>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</si>
  <si>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</si>
  <si>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</si>
  <si>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</si>
  <si>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</si>
  <si>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</si>
  <si>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</si>
  <si>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</si>
  <si>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</si>
  <si>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</si>
  <si>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</si>
  <si>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</si>
  <si>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</si>
  <si>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</si>
  <si>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</si>
  <si>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</si>
  <si>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</si>
  <si>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</si>
  <si>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</si>
  <si>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</si>
  <si>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</si>
  <si>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</si>
  <si>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</si>
  <si>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</si>
  <si>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</si>
  <si>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</si>
  <si>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</si>
  <si>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</si>
  <si>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</si>
  <si>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</si>
  <si>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</si>
  <si>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</si>
  <si>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</si>
  <si>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</si>
  <si>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</si>
  <si>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</si>
  <si>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</si>
  <si>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</si>
  <si>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</si>
  <si>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</si>
  <si>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</si>
  <si>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</si>
  <si>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</si>
  <si>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</si>
  <si>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</si>
  <si>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</si>
  <si>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</si>
  <si>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</si>
  <si>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</si>
  <si>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</si>
  <si>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</si>
  <si>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</si>
  <si>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</si>
  <si>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</si>
  <si>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</si>
  <si>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</si>
  <si>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</si>
  <si>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</si>
  <si>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</si>
  <si>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</si>
  <si>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</si>
  <si>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</si>
  <si>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</si>
  <si>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</si>
  <si>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</si>
  <si>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</si>
  <si>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</si>
  <si>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</si>
  <si>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</si>
  <si>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</si>
  <si>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</si>
  <si>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</si>
  <si>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</si>
  <si>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</si>
  <si>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</si>
  <si>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</si>
  <si>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</si>
  <si>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</si>
  <si>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</si>
  <si>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</si>
  <si>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</si>
  <si>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</si>
  <si>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</si>
  <si>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</si>
  <si>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</si>
  <si>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</si>
  <si>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</si>
  <si>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</si>
  <si>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</si>
  <si>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</si>
  <si>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</si>
  <si>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</si>
  <si>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</si>
  <si>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</si>
  <si>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</si>
  <si>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</si>
  <si>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</si>
  <si>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</si>
  <si>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</si>
  <si>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</si>
  <si>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</si>
  <si>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</si>
  <si>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</si>
  <si>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</si>
  <si>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</si>
  <si>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</si>
  <si>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</si>
  <si>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</si>
  <si>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</si>
  <si>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</si>
  <si>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</si>
  <si>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</si>
  <si>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</si>
  <si>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</si>
  <si>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</si>
  <si>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</si>
  <si>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</si>
  <si>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</si>
  <si>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</si>
  <si>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</si>
  <si>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</si>
  <si>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</si>
  <si>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</si>
  <si>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</si>
  <si>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</si>
  <si>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</si>
  <si>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</si>
  <si>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</si>
  <si>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</si>
  <si>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</si>
  <si>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</si>
  <si>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</si>
  <si>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</si>
  <si>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</si>
  <si>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</si>
  <si>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</si>
  <si>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</si>
  <si>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</si>
  <si>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</si>
  <si>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</si>
  <si>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</si>
  <si>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</si>
  <si>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</si>
  <si>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</si>
  <si>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</si>
  <si>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</si>
  <si>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</si>
  <si>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</si>
  <si>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</si>
  <si>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</si>
  <si>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</si>
  <si>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</si>
  <si>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</si>
  <si>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</si>
  <si>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</si>
  <si>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</si>
  <si>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</si>
  <si>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</si>
  <si>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</si>
  <si>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</si>
  <si>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</si>
  <si>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</si>
  <si>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</si>
  <si>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</si>
  <si>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</si>
  <si>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</si>
  <si>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</si>
  <si>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</si>
  <si>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</si>
  <si>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</si>
  <si>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</si>
  <si>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</si>
  <si>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</si>
  <si>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</si>
  <si>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</si>
  <si>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</si>
  <si>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</si>
  <si>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</si>
  <si>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</si>
  <si>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</si>
  <si>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</si>
  <si>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</si>
  <si>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</si>
  <si>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</si>
  <si>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</si>
  <si>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</si>
  <si>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</si>
  <si>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</si>
  <si>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</si>
  <si>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</si>
  <si>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</si>
  <si>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</si>
  <si>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</si>
  <si>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</si>
  <si>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</si>
  <si>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</si>
  <si>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</si>
  <si>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</si>
  <si>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</si>
  <si>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</si>
  <si>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</si>
  <si>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</si>
  <si>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</si>
  <si>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</si>
  <si>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</si>
  <si>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</si>
  <si>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</si>
  <si>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</si>
  <si>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</si>
  <si>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</si>
  <si>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</si>
  <si>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</si>
  <si>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</si>
  <si>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</si>
  <si>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</si>
  <si>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</si>
  <si>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</si>
  <si>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</si>
  <si>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</si>
  <si>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</si>
  <si>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</si>
  <si>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</si>
  <si>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</si>
  <si>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</si>
  <si>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</si>
  <si>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</si>
  <si>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</si>
  <si>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</si>
  <si>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</si>
  <si>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</si>
  <si>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</si>
  <si>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</si>
  <si>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</si>
  <si>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</si>
  <si>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</si>
  <si>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</si>
  <si>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</si>
  <si>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</si>
  <si>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</si>
  <si>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</si>
  <si>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</si>
  <si>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</si>
  <si>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</si>
  <si>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</si>
  <si>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</si>
  <si>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</si>
  <si>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</si>
  <si>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</si>
  <si>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</si>
  <si>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</si>
  <si>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</si>
  <si>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</si>
  <si>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</si>
  <si>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</si>
  <si>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</si>
  <si>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</si>
  <si>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</si>
  <si>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</si>
  <si>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</si>
  <si>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</si>
  <si>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</si>
  <si>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</si>
  <si>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緊急事態に備えた調査・研究等経費</t>
    <phoneticPr fontId="5"/>
  </si>
  <si>
    <t>内閣官房副長官補</t>
    <phoneticPr fontId="5"/>
  </si>
  <si>
    <t>官房</t>
    <rPh sb="0" eb="2">
      <t>カンボウ</t>
    </rPh>
    <phoneticPr fontId="5"/>
  </si>
  <si>
    <t>平成17年度</t>
    <rPh sb="0" eb="2">
      <t>ヘイセイ</t>
    </rPh>
    <rPh sb="4" eb="6">
      <t>ネンド</t>
    </rPh>
    <phoneticPr fontId="5"/>
  </si>
  <si>
    <t>終了予定なし</t>
    <rPh sb="0" eb="2">
      <t>シュウリョウ</t>
    </rPh>
    <rPh sb="2" eb="4">
      <t>ヨテイ</t>
    </rPh>
    <phoneticPr fontId="5"/>
  </si>
  <si>
    <t>事態対処・危機管理担当</t>
    <rPh sb="0" eb="2">
      <t>ジタイ</t>
    </rPh>
    <rPh sb="2" eb="4">
      <t>タイショ</t>
    </rPh>
    <rPh sb="5" eb="7">
      <t>キキ</t>
    </rPh>
    <rPh sb="7" eb="9">
      <t>カンリ</t>
    </rPh>
    <rPh sb="9" eb="11">
      <t>タントウ</t>
    </rPh>
    <phoneticPr fontId="5"/>
  </si>
  <si>
    <t>①武力攻撃事態等における国民の保護のための措置に関する法律第42条第１項及び第43条
②サイバーセキュリティ基本法第16条、第19条</t>
    <phoneticPr fontId="5"/>
  </si>
  <si>
    <t>①国民保護訓練を実施する際に、官で作成する訓練シナリオに必要な基礎資料の収集・整理、地域の特性に応じた状況付与カードの作成等を民間事業者に委託することで、業務の効率化が図られ、訓練回数の確保及び中身の濃い訓練を実施することが可能となる。
②大規模サイバー攻撃事態等対処訓練を実施する際に必要な訓練シナリオに最新のサイバー関連情勢を踏まえた内容を盛り込むことで、より実事案に即した効果的なものとなる。よって、国内外における最新のサイバー関連情勢等に関する調査及び同調査結果を踏まえた訓練シナリオ及び資料の作成等作業を業者に委託するものである。</t>
    <rPh sb="42" eb="44">
      <t>チイキ</t>
    </rPh>
    <rPh sb="45" eb="47">
      <t>トクセイ</t>
    </rPh>
    <rPh sb="48" eb="49">
      <t>オウ</t>
    </rPh>
    <rPh sb="65" eb="68">
      <t>ジギョウシャ</t>
    </rPh>
    <rPh sb="77" eb="79">
      <t>ギョウム</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</si>
  <si>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</si>
  <si>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</si>
  <si>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</si>
  <si>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</si>
  <si>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t>
  </si>
  <si>
    <t>-</t>
  </si>
  <si>
    <t>訓練の実施回数</t>
  </si>
  <si>
    <t>訓練の実施回数</t>
    <phoneticPr fontId="5"/>
  </si>
  <si>
    <t>回</t>
    <rPh sb="0" eb="1">
      <t>カイ</t>
    </rPh>
    <phoneticPr fontId="5"/>
  </si>
  <si>
    <t>訓練に必要な経費／訓練の実施件数</t>
    <phoneticPr fontId="5"/>
  </si>
  <si>
    <t>円</t>
    <rPh sb="0" eb="1">
      <t>エン</t>
    </rPh>
    <phoneticPr fontId="5"/>
  </si>
  <si>
    <t>　　円/件</t>
  </si>
  <si>
    <t>-</t>
    <phoneticPr fontId="5"/>
  </si>
  <si>
    <t>本事業による訓練は、緊急事態発生時における関係機関相互の連携強化及び機能確認を行うものであり、各都道府県ごとに緊急事態の内容を変更し、より現実的かつ実践的な訓練を実施することにより、各都道府県における国民の保護のための措置に対する国民の理解の促進を図ることを目的としているところ、年度ごとに対象となる各都道府県における訓練態様も異なることから、定量的な成果目標を定めることは困難である。</t>
    <phoneticPr fontId="5"/>
  </si>
  <si>
    <t>国民保護共同訓練のうち国重点訓練の参加人数
※目標値は想定される訓練参加可能な許容人数</t>
    <phoneticPr fontId="5"/>
  </si>
  <si>
    <t>件</t>
    <rPh sb="0" eb="1">
      <t>ケン</t>
    </rPh>
    <phoneticPr fontId="5"/>
  </si>
  <si>
    <t>重要インフラ事業者等の訓練参加による官民連携の維持・強化、同事業者のサイバー攻撃に対する防護意識及び対処能力の維持・向上</t>
    <phoneticPr fontId="5"/>
  </si>
  <si>
    <t>人</t>
    <rPh sb="0" eb="1">
      <t>ヒト</t>
    </rPh>
    <phoneticPr fontId="5"/>
  </si>
  <si>
    <t>15,400,000/1</t>
  </si>
  <si>
    <t>本事業による訓練は、刻々と変化する最新のサイバー情勢に対応したシナリオを用いて実施し、関係機関相互の連携強化及び機能確認を行うことにより、緊急対処事態等への対処能力の維持・向上を図ることを目的としているところ、対処能力の数値化は困難であり、年度ごとに対象とする重要インフラ事業者等やサイバー攻撃の態様も異なることから、定量的な成果目標を定めることは困難である。</t>
    <phoneticPr fontId="5"/>
  </si>
  <si>
    <t>重要インフラ事業者等の参加数</t>
    <phoneticPr fontId="5"/>
  </si>
  <si>
    <t>者</t>
    <rPh sb="0" eb="1">
      <t>シャ</t>
    </rPh>
    <phoneticPr fontId="5"/>
  </si>
  <si>
    <t>①武力攻撃事態等において国民の生命、身体及び財産を保護し、国民生活等に及ぼす影響を最小にするための万全な態勢の整備、国民保護訓練の実施及び国民に対して災害等が発生した場合の避難、身体、財産の保護等に関する活動を実施することは国が主要な役割を担わなければならない。
また、昨今の北朝鮮によるミサイル発射事案等の発生件数が急増していることを鑑みると、国としての確実な対処が求められている。
②国や重要インフラに対するサイバー攻撃が現実のものとなり、サイバー攻撃への備えや迅速な初動対処は、国家安全保障や危機管理上の観点から国民や社会のニーズは高い。そのため、政府では「サイバーセキュリティ戦略」を策定し、大規模サイバー攻撃事態等が発生した際には政府が中心となり、官民連携して的確な対応を行うこととしている。</t>
    <rPh sb="89" eb="91">
      <t>シンタイ</t>
    </rPh>
    <rPh sb="92" eb="94">
      <t>ザイサン</t>
    </rPh>
    <rPh sb="95" eb="97">
      <t>ホゴ</t>
    </rPh>
    <rPh sb="97" eb="98">
      <t>トウ</t>
    </rPh>
    <rPh sb="102" eb="104">
      <t>カツドウ</t>
    </rPh>
    <phoneticPr fontId="5"/>
  </si>
  <si>
    <t>①武力攻撃事態等において国民の生命等を保護し、国民生活等に及ぼす影響を最小にするため、国民が参加する共同訓練の実施は、避難、身体、財産の保護等に関する普及啓発活動として国が主要な役割を担う必要のある事業である。
②大規模サイバー攻撃事態等が発生した場合は、国民への影響が大きく、政府が中心となり迅速かつ適切な初動対処にあたる必要があることから、地方自治体、民間企業等に委ねることはできない。</t>
    <rPh sb="77" eb="79">
      <t>ケイハツ</t>
    </rPh>
    <phoneticPr fontId="5"/>
  </si>
  <si>
    <t>①武力攻撃事態等への対処は、法の趣旨に基づき国が主要な役割を担っていることから、これらに対処するための訓練は国が主体的立場で実施すべき優先度の高い事業である。
②大規模サイバー攻撃事態等が発生した場合、国民への影響が大きく、政府が中心となり迅速かつ適切な初動対処にあたる必要があることから、これらに対処するための訓練は優先度の高い事業である。</t>
  </si>
  <si>
    <t>有</t>
  </si>
  <si>
    <t>無</t>
  </si>
  <si>
    <t>一般競争入札及び見積もり合わせにより、公平性・競争性は確保されている。</t>
  </si>
  <si>
    <t>‐</t>
  </si>
  <si>
    <t>主な使途は、迅速かつ適切な初動対処を行うための態勢を整備するための訓練に係る準備作業や最新のサイバー関連情勢等に関する調査に係る事務費や旅費等であり、準備作業や調査の実施に際して最低限必要なものとなっており、単位当たりコスト等の水準は妥当である。</t>
  </si>
  <si>
    <t>主な使途は、迅速かつ適切な初動対処を行うための態勢を整備するための訓練に係る準備作業や最新のサイバー関連情勢等に関する調査に係る事務費や旅費等であり、準備作業や調査の実施に際して、その目的のために真に必要なものに限定されている。</t>
  </si>
  <si>
    <t>一般競争入札による調達により入札差額が生じたこと、新型コロナウイルス感染症等に係る状況に鑑み一部中止の契約変更を行ったこと及び新型コロナウイルス感染症の状況を踏まえ外国出張を取りやめたことによるもの。</t>
  </si>
  <si>
    <t>一般競争入札の応札参加資格をＡ～Ｄまでのランクとすることで、大企業に限定した応札とはせず、複数の中小企業の参加を見込んでいる。</t>
  </si>
  <si>
    <t>△</t>
  </si>
  <si>
    <t>①訓練の実施結果を写真、映像とともに国民保護ポータルサイト等に掲載するほか、訓練の映像や研修会報告書を都道府県に配布し、訓練の実施と国民保護制度の理解促進を図るなど十分に活用されている。
②本年度に作成した、国内外の調査結果や訓練資料等は、組織内のみならず関係省庁・部署等に共有しており、サイバー関連情勢等に関する最新の知見を得るとともに、それを踏まえた対処等の検討に活用されている。</t>
  </si>
  <si>
    <t>①武力攻撃事態等のように突然発生する事態に際して、迅速かつ的確な国民保護のための措置を実施するためには、国民保護訓練の実施は重要であり、その成果等を踏まえ、訓練内容の精査等を行いながら、更なる対処能力の向上につなげていく。
②我が国に対する大規模サイバー攻撃事態等の発生が懸念されているところ、今後も、高度化・複雑化するサイバー攻撃をめぐる情勢を踏まえた訓練を実施する必要があり、その成果等を踏まえ、訓練内容の精査を行いながら、大規模サイバー攻撃事態等に対する更なる対処態勢の強化を図っていく。</t>
    <rPh sb="25" eb="27">
      <t>ジンソク</t>
    </rPh>
    <rPh sb="29" eb="31">
      <t>テキカク</t>
    </rPh>
    <phoneticPr fontId="5"/>
  </si>
  <si>
    <t>①事業の適切な進捗管理、契約における競争性の確保などにより、予算の効率的執行に努める。
②契約における競争性の確保に留意するとともに、予算を効果的に執行していく。</t>
  </si>
  <si>
    <t>0014</t>
  </si>
  <si>
    <t>0008</t>
  </si>
  <si>
    <t>0007</t>
  </si>
  <si>
    <t>0010</t>
  </si>
  <si>
    <t>0009</t>
  </si>
  <si>
    <t>官房</t>
  </si>
  <si>
    <t>②政府及び関係機関を対象に、国内外における最新のサイバー関連情勢等に関する調査結果を踏まえた訓練シナリオ及び資料を用いた訓練を実施する。</t>
    <phoneticPr fontId="5"/>
  </si>
  <si>
    <t>大規模サイバー攻撃事態等発生時における政府及び関係機関の対処能力の維持・向上</t>
    <phoneticPr fontId="5"/>
  </si>
  <si>
    <t>13,233,000/1
※令和４年度に延期して実施予定</t>
    <phoneticPr fontId="5"/>
  </si>
  <si>
    <t>9,182,085/1</t>
    <phoneticPr fontId="5"/>
  </si>
  <si>
    <t>20,823,000/1</t>
    <phoneticPr fontId="5"/>
  </si>
  <si>
    <t>毎年度、事態発生時における政府の初動対処態勢の整備、政府対処要員の能力の強化、重要インフラ事業者のサイバー攻撃に対する防護意識の啓発、同事業者の政府との連携強化等を目標とした初動対処訓練を企画しているところ、令和元年度に予定していた同訓練は、新型コロナウイルス感染症に係る状況に鑑み年度中の実施を見送った。令和２年度は、令和元年度に使用を予定していたシナリオが東京オリンピック・パラリンピック大会に係るものであったことから同シナリオを用いた訓練を３月に実施することとし、その前の９月に練度維持のための訓練を過去に使用したシナリオを用いて実施することとしたが、３月の訓練は新型コロナウイルス感染症に係る状況に鑑み年度中の実施を見送った。令和３年度は、前年度から延期した訓練を５月に実施し、さらに２月に訓練を予定していたが、新型コロナウイルス感染症に係る状況に鑑み令和４年度に延期して実施することとした。</t>
    <phoneticPr fontId="5"/>
  </si>
  <si>
    <t>①訓練を実施することにより、関係機関等の練度が向上し、また、関係機関相互に繋がりができることで、緊急事態発生時における連携強化及び対処能力が向上していることから、見合ったものとなっている。
②前年度から延期した訓練を５月に実施し、対処能力の維持向上を図った。一方で、２月に予定していた訓練実施は４年度に延期となったものの、国内外の調査結果の共有や、訓練実施を見据えた専門家による研修会の実施により、最新のサイバー関連情勢等に関する知見が得られた。また、訓練実施に向けた検討を、関係省庁・部署と11か月にわたり行ったことにより、シナリオ等の訓練に必要な資料の大部分を作成することができた（当該資料は、令和４年度に実施する訓練で活用予定。）。</t>
    <phoneticPr fontId="5"/>
  </si>
  <si>
    <t>F. 東京海上ディーアール株式会社</t>
    <phoneticPr fontId="5"/>
  </si>
  <si>
    <t>役務費</t>
  </si>
  <si>
    <t>役務費</t>
    <phoneticPr fontId="5"/>
  </si>
  <si>
    <t>一般管理費</t>
    <phoneticPr fontId="5"/>
  </si>
  <si>
    <t>調査経費</t>
    <phoneticPr fontId="5"/>
  </si>
  <si>
    <t>資料の作成経費</t>
    <phoneticPr fontId="5"/>
  </si>
  <si>
    <t>研修会実施経費</t>
    <phoneticPr fontId="5"/>
  </si>
  <si>
    <t>訓練結果の分析及び評価関係経費</t>
    <phoneticPr fontId="5"/>
  </si>
  <si>
    <t>大規模サイバー攻撃事態等対処訓練の調査業務等</t>
    <phoneticPr fontId="5"/>
  </si>
  <si>
    <t>一般競争契約
（総合評価）</t>
    <phoneticPr fontId="5"/>
  </si>
  <si>
    <t>-</t>
    <phoneticPr fontId="5"/>
  </si>
  <si>
    <t>落札率については、予定価格が類推される恐れがあることから非公表としている</t>
    <phoneticPr fontId="5"/>
  </si>
  <si>
    <t>-</t>
    <phoneticPr fontId="5"/>
  </si>
  <si>
    <t>39,831,000/2</t>
    <phoneticPr fontId="5"/>
  </si>
  <si>
    <t>国民保護ポータルサイトの閲覧回数（ﾍﾟｰｼﾞﾋﾞｭｰ数）</t>
    <rPh sb="12" eb="14">
      <t>エツラン</t>
    </rPh>
    <rPh sb="14" eb="16">
      <t>カイスウ</t>
    </rPh>
    <rPh sb="26" eb="27">
      <t>スウ</t>
    </rPh>
    <phoneticPr fontId="5"/>
  </si>
  <si>
    <t>平成30～令和2年度にかけて、緊急事態発生時における対処能力の向上を図るため、国・地方公共団体・その他の関係機関が参加する共同訓練を実施し、相互の連携強化及び機能確認を行うとともに、国民の保護のための措置に対する理解の促進を図ってきた。令和３年度に予定していた同訓練は新型コロナウイルス感染症等に係る状況に鑑み、一部を規模縮小し実施することとした。</t>
    <rPh sb="159" eb="161">
      <t>キボ</t>
    </rPh>
    <rPh sb="161" eb="163">
      <t>シュクショウ</t>
    </rPh>
    <rPh sb="164" eb="166">
      <t>ジッシ</t>
    </rPh>
    <phoneticPr fontId="5"/>
  </si>
  <si>
    <t>①令和３年度は新型コロナ感染症等の影響を受け訓練が一部規模縮小となったが、実施した訓練においては多くの関係機関の参加を得て訓練を実施し、国民保護制度への関心を高められた。また、訓練状況を国民保護ポータルサイトで適宜紹介し、一定の閲覧数を確保できており理解の促進成果も得られており、見合ったものとなっている。
②前年度から延期した訓練を５月に実施し、対処能力の維持向上を図った。一方で、２月に予定していた訓練実施は４年度に延期となったものの、国内外の調査や専門家による研修会の実施により最新のサイバー関連情勢等に関する知見が得られたほか、訓練実施に向け、関係省庁・部署等と訓練想定シナリオを踏まえた対処態勢の確認・検討を行ったことにより事案が発生した場合の対処について担当者から幹部まで認識を共有でき、対処能力向上が図られたことから、見合ったものとなっている。</t>
    <rPh sb="27" eb="29">
      <t>キボ</t>
    </rPh>
    <rPh sb="29" eb="31">
      <t>シュクショウ</t>
    </rPh>
    <phoneticPr fontId="5"/>
  </si>
  <si>
    <t>国民保護共同訓練企画支援及び監理業務</t>
    <rPh sb="0" eb="2">
      <t>コクミン</t>
    </rPh>
    <rPh sb="2" eb="4">
      <t>ホゴ</t>
    </rPh>
    <rPh sb="4" eb="6">
      <t>キョウドウ</t>
    </rPh>
    <rPh sb="6" eb="8">
      <t>クンレン</t>
    </rPh>
    <rPh sb="8" eb="10">
      <t>キカク</t>
    </rPh>
    <rPh sb="10" eb="12">
      <t>シエン</t>
    </rPh>
    <rPh sb="12" eb="13">
      <t>オヨ</t>
    </rPh>
    <rPh sb="14" eb="16">
      <t>カンリ</t>
    </rPh>
    <rPh sb="16" eb="18">
      <t>ギョウム</t>
    </rPh>
    <phoneticPr fontId="5"/>
  </si>
  <si>
    <t>国民保護共同訓練資機材借上及び撮影等業務</t>
    <rPh sb="0" eb="2">
      <t>コクミン</t>
    </rPh>
    <rPh sb="2" eb="4">
      <t>ホゴ</t>
    </rPh>
    <rPh sb="4" eb="6">
      <t>キョウドウ</t>
    </rPh>
    <rPh sb="6" eb="8">
      <t>クンレン</t>
    </rPh>
    <rPh sb="8" eb="11">
      <t>シキザイ</t>
    </rPh>
    <rPh sb="11" eb="13">
      <t>カリア</t>
    </rPh>
    <rPh sb="13" eb="14">
      <t>オヨ</t>
    </rPh>
    <rPh sb="15" eb="17">
      <t>サツエイ</t>
    </rPh>
    <rPh sb="17" eb="18">
      <t>トウ</t>
    </rPh>
    <rPh sb="18" eb="20">
      <t>ギョウム</t>
    </rPh>
    <phoneticPr fontId="5"/>
  </si>
  <si>
    <t>展示ブース等業務</t>
    <rPh sb="0" eb="2">
      <t>テンジ</t>
    </rPh>
    <rPh sb="5" eb="6">
      <t>トウ</t>
    </rPh>
    <rPh sb="6" eb="8">
      <t>ギョウム</t>
    </rPh>
    <phoneticPr fontId="5"/>
  </si>
  <si>
    <t>通信料</t>
    <rPh sb="0" eb="2">
      <t>ツウシン</t>
    </rPh>
    <rPh sb="2" eb="3">
      <t>リョウ</t>
    </rPh>
    <phoneticPr fontId="5"/>
  </si>
  <si>
    <t>国民保護共同訓練等における旅費</t>
    <rPh sb="0" eb="2">
      <t>コクミン</t>
    </rPh>
    <rPh sb="2" eb="4">
      <t>ホゴ</t>
    </rPh>
    <rPh sb="4" eb="6">
      <t>キョウドウ</t>
    </rPh>
    <rPh sb="6" eb="8">
      <t>クンレン</t>
    </rPh>
    <rPh sb="8" eb="9">
      <t>トウ</t>
    </rPh>
    <rPh sb="13" eb="15">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</si>
  <si>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</si>
  <si>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</si>
  <si>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</si>
  <si>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</si>
  <si>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</si>
  <si>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</si>
  <si>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役務費</t>
    <rPh sb="0" eb="2">
      <t>エキム</t>
    </rPh>
    <rPh sb="2" eb="3">
      <t>ヒ</t>
    </rPh>
    <phoneticPr fontId="5"/>
  </si>
  <si>
    <t>情報収集・訓練設計資料作成等経費</t>
    <rPh sb="0" eb="2">
      <t>ジョウホウ</t>
    </rPh>
    <rPh sb="2" eb="4">
      <t>シュウシュウ</t>
    </rPh>
    <rPh sb="5" eb="7">
      <t>クンレン</t>
    </rPh>
    <rPh sb="7" eb="9">
      <t>セッケイ</t>
    </rPh>
    <rPh sb="9" eb="11">
      <t>シリョウ</t>
    </rPh>
    <rPh sb="11" eb="13">
      <t>サクセイ</t>
    </rPh>
    <rPh sb="13" eb="14">
      <t>トウ</t>
    </rPh>
    <rPh sb="14" eb="16">
      <t>ケイヒ</t>
    </rPh>
    <phoneticPr fontId="5"/>
  </si>
  <si>
    <t>調整会議運営経費</t>
    <rPh sb="0" eb="2">
      <t>チョウセイ</t>
    </rPh>
    <rPh sb="2" eb="4">
      <t>カイギ</t>
    </rPh>
    <rPh sb="4" eb="6">
      <t>ウンエイ</t>
    </rPh>
    <rPh sb="6" eb="8">
      <t>ケイヒ</t>
    </rPh>
    <phoneticPr fontId="5"/>
  </si>
  <si>
    <t>監理業務</t>
    <rPh sb="0" eb="2">
      <t>カンリ</t>
    </rPh>
    <rPh sb="2" eb="4">
      <t>ギョウム</t>
    </rPh>
    <phoneticPr fontId="5"/>
  </si>
  <si>
    <t>訓練統制要員等確保経費</t>
    <rPh sb="0" eb="2">
      <t>クンレン</t>
    </rPh>
    <rPh sb="2" eb="4">
      <t>トウセイ</t>
    </rPh>
    <rPh sb="4" eb="6">
      <t>ヨウイン</t>
    </rPh>
    <rPh sb="6" eb="7">
      <t>トウ</t>
    </rPh>
    <rPh sb="7" eb="9">
      <t>カクホ</t>
    </rPh>
    <rPh sb="9" eb="11">
      <t>ケイヒ</t>
    </rPh>
    <phoneticPr fontId="5"/>
  </si>
  <si>
    <t>訓練運営経費</t>
    <rPh sb="0" eb="2">
      <t>クンレン</t>
    </rPh>
    <rPh sb="2" eb="4">
      <t>ウンエイ</t>
    </rPh>
    <rPh sb="4" eb="6">
      <t>ケイヒ</t>
    </rPh>
    <phoneticPr fontId="5"/>
  </si>
  <si>
    <t>借料</t>
    <rPh sb="0" eb="2">
      <t>シャクリョウ</t>
    </rPh>
    <phoneticPr fontId="5"/>
  </si>
  <si>
    <t>印刷製本費</t>
    <rPh sb="0" eb="2">
      <t>インサツ</t>
    </rPh>
    <rPh sb="2" eb="4">
      <t>セイホン</t>
    </rPh>
    <rPh sb="4" eb="5">
      <t>ヒ</t>
    </rPh>
    <phoneticPr fontId="5"/>
  </si>
  <si>
    <t>訓練運営器材の借上げ経費</t>
    <rPh sb="0" eb="2">
      <t>クンレン</t>
    </rPh>
    <rPh sb="2" eb="4">
      <t>ウンエイ</t>
    </rPh>
    <rPh sb="4" eb="6">
      <t>キザイ</t>
    </rPh>
    <rPh sb="7" eb="9">
      <t>カリア</t>
    </rPh>
    <rPh sb="10" eb="12">
      <t>ケイヒ</t>
    </rPh>
    <phoneticPr fontId="5"/>
  </si>
  <si>
    <t>訓練資料等の印刷経費</t>
    <rPh sb="0" eb="2">
      <t>クンレン</t>
    </rPh>
    <rPh sb="2" eb="4">
      <t>シリョウ</t>
    </rPh>
    <rPh sb="4" eb="5">
      <t>トウ</t>
    </rPh>
    <rPh sb="6" eb="8">
      <t>インサツ</t>
    </rPh>
    <rPh sb="8" eb="10">
      <t>ケイヒ</t>
    </rPh>
    <phoneticPr fontId="5"/>
  </si>
  <si>
    <t>その他経費</t>
    <rPh sb="2" eb="3">
      <t>タ</t>
    </rPh>
    <rPh sb="3" eb="5">
      <t>ケイヒ</t>
    </rPh>
    <phoneticPr fontId="5"/>
  </si>
  <si>
    <t>業者の移動に係る経費</t>
    <rPh sb="0" eb="2">
      <t>ギョウシャ</t>
    </rPh>
    <rPh sb="3" eb="5">
      <t>イドウ</t>
    </rPh>
    <rPh sb="6" eb="7">
      <t>カカ</t>
    </rPh>
    <rPh sb="8" eb="10">
      <t>ケイヒ</t>
    </rPh>
    <phoneticPr fontId="5"/>
  </si>
  <si>
    <t>訓練想定で必要な機材の借上げ経費</t>
    <rPh sb="2" eb="4">
      <t>ソウテイ</t>
    </rPh>
    <rPh sb="5" eb="7">
      <t>ヒツヨウ</t>
    </rPh>
    <rPh sb="8" eb="10">
      <t>キザイ</t>
    </rPh>
    <rPh sb="11" eb="13">
      <t>カリア</t>
    </rPh>
    <rPh sb="14" eb="16">
      <t>ケイヒ</t>
    </rPh>
    <phoneticPr fontId="5"/>
  </si>
  <si>
    <t>撮影等経費</t>
    <rPh sb="0" eb="2">
      <t>サツエイ</t>
    </rPh>
    <rPh sb="2" eb="3">
      <t>トウ</t>
    </rPh>
    <rPh sb="3" eb="5">
      <t>ケイヒ</t>
    </rPh>
    <phoneticPr fontId="5"/>
  </si>
  <si>
    <t>訓練会場借上げ経費</t>
    <rPh sb="0" eb="2">
      <t>クンレン</t>
    </rPh>
    <rPh sb="2" eb="4">
      <t>カイジョウ</t>
    </rPh>
    <rPh sb="4" eb="6">
      <t>カリア</t>
    </rPh>
    <rPh sb="7" eb="9">
      <t>ケイヒ</t>
    </rPh>
    <phoneticPr fontId="5"/>
  </si>
  <si>
    <t>エキストラ募集経費</t>
    <rPh sb="5" eb="7">
      <t>ボシュウ</t>
    </rPh>
    <rPh sb="7" eb="9">
      <t>ケイヒ</t>
    </rPh>
    <phoneticPr fontId="5"/>
  </si>
  <si>
    <t>①武力攻撃事態等の緊急事態の発生を想定して、国・地方公共団体・その他関係機関及び地域住民が一体となった共同の実動訓練及び図上訓練を実施することにより、関係機関相互の連携強化及び機能確認を行うとともに、国民の保護のための措置に対する国民の理解の促進を図ることを目的としている。
②国内外における最新のサイバー関連情勢を踏まえた専門的な知見に基づく訓練を実施することにより、国民の生命、身体、財産若しくは国土に重大な被害が生じ、若しくは生じるおそれのあるサイバー攻撃事態又はその可能性のある事態（以下「大規模サイバー攻撃事態等」という。）の発生時における政府及び関係機関の対処態勢の強化を図ることを目的としている。</t>
    <phoneticPr fontId="5"/>
  </si>
  <si>
    <t>武力攻撃事態等の災害が発生した場合の避難、救援活動等具体的な緊急事態時における国民保護措置へ理解いただくための普及啓発活動の実施</t>
    <phoneticPr fontId="5"/>
  </si>
  <si>
    <t>-</t>
    <phoneticPr fontId="5"/>
  </si>
  <si>
    <t>落札率については、予定価格が類推される恐れがあることから非公表としている</t>
    <rPh sb="9" eb="11">
      <t>ヨテイ</t>
    </rPh>
    <rPh sb="11" eb="13">
      <t>カカク</t>
    </rPh>
    <rPh sb="14" eb="16">
      <t>ルイスイ</t>
    </rPh>
    <rPh sb="19" eb="20">
      <t>オソ</t>
    </rPh>
    <rPh sb="28" eb="29">
      <t>ヒ</t>
    </rPh>
    <rPh sb="29" eb="31">
      <t>コウヒョウ</t>
    </rPh>
    <phoneticPr fontId="5"/>
  </si>
  <si>
    <t>①国民の保護に関する基本指針第４章第７節１
②サイバーセキュリティ戦略（令和３年９月28日閣議決定）サイバーセキュリティ2021（令和３年９月27日サイバーセキュリティ戦略本部決定）</t>
    <phoneticPr fontId="5"/>
  </si>
  <si>
    <t xml:space="preserve">①国が地方公共団体・その他関係機関を対象とし、国民保護における関係機関相互の連携を図るため実動及び図上訓練を実施する。
</t>
    <rPh sb="1" eb="2">
      <t>クニ</t>
    </rPh>
    <rPh sb="3" eb="5">
      <t>チホウ</t>
    </rPh>
    <rPh sb="5" eb="7">
      <t>コウキョウ</t>
    </rPh>
    <rPh sb="7" eb="9">
      <t>ダンタイ</t>
    </rPh>
    <rPh sb="12" eb="13">
      <t>タ</t>
    </rPh>
    <rPh sb="13" eb="15">
      <t>カンケイ</t>
    </rPh>
    <rPh sb="15" eb="17">
      <t>キカン</t>
    </rPh>
    <rPh sb="18" eb="20">
      <t>タイショウ</t>
    </rPh>
    <rPh sb="23" eb="25">
      <t>コクミン</t>
    </rPh>
    <rPh sb="25" eb="27">
      <t>ホゴ</t>
    </rPh>
    <rPh sb="31" eb="33">
      <t>カンケイ</t>
    </rPh>
    <rPh sb="33" eb="35">
      <t>キカン</t>
    </rPh>
    <rPh sb="35" eb="37">
      <t>ソウゴ</t>
    </rPh>
    <rPh sb="38" eb="40">
      <t>レンケイ</t>
    </rPh>
    <rPh sb="41" eb="42">
      <t>ハカ</t>
    </rPh>
    <rPh sb="45" eb="47">
      <t>ジツドウ</t>
    </rPh>
    <rPh sb="47" eb="48">
      <t>オヨ</t>
    </rPh>
    <rPh sb="49" eb="51">
      <t>ズジョウ</t>
    </rPh>
    <rPh sb="51" eb="53">
      <t>クンレン</t>
    </rPh>
    <rPh sb="54" eb="56">
      <t>ジッシ</t>
    </rPh>
    <phoneticPr fontId="5"/>
  </si>
  <si>
    <t>A.株式会社　総合防災ソリューション</t>
    <rPh sb="2" eb="6">
      <t>カブシキガイシャ</t>
    </rPh>
    <rPh sb="7" eb="9">
      <t>ソウゴウ</t>
    </rPh>
    <rPh sb="9" eb="11">
      <t>ボウサイ</t>
    </rPh>
    <phoneticPr fontId="5"/>
  </si>
  <si>
    <t>B.株式会社　ＪＴＢ</t>
    <rPh sb="2" eb="6">
      <t>カブシキガイシャ</t>
    </rPh>
    <phoneticPr fontId="5"/>
  </si>
  <si>
    <t>-</t>
    <phoneticPr fontId="5"/>
  </si>
  <si>
    <t>57,624,000/8</t>
    <phoneticPr fontId="5"/>
  </si>
  <si>
    <t>22,667,658/1</t>
    <phoneticPr fontId="5"/>
  </si>
  <si>
    <t>36,505,000/1</t>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</si>
  <si>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</si>
  <si>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</si>
  <si>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所見を踏まえ、効率的・効果的な事業の実施に努めることとし、できる限り執行実績を概算要求に反映することに努める。</t>
    <phoneticPr fontId="5"/>
  </si>
  <si>
    <t>① 国民保護新規訓練を計画、訓練実施地が離島であることによる移動費等の増加及び業務請負業種（コンサルタント）の労務単価高。</t>
    <phoneticPr fontId="5"/>
  </si>
  <si>
    <t>①内閣参事官　館　圭輔
②内閣参事官　小林　稔</t>
    <rPh sb="7" eb="8">
      <t>タチ</t>
    </rPh>
    <rPh sb="9" eb="11">
      <t>ケイスケ</t>
    </rPh>
    <phoneticPr fontId="5"/>
  </si>
  <si>
    <t>株式会社総合防災ソリューション</t>
    <rPh sb="0" eb="4">
      <t>カブシキガイシャ</t>
    </rPh>
    <rPh sb="4" eb="6">
      <t>ソウゴウ</t>
    </rPh>
    <rPh sb="6" eb="8">
      <t>ボウサイ</t>
    </rPh>
    <phoneticPr fontId="5"/>
  </si>
  <si>
    <t>株式会社ＪＴＢ</t>
    <rPh sb="0" eb="4">
      <t>カブシキガイシャ</t>
    </rPh>
    <phoneticPr fontId="5"/>
  </si>
  <si>
    <t>株式会社フジヤ</t>
    <rPh sb="0" eb="4">
      <t>カブシキガイシャ</t>
    </rPh>
    <phoneticPr fontId="5"/>
  </si>
  <si>
    <t>株式会社インターネットイニシアティブ</t>
    <rPh sb="0" eb="4">
      <t>カブシキガイシャ</t>
    </rPh>
    <phoneticPr fontId="5"/>
  </si>
  <si>
    <t>東京海上ディーアール株式会社</t>
    <rPh sb="10" eb="14">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</si>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</sst>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5" xfId="1" applyFont="1" applyFill="1" applyBorder="1" applyAlignment="1" applyProtection="1">
      <alignment vertical="top"/>
    </xf>
    <xf numFmtId="0" fontId="11" fillId="0" borderId="39"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49" fontId="20" fillId="0" borderId="23"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0" fillId="6" borderId="56"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9" fillId="0" borderId="73"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65"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6"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13" fillId="2" borderId="39"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31" xfId="0" applyFont="1" applyFill="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67" xfId="0" applyFont="1" applyFill="1" applyBorder="1" applyAlignment="1" applyProtection="1">
      <alignment horizontal="center" vertical="center" textRotation="255" wrapText="1"/>
      <protection locked="0"/>
    </xf>
    <xf numFmtId="0" fontId="0" fillId="0" borderId="68" xfId="0" applyFont="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8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30"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13" fillId="3" borderId="33"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3" xfId="0" applyFont="1" applyFill="1" applyBorder="1" applyAlignment="1">
      <alignment horizontal="left" vertical="center"/>
    </xf>
    <xf numFmtId="0" fontId="0" fillId="5" borderId="82"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8"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7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39" xfId="0" applyFont="1" applyFill="1" applyBorder="1" applyAlignment="1">
      <alignment vertical="center"/>
    </xf>
    <xf numFmtId="0" fontId="0" fillId="5" borderId="63"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7" fillId="6" borderId="30"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0" fillId="0" borderId="65"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9" xfId="0" applyFont="1" applyBorder="1" applyAlignment="1">
      <alignment horizontal="center" vertical="center"/>
    </xf>
    <xf numFmtId="0" fontId="13" fillId="6" borderId="104"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15"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10" xfId="0" applyNumberFormat="1"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109"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0" fillId="5" borderId="65"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14" xfId="3" applyFont="1" applyFill="1" applyBorder="1" applyAlignment="1" applyProtection="1">
      <alignment horizontal="center" vertical="center" wrapText="1"/>
    </xf>
    <xf numFmtId="0" fontId="0" fillId="0" borderId="73"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57"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78"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3" fontId="0" fillId="0" borderId="38" xfId="0" applyNumberFormat="1"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79"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77"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2" fillId="2" borderId="65"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2" fillId="2" borderId="79"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0" borderId="76"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3"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5"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4"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9" fillId="2" borderId="75"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17" fillId="2" borderId="30"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67"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8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45" xfId="0" applyFont="1" applyBorder="1" applyAlignment="1">
      <alignment horizontal="center" vertical="center" textRotation="255"/>
    </xf>
    <xf numFmtId="0" fontId="0" fillId="0" borderId="46"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110066</xdr:colOff>
      <xdr:row>118</xdr:row>
      <xdr:rowOff>33866</xdr:rowOff>
    </xdr:from>
    <xdr:to>
      <xdr:col>48</xdr:col>
      <xdr:colOff>135374</xdr:colOff>
      <xdr:row>147</xdr:row>
      <xdr:rowOff>25400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816" y="65555283"/>
          <a:ext cx="7867558" cy="10913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8"/>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1"/>
      <c r="AA2" s="41"/>
      <c r="AB2" s="41"/>
      <c r="AC2" s="41"/>
      <c r="AD2" s="597">
        <v>2022</v>
      </c>
      <c r="AE2" s="597"/>
      <c r="AF2" s="597"/>
      <c r="AG2" s="597"/>
      <c r="AH2" s="597"/>
      <c r="AI2" s="64" t="s">
        <v>251</v>
      </c>
      <c r="AJ2" s="597" t="s">
        <v>567</v>
      </c>
      <c r="AK2" s="597"/>
      <c r="AL2" s="597"/>
      <c r="AM2" s="597"/>
      <c r="AN2" s="64" t="s">
        <v>251</v>
      </c>
      <c r="AO2" s="597">
        <v>21</v>
      </c>
      <c r="AP2" s="597"/>
      <c r="AQ2" s="597"/>
      <c r="AR2" s="65" t="s">
        <v>251</v>
      </c>
      <c r="AS2" s="598">
        <v>22</v>
      </c>
      <c r="AT2" s="598"/>
      <c r="AU2" s="598"/>
      <c r="AV2" s="64" t="str">
        <f>IF(AW2="","","-")</f>
        <v/>
      </c>
      <c r="AW2" s="599"/>
      <c r="AX2" s="599"/>
    </row>
    <row r="3" spans="1:50" ht="21" customHeight="1" thickBot="1" x14ac:dyDescent="0.2">
      <c r="A3" s="600" t="s">
        <v>558</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23" t="s">
        <v>58</v>
      </c>
      <c r="AJ3" s="602" t="s">
        <v>138</v>
      </c>
      <c r="AK3" s="602"/>
      <c r="AL3" s="602"/>
      <c r="AM3" s="602"/>
      <c r="AN3" s="602"/>
      <c r="AO3" s="602"/>
      <c r="AP3" s="602"/>
      <c r="AQ3" s="602"/>
      <c r="AR3" s="602"/>
      <c r="AS3" s="602"/>
      <c r="AT3" s="602"/>
      <c r="AU3" s="602"/>
      <c r="AV3" s="602"/>
      <c r="AW3" s="602"/>
      <c r="AX3" s="24" t="s">
        <v>59</v>
      </c>
    </row>
    <row r="4" spans="1:50" ht="24.75" customHeight="1" x14ac:dyDescent="0.15">
      <c r="A4" s="632" t="s">
        <v>23</v>
      </c>
      <c r="B4" s="633"/>
      <c r="C4" s="633"/>
      <c r="D4" s="633"/>
      <c r="E4" s="633"/>
      <c r="F4" s="633"/>
      <c r="G4" s="634" t="s">
        <v>565</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566</v>
      </c>
      <c r="AF4" s="640"/>
      <c r="AG4" s="640"/>
      <c r="AH4" s="640"/>
      <c r="AI4" s="640"/>
      <c r="AJ4" s="640"/>
      <c r="AK4" s="640"/>
      <c r="AL4" s="640"/>
      <c r="AM4" s="640"/>
      <c r="AN4" s="640"/>
      <c r="AO4" s="640"/>
      <c r="AP4" s="641"/>
      <c r="AQ4" s="642" t="s">
        <v>2</v>
      </c>
      <c r="AR4" s="637"/>
      <c r="AS4" s="637"/>
      <c r="AT4" s="637"/>
      <c r="AU4" s="637"/>
      <c r="AV4" s="637"/>
      <c r="AW4" s="637"/>
      <c r="AX4" s="643"/>
    </row>
    <row r="5" spans="1:50" ht="30" customHeight="1" x14ac:dyDescent="0.15">
      <c r="A5" s="644" t="s">
        <v>61</v>
      </c>
      <c r="B5" s="645"/>
      <c r="C5" s="645"/>
      <c r="D5" s="645"/>
      <c r="E5" s="645"/>
      <c r="F5" s="646"/>
      <c r="G5" s="647" t="s">
        <v>568</v>
      </c>
      <c r="H5" s="648"/>
      <c r="I5" s="648"/>
      <c r="J5" s="648"/>
      <c r="K5" s="648"/>
      <c r="L5" s="648"/>
      <c r="M5" s="649" t="s">
        <v>60</v>
      </c>
      <c r="N5" s="650"/>
      <c r="O5" s="650"/>
      <c r="P5" s="650"/>
      <c r="Q5" s="650"/>
      <c r="R5" s="651"/>
      <c r="S5" s="652" t="s">
        <v>569</v>
      </c>
      <c r="T5" s="648"/>
      <c r="U5" s="648"/>
      <c r="V5" s="648"/>
      <c r="W5" s="648"/>
      <c r="X5" s="653"/>
      <c r="Y5" s="654" t="s">
        <v>3</v>
      </c>
      <c r="Z5" s="655"/>
      <c r="AA5" s="655"/>
      <c r="AB5" s="655"/>
      <c r="AC5" s="655"/>
      <c r="AD5" s="656"/>
      <c r="AE5" s="614" t="s">
        <v>570</v>
      </c>
      <c r="AF5" s="614"/>
      <c r="AG5" s="614"/>
      <c r="AH5" s="614"/>
      <c r="AI5" s="614"/>
      <c r="AJ5" s="614"/>
      <c r="AK5" s="614"/>
      <c r="AL5" s="614"/>
      <c r="AM5" s="614"/>
      <c r="AN5" s="614"/>
      <c r="AO5" s="614"/>
      <c r="AP5" s="615"/>
      <c r="AQ5" s="616" t="s">
        <v>683</v>
      </c>
      <c r="AR5" s="617"/>
      <c r="AS5" s="617"/>
      <c r="AT5" s="617"/>
      <c r="AU5" s="617"/>
      <c r="AV5" s="617"/>
      <c r="AW5" s="617"/>
      <c r="AX5" s="618"/>
    </row>
    <row r="6" spans="1:50" ht="39"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50" ht="78" customHeight="1" x14ac:dyDescent="0.15">
      <c r="A7" s="603" t="s">
        <v>20</v>
      </c>
      <c r="B7" s="604"/>
      <c r="C7" s="604"/>
      <c r="D7" s="604"/>
      <c r="E7" s="604"/>
      <c r="F7" s="605"/>
      <c r="G7" s="624" t="s">
        <v>571</v>
      </c>
      <c r="H7" s="625"/>
      <c r="I7" s="625"/>
      <c r="J7" s="625"/>
      <c r="K7" s="625"/>
      <c r="L7" s="625"/>
      <c r="M7" s="625"/>
      <c r="N7" s="625"/>
      <c r="O7" s="625"/>
      <c r="P7" s="625"/>
      <c r="Q7" s="625"/>
      <c r="R7" s="625"/>
      <c r="S7" s="625"/>
      <c r="T7" s="625"/>
      <c r="U7" s="625"/>
      <c r="V7" s="625"/>
      <c r="W7" s="625"/>
      <c r="X7" s="626"/>
      <c r="Y7" s="627" t="s">
        <v>238</v>
      </c>
      <c r="Z7" s="181"/>
      <c r="AA7" s="181"/>
      <c r="AB7" s="181"/>
      <c r="AC7" s="181"/>
      <c r="AD7" s="628"/>
      <c r="AE7" s="629" t="s">
        <v>671</v>
      </c>
      <c r="AF7" s="630"/>
      <c r="AG7" s="630"/>
      <c r="AH7" s="630"/>
      <c r="AI7" s="630"/>
      <c r="AJ7" s="630"/>
      <c r="AK7" s="630"/>
      <c r="AL7" s="630"/>
      <c r="AM7" s="630"/>
      <c r="AN7" s="630"/>
      <c r="AO7" s="630"/>
      <c r="AP7" s="630"/>
      <c r="AQ7" s="630"/>
      <c r="AR7" s="630"/>
      <c r="AS7" s="630"/>
      <c r="AT7" s="630"/>
      <c r="AU7" s="630"/>
      <c r="AV7" s="630"/>
      <c r="AW7" s="630"/>
      <c r="AX7" s="631"/>
    </row>
    <row r="8" spans="1:50" ht="53.25" customHeight="1" x14ac:dyDescent="0.15">
      <c r="A8" s="603" t="s">
        <v>176</v>
      </c>
      <c r="B8" s="604"/>
      <c r="C8" s="604"/>
      <c r="D8" s="604"/>
      <c r="E8" s="604"/>
      <c r="F8" s="605"/>
      <c r="G8" s="606" t="str">
        <f>入力規則等!A27</f>
        <v>-</v>
      </c>
      <c r="H8" s="607"/>
      <c r="I8" s="607"/>
      <c r="J8" s="607"/>
      <c r="K8" s="607"/>
      <c r="L8" s="607"/>
      <c r="M8" s="607"/>
      <c r="N8" s="607"/>
      <c r="O8" s="607"/>
      <c r="P8" s="607"/>
      <c r="Q8" s="607"/>
      <c r="R8" s="607"/>
      <c r="S8" s="607"/>
      <c r="T8" s="607"/>
      <c r="U8" s="607"/>
      <c r="V8" s="607"/>
      <c r="W8" s="607"/>
      <c r="X8" s="608"/>
      <c r="Y8" s="609" t="s">
        <v>177</v>
      </c>
      <c r="Z8" s="610"/>
      <c r="AA8" s="610"/>
      <c r="AB8" s="610"/>
      <c r="AC8" s="610"/>
      <c r="AD8" s="611"/>
      <c r="AE8" s="612" t="str">
        <f>入力規則等!K13</f>
        <v>その他の事項経費</v>
      </c>
      <c r="AF8" s="607"/>
      <c r="AG8" s="607"/>
      <c r="AH8" s="607"/>
      <c r="AI8" s="607"/>
      <c r="AJ8" s="607"/>
      <c r="AK8" s="607"/>
      <c r="AL8" s="607"/>
      <c r="AM8" s="607"/>
      <c r="AN8" s="607"/>
      <c r="AO8" s="607"/>
      <c r="AP8" s="607"/>
      <c r="AQ8" s="607"/>
      <c r="AR8" s="607"/>
      <c r="AS8" s="607"/>
      <c r="AT8" s="607"/>
      <c r="AU8" s="607"/>
      <c r="AV8" s="607"/>
      <c r="AW8" s="607"/>
      <c r="AX8" s="613"/>
    </row>
    <row r="9" spans="1:50" ht="108" customHeight="1" x14ac:dyDescent="0.15">
      <c r="A9" s="273" t="s">
        <v>21</v>
      </c>
      <c r="B9" s="274"/>
      <c r="C9" s="274"/>
      <c r="D9" s="274"/>
      <c r="E9" s="274"/>
      <c r="F9" s="274"/>
      <c r="G9" s="657" t="s">
        <v>667</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9"/>
    </row>
    <row r="10" spans="1:50" ht="89.25" customHeight="1" x14ac:dyDescent="0.15">
      <c r="A10" s="579" t="s">
        <v>27</v>
      </c>
      <c r="B10" s="580"/>
      <c r="C10" s="580"/>
      <c r="D10" s="580"/>
      <c r="E10" s="580"/>
      <c r="F10" s="580"/>
      <c r="G10" s="581" t="s">
        <v>572</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50" ht="42" customHeight="1" x14ac:dyDescent="0.15">
      <c r="A11" s="579" t="s">
        <v>5</v>
      </c>
      <c r="B11" s="580"/>
      <c r="C11" s="580"/>
      <c r="D11" s="580"/>
      <c r="E11" s="580"/>
      <c r="F11" s="584"/>
      <c r="G11" s="585" t="str">
        <f>入力規則等!P10</f>
        <v>委託・請負</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x14ac:dyDescent="0.15">
      <c r="A12" s="267" t="s">
        <v>22</v>
      </c>
      <c r="B12" s="268"/>
      <c r="C12" s="268"/>
      <c r="D12" s="268"/>
      <c r="E12" s="268"/>
      <c r="F12" s="269"/>
      <c r="G12" s="588"/>
      <c r="H12" s="589"/>
      <c r="I12" s="589"/>
      <c r="J12" s="589"/>
      <c r="K12" s="589"/>
      <c r="L12" s="589"/>
      <c r="M12" s="589"/>
      <c r="N12" s="589"/>
      <c r="O12" s="589"/>
      <c r="P12" s="188" t="s">
        <v>383</v>
      </c>
      <c r="Q12" s="183"/>
      <c r="R12" s="183"/>
      <c r="S12" s="183"/>
      <c r="T12" s="183"/>
      <c r="U12" s="183"/>
      <c r="V12" s="184"/>
      <c r="W12" s="188" t="s">
        <v>535</v>
      </c>
      <c r="X12" s="183"/>
      <c r="Y12" s="183"/>
      <c r="Z12" s="183"/>
      <c r="AA12" s="183"/>
      <c r="AB12" s="183"/>
      <c r="AC12" s="184"/>
      <c r="AD12" s="188" t="s">
        <v>537</v>
      </c>
      <c r="AE12" s="183"/>
      <c r="AF12" s="183"/>
      <c r="AG12" s="183"/>
      <c r="AH12" s="183"/>
      <c r="AI12" s="183"/>
      <c r="AJ12" s="184"/>
      <c r="AK12" s="188" t="s">
        <v>549</v>
      </c>
      <c r="AL12" s="183"/>
      <c r="AM12" s="183"/>
      <c r="AN12" s="183"/>
      <c r="AO12" s="183"/>
      <c r="AP12" s="183"/>
      <c r="AQ12" s="184"/>
      <c r="AR12" s="188" t="s">
        <v>550</v>
      </c>
      <c r="AS12" s="183"/>
      <c r="AT12" s="183"/>
      <c r="AU12" s="183"/>
      <c r="AV12" s="183"/>
      <c r="AW12" s="183"/>
      <c r="AX12" s="663"/>
    </row>
    <row r="13" spans="1:50" ht="21" customHeight="1" x14ac:dyDescent="0.15">
      <c r="A13" s="270"/>
      <c r="B13" s="271"/>
      <c r="C13" s="271"/>
      <c r="D13" s="271"/>
      <c r="E13" s="271"/>
      <c r="F13" s="272"/>
      <c r="G13" s="562" t="s">
        <v>6</v>
      </c>
      <c r="H13" s="563"/>
      <c r="I13" s="664" t="s">
        <v>7</v>
      </c>
      <c r="J13" s="665"/>
      <c r="K13" s="665"/>
      <c r="L13" s="665"/>
      <c r="M13" s="665"/>
      <c r="N13" s="665"/>
      <c r="O13" s="666"/>
      <c r="P13" s="533">
        <v>70</v>
      </c>
      <c r="Q13" s="534"/>
      <c r="R13" s="534"/>
      <c r="S13" s="534"/>
      <c r="T13" s="534"/>
      <c r="U13" s="534"/>
      <c r="V13" s="535"/>
      <c r="W13" s="533">
        <v>70</v>
      </c>
      <c r="X13" s="534"/>
      <c r="Y13" s="534"/>
      <c r="Z13" s="534"/>
      <c r="AA13" s="534"/>
      <c r="AB13" s="534"/>
      <c r="AC13" s="535"/>
      <c r="AD13" s="533">
        <v>79</v>
      </c>
      <c r="AE13" s="534"/>
      <c r="AF13" s="534"/>
      <c r="AG13" s="534"/>
      <c r="AH13" s="534"/>
      <c r="AI13" s="534"/>
      <c r="AJ13" s="535"/>
      <c r="AK13" s="533">
        <v>78</v>
      </c>
      <c r="AL13" s="534"/>
      <c r="AM13" s="534"/>
      <c r="AN13" s="534"/>
      <c r="AO13" s="534"/>
      <c r="AP13" s="534"/>
      <c r="AQ13" s="535"/>
      <c r="AR13" s="545">
        <v>85</v>
      </c>
      <c r="AS13" s="546"/>
      <c r="AT13" s="546"/>
      <c r="AU13" s="546"/>
      <c r="AV13" s="546"/>
      <c r="AW13" s="546"/>
      <c r="AX13" s="576"/>
    </row>
    <row r="14" spans="1:50" ht="21" customHeight="1" x14ac:dyDescent="0.15">
      <c r="A14" s="270"/>
      <c r="B14" s="271"/>
      <c r="C14" s="271"/>
      <c r="D14" s="271"/>
      <c r="E14" s="271"/>
      <c r="F14" s="272"/>
      <c r="G14" s="564"/>
      <c r="H14" s="565"/>
      <c r="I14" s="570" t="s">
        <v>8</v>
      </c>
      <c r="J14" s="577"/>
      <c r="K14" s="577"/>
      <c r="L14" s="577"/>
      <c r="M14" s="577"/>
      <c r="N14" s="577"/>
      <c r="O14" s="578"/>
      <c r="P14" s="533" t="s">
        <v>578</v>
      </c>
      <c r="Q14" s="534"/>
      <c r="R14" s="534"/>
      <c r="S14" s="534"/>
      <c r="T14" s="534"/>
      <c r="U14" s="534"/>
      <c r="V14" s="535"/>
      <c r="W14" s="533" t="s">
        <v>578</v>
      </c>
      <c r="X14" s="534"/>
      <c r="Y14" s="534"/>
      <c r="Z14" s="534"/>
      <c r="AA14" s="534"/>
      <c r="AB14" s="534"/>
      <c r="AC14" s="535"/>
      <c r="AD14" s="533" t="s">
        <v>578</v>
      </c>
      <c r="AE14" s="534"/>
      <c r="AF14" s="534"/>
      <c r="AG14" s="534"/>
      <c r="AH14" s="534"/>
      <c r="AI14" s="534"/>
      <c r="AJ14" s="535"/>
      <c r="AK14" s="533" t="s">
        <v>578</v>
      </c>
      <c r="AL14" s="534"/>
      <c r="AM14" s="534"/>
      <c r="AN14" s="534"/>
      <c r="AO14" s="534"/>
      <c r="AP14" s="534"/>
      <c r="AQ14" s="535"/>
      <c r="AR14" s="568"/>
      <c r="AS14" s="568"/>
      <c r="AT14" s="568"/>
      <c r="AU14" s="568"/>
      <c r="AV14" s="568"/>
      <c r="AW14" s="568"/>
      <c r="AX14" s="569"/>
    </row>
    <row r="15" spans="1:50" ht="21" customHeight="1" x14ac:dyDescent="0.15">
      <c r="A15" s="270"/>
      <c r="B15" s="271"/>
      <c r="C15" s="271"/>
      <c r="D15" s="271"/>
      <c r="E15" s="271"/>
      <c r="F15" s="272"/>
      <c r="G15" s="564"/>
      <c r="H15" s="565"/>
      <c r="I15" s="570" t="s">
        <v>47</v>
      </c>
      <c r="J15" s="571"/>
      <c r="K15" s="571"/>
      <c r="L15" s="571"/>
      <c r="M15" s="571"/>
      <c r="N15" s="571"/>
      <c r="O15" s="572"/>
      <c r="P15" s="533" t="s">
        <v>578</v>
      </c>
      <c r="Q15" s="534"/>
      <c r="R15" s="534"/>
      <c r="S15" s="534"/>
      <c r="T15" s="534"/>
      <c r="U15" s="534"/>
      <c r="V15" s="535"/>
      <c r="W15" s="533" t="s">
        <v>578</v>
      </c>
      <c r="X15" s="534"/>
      <c r="Y15" s="534"/>
      <c r="Z15" s="534"/>
      <c r="AA15" s="534"/>
      <c r="AB15" s="534"/>
      <c r="AC15" s="535"/>
      <c r="AD15" s="533" t="s">
        <v>578</v>
      </c>
      <c r="AE15" s="534"/>
      <c r="AF15" s="534"/>
      <c r="AG15" s="534"/>
      <c r="AH15" s="534"/>
      <c r="AI15" s="534"/>
      <c r="AJ15" s="535"/>
      <c r="AK15" s="533" t="s">
        <v>578</v>
      </c>
      <c r="AL15" s="534"/>
      <c r="AM15" s="534"/>
      <c r="AN15" s="534"/>
      <c r="AO15" s="534"/>
      <c r="AP15" s="534"/>
      <c r="AQ15" s="535"/>
      <c r="AR15" s="533" t="s">
        <v>675</v>
      </c>
      <c r="AS15" s="534"/>
      <c r="AT15" s="534"/>
      <c r="AU15" s="534"/>
      <c r="AV15" s="534"/>
      <c r="AW15" s="534"/>
      <c r="AX15" s="667"/>
    </row>
    <row r="16" spans="1:50" ht="21" customHeight="1" x14ac:dyDescent="0.15">
      <c r="A16" s="270"/>
      <c r="B16" s="271"/>
      <c r="C16" s="271"/>
      <c r="D16" s="271"/>
      <c r="E16" s="271"/>
      <c r="F16" s="272"/>
      <c r="G16" s="564"/>
      <c r="H16" s="565"/>
      <c r="I16" s="570" t="s">
        <v>48</v>
      </c>
      <c r="J16" s="571"/>
      <c r="K16" s="571"/>
      <c r="L16" s="571"/>
      <c r="M16" s="571"/>
      <c r="N16" s="571"/>
      <c r="O16" s="572"/>
      <c r="P16" s="533" t="s">
        <v>578</v>
      </c>
      <c r="Q16" s="534"/>
      <c r="R16" s="534"/>
      <c r="S16" s="534"/>
      <c r="T16" s="534"/>
      <c r="U16" s="534"/>
      <c r="V16" s="535"/>
      <c r="W16" s="533" t="s">
        <v>578</v>
      </c>
      <c r="X16" s="534"/>
      <c r="Y16" s="534"/>
      <c r="Z16" s="534"/>
      <c r="AA16" s="534"/>
      <c r="AB16" s="534"/>
      <c r="AC16" s="535"/>
      <c r="AD16" s="533" t="s">
        <v>578</v>
      </c>
      <c r="AE16" s="534"/>
      <c r="AF16" s="534"/>
      <c r="AG16" s="534"/>
      <c r="AH16" s="534"/>
      <c r="AI16" s="534"/>
      <c r="AJ16" s="535"/>
      <c r="AK16" s="533" t="s">
        <v>578</v>
      </c>
      <c r="AL16" s="534"/>
      <c r="AM16" s="534"/>
      <c r="AN16" s="534"/>
      <c r="AO16" s="534"/>
      <c r="AP16" s="534"/>
      <c r="AQ16" s="535"/>
      <c r="AR16" s="660"/>
      <c r="AS16" s="661"/>
      <c r="AT16" s="661"/>
      <c r="AU16" s="661"/>
      <c r="AV16" s="661"/>
      <c r="AW16" s="661"/>
      <c r="AX16" s="662"/>
    </row>
    <row r="17" spans="1:50" ht="24.75" customHeight="1" x14ac:dyDescent="0.15">
      <c r="A17" s="270"/>
      <c r="B17" s="271"/>
      <c r="C17" s="271"/>
      <c r="D17" s="271"/>
      <c r="E17" s="271"/>
      <c r="F17" s="272"/>
      <c r="G17" s="564"/>
      <c r="H17" s="565"/>
      <c r="I17" s="570" t="s">
        <v>46</v>
      </c>
      <c r="J17" s="577"/>
      <c r="K17" s="577"/>
      <c r="L17" s="577"/>
      <c r="M17" s="577"/>
      <c r="N17" s="577"/>
      <c r="O17" s="578"/>
      <c r="P17" s="533" t="s">
        <v>578</v>
      </c>
      <c r="Q17" s="534"/>
      <c r="R17" s="534"/>
      <c r="S17" s="534"/>
      <c r="T17" s="534"/>
      <c r="U17" s="534"/>
      <c r="V17" s="535"/>
      <c r="W17" s="533" t="s">
        <v>578</v>
      </c>
      <c r="X17" s="534"/>
      <c r="Y17" s="534"/>
      <c r="Z17" s="534"/>
      <c r="AA17" s="534"/>
      <c r="AB17" s="534"/>
      <c r="AC17" s="535"/>
      <c r="AD17" s="533" t="s">
        <v>578</v>
      </c>
      <c r="AE17" s="534"/>
      <c r="AF17" s="534"/>
      <c r="AG17" s="534"/>
      <c r="AH17" s="534"/>
      <c r="AI17" s="534"/>
      <c r="AJ17" s="535"/>
      <c r="AK17" s="533" t="s">
        <v>578</v>
      </c>
      <c r="AL17" s="534"/>
      <c r="AM17" s="534"/>
      <c r="AN17" s="534"/>
      <c r="AO17" s="534"/>
      <c r="AP17" s="534"/>
      <c r="AQ17" s="535"/>
      <c r="AR17" s="560"/>
      <c r="AS17" s="560"/>
      <c r="AT17" s="560"/>
      <c r="AU17" s="560"/>
      <c r="AV17" s="560"/>
      <c r="AW17" s="560"/>
      <c r="AX17" s="561"/>
    </row>
    <row r="18" spans="1:50" ht="24.75" customHeight="1" x14ac:dyDescent="0.15">
      <c r="A18" s="270"/>
      <c r="B18" s="271"/>
      <c r="C18" s="271"/>
      <c r="D18" s="271"/>
      <c r="E18" s="271"/>
      <c r="F18" s="272"/>
      <c r="G18" s="566"/>
      <c r="H18" s="567"/>
      <c r="I18" s="590" t="s">
        <v>18</v>
      </c>
      <c r="J18" s="591"/>
      <c r="K18" s="591"/>
      <c r="L18" s="591"/>
      <c r="M18" s="591"/>
      <c r="N18" s="591"/>
      <c r="O18" s="592"/>
      <c r="P18" s="593">
        <f>SUM(P13:V17)</f>
        <v>70</v>
      </c>
      <c r="Q18" s="594"/>
      <c r="R18" s="594"/>
      <c r="S18" s="594"/>
      <c r="T18" s="594"/>
      <c r="U18" s="594"/>
      <c r="V18" s="595"/>
      <c r="W18" s="593">
        <f>SUM(W13:AC17)</f>
        <v>70</v>
      </c>
      <c r="X18" s="594"/>
      <c r="Y18" s="594"/>
      <c r="Z18" s="594"/>
      <c r="AA18" s="594"/>
      <c r="AB18" s="594"/>
      <c r="AC18" s="595"/>
      <c r="AD18" s="593">
        <f>SUM(AD13:AJ17)</f>
        <v>79</v>
      </c>
      <c r="AE18" s="594"/>
      <c r="AF18" s="594"/>
      <c r="AG18" s="594"/>
      <c r="AH18" s="594"/>
      <c r="AI18" s="594"/>
      <c r="AJ18" s="595"/>
      <c r="AK18" s="593">
        <f>SUM(AK13:AQ17)</f>
        <v>78</v>
      </c>
      <c r="AL18" s="594"/>
      <c r="AM18" s="594"/>
      <c r="AN18" s="594"/>
      <c r="AO18" s="594"/>
      <c r="AP18" s="594"/>
      <c r="AQ18" s="595"/>
      <c r="AR18" s="593">
        <f>SUM(AR13:AX17)</f>
        <v>85</v>
      </c>
      <c r="AS18" s="594"/>
      <c r="AT18" s="594"/>
      <c r="AU18" s="594"/>
      <c r="AV18" s="594"/>
      <c r="AW18" s="594"/>
      <c r="AX18" s="596"/>
    </row>
    <row r="19" spans="1:50" ht="24.75" customHeight="1" x14ac:dyDescent="0.15">
      <c r="A19" s="270"/>
      <c r="B19" s="271"/>
      <c r="C19" s="271"/>
      <c r="D19" s="271"/>
      <c r="E19" s="271"/>
      <c r="F19" s="272"/>
      <c r="G19" s="574" t="s">
        <v>9</v>
      </c>
      <c r="H19" s="575"/>
      <c r="I19" s="575"/>
      <c r="J19" s="575"/>
      <c r="K19" s="575"/>
      <c r="L19" s="575"/>
      <c r="M19" s="575"/>
      <c r="N19" s="575"/>
      <c r="O19" s="575"/>
      <c r="P19" s="533">
        <v>43</v>
      </c>
      <c r="Q19" s="534"/>
      <c r="R19" s="534"/>
      <c r="S19" s="534"/>
      <c r="T19" s="534"/>
      <c r="U19" s="534"/>
      <c r="V19" s="535"/>
      <c r="W19" s="533">
        <v>52</v>
      </c>
      <c r="X19" s="534"/>
      <c r="Y19" s="534"/>
      <c r="Z19" s="534"/>
      <c r="AA19" s="534"/>
      <c r="AB19" s="534"/>
      <c r="AC19" s="535"/>
      <c r="AD19" s="533">
        <v>54</v>
      </c>
      <c r="AE19" s="534"/>
      <c r="AF19" s="534"/>
      <c r="AG19" s="534"/>
      <c r="AH19" s="534"/>
      <c r="AI19" s="534"/>
      <c r="AJ19" s="535"/>
      <c r="AK19" s="557"/>
      <c r="AL19" s="557"/>
      <c r="AM19" s="557"/>
      <c r="AN19" s="557"/>
      <c r="AO19" s="557"/>
      <c r="AP19" s="557"/>
      <c r="AQ19" s="557"/>
      <c r="AR19" s="557"/>
      <c r="AS19" s="557"/>
      <c r="AT19" s="557"/>
      <c r="AU19" s="557"/>
      <c r="AV19" s="557"/>
      <c r="AW19" s="557"/>
      <c r="AX19" s="559"/>
    </row>
    <row r="20" spans="1:50" ht="24.75" customHeight="1" x14ac:dyDescent="0.15">
      <c r="A20" s="270"/>
      <c r="B20" s="271"/>
      <c r="C20" s="271"/>
      <c r="D20" s="271"/>
      <c r="E20" s="271"/>
      <c r="F20" s="272"/>
      <c r="G20" s="574" t="s">
        <v>10</v>
      </c>
      <c r="H20" s="575"/>
      <c r="I20" s="575"/>
      <c r="J20" s="575"/>
      <c r="K20" s="575"/>
      <c r="L20" s="575"/>
      <c r="M20" s="575"/>
      <c r="N20" s="575"/>
      <c r="O20" s="575"/>
      <c r="P20" s="556">
        <f>IF(P18=0, "-", SUM(P19)/P18)</f>
        <v>0.61428571428571432</v>
      </c>
      <c r="Q20" s="556"/>
      <c r="R20" s="556"/>
      <c r="S20" s="556"/>
      <c r="T20" s="556"/>
      <c r="U20" s="556"/>
      <c r="V20" s="556"/>
      <c r="W20" s="556">
        <f>IF(W18=0, "-", SUM(W19)/W18)</f>
        <v>0.74285714285714288</v>
      </c>
      <c r="X20" s="556"/>
      <c r="Y20" s="556"/>
      <c r="Z20" s="556"/>
      <c r="AA20" s="556"/>
      <c r="AB20" s="556"/>
      <c r="AC20" s="556"/>
      <c r="AD20" s="556">
        <f>IF(AD18=0, "-", SUM(AD19)/AD18)</f>
        <v>0.68354430379746833</v>
      </c>
      <c r="AE20" s="556"/>
      <c r="AF20" s="556"/>
      <c r="AG20" s="556"/>
      <c r="AH20" s="556"/>
      <c r="AI20" s="556"/>
      <c r="AJ20" s="556"/>
      <c r="AK20" s="557"/>
      <c r="AL20" s="557"/>
      <c r="AM20" s="557"/>
      <c r="AN20" s="557"/>
      <c r="AO20" s="557"/>
      <c r="AP20" s="557"/>
      <c r="AQ20" s="558"/>
      <c r="AR20" s="558"/>
      <c r="AS20" s="558"/>
      <c r="AT20" s="558"/>
      <c r="AU20" s="557"/>
      <c r="AV20" s="557"/>
      <c r="AW20" s="557"/>
      <c r="AX20" s="559"/>
    </row>
    <row r="21" spans="1:50" ht="25.5" customHeight="1" x14ac:dyDescent="0.15">
      <c r="A21" s="273"/>
      <c r="B21" s="274"/>
      <c r="C21" s="274"/>
      <c r="D21" s="274"/>
      <c r="E21" s="274"/>
      <c r="F21" s="275"/>
      <c r="G21" s="554" t="s">
        <v>214</v>
      </c>
      <c r="H21" s="555"/>
      <c r="I21" s="555"/>
      <c r="J21" s="555"/>
      <c r="K21" s="555"/>
      <c r="L21" s="555"/>
      <c r="M21" s="555"/>
      <c r="N21" s="555"/>
      <c r="O21" s="555"/>
      <c r="P21" s="556">
        <f>IF(P19=0, "-", SUM(P19)/SUM(P13,P14))</f>
        <v>0.61428571428571432</v>
      </c>
      <c r="Q21" s="556"/>
      <c r="R21" s="556"/>
      <c r="S21" s="556"/>
      <c r="T21" s="556"/>
      <c r="U21" s="556"/>
      <c r="V21" s="556"/>
      <c r="W21" s="556">
        <f>IF(W19=0, "-", SUM(W19)/SUM(W13,W14))</f>
        <v>0.74285714285714288</v>
      </c>
      <c r="X21" s="556"/>
      <c r="Y21" s="556"/>
      <c r="Z21" s="556"/>
      <c r="AA21" s="556"/>
      <c r="AB21" s="556"/>
      <c r="AC21" s="556"/>
      <c r="AD21" s="556">
        <f>IF(AD19=0, "-", SUM(AD19)/SUM(AD13,AD14))</f>
        <v>0.68354430379746833</v>
      </c>
      <c r="AE21" s="556"/>
      <c r="AF21" s="556"/>
      <c r="AG21" s="556"/>
      <c r="AH21" s="556"/>
      <c r="AI21" s="556"/>
      <c r="AJ21" s="556"/>
      <c r="AK21" s="557"/>
      <c r="AL21" s="557"/>
      <c r="AM21" s="557"/>
      <c r="AN21" s="557"/>
      <c r="AO21" s="557"/>
      <c r="AP21" s="557"/>
      <c r="AQ21" s="558"/>
      <c r="AR21" s="558"/>
      <c r="AS21" s="558"/>
      <c r="AT21" s="558"/>
      <c r="AU21" s="557"/>
      <c r="AV21" s="557"/>
      <c r="AW21" s="557"/>
      <c r="AX21" s="559"/>
    </row>
    <row r="22" spans="1:50" ht="18.75" customHeight="1" x14ac:dyDescent="0.15">
      <c r="A22" s="515" t="s">
        <v>553</v>
      </c>
      <c r="B22" s="516"/>
      <c r="C22" s="516"/>
      <c r="D22" s="516"/>
      <c r="E22" s="516"/>
      <c r="F22" s="517"/>
      <c r="G22" s="521" t="s">
        <v>206</v>
      </c>
      <c r="H22" s="522"/>
      <c r="I22" s="522"/>
      <c r="J22" s="522"/>
      <c r="K22" s="522"/>
      <c r="L22" s="522"/>
      <c r="M22" s="522"/>
      <c r="N22" s="522"/>
      <c r="O22" s="523"/>
      <c r="P22" s="524" t="s">
        <v>551</v>
      </c>
      <c r="Q22" s="522"/>
      <c r="R22" s="522"/>
      <c r="S22" s="522"/>
      <c r="T22" s="522"/>
      <c r="U22" s="522"/>
      <c r="V22" s="523"/>
      <c r="W22" s="524" t="s">
        <v>552</v>
      </c>
      <c r="X22" s="522"/>
      <c r="Y22" s="522"/>
      <c r="Z22" s="522"/>
      <c r="AA22" s="522"/>
      <c r="AB22" s="522"/>
      <c r="AC22" s="523"/>
      <c r="AD22" s="524" t="s">
        <v>205</v>
      </c>
      <c r="AE22" s="522"/>
      <c r="AF22" s="522"/>
      <c r="AG22" s="522"/>
      <c r="AH22" s="522"/>
      <c r="AI22" s="522"/>
      <c r="AJ22" s="522"/>
      <c r="AK22" s="522"/>
      <c r="AL22" s="522"/>
      <c r="AM22" s="522"/>
      <c r="AN22" s="522"/>
      <c r="AO22" s="522"/>
      <c r="AP22" s="522"/>
      <c r="AQ22" s="522"/>
      <c r="AR22" s="522"/>
      <c r="AS22" s="522"/>
      <c r="AT22" s="522"/>
      <c r="AU22" s="522"/>
      <c r="AV22" s="522"/>
      <c r="AW22" s="522"/>
      <c r="AX22" s="573"/>
    </row>
    <row r="23" spans="1:50" ht="25.5" customHeight="1" x14ac:dyDescent="0.15">
      <c r="A23" s="518"/>
      <c r="B23" s="519"/>
      <c r="C23" s="519"/>
      <c r="D23" s="519"/>
      <c r="E23" s="519"/>
      <c r="F23" s="520"/>
      <c r="G23" s="542" t="s">
        <v>573</v>
      </c>
      <c r="H23" s="543"/>
      <c r="I23" s="543"/>
      <c r="J23" s="543"/>
      <c r="K23" s="543"/>
      <c r="L23" s="543"/>
      <c r="M23" s="543"/>
      <c r="N23" s="543"/>
      <c r="O23" s="544"/>
      <c r="P23" s="545">
        <v>72</v>
      </c>
      <c r="Q23" s="546"/>
      <c r="R23" s="546"/>
      <c r="S23" s="546"/>
      <c r="T23" s="546"/>
      <c r="U23" s="546"/>
      <c r="V23" s="547"/>
      <c r="W23" s="545">
        <v>78</v>
      </c>
      <c r="X23" s="546"/>
      <c r="Y23" s="546"/>
      <c r="Z23" s="546"/>
      <c r="AA23" s="546"/>
      <c r="AB23" s="546"/>
      <c r="AC23" s="547"/>
      <c r="AD23" s="548" t="s">
        <v>682</v>
      </c>
      <c r="AE23" s="549"/>
      <c r="AF23" s="549"/>
      <c r="AG23" s="549"/>
      <c r="AH23" s="549"/>
      <c r="AI23" s="549"/>
      <c r="AJ23" s="549"/>
      <c r="AK23" s="549"/>
      <c r="AL23" s="549"/>
      <c r="AM23" s="549"/>
      <c r="AN23" s="549"/>
      <c r="AO23" s="549"/>
      <c r="AP23" s="549"/>
      <c r="AQ23" s="549"/>
      <c r="AR23" s="549"/>
      <c r="AS23" s="549"/>
      <c r="AT23" s="549"/>
      <c r="AU23" s="549"/>
      <c r="AV23" s="549"/>
      <c r="AW23" s="549"/>
      <c r="AX23" s="550"/>
    </row>
    <row r="24" spans="1:50" ht="25.5" customHeight="1" x14ac:dyDescent="0.15">
      <c r="A24" s="518"/>
      <c r="B24" s="519"/>
      <c r="C24" s="519"/>
      <c r="D24" s="519"/>
      <c r="E24" s="519"/>
      <c r="F24" s="520"/>
      <c r="G24" s="536" t="s">
        <v>574</v>
      </c>
      <c r="H24" s="537"/>
      <c r="I24" s="537"/>
      <c r="J24" s="537"/>
      <c r="K24" s="537"/>
      <c r="L24" s="537"/>
      <c r="M24" s="537"/>
      <c r="N24" s="537"/>
      <c r="O24" s="538"/>
      <c r="P24" s="533">
        <v>4</v>
      </c>
      <c r="Q24" s="534"/>
      <c r="R24" s="534"/>
      <c r="S24" s="534"/>
      <c r="T24" s="534"/>
      <c r="U24" s="534"/>
      <c r="V24" s="535"/>
      <c r="W24" s="533">
        <v>5</v>
      </c>
      <c r="X24" s="534"/>
      <c r="Y24" s="534"/>
      <c r="Z24" s="534"/>
      <c r="AA24" s="534"/>
      <c r="AB24" s="534"/>
      <c r="AC24" s="535"/>
      <c r="AD24" s="551"/>
      <c r="AE24" s="552"/>
      <c r="AF24" s="552"/>
      <c r="AG24" s="552"/>
      <c r="AH24" s="552"/>
      <c r="AI24" s="552"/>
      <c r="AJ24" s="552"/>
      <c r="AK24" s="552"/>
      <c r="AL24" s="552"/>
      <c r="AM24" s="552"/>
      <c r="AN24" s="552"/>
      <c r="AO24" s="552"/>
      <c r="AP24" s="552"/>
      <c r="AQ24" s="552"/>
      <c r="AR24" s="552"/>
      <c r="AS24" s="552"/>
      <c r="AT24" s="552"/>
      <c r="AU24" s="552"/>
      <c r="AV24" s="552"/>
      <c r="AW24" s="552"/>
      <c r="AX24" s="553"/>
    </row>
    <row r="25" spans="1:50" ht="25.5" customHeight="1" x14ac:dyDescent="0.15">
      <c r="A25" s="518"/>
      <c r="B25" s="519"/>
      <c r="C25" s="519"/>
      <c r="D25" s="519"/>
      <c r="E25" s="519"/>
      <c r="F25" s="520"/>
      <c r="G25" s="536" t="s">
        <v>575</v>
      </c>
      <c r="H25" s="537"/>
      <c r="I25" s="537"/>
      <c r="J25" s="537"/>
      <c r="K25" s="537"/>
      <c r="L25" s="537"/>
      <c r="M25" s="537"/>
      <c r="N25" s="537"/>
      <c r="O25" s="538"/>
      <c r="P25" s="533">
        <v>1</v>
      </c>
      <c r="Q25" s="534"/>
      <c r="R25" s="534"/>
      <c r="S25" s="534"/>
      <c r="T25" s="534"/>
      <c r="U25" s="534"/>
      <c r="V25" s="535"/>
      <c r="W25" s="533">
        <v>1</v>
      </c>
      <c r="X25" s="534"/>
      <c r="Y25" s="534"/>
      <c r="Z25" s="534"/>
      <c r="AA25" s="534"/>
      <c r="AB25" s="534"/>
      <c r="AC25" s="535"/>
      <c r="AD25" s="551"/>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5.5" customHeight="1" x14ac:dyDescent="0.15">
      <c r="A26" s="518"/>
      <c r="B26" s="519"/>
      <c r="C26" s="519"/>
      <c r="D26" s="519"/>
      <c r="E26" s="519"/>
      <c r="F26" s="520"/>
      <c r="G26" s="536" t="s">
        <v>576</v>
      </c>
      <c r="H26" s="537"/>
      <c r="I26" s="537"/>
      <c r="J26" s="537"/>
      <c r="K26" s="537"/>
      <c r="L26" s="537"/>
      <c r="M26" s="537"/>
      <c r="N26" s="537"/>
      <c r="O26" s="538"/>
      <c r="P26" s="539">
        <v>1</v>
      </c>
      <c r="Q26" s="540"/>
      <c r="R26" s="540"/>
      <c r="S26" s="540"/>
      <c r="T26" s="540"/>
      <c r="U26" s="540"/>
      <c r="V26" s="541"/>
      <c r="W26" s="533">
        <v>1</v>
      </c>
      <c r="X26" s="534"/>
      <c r="Y26" s="534"/>
      <c r="Z26" s="534"/>
      <c r="AA26" s="534"/>
      <c r="AB26" s="534"/>
      <c r="AC26" s="535"/>
      <c r="AD26" s="551"/>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5.5" customHeight="1" thickBot="1" x14ac:dyDescent="0.2">
      <c r="A27" s="518"/>
      <c r="B27" s="519"/>
      <c r="C27" s="519"/>
      <c r="D27" s="519"/>
      <c r="E27" s="519"/>
      <c r="F27" s="520"/>
      <c r="G27" s="247" t="s">
        <v>18</v>
      </c>
      <c r="H27" s="525"/>
      <c r="I27" s="525"/>
      <c r="J27" s="525"/>
      <c r="K27" s="525"/>
      <c r="L27" s="525"/>
      <c r="M27" s="525"/>
      <c r="N27" s="525"/>
      <c r="O27" s="526"/>
      <c r="P27" s="527">
        <f>AK13</f>
        <v>78</v>
      </c>
      <c r="Q27" s="528"/>
      <c r="R27" s="528"/>
      <c r="S27" s="528"/>
      <c r="T27" s="528"/>
      <c r="U27" s="528"/>
      <c r="V27" s="529"/>
      <c r="W27" s="530">
        <f>AR13</f>
        <v>85</v>
      </c>
      <c r="X27" s="531"/>
      <c r="Y27" s="531"/>
      <c r="Z27" s="531"/>
      <c r="AA27" s="531"/>
      <c r="AB27" s="531"/>
      <c r="AC27" s="53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64.5" customHeight="1" x14ac:dyDescent="0.15">
      <c r="A28" s="509" t="s">
        <v>544</v>
      </c>
      <c r="B28" s="510"/>
      <c r="C28" s="510"/>
      <c r="D28" s="510"/>
      <c r="E28" s="510"/>
      <c r="F28" s="511"/>
      <c r="G28" s="512" t="s">
        <v>672</v>
      </c>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row>
    <row r="29" spans="1:50" ht="31.5" customHeight="1" x14ac:dyDescent="0.15">
      <c r="A29" s="466" t="s">
        <v>545</v>
      </c>
      <c r="B29" s="83"/>
      <c r="C29" s="83"/>
      <c r="D29" s="83"/>
      <c r="E29" s="83"/>
      <c r="F29" s="84"/>
      <c r="G29" s="468" t="s">
        <v>539</v>
      </c>
      <c r="H29" s="469"/>
      <c r="I29" s="469"/>
      <c r="J29" s="469"/>
      <c r="K29" s="469"/>
      <c r="L29" s="469"/>
      <c r="M29" s="469"/>
      <c r="N29" s="469"/>
      <c r="O29" s="469"/>
      <c r="P29" s="470" t="s">
        <v>538</v>
      </c>
      <c r="Q29" s="469"/>
      <c r="R29" s="469"/>
      <c r="S29" s="469"/>
      <c r="T29" s="469"/>
      <c r="U29" s="469"/>
      <c r="V29" s="469"/>
      <c r="W29" s="469"/>
      <c r="X29" s="471"/>
      <c r="Y29" s="472"/>
      <c r="Z29" s="473"/>
      <c r="AA29" s="474"/>
      <c r="AB29" s="475" t="s">
        <v>11</v>
      </c>
      <c r="AC29" s="475"/>
      <c r="AD29" s="475"/>
      <c r="AE29" s="140" t="s">
        <v>383</v>
      </c>
      <c r="AF29" s="476"/>
      <c r="AG29" s="476"/>
      <c r="AH29" s="477"/>
      <c r="AI29" s="140" t="s">
        <v>535</v>
      </c>
      <c r="AJ29" s="476"/>
      <c r="AK29" s="476"/>
      <c r="AL29" s="477"/>
      <c r="AM29" s="140" t="s">
        <v>351</v>
      </c>
      <c r="AN29" s="476"/>
      <c r="AO29" s="476"/>
      <c r="AP29" s="477"/>
      <c r="AQ29" s="502" t="s">
        <v>382</v>
      </c>
      <c r="AR29" s="503"/>
      <c r="AS29" s="503"/>
      <c r="AT29" s="504"/>
      <c r="AU29" s="502" t="s">
        <v>554</v>
      </c>
      <c r="AV29" s="503"/>
      <c r="AW29" s="503"/>
      <c r="AX29" s="505"/>
    </row>
    <row r="30" spans="1:50" ht="48" customHeight="1" x14ac:dyDescent="0.15">
      <c r="A30" s="466"/>
      <c r="B30" s="83"/>
      <c r="C30" s="83"/>
      <c r="D30" s="83"/>
      <c r="E30" s="83"/>
      <c r="F30" s="84"/>
      <c r="G30" s="482" t="s">
        <v>668</v>
      </c>
      <c r="H30" s="483"/>
      <c r="I30" s="483"/>
      <c r="J30" s="483"/>
      <c r="K30" s="483"/>
      <c r="L30" s="483"/>
      <c r="M30" s="483"/>
      <c r="N30" s="483"/>
      <c r="O30" s="483"/>
      <c r="P30" s="385" t="s">
        <v>580</v>
      </c>
      <c r="Q30" s="487"/>
      <c r="R30" s="487"/>
      <c r="S30" s="487"/>
      <c r="T30" s="487"/>
      <c r="U30" s="487"/>
      <c r="V30" s="487"/>
      <c r="W30" s="487"/>
      <c r="X30" s="488"/>
      <c r="Y30" s="492" t="s">
        <v>51</v>
      </c>
      <c r="Z30" s="493"/>
      <c r="AA30" s="494"/>
      <c r="AB30" s="481" t="s">
        <v>581</v>
      </c>
      <c r="AC30" s="481"/>
      <c r="AD30" s="481"/>
      <c r="AE30" s="460">
        <v>1</v>
      </c>
      <c r="AF30" s="460"/>
      <c r="AG30" s="460"/>
      <c r="AH30" s="460"/>
      <c r="AI30" s="460">
        <v>1</v>
      </c>
      <c r="AJ30" s="460"/>
      <c r="AK30" s="460"/>
      <c r="AL30" s="460"/>
      <c r="AM30" s="460">
        <v>2</v>
      </c>
      <c r="AN30" s="460"/>
      <c r="AO30" s="460"/>
      <c r="AP30" s="460"/>
      <c r="AQ30" s="459" t="s">
        <v>635</v>
      </c>
      <c r="AR30" s="460"/>
      <c r="AS30" s="460"/>
      <c r="AT30" s="460"/>
      <c r="AU30" s="461" t="s">
        <v>578</v>
      </c>
      <c r="AV30" s="462"/>
      <c r="AW30" s="462"/>
      <c r="AX30" s="463"/>
    </row>
    <row r="31" spans="1:50" ht="48" customHeight="1" x14ac:dyDescent="0.15">
      <c r="A31" s="467"/>
      <c r="B31" s="86"/>
      <c r="C31" s="86"/>
      <c r="D31" s="86"/>
      <c r="E31" s="86"/>
      <c r="F31" s="87"/>
      <c r="G31" s="484"/>
      <c r="H31" s="485"/>
      <c r="I31" s="485"/>
      <c r="J31" s="485"/>
      <c r="K31" s="485"/>
      <c r="L31" s="485"/>
      <c r="M31" s="485"/>
      <c r="N31" s="485"/>
      <c r="O31" s="485"/>
      <c r="P31" s="489"/>
      <c r="Q31" s="490"/>
      <c r="R31" s="490"/>
      <c r="S31" s="490"/>
      <c r="T31" s="490"/>
      <c r="U31" s="490"/>
      <c r="V31" s="490"/>
      <c r="W31" s="490"/>
      <c r="X31" s="491"/>
      <c r="Y31" s="478" t="s">
        <v>52</v>
      </c>
      <c r="Z31" s="479"/>
      <c r="AA31" s="480"/>
      <c r="AB31" s="481" t="s">
        <v>581</v>
      </c>
      <c r="AC31" s="481"/>
      <c r="AD31" s="481"/>
      <c r="AE31" s="460">
        <v>4</v>
      </c>
      <c r="AF31" s="460"/>
      <c r="AG31" s="460"/>
      <c r="AH31" s="460"/>
      <c r="AI31" s="460">
        <v>3</v>
      </c>
      <c r="AJ31" s="460"/>
      <c r="AK31" s="460"/>
      <c r="AL31" s="460"/>
      <c r="AM31" s="460">
        <v>8</v>
      </c>
      <c r="AN31" s="460"/>
      <c r="AO31" s="460"/>
      <c r="AP31" s="460"/>
      <c r="AQ31" s="460">
        <v>8</v>
      </c>
      <c r="AR31" s="460"/>
      <c r="AS31" s="460"/>
      <c r="AT31" s="460"/>
      <c r="AU31" s="461">
        <v>8</v>
      </c>
      <c r="AV31" s="462"/>
      <c r="AW31" s="462"/>
      <c r="AX31" s="463"/>
    </row>
    <row r="32" spans="1:50" ht="23.25" customHeight="1" x14ac:dyDescent="0.15">
      <c r="A32" s="174" t="s">
        <v>546</v>
      </c>
      <c r="B32" s="175"/>
      <c r="C32" s="175"/>
      <c r="D32" s="175"/>
      <c r="E32" s="175"/>
      <c r="F32" s="176"/>
      <c r="G32" s="183" t="s">
        <v>547</v>
      </c>
      <c r="H32" s="183"/>
      <c r="I32" s="183"/>
      <c r="J32" s="183"/>
      <c r="K32" s="183"/>
      <c r="L32" s="183"/>
      <c r="M32" s="183"/>
      <c r="N32" s="183"/>
      <c r="O32" s="183"/>
      <c r="P32" s="183"/>
      <c r="Q32" s="183"/>
      <c r="R32" s="183"/>
      <c r="S32" s="183"/>
      <c r="T32" s="183"/>
      <c r="U32" s="183"/>
      <c r="V32" s="183"/>
      <c r="W32" s="183"/>
      <c r="X32" s="184"/>
      <c r="Y32" s="185"/>
      <c r="Z32" s="186"/>
      <c r="AA32" s="187"/>
      <c r="AB32" s="188" t="s">
        <v>11</v>
      </c>
      <c r="AC32" s="183"/>
      <c r="AD32" s="184"/>
      <c r="AE32" s="188" t="s">
        <v>383</v>
      </c>
      <c r="AF32" s="183"/>
      <c r="AG32" s="183"/>
      <c r="AH32" s="184"/>
      <c r="AI32" s="188" t="s">
        <v>535</v>
      </c>
      <c r="AJ32" s="183"/>
      <c r="AK32" s="183"/>
      <c r="AL32" s="184"/>
      <c r="AM32" s="188" t="s">
        <v>351</v>
      </c>
      <c r="AN32" s="183"/>
      <c r="AO32" s="183"/>
      <c r="AP32" s="184"/>
      <c r="AQ32" s="506" t="s">
        <v>555</v>
      </c>
      <c r="AR32" s="507"/>
      <c r="AS32" s="507"/>
      <c r="AT32" s="507"/>
      <c r="AU32" s="507"/>
      <c r="AV32" s="507"/>
      <c r="AW32" s="507"/>
      <c r="AX32" s="508"/>
    </row>
    <row r="33" spans="1:60" ht="23.25" customHeight="1" x14ac:dyDescent="0.15">
      <c r="A33" s="177"/>
      <c r="B33" s="178"/>
      <c r="C33" s="178"/>
      <c r="D33" s="178"/>
      <c r="E33" s="178"/>
      <c r="F33" s="179"/>
      <c r="G33" s="449" t="s">
        <v>582</v>
      </c>
      <c r="H33" s="450"/>
      <c r="I33" s="450"/>
      <c r="J33" s="450"/>
      <c r="K33" s="450"/>
      <c r="L33" s="450"/>
      <c r="M33" s="450"/>
      <c r="N33" s="450"/>
      <c r="O33" s="450"/>
      <c r="P33" s="450"/>
      <c r="Q33" s="450"/>
      <c r="R33" s="450"/>
      <c r="S33" s="450"/>
      <c r="T33" s="450"/>
      <c r="U33" s="450"/>
      <c r="V33" s="450"/>
      <c r="W33" s="450"/>
      <c r="X33" s="450"/>
      <c r="Y33" s="453" t="s">
        <v>546</v>
      </c>
      <c r="Z33" s="454"/>
      <c r="AA33" s="455"/>
      <c r="AB33" s="456" t="s">
        <v>583</v>
      </c>
      <c r="AC33" s="457"/>
      <c r="AD33" s="458"/>
      <c r="AE33" s="459">
        <v>22667658</v>
      </c>
      <c r="AF33" s="459"/>
      <c r="AG33" s="459"/>
      <c r="AH33" s="459"/>
      <c r="AI33" s="459">
        <v>36505000</v>
      </c>
      <c r="AJ33" s="459"/>
      <c r="AK33" s="459"/>
      <c r="AL33" s="459"/>
      <c r="AM33" s="459">
        <v>19915500</v>
      </c>
      <c r="AN33" s="459"/>
      <c r="AO33" s="459"/>
      <c r="AP33" s="459"/>
      <c r="AQ33" s="119">
        <v>7203000</v>
      </c>
      <c r="AR33" s="77"/>
      <c r="AS33" s="77"/>
      <c r="AT33" s="77"/>
      <c r="AU33" s="77"/>
      <c r="AV33" s="77"/>
      <c r="AW33" s="77"/>
      <c r="AX33" s="78"/>
    </row>
    <row r="34" spans="1:60" ht="46.5" customHeight="1" x14ac:dyDescent="0.15">
      <c r="A34" s="180"/>
      <c r="B34" s="181"/>
      <c r="C34" s="181"/>
      <c r="D34" s="181"/>
      <c r="E34" s="181"/>
      <c r="F34" s="182"/>
      <c r="G34" s="451"/>
      <c r="H34" s="452"/>
      <c r="I34" s="452"/>
      <c r="J34" s="452"/>
      <c r="K34" s="452"/>
      <c r="L34" s="452"/>
      <c r="M34" s="452"/>
      <c r="N34" s="452"/>
      <c r="O34" s="452"/>
      <c r="P34" s="452"/>
      <c r="Q34" s="452"/>
      <c r="R34" s="452"/>
      <c r="S34" s="452"/>
      <c r="T34" s="452"/>
      <c r="U34" s="452"/>
      <c r="V34" s="452"/>
      <c r="W34" s="452"/>
      <c r="X34" s="452"/>
      <c r="Y34" s="193" t="s">
        <v>548</v>
      </c>
      <c r="Z34" s="441"/>
      <c r="AA34" s="442"/>
      <c r="AB34" s="443" t="s">
        <v>584</v>
      </c>
      <c r="AC34" s="444"/>
      <c r="AD34" s="445"/>
      <c r="AE34" s="446" t="s">
        <v>677</v>
      </c>
      <c r="AF34" s="446"/>
      <c r="AG34" s="446"/>
      <c r="AH34" s="446"/>
      <c r="AI34" s="446" t="s">
        <v>678</v>
      </c>
      <c r="AJ34" s="446"/>
      <c r="AK34" s="446"/>
      <c r="AL34" s="446"/>
      <c r="AM34" s="446" t="s">
        <v>636</v>
      </c>
      <c r="AN34" s="446"/>
      <c r="AO34" s="446"/>
      <c r="AP34" s="446"/>
      <c r="AQ34" s="446" t="s">
        <v>676</v>
      </c>
      <c r="AR34" s="446"/>
      <c r="AS34" s="446"/>
      <c r="AT34" s="446"/>
      <c r="AU34" s="446"/>
      <c r="AV34" s="446"/>
      <c r="AW34" s="446"/>
      <c r="AX34" s="448"/>
    </row>
    <row r="35" spans="1:60" ht="18.75" customHeight="1" x14ac:dyDescent="0.15">
      <c r="A35" s="495" t="s">
        <v>212</v>
      </c>
      <c r="B35" s="496"/>
      <c r="C35" s="496"/>
      <c r="D35" s="496"/>
      <c r="E35" s="496"/>
      <c r="F35" s="497"/>
      <c r="G35" s="88" t="s">
        <v>137</v>
      </c>
      <c r="H35" s="89"/>
      <c r="I35" s="89"/>
      <c r="J35" s="89"/>
      <c r="K35" s="89"/>
      <c r="L35" s="89"/>
      <c r="M35" s="89"/>
      <c r="N35" s="89"/>
      <c r="O35" s="90"/>
      <c r="P35" s="132" t="s">
        <v>54</v>
      </c>
      <c r="Q35" s="89"/>
      <c r="R35" s="89"/>
      <c r="S35" s="89"/>
      <c r="T35" s="89"/>
      <c r="U35" s="89"/>
      <c r="V35" s="89"/>
      <c r="W35" s="89"/>
      <c r="X35" s="90"/>
      <c r="Y35" s="435"/>
      <c r="Z35" s="436"/>
      <c r="AA35" s="437"/>
      <c r="AB35" s="137" t="s">
        <v>11</v>
      </c>
      <c r="AC35" s="138"/>
      <c r="AD35" s="139"/>
      <c r="AE35" s="137" t="s">
        <v>383</v>
      </c>
      <c r="AF35" s="138"/>
      <c r="AG35" s="138"/>
      <c r="AH35" s="139"/>
      <c r="AI35" s="464" t="s">
        <v>535</v>
      </c>
      <c r="AJ35" s="464"/>
      <c r="AK35" s="464"/>
      <c r="AL35" s="137"/>
      <c r="AM35" s="464" t="s">
        <v>351</v>
      </c>
      <c r="AN35" s="464"/>
      <c r="AO35" s="464"/>
      <c r="AP35" s="137"/>
      <c r="AQ35" s="144" t="s">
        <v>169</v>
      </c>
      <c r="AR35" s="145"/>
      <c r="AS35" s="145"/>
      <c r="AT35" s="146"/>
      <c r="AU35" s="89" t="s">
        <v>127</v>
      </c>
      <c r="AV35" s="89"/>
      <c r="AW35" s="89"/>
      <c r="AX35" s="192"/>
    </row>
    <row r="36" spans="1:60" ht="18.75" customHeight="1" x14ac:dyDescent="0.15">
      <c r="A36" s="495"/>
      <c r="B36" s="496"/>
      <c r="C36" s="496"/>
      <c r="D36" s="496"/>
      <c r="E36" s="496"/>
      <c r="F36" s="497"/>
      <c r="G36" s="91"/>
      <c r="H36" s="92"/>
      <c r="I36" s="92"/>
      <c r="J36" s="92"/>
      <c r="K36" s="92"/>
      <c r="L36" s="92"/>
      <c r="M36" s="92"/>
      <c r="N36" s="92"/>
      <c r="O36" s="93"/>
      <c r="P36" s="133"/>
      <c r="Q36" s="92"/>
      <c r="R36" s="92"/>
      <c r="S36" s="92"/>
      <c r="T36" s="92"/>
      <c r="U36" s="92"/>
      <c r="V36" s="92"/>
      <c r="W36" s="92"/>
      <c r="X36" s="93"/>
      <c r="Y36" s="435"/>
      <c r="Z36" s="436"/>
      <c r="AA36" s="437"/>
      <c r="AB36" s="140"/>
      <c r="AC36" s="141"/>
      <c r="AD36" s="142"/>
      <c r="AE36" s="140"/>
      <c r="AF36" s="141"/>
      <c r="AG36" s="141"/>
      <c r="AH36" s="142"/>
      <c r="AI36" s="465"/>
      <c r="AJ36" s="465"/>
      <c r="AK36" s="465"/>
      <c r="AL36" s="140"/>
      <c r="AM36" s="465"/>
      <c r="AN36" s="465"/>
      <c r="AO36" s="465"/>
      <c r="AP36" s="140"/>
      <c r="AQ36" s="172" t="s">
        <v>585</v>
      </c>
      <c r="AR36" s="173"/>
      <c r="AS36" s="96" t="s">
        <v>170</v>
      </c>
      <c r="AT36" s="97"/>
      <c r="AU36" s="95" t="s">
        <v>585</v>
      </c>
      <c r="AV36" s="95"/>
      <c r="AW36" s="92" t="s">
        <v>164</v>
      </c>
      <c r="AX36" s="98"/>
    </row>
    <row r="37" spans="1:60" ht="23.25" customHeight="1" x14ac:dyDescent="0.15">
      <c r="A37" s="498"/>
      <c r="B37" s="496"/>
      <c r="C37" s="496"/>
      <c r="D37" s="496"/>
      <c r="E37" s="496"/>
      <c r="F37" s="497"/>
      <c r="G37" s="411" t="s">
        <v>578</v>
      </c>
      <c r="H37" s="412"/>
      <c r="I37" s="412"/>
      <c r="J37" s="412"/>
      <c r="K37" s="412"/>
      <c r="L37" s="412"/>
      <c r="M37" s="412"/>
      <c r="N37" s="412"/>
      <c r="O37" s="413"/>
      <c r="P37" s="100" t="s">
        <v>578</v>
      </c>
      <c r="Q37" s="100"/>
      <c r="R37" s="100"/>
      <c r="S37" s="100"/>
      <c r="T37" s="100"/>
      <c r="U37" s="100"/>
      <c r="V37" s="100"/>
      <c r="W37" s="100"/>
      <c r="X37" s="101"/>
      <c r="Y37" s="193" t="s">
        <v>12</v>
      </c>
      <c r="Z37" s="194"/>
      <c r="AA37" s="195"/>
      <c r="AB37" s="152" t="s">
        <v>578</v>
      </c>
      <c r="AC37" s="152"/>
      <c r="AD37" s="152"/>
      <c r="AE37" s="119" t="s">
        <v>578</v>
      </c>
      <c r="AF37" s="77"/>
      <c r="AG37" s="77"/>
      <c r="AH37" s="77"/>
      <c r="AI37" s="119" t="s">
        <v>578</v>
      </c>
      <c r="AJ37" s="77"/>
      <c r="AK37" s="77"/>
      <c r="AL37" s="77"/>
      <c r="AM37" s="119" t="s">
        <v>578</v>
      </c>
      <c r="AN37" s="77"/>
      <c r="AO37" s="77"/>
      <c r="AP37" s="77"/>
      <c r="AQ37" s="120" t="s">
        <v>578</v>
      </c>
      <c r="AR37" s="121"/>
      <c r="AS37" s="121"/>
      <c r="AT37" s="122"/>
      <c r="AU37" s="77" t="s">
        <v>578</v>
      </c>
      <c r="AV37" s="77"/>
      <c r="AW37" s="77"/>
      <c r="AX37" s="78"/>
    </row>
    <row r="38" spans="1:60" ht="23.25" customHeight="1" x14ac:dyDescent="0.15">
      <c r="A38" s="499"/>
      <c r="B38" s="500"/>
      <c r="C38" s="500"/>
      <c r="D38" s="500"/>
      <c r="E38" s="500"/>
      <c r="F38" s="501"/>
      <c r="G38" s="414"/>
      <c r="H38" s="415"/>
      <c r="I38" s="415"/>
      <c r="J38" s="415"/>
      <c r="K38" s="415"/>
      <c r="L38" s="415"/>
      <c r="M38" s="415"/>
      <c r="N38" s="415"/>
      <c r="O38" s="416"/>
      <c r="P38" s="103"/>
      <c r="Q38" s="103"/>
      <c r="R38" s="103"/>
      <c r="S38" s="103"/>
      <c r="T38" s="103"/>
      <c r="U38" s="103"/>
      <c r="V38" s="103"/>
      <c r="W38" s="103"/>
      <c r="X38" s="104"/>
      <c r="Y38" s="188" t="s">
        <v>50</v>
      </c>
      <c r="Z38" s="183"/>
      <c r="AA38" s="184"/>
      <c r="AB38" s="126" t="s">
        <v>578</v>
      </c>
      <c r="AC38" s="126"/>
      <c r="AD38" s="126"/>
      <c r="AE38" s="119" t="s">
        <v>578</v>
      </c>
      <c r="AF38" s="77"/>
      <c r="AG38" s="77"/>
      <c r="AH38" s="77"/>
      <c r="AI38" s="119" t="s">
        <v>578</v>
      </c>
      <c r="AJ38" s="77"/>
      <c r="AK38" s="77"/>
      <c r="AL38" s="77"/>
      <c r="AM38" s="119" t="s">
        <v>578</v>
      </c>
      <c r="AN38" s="77"/>
      <c r="AO38" s="77"/>
      <c r="AP38" s="77"/>
      <c r="AQ38" s="120" t="s">
        <v>578</v>
      </c>
      <c r="AR38" s="121"/>
      <c r="AS38" s="121"/>
      <c r="AT38" s="122"/>
      <c r="AU38" s="77" t="s">
        <v>578</v>
      </c>
      <c r="AV38" s="77"/>
      <c r="AW38" s="77"/>
      <c r="AX38" s="78"/>
    </row>
    <row r="39" spans="1:60" ht="23.25" customHeight="1" x14ac:dyDescent="0.15">
      <c r="A39" s="498"/>
      <c r="B39" s="496"/>
      <c r="C39" s="496"/>
      <c r="D39" s="496"/>
      <c r="E39" s="496"/>
      <c r="F39" s="497"/>
      <c r="G39" s="417"/>
      <c r="H39" s="418"/>
      <c r="I39" s="418"/>
      <c r="J39" s="418"/>
      <c r="K39" s="418"/>
      <c r="L39" s="418"/>
      <c r="M39" s="418"/>
      <c r="N39" s="418"/>
      <c r="O39" s="419"/>
      <c r="P39" s="106"/>
      <c r="Q39" s="106"/>
      <c r="R39" s="106"/>
      <c r="S39" s="106"/>
      <c r="T39" s="106"/>
      <c r="U39" s="106"/>
      <c r="V39" s="106"/>
      <c r="W39" s="106"/>
      <c r="X39" s="107"/>
      <c r="Y39" s="188" t="s">
        <v>13</v>
      </c>
      <c r="Z39" s="183"/>
      <c r="AA39" s="184"/>
      <c r="AB39" s="420" t="s">
        <v>14</v>
      </c>
      <c r="AC39" s="420"/>
      <c r="AD39" s="420"/>
      <c r="AE39" s="119" t="s">
        <v>578</v>
      </c>
      <c r="AF39" s="77"/>
      <c r="AG39" s="77"/>
      <c r="AH39" s="77"/>
      <c r="AI39" s="119" t="s">
        <v>578</v>
      </c>
      <c r="AJ39" s="77"/>
      <c r="AK39" s="77"/>
      <c r="AL39" s="77"/>
      <c r="AM39" s="119" t="s">
        <v>578</v>
      </c>
      <c r="AN39" s="77"/>
      <c r="AO39" s="77"/>
      <c r="AP39" s="77"/>
      <c r="AQ39" s="120" t="s">
        <v>578</v>
      </c>
      <c r="AR39" s="121"/>
      <c r="AS39" s="121"/>
      <c r="AT39" s="122"/>
      <c r="AU39" s="77" t="s">
        <v>578</v>
      </c>
      <c r="AV39" s="77"/>
      <c r="AW39" s="77"/>
      <c r="AX39" s="78"/>
    </row>
    <row r="40" spans="1:60" ht="18.75" customHeight="1" x14ac:dyDescent="0.15">
      <c r="A40" s="189" t="s">
        <v>540</v>
      </c>
      <c r="B40" s="82" t="s">
        <v>541</v>
      </c>
      <c r="C40" s="83"/>
      <c r="D40" s="83"/>
      <c r="E40" s="83"/>
      <c r="F40" s="84"/>
      <c r="G40" s="153" t="s">
        <v>542</v>
      </c>
      <c r="H40" s="153"/>
      <c r="I40" s="153"/>
      <c r="J40" s="153"/>
      <c r="K40" s="153"/>
      <c r="L40" s="153"/>
      <c r="M40" s="153"/>
      <c r="N40" s="153"/>
      <c r="O40" s="153"/>
      <c r="P40" s="153"/>
      <c r="Q40" s="153"/>
      <c r="R40" s="153"/>
      <c r="S40" s="153"/>
      <c r="T40" s="153"/>
      <c r="U40" s="153"/>
      <c r="V40" s="153"/>
      <c r="W40" s="153"/>
      <c r="X40" s="153"/>
      <c r="Y40" s="153"/>
      <c r="Z40" s="153"/>
      <c r="AA40" s="154"/>
      <c r="AB40" s="155" t="s">
        <v>556</v>
      </c>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6"/>
      <c r="AY40">
        <f>COUNTA($G$42)</f>
        <v>1</v>
      </c>
    </row>
    <row r="41" spans="1:60" ht="22.5" customHeight="1" x14ac:dyDescent="0.15">
      <c r="A41" s="190"/>
      <c r="B41" s="82"/>
      <c r="C41" s="83"/>
      <c r="D41" s="83"/>
      <c r="E41" s="83"/>
      <c r="F41" s="84"/>
      <c r="G41" s="92"/>
      <c r="H41" s="92"/>
      <c r="I41" s="92"/>
      <c r="J41" s="92"/>
      <c r="K41" s="92"/>
      <c r="L41" s="92"/>
      <c r="M41" s="92"/>
      <c r="N41" s="92"/>
      <c r="O41" s="92"/>
      <c r="P41" s="92"/>
      <c r="Q41" s="92"/>
      <c r="R41" s="92"/>
      <c r="S41" s="92"/>
      <c r="T41" s="92"/>
      <c r="U41" s="92"/>
      <c r="V41" s="92"/>
      <c r="W41" s="92"/>
      <c r="X41" s="92"/>
      <c r="Y41" s="92"/>
      <c r="Z41" s="92"/>
      <c r="AA41" s="93"/>
      <c r="AB41" s="133"/>
      <c r="AC41" s="92"/>
      <c r="AD41" s="92"/>
      <c r="AE41" s="92"/>
      <c r="AF41" s="92"/>
      <c r="AG41" s="92"/>
      <c r="AH41" s="92"/>
      <c r="AI41" s="92"/>
      <c r="AJ41" s="92"/>
      <c r="AK41" s="92"/>
      <c r="AL41" s="92"/>
      <c r="AM41" s="92"/>
      <c r="AN41" s="92"/>
      <c r="AO41" s="92"/>
      <c r="AP41" s="92"/>
      <c r="AQ41" s="92"/>
      <c r="AR41" s="92"/>
      <c r="AS41" s="92"/>
      <c r="AT41" s="92"/>
      <c r="AU41" s="92"/>
      <c r="AV41" s="92"/>
      <c r="AW41" s="92"/>
      <c r="AX41" s="98"/>
      <c r="AY41">
        <f t="shared" ref="AY41:AY49" si="0">$AY$40</f>
        <v>1</v>
      </c>
    </row>
    <row r="42" spans="1:60" ht="33.75" customHeight="1" x14ac:dyDescent="0.15">
      <c r="A42" s="190"/>
      <c r="B42" s="82"/>
      <c r="C42" s="83"/>
      <c r="D42" s="83"/>
      <c r="E42" s="83"/>
      <c r="F42" s="84"/>
      <c r="G42" s="157" t="s">
        <v>586</v>
      </c>
      <c r="H42" s="157"/>
      <c r="I42" s="157"/>
      <c r="J42" s="157"/>
      <c r="K42" s="157"/>
      <c r="L42" s="157"/>
      <c r="M42" s="157"/>
      <c r="N42" s="157"/>
      <c r="O42" s="157"/>
      <c r="P42" s="157"/>
      <c r="Q42" s="157"/>
      <c r="R42" s="157"/>
      <c r="S42" s="157"/>
      <c r="T42" s="157"/>
      <c r="U42" s="157"/>
      <c r="V42" s="157"/>
      <c r="W42" s="157"/>
      <c r="X42" s="157"/>
      <c r="Y42" s="157"/>
      <c r="Z42" s="157"/>
      <c r="AA42" s="158"/>
      <c r="AB42" s="163" t="s">
        <v>638</v>
      </c>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64"/>
      <c r="AY42">
        <f t="shared" si="0"/>
        <v>1</v>
      </c>
    </row>
    <row r="43" spans="1:60" ht="33.75" customHeight="1" x14ac:dyDescent="0.15">
      <c r="A43" s="190"/>
      <c r="B43" s="82"/>
      <c r="C43" s="83"/>
      <c r="D43" s="83"/>
      <c r="E43" s="83"/>
      <c r="F43" s="84"/>
      <c r="G43" s="159"/>
      <c r="H43" s="159"/>
      <c r="I43" s="159"/>
      <c r="J43" s="159"/>
      <c r="K43" s="159"/>
      <c r="L43" s="159"/>
      <c r="M43" s="159"/>
      <c r="N43" s="159"/>
      <c r="O43" s="159"/>
      <c r="P43" s="159"/>
      <c r="Q43" s="159"/>
      <c r="R43" s="159"/>
      <c r="S43" s="159"/>
      <c r="T43" s="159"/>
      <c r="U43" s="159"/>
      <c r="V43" s="159"/>
      <c r="W43" s="159"/>
      <c r="X43" s="159"/>
      <c r="Y43" s="159"/>
      <c r="Z43" s="159"/>
      <c r="AA43" s="160"/>
      <c r="AB43" s="165"/>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66"/>
      <c r="AY43">
        <f t="shared" si="0"/>
        <v>1</v>
      </c>
    </row>
    <row r="44" spans="1:60" ht="33.75" customHeight="1" x14ac:dyDescent="0.15">
      <c r="A44" s="190"/>
      <c r="B44" s="85"/>
      <c r="C44" s="86"/>
      <c r="D44" s="86"/>
      <c r="E44" s="86"/>
      <c r="F44" s="87"/>
      <c r="G44" s="161"/>
      <c r="H44" s="161"/>
      <c r="I44" s="161"/>
      <c r="J44" s="161"/>
      <c r="K44" s="161"/>
      <c r="L44" s="161"/>
      <c r="M44" s="161"/>
      <c r="N44" s="161"/>
      <c r="O44" s="161"/>
      <c r="P44" s="161"/>
      <c r="Q44" s="161"/>
      <c r="R44" s="161"/>
      <c r="S44" s="161"/>
      <c r="T44" s="161"/>
      <c r="U44" s="161"/>
      <c r="V44" s="161"/>
      <c r="W44" s="161"/>
      <c r="X44" s="161"/>
      <c r="Y44" s="161"/>
      <c r="Z44" s="161"/>
      <c r="AA44" s="162"/>
      <c r="AB44" s="167"/>
      <c r="AC44" s="161"/>
      <c r="AD44" s="161"/>
      <c r="AE44" s="159"/>
      <c r="AF44" s="159"/>
      <c r="AG44" s="159"/>
      <c r="AH44" s="159"/>
      <c r="AI44" s="159"/>
      <c r="AJ44" s="159"/>
      <c r="AK44" s="159"/>
      <c r="AL44" s="159"/>
      <c r="AM44" s="159"/>
      <c r="AN44" s="159"/>
      <c r="AO44" s="159"/>
      <c r="AP44" s="159"/>
      <c r="AQ44" s="159"/>
      <c r="AR44" s="159"/>
      <c r="AS44" s="159"/>
      <c r="AT44" s="159"/>
      <c r="AU44" s="161"/>
      <c r="AV44" s="161"/>
      <c r="AW44" s="161"/>
      <c r="AX44" s="168"/>
      <c r="AY44">
        <f t="shared" si="0"/>
        <v>1</v>
      </c>
    </row>
    <row r="45" spans="1:60" ht="18.75" customHeight="1" x14ac:dyDescent="0.15">
      <c r="A45" s="190"/>
      <c r="B45" s="79" t="s">
        <v>136</v>
      </c>
      <c r="C45" s="80"/>
      <c r="D45" s="80"/>
      <c r="E45" s="80"/>
      <c r="F45" s="81"/>
      <c r="G45" s="88" t="s">
        <v>55</v>
      </c>
      <c r="H45" s="89"/>
      <c r="I45" s="89"/>
      <c r="J45" s="89"/>
      <c r="K45" s="89"/>
      <c r="L45" s="89"/>
      <c r="M45" s="89"/>
      <c r="N45" s="89"/>
      <c r="O45" s="90"/>
      <c r="P45" s="132" t="s">
        <v>57</v>
      </c>
      <c r="Q45" s="89"/>
      <c r="R45" s="89"/>
      <c r="S45" s="89"/>
      <c r="T45" s="89"/>
      <c r="U45" s="89"/>
      <c r="V45" s="89"/>
      <c r="W45" s="89"/>
      <c r="X45" s="90"/>
      <c r="Y45" s="134"/>
      <c r="Z45" s="135"/>
      <c r="AA45" s="136"/>
      <c r="AB45" s="137" t="s">
        <v>11</v>
      </c>
      <c r="AC45" s="138"/>
      <c r="AD45" s="139"/>
      <c r="AE45" s="143" t="s">
        <v>383</v>
      </c>
      <c r="AF45" s="143"/>
      <c r="AG45" s="143"/>
      <c r="AH45" s="143"/>
      <c r="AI45" s="143" t="s">
        <v>535</v>
      </c>
      <c r="AJ45" s="143"/>
      <c r="AK45" s="143"/>
      <c r="AL45" s="143"/>
      <c r="AM45" s="143" t="s">
        <v>351</v>
      </c>
      <c r="AN45" s="143"/>
      <c r="AO45" s="143"/>
      <c r="AP45" s="143"/>
      <c r="AQ45" s="144" t="s">
        <v>169</v>
      </c>
      <c r="AR45" s="145"/>
      <c r="AS45" s="145"/>
      <c r="AT45" s="146"/>
      <c r="AU45" s="147" t="s">
        <v>127</v>
      </c>
      <c r="AV45" s="147"/>
      <c r="AW45" s="147"/>
      <c r="AX45" s="148"/>
      <c r="AY45">
        <f t="shared" si="0"/>
        <v>1</v>
      </c>
      <c r="BA45" s="10"/>
      <c r="BB45" s="10"/>
      <c r="BC45" s="10"/>
    </row>
    <row r="46" spans="1:60" ht="18.75" customHeight="1" x14ac:dyDescent="0.15">
      <c r="A46" s="190"/>
      <c r="B46" s="82"/>
      <c r="C46" s="83"/>
      <c r="D46" s="83"/>
      <c r="E46" s="83"/>
      <c r="F46" s="84"/>
      <c r="G46" s="91"/>
      <c r="H46" s="92"/>
      <c r="I46" s="92"/>
      <c r="J46" s="92"/>
      <c r="K46" s="92"/>
      <c r="L46" s="92"/>
      <c r="M46" s="92"/>
      <c r="N46" s="92"/>
      <c r="O46" s="93"/>
      <c r="P46" s="133"/>
      <c r="Q46" s="92"/>
      <c r="R46" s="92"/>
      <c r="S46" s="92"/>
      <c r="T46" s="92"/>
      <c r="U46" s="92"/>
      <c r="V46" s="92"/>
      <c r="W46" s="92"/>
      <c r="X46" s="93"/>
      <c r="Y46" s="134"/>
      <c r="Z46" s="135"/>
      <c r="AA46" s="136"/>
      <c r="AB46" s="140"/>
      <c r="AC46" s="141"/>
      <c r="AD46" s="142"/>
      <c r="AE46" s="143"/>
      <c r="AF46" s="143"/>
      <c r="AG46" s="143"/>
      <c r="AH46" s="143"/>
      <c r="AI46" s="143"/>
      <c r="AJ46" s="143"/>
      <c r="AK46" s="143"/>
      <c r="AL46" s="143"/>
      <c r="AM46" s="143"/>
      <c r="AN46" s="143"/>
      <c r="AO46" s="143"/>
      <c r="AP46" s="143"/>
      <c r="AQ46" s="94">
        <v>4</v>
      </c>
      <c r="AR46" s="95"/>
      <c r="AS46" s="96" t="s">
        <v>170</v>
      </c>
      <c r="AT46" s="97"/>
      <c r="AU46" s="95" t="s">
        <v>585</v>
      </c>
      <c r="AV46" s="95"/>
      <c r="AW46" s="92" t="s">
        <v>164</v>
      </c>
      <c r="AX46" s="98"/>
      <c r="AY46">
        <f t="shared" si="0"/>
        <v>1</v>
      </c>
      <c r="BA46" s="10"/>
      <c r="BB46" s="10"/>
      <c r="BC46" s="10"/>
      <c r="BD46" s="10"/>
      <c r="BE46" s="10"/>
      <c r="BF46" s="10"/>
      <c r="BG46" s="10"/>
      <c r="BH46" s="10"/>
    </row>
    <row r="47" spans="1:60" ht="27.75" customHeight="1" x14ac:dyDescent="0.15">
      <c r="A47" s="190"/>
      <c r="B47" s="82"/>
      <c r="C47" s="83"/>
      <c r="D47" s="83"/>
      <c r="E47" s="83"/>
      <c r="F47" s="84"/>
      <c r="G47" s="99" t="s">
        <v>668</v>
      </c>
      <c r="H47" s="100"/>
      <c r="I47" s="100"/>
      <c r="J47" s="100"/>
      <c r="K47" s="100"/>
      <c r="L47" s="100"/>
      <c r="M47" s="100"/>
      <c r="N47" s="100"/>
      <c r="O47" s="101"/>
      <c r="P47" s="100" t="s">
        <v>637</v>
      </c>
      <c r="Q47" s="108"/>
      <c r="R47" s="108"/>
      <c r="S47" s="108"/>
      <c r="T47" s="108"/>
      <c r="U47" s="108"/>
      <c r="V47" s="108"/>
      <c r="W47" s="108"/>
      <c r="X47" s="109"/>
      <c r="Y47" s="149" t="s">
        <v>56</v>
      </c>
      <c r="Z47" s="150"/>
      <c r="AA47" s="151"/>
      <c r="AB47" s="152" t="s">
        <v>588</v>
      </c>
      <c r="AC47" s="152"/>
      <c r="AD47" s="152"/>
      <c r="AE47" s="119">
        <v>7365451</v>
      </c>
      <c r="AF47" s="77"/>
      <c r="AG47" s="77"/>
      <c r="AH47" s="77"/>
      <c r="AI47" s="119">
        <v>4001378</v>
      </c>
      <c r="AJ47" s="77"/>
      <c r="AK47" s="77"/>
      <c r="AL47" s="77"/>
      <c r="AM47" s="119">
        <v>8504432</v>
      </c>
      <c r="AN47" s="77"/>
      <c r="AO47" s="77"/>
      <c r="AP47" s="77"/>
      <c r="AQ47" s="120" t="s">
        <v>585</v>
      </c>
      <c r="AR47" s="121"/>
      <c r="AS47" s="121"/>
      <c r="AT47" s="122"/>
      <c r="AU47" s="77" t="s">
        <v>578</v>
      </c>
      <c r="AV47" s="77"/>
      <c r="AW47" s="77"/>
      <c r="AX47" s="78"/>
      <c r="AY47">
        <f t="shared" si="0"/>
        <v>1</v>
      </c>
    </row>
    <row r="48" spans="1:60" ht="27.75" customHeight="1" x14ac:dyDescent="0.15">
      <c r="A48" s="190"/>
      <c r="B48" s="82"/>
      <c r="C48" s="83"/>
      <c r="D48" s="83"/>
      <c r="E48" s="83"/>
      <c r="F48" s="84"/>
      <c r="G48" s="102"/>
      <c r="H48" s="103"/>
      <c r="I48" s="103"/>
      <c r="J48" s="103"/>
      <c r="K48" s="103"/>
      <c r="L48" s="103"/>
      <c r="M48" s="103"/>
      <c r="N48" s="103"/>
      <c r="O48" s="104"/>
      <c r="P48" s="110"/>
      <c r="Q48" s="110"/>
      <c r="R48" s="110"/>
      <c r="S48" s="110"/>
      <c r="T48" s="110"/>
      <c r="U48" s="110"/>
      <c r="V48" s="110"/>
      <c r="W48" s="110"/>
      <c r="X48" s="111"/>
      <c r="Y48" s="123" t="s">
        <v>50</v>
      </c>
      <c r="Z48" s="124"/>
      <c r="AA48" s="125"/>
      <c r="AB48" s="126" t="s">
        <v>588</v>
      </c>
      <c r="AC48" s="126"/>
      <c r="AD48" s="126"/>
      <c r="AE48" s="119">
        <v>10000000</v>
      </c>
      <c r="AF48" s="77"/>
      <c r="AG48" s="77"/>
      <c r="AH48" s="77"/>
      <c r="AI48" s="119">
        <v>10000000</v>
      </c>
      <c r="AJ48" s="77"/>
      <c r="AK48" s="77"/>
      <c r="AL48" s="77"/>
      <c r="AM48" s="119">
        <v>10000000</v>
      </c>
      <c r="AN48" s="77"/>
      <c r="AO48" s="77"/>
      <c r="AP48" s="77"/>
      <c r="AQ48" s="120">
        <v>10000000</v>
      </c>
      <c r="AR48" s="121"/>
      <c r="AS48" s="121"/>
      <c r="AT48" s="122"/>
      <c r="AU48" s="77" t="s">
        <v>578</v>
      </c>
      <c r="AV48" s="77"/>
      <c r="AW48" s="77"/>
      <c r="AX48" s="78"/>
      <c r="AY48">
        <f t="shared" si="0"/>
        <v>1</v>
      </c>
      <c r="BA48" s="10"/>
      <c r="BB48" s="10"/>
      <c r="BC48" s="10"/>
    </row>
    <row r="49" spans="1:60" ht="27.75" customHeight="1" x14ac:dyDescent="0.15">
      <c r="A49" s="190"/>
      <c r="B49" s="82"/>
      <c r="C49" s="83"/>
      <c r="D49" s="83"/>
      <c r="E49" s="83"/>
      <c r="F49" s="84"/>
      <c r="G49" s="105"/>
      <c r="H49" s="106"/>
      <c r="I49" s="106"/>
      <c r="J49" s="106"/>
      <c r="K49" s="106"/>
      <c r="L49" s="106"/>
      <c r="M49" s="106"/>
      <c r="N49" s="106"/>
      <c r="O49" s="107"/>
      <c r="P49" s="112"/>
      <c r="Q49" s="112"/>
      <c r="R49" s="112"/>
      <c r="S49" s="112"/>
      <c r="T49" s="112"/>
      <c r="U49" s="112"/>
      <c r="V49" s="112"/>
      <c r="W49" s="112"/>
      <c r="X49" s="113"/>
      <c r="Y49" s="123" t="s">
        <v>13</v>
      </c>
      <c r="Z49" s="124"/>
      <c r="AA49" s="125"/>
      <c r="AB49" s="127" t="s">
        <v>14</v>
      </c>
      <c r="AC49" s="127"/>
      <c r="AD49" s="127"/>
      <c r="AE49" s="128">
        <v>74</v>
      </c>
      <c r="AF49" s="129"/>
      <c r="AG49" s="129"/>
      <c r="AH49" s="129"/>
      <c r="AI49" s="128">
        <v>40</v>
      </c>
      <c r="AJ49" s="129"/>
      <c r="AK49" s="129"/>
      <c r="AL49" s="129"/>
      <c r="AM49" s="128">
        <v>85</v>
      </c>
      <c r="AN49" s="129"/>
      <c r="AO49" s="129"/>
      <c r="AP49" s="129"/>
      <c r="AQ49" s="120" t="s">
        <v>578</v>
      </c>
      <c r="AR49" s="121"/>
      <c r="AS49" s="121"/>
      <c r="AT49" s="122"/>
      <c r="AU49" s="77" t="s">
        <v>578</v>
      </c>
      <c r="AV49" s="77"/>
      <c r="AW49" s="77"/>
      <c r="AX49" s="78"/>
      <c r="AY49">
        <f t="shared" si="0"/>
        <v>1</v>
      </c>
      <c r="BA49" s="10"/>
      <c r="BB49" s="10"/>
      <c r="BC49" s="10"/>
      <c r="BD49" s="10"/>
      <c r="BE49" s="10"/>
      <c r="BF49" s="10"/>
      <c r="BG49" s="10"/>
      <c r="BH49" s="10"/>
    </row>
    <row r="50" spans="1:60" ht="18.75" customHeight="1" x14ac:dyDescent="0.15">
      <c r="A50" s="190"/>
      <c r="B50" s="79" t="s">
        <v>136</v>
      </c>
      <c r="C50" s="80"/>
      <c r="D50" s="80"/>
      <c r="E50" s="80"/>
      <c r="F50" s="81"/>
      <c r="G50" s="88" t="s">
        <v>55</v>
      </c>
      <c r="H50" s="89"/>
      <c r="I50" s="89"/>
      <c r="J50" s="89"/>
      <c r="K50" s="89"/>
      <c r="L50" s="89"/>
      <c r="M50" s="89"/>
      <c r="N50" s="89"/>
      <c r="O50" s="90"/>
      <c r="P50" s="132" t="s">
        <v>57</v>
      </c>
      <c r="Q50" s="89"/>
      <c r="R50" s="89"/>
      <c r="S50" s="89"/>
      <c r="T50" s="89"/>
      <c r="U50" s="89"/>
      <c r="V50" s="89"/>
      <c r="W50" s="89"/>
      <c r="X50" s="90"/>
      <c r="Y50" s="134"/>
      <c r="Z50" s="135"/>
      <c r="AA50" s="136"/>
      <c r="AB50" s="137" t="s">
        <v>11</v>
      </c>
      <c r="AC50" s="138"/>
      <c r="AD50" s="139"/>
      <c r="AE50" s="143" t="s">
        <v>383</v>
      </c>
      <c r="AF50" s="143"/>
      <c r="AG50" s="143"/>
      <c r="AH50" s="143"/>
      <c r="AI50" s="143" t="s">
        <v>535</v>
      </c>
      <c r="AJ50" s="143"/>
      <c r="AK50" s="143"/>
      <c r="AL50" s="143"/>
      <c r="AM50" s="143" t="s">
        <v>351</v>
      </c>
      <c r="AN50" s="143"/>
      <c r="AO50" s="143"/>
      <c r="AP50" s="143"/>
      <c r="AQ50" s="144" t="s">
        <v>169</v>
      </c>
      <c r="AR50" s="145"/>
      <c r="AS50" s="145"/>
      <c r="AT50" s="146"/>
      <c r="AU50" s="147" t="s">
        <v>127</v>
      </c>
      <c r="AV50" s="147"/>
      <c r="AW50" s="147"/>
      <c r="AX50" s="148"/>
      <c r="AY50">
        <f>COUNTA($G$52)</f>
        <v>1</v>
      </c>
      <c r="BA50" s="10"/>
      <c r="BB50" s="10"/>
      <c r="BC50" s="10"/>
    </row>
    <row r="51" spans="1:60" ht="18.75" customHeight="1" x14ac:dyDescent="0.15">
      <c r="A51" s="190"/>
      <c r="B51" s="82"/>
      <c r="C51" s="83"/>
      <c r="D51" s="83"/>
      <c r="E51" s="83"/>
      <c r="F51" s="84"/>
      <c r="G51" s="91"/>
      <c r="H51" s="92"/>
      <c r="I51" s="92"/>
      <c r="J51" s="92"/>
      <c r="K51" s="92"/>
      <c r="L51" s="92"/>
      <c r="M51" s="92"/>
      <c r="N51" s="92"/>
      <c r="O51" s="93"/>
      <c r="P51" s="133"/>
      <c r="Q51" s="92"/>
      <c r="R51" s="92"/>
      <c r="S51" s="92"/>
      <c r="T51" s="92"/>
      <c r="U51" s="92"/>
      <c r="V51" s="92"/>
      <c r="W51" s="92"/>
      <c r="X51" s="93"/>
      <c r="Y51" s="134"/>
      <c r="Z51" s="135"/>
      <c r="AA51" s="136"/>
      <c r="AB51" s="140"/>
      <c r="AC51" s="141"/>
      <c r="AD51" s="142"/>
      <c r="AE51" s="143"/>
      <c r="AF51" s="143"/>
      <c r="AG51" s="143"/>
      <c r="AH51" s="143"/>
      <c r="AI51" s="143"/>
      <c r="AJ51" s="143"/>
      <c r="AK51" s="143"/>
      <c r="AL51" s="143"/>
      <c r="AM51" s="143"/>
      <c r="AN51" s="143"/>
      <c r="AO51" s="143"/>
      <c r="AP51" s="143"/>
      <c r="AQ51" s="94">
        <v>4</v>
      </c>
      <c r="AR51" s="95"/>
      <c r="AS51" s="96" t="s">
        <v>170</v>
      </c>
      <c r="AT51" s="97"/>
      <c r="AU51" s="95" t="s">
        <v>585</v>
      </c>
      <c r="AV51" s="95"/>
      <c r="AW51" s="92" t="s">
        <v>164</v>
      </c>
      <c r="AX51" s="98"/>
      <c r="AY51">
        <f>$AY$50</f>
        <v>1</v>
      </c>
      <c r="BA51" s="10"/>
      <c r="BB51" s="10"/>
      <c r="BC51" s="10"/>
      <c r="BD51" s="10"/>
      <c r="BE51" s="10"/>
      <c r="BF51" s="10"/>
      <c r="BG51" s="10"/>
      <c r="BH51" s="10"/>
    </row>
    <row r="52" spans="1:60" ht="27.75" customHeight="1" x14ac:dyDescent="0.15">
      <c r="A52" s="190"/>
      <c r="B52" s="82"/>
      <c r="C52" s="83"/>
      <c r="D52" s="83"/>
      <c r="E52" s="83"/>
      <c r="F52" s="84"/>
      <c r="G52" s="99" t="s">
        <v>668</v>
      </c>
      <c r="H52" s="100"/>
      <c r="I52" s="100"/>
      <c r="J52" s="100"/>
      <c r="K52" s="100"/>
      <c r="L52" s="100"/>
      <c r="M52" s="100"/>
      <c r="N52" s="100"/>
      <c r="O52" s="101"/>
      <c r="P52" s="100" t="s">
        <v>587</v>
      </c>
      <c r="Q52" s="108"/>
      <c r="R52" s="108"/>
      <c r="S52" s="108"/>
      <c r="T52" s="108"/>
      <c r="U52" s="108"/>
      <c r="V52" s="108"/>
      <c r="W52" s="108"/>
      <c r="X52" s="109"/>
      <c r="Y52" s="149" t="s">
        <v>56</v>
      </c>
      <c r="Z52" s="150"/>
      <c r="AA52" s="151"/>
      <c r="AB52" s="152" t="s">
        <v>590</v>
      </c>
      <c r="AC52" s="152"/>
      <c r="AD52" s="152"/>
      <c r="AE52" s="119">
        <v>812</v>
      </c>
      <c r="AF52" s="77"/>
      <c r="AG52" s="77"/>
      <c r="AH52" s="77"/>
      <c r="AI52" s="119">
        <v>485</v>
      </c>
      <c r="AJ52" s="77"/>
      <c r="AK52" s="77"/>
      <c r="AL52" s="77"/>
      <c r="AM52" s="119">
        <v>500</v>
      </c>
      <c r="AN52" s="77"/>
      <c r="AO52" s="77"/>
      <c r="AP52" s="77"/>
      <c r="AQ52" s="120" t="s">
        <v>578</v>
      </c>
      <c r="AR52" s="121"/>
      <c r="AS52" s="121"/>
      <c r="AT52" s="122"/>
      <c r="AU52" s="77" t="s">
        <v>578</v>
      </c>
      <c r="AV52" s="77"/>
      <c r="AW52" s="77"/>
      <c r="AX52" s="78"/>
      <c r="AY52">
        <f>$AY$50</f>
        <v>1</v>
      </c>
    </row>
    <row r="53" spans="1:60" ht="27.75" customHeight="1" x14ac:dyDescent="0.15">
      <c r="A53" s="190"/>
      <c r="B53" s="82"/>
      <c r="C53" s="83"/>
      <c r="D53" s="83"/>
      <c r="E53" s="83"/>
      <c r="F53" s="84"/>
      <c r="G53" s="102"/>
      <c r="H53" s="103"/>
      <c r="I53" s="103"/>
      <c r="J53" s="103"/>
      <c r="K53" s="103"/>
      <c r="L53" s="103"/>
      <c r="M53" s="103"/>
      <c r="N53" s="103"/>
      <c r="O53" s="104"/>
      <c r="P53" s="110"/>
      <c r="Q53" s="110"/>
      <c r="R53" s="110"/>
      <c r="S53" s="110"/>
      <c r="T53" s="110"/>
      <c r="U53" s="110"/>
      <c r="V53" s="110"/>
      <c r="W53" s="110"/>
      <c r="X53" s="111"/>
      <c r="Y53" s="123" t="s">
        <v>50</v>
      </c>
      <c r="Z53" s="124"/>
      <c r="AA53" s="125"/>
      <c r="AB53" s="126" t="s">
        <v>590</v>
      </c>
      <c r="AC53" s="126"/>
      <c r="AD53" s="126"/>
      <c r="AE53" s="119">
        <v>2000</v>
      </c>
      <c r="AF53" s="77"/>
      <c r="AG53" s="77"/>
      <c r="AH53" s="77"/>
      <c r="AI53" s="119">
        <v>2000</v>
      </c>
      <c r="AJ53" s="77"/>
      <c r="AK53" s="77"/>
      <c r="AL53" s="77"/>
      <c r="AM53" s="119">
        <v>2000</v>
      </c>
      <c r="AN53" s="77"/>
      <c r="AO53" s="77"/>
      <c r="AP53" s="77"/>
      <c r="AQ53" s="120">
        <v>500</v>
      </c>
      <c r="AR53" s="121"/>
      <c r="AS53" s="121"/>
      <c r="AT53" s="122"/>
      <c r="AU53" s="77" t="s">
        <v>578</v>
      </c>
      <c r="AV53" s="77"/>
      <c r="AW53" s="77"/>
      <c r="AX53" s="78"/>
      <c r="AY53">
        <f>$AY$50</f>
        <v>1</v>
      </c>
      <c r="BA53" s="10"/>
      <c r="BB53" s="10"/>
      <c r="BC53" s="10"/>
    </row>
    <row r="54" spans="1:60" ht="27.75" customHeight="1" thickBot="1" x14ac:dyDescent="0.2">
      <c r="A54" s="190"/>
      <c r="B54" s="85"/>
      <c r="C54" s="86"/>
      <c r="D54" s="86"/>
      <c r="E54" s="86"/>
      <c r="F54" s="87"/>
      <c r="G54" s="105"/>
      <c r="H54" s="106"/>
      <c r="I54" s="106"/>
      <c r="J54" s="106"/>
      <c r="K54" s="106"/>
      <c r="L54" s="106"/>
      <c r="M54" s="106"/>
      <c r="N54" s="106"/>
      <c r="O54" s="107"/>
      <c r="P54" s="112"/>
      <c r="Q54" s="112"/>
      <c r="R54" s="112"/>
      <c r="S54" s="112"/>
      <c r="T54" s="112"/>
      <c r="U54" s="112"/>
      <c r="V54" s="112"/>
      <c r="W54" s="112"/>
      <c r="X54" s="113"/>
      <c r="Y54" s="123" t="s">
        <v>13</v>
      </c>
      <c r="Z54" s="124"/>
      <c r="AA54" s="125"/>
      <c r="AB54" s="127" t="s">
        <v>14</v>
      </c>
      <c r="AC54" s="127"/>
      <c r="AD54" s="127"/>
      <c r="AE54" s="128">
        <v>41</v>
      </c>
      <c r="AF54" s="129"/>
      <c r="AG54" s="129"/>
      <c r="AH54" s="129"/>
      <c r="AI54" s="128">
        <v>24</v>
      </c>
      <c r="AJ54" s="129"/>
      <c r="AK54" s="129"/>
      <c r="AL54" s="129"/>
      <c r="AM54" s="128">
        <v>25</v>
      </c>
      <c r="AN54" s="129"/>
      <c r="AO54" s="129"/>
      <c r="AP54" s="129"/>
      <c r="AQ54" s="120" t="s">
        <v>578</v>
      </c>
      <c r="AR54" s="121"/>
      <c r="AS54" s="121"/>
      <c r="AT54" s="122"/>
      <c r="AU54" s="77" t="s">
        <v>578</v>
      </c>
      <c r="AV54" s="77"/>
      <c r="AW54" s="77"/>
      <c r="AX54" s="78"/>
      <c r="AY54">
        <f>$AY$50</f>
        <v>1</v>
      </c>
      <c r="BA54" s="10"/>
      <c r="BB54" s="10"/>
      <c r="BC54" s="10"/>
      <c r="BD54" s="10"/>
      <c r="BE54" s="10"/>
      <c r="BF54" s="10"/>
      <c r="BG54" s="10"/>
      <c r="BH54" s="10"/>
    </row>
    <row r="55" spans="1:60" ht="47.25" customHeight="1" x14ac:dyDescent="0.15">
      <c r="A55" s="509" t="s">
        <v>544</v>
      </c>
      <c r="B55" s="510"/>
      <c r="C55" s="510"/>
      <c r="D55" s="510"/>
      <c r="E55" s="510"/>
      <c r="F55" s="511"/>
      <c r="G55" s="512" t="s">
        <v>616</v>
      </c>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4"/>
      <c r="AY55">
        <f>COUNTA($G$55)</f>
        <v>1</v>
      </c>
    </row>
    <row r="56" spans="1:60" ht="31.5" customHeight="1" x14ac:dyDescent="0.15">
      <c r="A56" s="466" t="s">
        <v>545</v>
      </c>
      <c r="B56" s="83"/>
      <c r="C56" s="83"/>
      <c r="D56" s="83"/>
      <c r="E56" s="83"/>
      <c r="F56" s="84"/>
      <c r="G56" s="468" t="s">
        <v>539</v>
      </c>
      <c r="H56" s="469"/>
      <c r="I56" s="469"/>
      <c r="J56" s="469"/>
      <c r="K56" s="469"/>
      <c r="L56" s="469"/>
      <c r="M56" s="469"/>
      <c r="N56" s="469"/>
      <c r="O56" s="469"/>
      <c r="P56" s="470" t="s">
        <v>538</v>
      </c>
      <c r="Q56" s="469"/>
      <c r="R56" s="469"/>
      <c r="S56" s="469"/>
      <c r="T56" s="469"/>
      <c r="U56" s="469"/>
      <c r="V56" s="469"/>
      <c r="W56" s="469"/>
      <c r="X56" s="471"/>
      <c r="Y56" s="472"/>
      <c r="Z56" s="473"/>
      <c r="AA56" s="474"/>
      <c r="AB56" s="475" t="s">
        <v>11</v>
      </c>
      <c r="AC56" s="475"/>
      <c r="AD56" s="475"/>
      <c r="AE56" s="140" t="s">
        <v>383</v>
      </c>
      <c r="AF56" s="476"/>
      <c r="AG56" s="476"/>
      <c r="AH56" s="477"/>
      <c r="AI56" s="140" t="s">
        <v>535</v>
      </c>
      <c r="AJ56" s="476"/>
      <c r="AK56" s="476"/>
      <c r="AL56" s="477"/>
      <c r="AM56" s="140" t="s">
        <v>351</v>
      </c>
      <c r="AN56" s="476"/>
      <c r="AO56" s="476"/>
      <c r="AP56" s="477"/>
      <c r="AQ56" s="502" t="s">
        <v>382</v>
      </c>
      <c r="AR56" s="503"/>
      <c r="AS56" s="503"/>
      <c r="AT56" s="504"/>
      <c r="AU56" s="502" t="s">
        <v>554</v>
      </c>
      <c r="AV56" s="503"/>
      <c r="AW56" s="503"/>
      <c r="AX56" s="505"/>
      <c r="AY56">
        <f>COUNTA($G$57)</f>
        <v>1</v>
      </c>
    </row>
    <row r="57" spans="1:60" ht="27.75" customHeight="1" x14ac:dyDescent="0.15">
      <c r="A57" s="466"/>
      <c r="B57" s="83"/>
      <c r="C57" s="83"/>
      <c r="D57" s="83"/>
      <c r="E57" s="83"/>
      <c r="F57" s="84"/>
      <c r="G57" s="482" t="s">
        <v>617</v>
      </c>
      <c r="H57" s="483"/>
      <c r="I57" s="483"/>
      <c r="J57" s="483"/>
      <c r="K57" s="483"/>
      <c r="L57" s="483"/>
      <c r="M57" s="483"/>
      <c r="N57" s="483"/>
      <c r="O57" s="483"/>
      <c r="P57" s="486" t="s">
        <v>579</v>
      </c>
      <c r="Q57" s="487"/>
      <c r="R57" s="487"/>
      <c r="S57" s="487"/>
      <c r="T57" s="487"/>
      <c r="U57" s="487"/>
      <c r="V57" s="487"/>
      <c r="W57" s="487"/>
      <c r="X57" s="488"/>
      <c r="Y57" s="492" t="s">
        <v>51</v>
      </c>
      <c r="Z57" s="493"/>
      <c r="AA57" s="494"/>
      <c r="AB57" s="481" t="s">
        <v>581</v>
      </c>
      <c r="AC57" s="481"/>
      <c r="AD57" s="481"/>
      <c r="AE57" s="460">
        <v>0</v>
      </c>
      <c r="AF57" s="460"/>
      <c r="AG57" s="460"/>
      <c r="AH57" s="460"/>
      <c r="AI57" s="460">
        <v>1</v>
      </c>
      <c r="AJ57" s="460"/>
      <c r="AK57" s="460"/>
      <c r="AL57" s="460"/>
      <c r="AM57" s="460">
        <v>1</v>
      </c>
      <c r="AN57" s="460"/>
      <c r="AO57" s="460"/>
      <c r="AP57" s="460"/>
      <c r="AQ57" s="460" t="s">
        <v>578</v>
      </c>
      <c r="AR57" s="460"/>
      <c r="AS57" s="460"/>
      <c r="AT57" s="460"/>
      <c r="AU57" s="461" t="s">
        <v>578</v>
      </c>
      <c r="AV57" s="462"/>
      <c r="AW57" s="462"/>
      <c r="AX57" s="463"/>
      <c r="AY57">
        <f>$AY$56</f>
        <v>1</v>
      </c>
    </row>
    <row r="58" spans="1:60" ht="27.75" customHeight="1" x14ac:dyDescent="0.15">
      <c r="A58" s="467"/>
      <c r="B58" s="86"/>
      <c r="C58" s="86"/>
      <c r="D58" s="86"/>
      <c r="E58" s="86"/>
      <c r="F58" s="87"/>
      <c r="G58" s="484"/>
      <c r="H58" s="485"/>
      <c r="I58" s="485"/>
      <c r="J58" s="485"/>
      <c r="K58" s="485"/>
      <c r="L58" s="485"/>
      <c r="M58" s="485"/>
      <c r="N58" s="485"/>
      <c r="O58" s="485"/>
      <c r="P58" s="489"/>
      <c r="Q58" s="490"/>
      <c r="R58" s="490"/>
      <c r="S58" s="490"/>
      <c r="T58" s="490"/>
      <c r="U58" s="490"/>
      <c r="V58" s="490"/>
      <c r="W58" s="490"/>
      <c r="X58" s="491"/>
      <c r="Y58" s="478" t="s">
        <v>52</v>
      </c>
      <c r="Z58" s="479"/>
      <c r="AA58" s="480"/>
      <c r="AB58" s="481" t="s">
        <v>581</v>
      </c>
      <c r="AC58" s="481"/>
      <c r="AD58" s="481"/>
      <c r="AE58" s="460">
        <v>1</v>
      </c>
      <c r="AF58" s="460"/>
      <c r="AG58" s="460"/>
      <c r="AH58" s="460"/>
      <c r="AI58" s="460">
        <v>2</v>
      </c>
      <c r="AJ58" s="460"/>
      <c r="AK58" s="460"/>
      <c r="AL58" s="460"/>
      <c r="AM58" s="460">
        <v>2</v>
      </c>
      <c r="AN58" s="460"/>
      <c r="AO58" s="460"/>
      <c r="AP58" s="460"/>
      <c r="AQ58" s="460">
        <v>2</v>
      </c>
      <c r="AR58" s="460"/>
      <c r="AS58" s="460"/>
      <c r="AT58" s="460"/>
      <c r="AU58" s="461">
        <v>1</v>
      </c>
      <c r="AV58" s="462"/>
      <c r="AW58" s="462"/>
      <c r="AX58" s="463"/>
      <c r="AY58">
        <f>$AY$56</f>
        <v>1</v>
      </c>
    </row>
    <row r="59" spans="1:60" ht="23.25" customHeight="1" x14ac:dyDescent="0.15">
      <c r="A59" s="174" t="s">
        <v>546</v>
      </c>
      <c r="B59" s="175"/>
      <c r="C59" s="175"/>
      <c r="D59" s="175"/>
      <c r="E59" s="175"/>
      <c r="F59" s="176"/>
      <c r="G59" s="183" t="s">
        <v>547</v>
      </c>
      <c r="H59" s="183"/>
      <c r="I59" s="183"/>
      <c r="J59" s="183"/>
      <c r="K59" s="183"/>
      <c r="L59" s="183"/>
      <c r="M59" s="183"/>
      <c r="N59" s="183"/>
      <c r="O59" s="183"/>
      <c r="P59" s="183"/>
      <c r="Q59" s="183"/>
      <c r="R59" s="183"/>
      <c r="S59" s="183"/>
      <c r="T59" s="183"/>
      <c r="U59" s="183"/>
      <c r="V59" s="183"/>
      <c r="W59" s="183"/>
      <c r="X59" s="184"/>
      <c r="Y59" s="185"/>
      <c r="Z59" s="186"/>
      <c r="AA59" s="187"/>
      <c r="AB59" s="188" t="s">
        <v>11</v>
      </c>
      <c r="AC59" s="183"/>
      <c r="AD59" s="184"/>
      <c r="AE59" s="143" t="s">
        <v>383</v>
      </c>
      <c r="AF59" s="143"/>
      <c r="AG59" s="143"/>
      <c r="AH59" s="143"/>
      <c r="AI59" s="143" t="s">
        <v>535</v>
      </c>
      <c r="AJ59" s="143"/>
      <c r="AK59" s="143"/>
      <c r="AL59" s="143"/>
      <c r="AM59" s="143" t="s">
        <v>351</v>
      </c>
      <c r="AN59" s="143"/>
      <c r="AO59" s="143"/>
      <c r="AP59" s="143"/>
      <c r="AQ59" s="506" t="s">
        <v>555</v>
      </c>
      <c r="AR59" s="507"/>
      <c r="AS59" s="507"/>
      <c r="AT59" s="507"/>
      <c r="AU59" s="507"/>
      <c r="AV59" s="507"/>
      <c r="AW59" s="507"/>
      <c r="AX59" s="508"/>
      <c r="AY59">
        <f>IF(SUBSTITUTE(SUBSTITUTE($G$60,"／",""),"　","")="",0,1)</f>
        <v>1</v>
      </c>
    </row>
    <row r="60" spans="1:60" ht="23.25" customHeight="1" x14ac:dyDescent="0.15">
      <c r="A60" s="177"/>
      <c r="B60" s="178"/>
      <c r="C60" s="178"/>
      <c r="D60" s="178"/>
      <c r="E60" s="178"/>
      <c r="F60" s="179"/>
      <c r="G60" s="449" t="s">
        <v>582</v>
      </c>
      <c r="H60" s="450"/>
      <c r="I60" s="450"/>
      <c r="J60" s="450"/>
      <c r="K60" s="450"/>
      <c r="L60" s="450"/>
      <c r="M60" s="450"/>
      <c r="N60" s="450"/>
      <c r="O60" s="450"/>
      <c r="P60" s="450"/>
      <c r="Q60" s="450"/>
      <c r="R60" s="450"/>
      <c r="S60" s="450"/>
      <c r="T60" s="450"/>
      <c r="U60" s="450"/>
      <c r="V60" s="450"/>
      <c r="W60" s="450"/>
      <c r="X60" s="450"/>
      <c r="Y60" s="453" t="s">
        <v>546</v>
      </c>
      <c r="Z60" s="454"/>
      <c r="AA60" s="455"/>
      <c r="AB60" s="456" t="s">
        <v>583</v>
      </c>
      <c r="AC60" s="457"/>
      <c r="AD60" s="458"/>
      <c r="AE60" s="459">
        <v>15400000</v>
      </c>
      <c r="AF60" s="459"/>
      <c r="AG60" s="459"/>
      <c r="AH60" s="459"/>
      <c r="AI60" s="459">
        <v>9182085</v>
      </c>
      <c r="AJ60" s="459"/>
      <c r="AK60" s="459"/>
      <c r="AL60" s="459"/>
      <c r="AM60" s="459">
        <v>13233000</v>
      </c>
      <c r="AN60" s="459"/>
      <c r="AO60" s="459"/>
      <c r="AP60" s="459"/>
      <c r="AQ60" s="119">
        <v>20823000</v>
      </c>
      <c r="AR60" s="77"/>
      <c r="AS60" s="77"/>
      <c r="AT60" s="77"/>
      <c r="AU60" s="77"/>
      <c r="AV60" s="77"/>
      <c r="AW60" s="77"/>
      <c r="AX60" s="78"/>
      <c r="AY60">
        <f>$AY$59</f>
        <v>1</v>
      </c>
    </row>
    <row r="61" spans="1:60" ht="71.25" customHeight="1" x14ac:dyDescent="0.15">
      <c r="A61" s="180"/>
      <c r="B61" s="181"/>
      <c r="C61" s="181"/>
      <c r="D61" s="181"/>
      <c r="E61" s="181"/>
      <c r="F61" s="182"/>
      <c r="G61" s="451"/>
      <c r="H61" s="452"/>
      <c r="I61" s="452"/>
      <c r="J61" s="452"/>
      <c r="K61" s="452"/>
      <c r="L61" s="452"/>
      <c r="M61" s="452"/>
      <c r="N61" s="452"/>
      <c r="O61" s="452"/>
      <c r="P61" s="452"/>
      <c r="Q61" s="452"/>
      <c r="R61" s="452"/>
      <c r="S61" s="452"/>
      <c r="T61" s="452"/>
      <c r="U61" s="452"/>
      <c r="V61" s="452"/>
      <c r="W61" s="452"/>
      <c r="X61" s="452"/>
      <c r="Y61" s="193" t="s">
        <v>548</v>
      </c>
      <c r="Z61" s="441"/>
      <c r="AA61" s="442"/>
      <c r="AB61" s="443" t="s">
        <v>584</v>
      </c>
      <c r="AC61" s="444"/>
      <c r="AD61" s="445"/>
      <c r="AE61" s="446" t="s">
        <v>591</v>
      </c>
      <c r="AF61" s="446"/>
      <c r="AG61" s="446"/>
      <c r="AH61" s="446"/>
      <c r="AI61" s="447" t="s">
        <v>619</v>
      </c>
      <c r="AJ61" s="446"/>
      <c r="AK61" s="446"/>
      <c r="AL61" s="446"/>
      <c r="AM61" s="447" t="s">
        <v>618</v>
      </c>
      <c r="AN61" s="446"/>
      <c r="AO61" s="446"/>
      <c r="AP61" s="446"/>
      <c r="AQ61" s="446" t="s">
        <v>620</v>
      </c>
      <c r="AR61" s="446"/>
      <c r="AS61" s="446"/>
      <c r="AT61" s="446"/>
      <c r="AU61" s="446"/>
      <c r="AV61" s="446"/>
      <c r="AW61" s="446"/>
      <c r="AX61" s="448"/>
      <c r="AY61">
        <f>$AY$59</f>
        <v>1</v>
      </c>
    </row>
    <row r="62" spans="1:60" ht="18.75" customHeight="1" x14ac:dyDescent="0.15">
      <c r="A62" s="421" t="s">
        <v>212</v>
      </c>
      <c r="B62" s="422"/>
      <c r="C62" s="422"/>
      <c r="D62" s="422"/>
      <c r="E62" s="422"/>
      <c r="F62" s="423"/>
      <c r="G62" s="431" t="s">
        <v>137</v>
      </c>
      <c r="H62" s="153"/>
      <c r="I62" s="153"/>
      <c r="J62" s="153"/>
      <c r="K62" s="153"/>
      <c r="L62" s="153"/>
      <c r="M62" s="153"/>
      <c r="N62" s="153"/>
      <c r="O62" s="154"/>
      <c r="P62" s="155" t="s">
        <v>54</v>
      </c>
      <c r="Q62" s="153"/>
      <c r="R62" s="153"/>
      <c r="S62" s="153"/>
      <c r="T62" s="153"/>
      <c r="U62" s="153"/>
      <c r="V62" s="153"/>
      <c r="W62" s="153"/>
      <c r="X62" s="154"/>
      <c r="Y62" s="432"/>
      <c r="Z62" s="433"/>
      <c r="AA62" s="434"/>
      <c r="AB62" s="438" t="s">
        <v>11</v>
      </c>
      <c r="AC62" s="439"/>
      <c r="AD62" s="440"/>
      <c r="AE62" s="143" t="s">
        <v>383</v>
      </c>
      <c r="AF62" s="143"/>
      <c r="AG62" s="143"/>
      <c r="AH62" s="143"/>
      <c r="AI62" s="143" t="s">
        <v>535</v>
      </c>
      <c r="AJ62" s="143"/>
      <c r="AK62" s="143"/>
      <c r="AL62" s="143"/>
      <c r="AM62" s="143" t="s">
        <v>351</v>
      </c>
      <c r="AN62" s="143"/>
      <c r="AO62" s="143"/>
      <c r="AP62" s="143"/>
      <c r="AQ62" s="169" t="s">
        <v>169</v>
      </c>
      <c r="AR62" s="170"/>
      <c r="AS62" s="170"/>
      <c r="AT62" s="171"/>
      <c r="AU62" s="153" t="s">
        <v>127</v>
      </c>
      <c r="AV62" s="153"/>
      <c r="AW62" s="153"/>
      <c r="AX62" s="156"/>
      <c r="AY62">
        <f>COUNTA($G$64)</f>
        <v>1</v>
      </c>
    </row>
    <row r="63" spans="1:60" ht="18.75" customHeight="1" x14ac:dyDescent="0.15">
      <c r="A63" s="424"/>
      <c r="B63" s="425"/>
      <c r="C63" s="425"/>
      <c r="D63" s="425"/>
      <c r="E63" s="425"/>
      <c r="F63" s="426"/>
      <c r="G63" s="91"/>
      <c r="H63" s="92"/>
      <c r="I63" s="92"/>
      <c r="J63" s="92"/>
      <c r="K63" s="92"/>
      <c r="L63" s="92"/>
      <c r="M63" s="92"/>
      <c r="N63" s="92"/>
      <c r="O63" s="93"/>
      <c r="P63" s="133"/>
      <c r="Q63" s="92"/>
      <c r="R63" s="92"/>
      <c r="S63" s="92"/>
      <c r="T63" s="92"/>
      <c r="U63" s="92"/>
      <c r="V63" s="92"/>
      <c r="W63" s="92"/>
      <c r="X63" s="93"/>
      <c r="Y63" s="435"/>
      <c r="Z63" s="436"/>
      <c r="AA63" s="437"/>
      <c r="AB63" s="140"/>
      <c r="AC63" s="141"/>
      <c r="AD63" s="142"/>
      <c r="AE63" s="143"/>
      <c r="AF63" s="143"/>
      <c r="AG63" s="143"/>
      <c r="AH63" s="143"/>
      <c r="AI63" s="143"/>
      <c r="AJ63" s="143"/>
      <c r="AK63" s="143"/>
      <c r="AL63" s="143"/>
      <c r="AM63" s="143"/>
      <c r="AN63" s="143"/>
      <c r="AO63" s="143"/>
      <c r="AP63" s="143"/>
      <c r="AQ63" s="172" t="s">
        <v>585</v>
      </c>
      <c r="AR63" s="173"/>
      <c r="AS63" s="96" t="s">
        <v>170</v>
      </c>
      <c r="AT63" s="97"/>
      <c r="AU63" s="95" t="s">
        <v>585</v>
      </c>
      <c r="AV63" s="95"/>
      <c r="AW63" s="92" t="s">
        <v>164</v>
      </c>
      <c r="AX63" s="98"/>
      <c r="AY63">
        <f t="shared" ref="AY63:AY66" si="1">$AY$62</f>
        <v>1</v>
      </c>
    </row>
    <row r="64" spans="1:60" ht="23.25" customHeight="1" x14ac:dyDescent="0.15">
      <c r="A64" s="427"/>
      <c r="B64" s="425"/>
      <c r="C64" s="425"/>
      <c r="D64" s="425"/>
      <c r="E64" s="425"/>
      <c r="F64" s="426"/>
      <c r="G64" s="411" t="s">
        <v>578</v>
      </c>
      <c r="H64" s="412"/>
      <c r="I64" s="412"/>
      <c r="J64" s="412"/>
      <c r="K64" s="412"/>
      <c r="L64" s="412"/>
      <c r="M64" s="412"/>
      <c r="N64" s="412"/>
      <c r="O64" s="413"/>
      <c r="P64" s="100" t="s">
        <v>578</v>
      </c>
      <c r="Q64" s="100"/>
      <c r="R64" s="100"/>
      <c r="S64" s="100"/>
      <c r="T64" s="100"/>
      <c r="U64" s="100"/>
      <c r="V64" s="100"/>
      <c r="W64" s="100"/>
      <c r="X64" s="101"/>
      <c r="Y64" s="193" t="s">
        <v>12</v>
      </c>
      <c r="Z64" s="194"/>
      <c r="AA64" s="195"/>
      <c r="AB64" s="152" t="s">
        <v>585</v>
      </c>
      <c r="AC64" s="152"/>
      <c r="AD64" s="152"/>
      <c r="AE64" s="119" t="s">
        <v>578</v>
      </c>
      <c r="AF64" s="77"/>
      <c r="AG64" s="77"/>
      <c r="AH64" s="77"/>
      <c r="AI64" s="119" t="s">
        <v>578</v>
      </c>
      <c r="AJ64" s="77"/>
      <c r="AK64" s="77"/>
      <c r="AL64" s="77"/>
      <c r="AM64" s="119" t="s">
        <v>578</v>
      </c>
      <c r="AN64" s="77"/>
      <c r="AO64" s="77"/>
      <c r="AP64" s="77"/>
      <c r="AQ64" s="120" t="s">
        <v>578</v>
      </c>
      <c r="AR64" s="121"/>
      <c r="AS64" s="121"/>
      <c r="AT64" s="122"/>
      <c r="AU64" s="77" t="s">
        <v>578</v>
      </c>
      <c r="AV64" s="77"/>
      <c r="AW64" s="77"/>
      <c r="AX64" s="78"/>
      <c r="AY64">
        <f t="shared" si="1"/>
        <v>1</v>
      </c>
    </row>
    <row r="65" spans="1:60" ht="23.25" customHeight="1" x14ac:dyDescent="0.15">
      <c r="A65" s="428"/>
      <c r="B65" s="429"/>
      <c r="C65" s="429"/>
      <c r="D65" s="429"/>
      <c r="E65" s="429"/>
      <c r="F65" s="430"/>
      <c r="G65" s="414"/>
      <c r="H65" s="415"/>
      <c r="I65" s="415"/>
      <c r="J65" s="415"/>
      <c r="K65" s="415"/>
      <c r="L65" s="415"/>
      <c r="M65" s="415"/>
      <c r="N65" s="415"/>
      <c r="O65" s="416"/>
      <c r="P65" s="103"/>
      <c r="Q65" s="103"/>
      <c r="R65" s="103"/>
      <c r="S65" s="103"/>
      <c r="T65" s="103"/>
      <c r="U65" s="103"/>
      <c r="V65" s="103"/>
      <c r="W65" s="103"/>
      <c r="X65" s="104"/>
      <c r="Y65" s="188" t="s">
        <v>50</v>
      </c>
      <c r="Z65" s="183"/>
      <c r="AA65" s="184"/>
      <c r="AB65" s="126" t="s">
        <v>585</v>
      </c>
      <c r="AC65" s="126"/>
      <c r="AD65" s="126"/>
      <c r="AE65" s="119" t="s">
        <v>578</v>
      </c>
      <c r="AF65" s="77"/>
      <c r="AG65" s="77"/>
      <c r="AH65" s="77"/>
      <c r="AI65" s="119" t="s">
        <v>578</v>
      </c>
      <c r="AJ65" s="77"/>
      <c r="AK65" s="77"/>
      <c r="AL65" s="77"/>
      <c r="AM65" s="119" t="s">
        <v>578</v>
      </c>
      <c r="AN65" s="77"/>
      <c r="AO65" s="77"/>
      <c r="AP65" s="77"/>
      <c r="AQ65" s="120" t="s">
        <v>578</v>
      </c>
      <c r="AR65" s="121"/>
      <c r="AS65" s="121"/>
      <c r="AT65" s="122"/>
      <c r="AU65" s="77" t="s">
        <v>578</v>
      </c>
      <c r="AV65" s="77"/>
      <c r="AW65" s="77"/>
      <c r="AX65" s="78"/>
      <c r="AY65">
        <f t="shared" si="1"/>
        <v>1</v>
      </c>
    </row>
    <row r="66" spans="1:60" ht="23.25" customHeight="1" x14ac:dyDescent="0.15">
      <c r="A66" s="427"/>
      <c r="B66" s="425"/>
      <c r="C66" s="425"/>
      <c r="D66" s="425"/>
      <c r="E66" s="425"/>
      <c r="F66" s="426"/>
      <c r="G66" s="417"/>
      <c r="H66" s="418"/>
      <c r="I66" s="418"/>
      <c r="J66" s="418"/>
      <c r="K66" s="418"/>
      <c r="L66" s="418"/>
      <c r="M66" s="418"/>
      <c r="N66" s="418"/>
      <c r="O66" s="419"/>
      <c r="P66" s="106"/>
      <c r="Q66" s="106"/>
      <c r="R66" s="106"/>
      <c r="S66" s="106"/>
      <c r="T66" s="106"/>
      <c r="U66" s="106"/>
      <c r="V66" s="106"/>
      <c r="W66" s="106"/>
      <c r="X66" s="107"/>
      <c r="Y66" s="188" t="s">
        <v>13</v>
      </c>
      <c r="Z66" s="183"/>
      <c r="AA66" s="184"/>
      <c r="AB66" s="420" t="s">
        <v>14</v>
      </c>
      <c r="AC66" s="420"/>
      <c r="AD66" s="420"/>
      <c r="AE66" s="119" t="s">
        <v>578</v>
      </c>
      <c r="AF66" s="77"/>
      <c r="AG66" s="77"/>
      <c r="AH66" s="77"/>
      <c r="AI66" s="119" t="s">
        <v>578</v>
      </c>
      <c r="AJ66" s="77"/>
      <c r="AK66" s="77"/>
      <c r="AL66" s="77"/>
      <c r="AM66" s="119" t="s">
        <v>578</v>
      </c>
      <c r="AN66" s="77"/>
      <c r="AO66" s="77"/>
      <c r="AP66" s="77"/>
      <c r="AQ66" s="120" t="s">
        <v>578</v>
      </c>
      <c r="AR66" s="121"/>
      <c r="AS66" s="121"/>
      <c r="AT66" s="122"/>
      <c r="AU66" s="77" t="s">
        <v>578</v>
      </c>
      <c r="AV66" s="77"/>
      <c r="AW66" s="77"/>
      <c r="AX66" s="78"/>
      <c r="AY66">
        <f t="shared" si="1"/>
        <v>1</v>
      </c>
    </row>
    <row r="67" spans="1:60" ht="18.75" customHeight="1" x14ac:dyDescent="0.15">
      <c r="A67" s="189" t="s">
        <v>540</v>
      </c>
      <c r="B67" s="79" t="s">
        <v>541</v>
      </c>
      <c r="C67" s="80"/>
      <c r="D67" s="80"/>
      <c r="E67" s="80"/>
      <c r="F67" s="81"/>
      <c r="G67" s="89" t="s">
        <v>542</v>
      </c>
      <c r="H67" s="89"/>
      <c r="I67" s="89"/>
      <c r="J67" s="89"/>
      <c r="K67" s="89"/>
      <c r="L67" s="89"/>
      <c r="M67" s="89"/>
      <c r="N67" s="89"/>
      <c r="O67" s="89"/>
      <c r="P67" s="89"/>
      <c r="Q67" s="89"/>
      <c r="R67" s="89"/>
      <c r="S67" s="89"/>
      <c r="T67" s="89"/>
      <c r="U67" s="89"/>
      <c r="V67" s="89"/>
      <c r="W67" s="89"/>
      <c r="X67" s="89"/>
      <c r="Y67" s="89"/>
      <c r="Z67" s="89"/>
      <c r="AA67" s="90"/>
      <c r="AB67" s="132" t="s">
        <v>556</v>
      </c>
      <c r="AC67" s="89"/>
      <c r="AD67" s="89"/>
      <c r="AE67" s="89"/>
      <c r="AF67" s="89"/>
      <c r="AG67" s="89"/>
      <c r="AH67" s="89"/>
      <c r="AI67" s="89"/>
      <c r="AJ67" s="89"/>
      <c r="AK67" s="89"/>
      <c r="AL67" s="89"/>
      <c r="AM67" s="89"/>
      <c r="AN67" s="89"/>
      <c r="AO67" s="89"/>
      <c r="AP67" s="89"/>
      <c r="AQ67" s="89"/>
      <c r="AR67" s="89"/>
      <c r="AS67" s="89"/>
      <c r="AT67" s="89"/>
      <c r="AU67" s="89"/>
      <c r="AV67" s="89"/>
      <c r="AW67" s="89"/>
      <c r="AX67" s="192"/>
      <c r="AY67">
        <f>COUNTA($G$69)</f>
        <v>1</v>
      </c>
    </row>
    <row r="68" spans="1:60" ht="22.5" customHeight="1" x14ac:dyDescent="0.15">
      <c r="A68" s="190"/>
      <c r="B68" s="82"/>
      <c r="C68" s="83"/>
      <c r="D68" s="83"/>
      <c r="E68" s="83"/>
      <c r="F68" s="84"/>
      <c r="G68" s="92"/>
      <c r="H68" s="92"/>
      <c r="I68" s="92"/>
      <c r="J68" s="92"/>
      <c r="K68" s="92"/>
      <c r="L68" s="92"/>
      <c r="M68" s="92"/>
      <c r="N68" s="92"/>
      <c r="O68" s="92"/>
      <c r="P68" s="92"/>
      <c r="Q68" s="92"/>
      <c r="R68" s="92"/>
      <c r="S68" s="92"/>
      <c r="T68" s="92"/>
      <c r="U68" s="92"/>
      <c r="V68" s="92"/>
      <c r="W68" s="92"/>
      <c r="X68" s="92"/>
      <c r="Y68" s="92"/>
      <c r="Z68" s="92"/>
      <c r="AA68" s="93"/>
      <c r="AB68" s="133"/>
      <c r="AC68" s="92"/>
      <c r="AD68" s="92"/>
      <c r="AE68" s="92"/>
      <c r="AF68" s="92"/>
      <c r="AG68" s="92"/>
      <c r="AH68" s="92"/>
      <c r="AI68" s="92"/>
      <c r="AJ68" s="92"/>
      <c r="AK68" s="92"/>
      <c r="AL68" s="92"/>
      <c r="AM68" s="92"/>
      <c r="AN68" s="92"/>
      <c r="AO68" s="92"/>
      <c r="AP68" s="92"/>
      <c r="AQ68" s="92"/>
      <c r="AR68" s="92"/>
      <c r="AS68" s="92"/>
      <c r="AT68" s="92"/>
      <c r="AU68" s="92"/>
      <c r="AV68" s="92"/>
      <c r="AW68" s="92"/>
      <c r="AX68" s="98"/>
      <c r="AY68">
        <f t="shared" ref="AY68:AY76" si="2">$AY$67</f>
        <v>1</v>
      </c>
    </row>
    <row r="69" spans="1:60" ht="60" customHeight="1" x14ac:dyDescent="0.15">
      <c r="A69" s="190"/>
      <c r="B69" s="82"/>
      <c r="C69" s="83"/>
      <c r="D69" s="83"/>
      <c r="E69" s="83"/>
      <c r="F69" s="84"/>
      <c r="G69" s="157" t="s">
        <v>592</v>
      </c>
      <c r="H69" s="157"/>
      <c r="I69" s="157"/>
      <c r="J69" s="157"/>
      <c r="K69" s="157"/>
      <c r="L69" s="157"/>
      <c r="M69" s="157"/>
      <c r="N69" s="157"/>
      <c r="O69" s="157"/>
      <c r="P69" s="157"/>
      <c r="Q69" s="157"/>
      <c r="R69" s="157"/>
      <c r="S69" s="157"/>
      <c r="T69" s="157"/>
      <c r="U69" s="157"/>
      <c r="V69" s="157"/>
      <c r="W69" s="157"/>
      <c r="X69" s="157"/>
      <c r="Y69" s="157"/>
      <c r="Z69" s="157"/>
      <c r="AA69" s="158"/>
      <c r="AB69" s="163" t="s">
        <v>621</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64"/>
      <c r="AY69">
        <f t="shared" si="2"/>
        <v>1</v>
      </c>
    </row>
    <row r="70" spans="1:60" ht="60" customHeight="1" x14ac:dyDescent="0.15">
      <c r="A70" s="190"/>
      <c r="B70" s="82"/>
      <c r="C70" s="83"/>
      <c r="D70" s="83"/>
      <c r="E70" s="83"/>
      <c r="F70" s="84"/>
      <c r="G70" s="159"/>
      <c r="H70" s="159"/>
      <c r="I70" s="159"/>
      <c r="J70" s="159"/>
      <c r="K70" s="159"/>
      <c r="L70" s="159"/>
      <c r="M70" s="159"/>
      <c r="N70" s="159"/>
      <c r="O70" s="159"/>
      <c r="P70" s="159"/>
      <c r="Q70" s="159"/>
      <c r="R70" s="159"/>
      <c r="S70" s="159"/>
      <c r="T70" s="159"/>
      <c r="U70" s="159"/>
      <c r="V70" s="159"/>
      <c r="W70" s="159"/>
      <c r="X70" s="159"/>
      <c r="Y70" s="159"/>
      <c r="Z70" s="159"/>
      <c r="AA70" s="160"/>
      <c r="AB70" s="165"/>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6"/>
      <c r="AY70">
        <f t="shared" si="2"/>
        <v>1</v>
      </c>
    </row>
    <row r="71" spans="1:60" ht="60" customHeight="1" x14ac:dyDescent="0.15">
      <c r="A71" s="190"/>
      <c r="B71" s="85"/>
      <c r="C71" s="86"/>
      <c r="D71" s="86"/>
      <c r="E71" s="86"/>
      <c r="F71" s="87"/>
      <c r="G71" s="161"/>
      <c r="H71" s="161"/>
      <c r="I71" s="161"/>
      <c r="J71" s="161"/>
      <c r="K71" s="161"/>
      <c r="L71" s="161"/>
      <c r="M71" s="161"/>
      <c r="N71" s="161"/>
      <c r="O71" s="161"/>
      <c r="P71" s="161"/>
      <c r="Q71" s="161"/>
      <c r="R71" s="161"/>
      <c r="S71" s="161"/>
      <c r="T71" s="161"/>
      <c r="U71" s="161"/>
      <c r="V71" s="161"/>
      <c r="W71" s="161"/>
      <c r="X71" s="161"/>
      <c r="Y71" s="161"/>
      <c r="Z71" s="161"/>
      <c r="AA71" s="162"/>
      <c r="AB71" s="167"/>
      <c r="AC71" s="161"/>
      <c r="AD71" s="161"/>
      <c r="AE71" s="159"/>
      <c r="AF71" s="159"/>
      <c r="AG71" s="159"/>
      <c r="AH71" s="159"/>
      <c r="AI71" s="159"/>
      <c r="AJ71" s="159"/>
      <c r="AK71" s="159"/>
      <c r="AL71" s="159"/>
      <c r="AM71" s="159"/>
      <c r="AN71" s="159"/>
      <c r="AO71" s="159"/>
      <c r="AP71" s="159"/>
      <c r="AQ71" s="159"/>
      <c r="AR71" s="159"/>
      <c r="AS71" s="159"/>
      <c r="AT71" s="159"/>
      <c r="AU71" s="161"/>
      <c r="AV71" s="161"/>
      <c r="AW71" s="161"/>
      <c r="AX71" s="168"/>
      <c r="AY71">
        <f t="shared" si="2"/>
        <v>1</v>
      </c>
    </row>
    <row r="72" spans="1:60" ht="18.75" customHeight="1" x14ac:dyDescent="0.15">
      <c r="A72" s="190"/>
      <c r="B72" s="79" t="s">
        <v>136</v>
      </c>
      <c r="C72" s="80"/>
      <c r="D72" s="80"/>
      <c r="E72" s="80"/>
      <c r="F72" s="81"/>
      <c r="G72" s="88" t="s">
        <v>55</v>
      </c>
      <c r="H72" s="89"/>
      <c r="I72" s="89"/>
      <c r="J72" s="89"/>
      <c r="K72" s="89"/>
      <c r="L72" s="89"/>
      <c r="M72" s="89"/>
      <c r="N72" s="89"/>
      <c r="O72" s="90"/>
      <c r="P72" s="132" t="s">
        <v>57</v>
      </c>
      <c r="Q72" s="89"/>
      <c r="R72" s="89"/>
      <c r="S72" s="89"/>
      <c r="T72" s="89"/>
      <c r="U72" s="89"/>
      <c r="V72" s="89"/>
      <c r="W72" s="89"/>
      <c r="X72" s="90"/>
      <c r="Y72" s="134"/>
      <c r="Z72" s="135"/>
      <c r="AA72" s="136"/>
      <c r="AB72" s="137" t="s">
        <v>11</v>
      </c>
      <c r="AC72" s="138"/>
      <c r="AD72" s="139"/>
      <c r="AE72" s="143" t="s">
        <v>383</v>
      </c>
      <c r="AF72" s="143"/>
      <c r="AG72" s="143"/>
      <c r="AH72" s="143"/>
      <c r="AI72" s="143" t="s">
        <v>535</v>
      </c>
      <c r="AJ72" s="143"/>
      <c r="AK72" s="143"/>
      <c r="AL72" s="143"/>
      <c r="AM72" s="143" t="s">
        <v>351</v>
      </c>
      <c r="AN72" s="143"/>
      <c r="AO72" s="143"/>
      <c r="AP72" s="143"/>
      <c r="AQ72" s="144" t="s">
        <v>169</v>
      </c>
      <c r="AR72" s="145"/>
      <c r="AS72" s="145"/>
      <c r="AT72" s="146"/>
      <c r="AU72" s="147" t="s">
        <v>127</v>
      </c>
      <c r="AV72" s="147"/>
      <c r="AW72" s="147"/>
      <c r="AX72" s="148"/>
      <c r="AY72">
        <f t="shared" si="2"/>
        <v>1</v>
      </c>
      <c r="BA72" s="10"/>
      <c r="BB72" s="10"/>
      <c r="BC72" s="10"/>
    </row>
    <row r="73" spans="1:60" ht="18.75" customHeight="1" x14ac:dyDescent="0.15">
      <c r="A73" s="190"/>
      <c r="B73" s="82"/>
      <c r="C73" s="83"/>
      <c r="D73" s="83"/>
      <c r="E73" s="83"/>
      <c r="F73" s="84"/>
      <c r="G73" s="91"/>
      <c r="H73" s="92"/>
      <c r="I73" s="92"/>
      <c r="J73" s="92"/>
      <c r="K73" s="92"/>
      <c r="L73" s="92"/>
      <c r="M73" s="92"/>
      <c r="N73" s="92"/>
      <c r="O73" s="93"/>
      <c r="P73" s="133"/>
      <c r="Q73" s="92"/>
      <c r="R73" s="92"/>
      <c r="S73" s="92"/>
      <c r="T73" s="92"/>
      <c r="U73" s="92"/>
      <c r="V73" s="92"/>
      <c r="W73" s="92"/>
      <c r="X73" s="93"/>
      <c r="Y73" s="134"/>
      <c r="Z73" s="135"/>
      <c r="AA73" s="136"/>
      <c r="AB73" s="140"/>
      <c r="AC73" s="141"/>
      <c r="AD73" s="142"/>
      <c r="AE73" s="143"/>
      <c r="AF73" s="143"/>
      <c r="AG73" s="143"/>
      <c r="AH73" s="143"/>
      <c r="AI73" s="143"/>
      <c r="AJ73" s="143"/>
      <c r="AK73" s="143"/>
      <c r="AL73" s="143"/>
      <c r="AM73" s="143"/>
      <c r="AN73" s="143"/>
      <c r="AO73" s="143"/>
      <c r="AP73" s="143"/>
      <c r="AQ73" s="94">
        <v>4</v>
      </c>
      <c r="AR73" s="95"/>
      <c r="AS73" s="96" t="s">
        <v>170</v>
      </c>
      <c r="AT73" s="97"/>
      <c r="AU73" s="95" t="s">
        <v>585</v>
      </c>
      <c r="AV73" s="95"/>
      <c r="AW73" s="92" t="s">
        <v>164</v>
      </c>
      <c r="AX73" s="98"/>
      <c r="AY73">
        <f t="shared" si="2"/>
        <v>1</v>
      </c>
      <c r="BA73" s="10"/>
      <c r="BB73" s="10"/>
      <c r="BC73" s="10"/>
      <c r="BD73" s="10"/>
      <c r="BE73" s="10"/>
      <c r="BF73" s="10"/>
      <c r="BG73" s="10"/>
      <c r="BH73" s="10"/>
    </row>
    <row r="74" spans="1:60" ht="27.75" customHeight="1" x14ac:dyDescent="0.15">
      <c r="A74" s="190"/>
      <c r="B74" s="82"/>
      <c r="C74" s="83"/>
      <c r="D74" s="83"/>
      <c r="E74" s="83"/>
      <c r="F74" s="84"/>
      <c r="G74" s="99" t="s">
        <v>589</v>
      </c>
      <c r="H74" s="100"/>
      <c r="I74" s="100"/>
      <c r="J74" s="100"/>
      <c r="K74" s="100"/>
      <c r="L74" s="100"/>
      <c r="M74" s="100"/>
      <c r="N74" s="100"/>
      <c r="O74" s="101"/>
      <c r="P74" s="100" t="s">
        <v>593</v>
      </c>
      <c r="Q74" s="108"/>
      <c r="R74" s="108"/>
      <c r="S74" s="108"/>
      <c r="T74" s="108"/>
      <c r="U74" s="108"/>
      <c r="V74" s="108"/>
      <c r="W74" s="108"/>
      <c r="X74" s="109"/>
      <c r="Y74" s="149" t="s">
        <v>56</v>
      </c>
      <c r="Z74" s="150"/>
      <c r="AA74" s="151"/>
      <c r="AB74" s="152" t="s">
        <v>594</v>
      </c>
      <c r="AC74" s="152"/>
      <c r="AD74" s="152"/>
      <c r="AE74" s="119">
        <v>0</v>
      </c>
      <c r="AF74" s="77"/>
      <c r="AG74" s="77"/>
      <c r="AH74" s="77"/>
      <c r="AI74" s="119">
        <v>0</v>
      </c>
      <c r="AJ74" s="77"/>
      <c r="AK74" s="77"/>
      <c r="AL74" s="77"/>
      <c r="AM74" s="119">
        <v>1</v>
      </c>
      <c r="AN74" s="77"/>
      <c r="AO74" s="77"/>
      <c r="AP74" s="77"/>
      <c r="AQ74" s="120" t="s">
        <v>669</v>
      </c>
      <c r="AR74" s="121"/>
      <c r="AS74" s="121"/>
      <c r="AT74" s="122"/>
      <c r="AU74" s="77" t="s">
        <v>669</v>
      </c>
      <c r="AV74" s="77"/>
      <c r="AW74" s="77"/>
      <c r="AX74" s="78"/>
      <c r="AY74">
        <f t="shared" si="2"/>
        <v>1</v>
      </c>
    </row>
    <row r="75" spans="1:60" ht="27.75" customHeight="1" x14ac:dyDescent="0.15">
      <c r="A75" s="190"/>
      <c r="B75" s="82"/>
      <c r="C75" s="83"/>
      <c r="D75" s="83"/>
      <c r="E75" s="83"/>
      <c r="F75" s="84"/>
      <c r="G75" s="102"/>
      <c r="H75" s="103"/>
      <c r="I75" s="103"/>
      <c r="J75" s="103"/>
      <c r="K75" s="103"/>
      <c r="L75" s="103"/>
      <c r="M75" s="103"/>
      <c r="N75" s="103"/>
      <c r="O75" s="104"/>
      <c r="P75" s="110"/>
      <c r="Q75" s="110"/>
      <c r="R75" s="110"/>
      <c r="S75" s="110"/>
      <c r="T75" s="110"/>
      <c r="U75" s="110"/>
      <c r="V75" s="110"/>
      <c r="W75" s="110"/>
      <c r="X75" s="111"/>
      <c r="Y75" s="123" t="s">
        <v>50</v>
      </c>
      <c r="Z75" s="124"/>
      <c r="AA75" s="125"/>
      <c r="AB75" s="126" t="s">
        <v>594</v>
      </c>
      <c r="AC75" s="126"/>
      <c r="AD75" s="126"/>
      <c r="AE75" s="119">
        <v>2</v>
      </c>
      <c r="AF75" s="77"/>
      <c r="AG75" s="77"/>
      <c r="AH75" s="77"/>
      <c r="AI75" s="119">
        <v>2</v>
      </c>
      <c r="AJ75" s="77"/>
      <c r="AK75" s="77"/>
      <c r="AL75" s="77"/>
      <c r="AM75" s="119">
        <v>2</v>
      </c>
      <c r="AN75" s="77"/>
      <c r="AO75" s="77"/>
      <c r="AP75" s="77"/>
      <c r="AQ75" s="120">
        <v>2</v>
      </c>
      <c r="AR75" s="121"/>
      <c r="AS75" s="121"/>
      <c r="AT75" s="122"/>
      <c r="AU75" s="77" t="s">
        <v>669</v>
      </c>
      <c r="AV75" s="77"/>
      <c r="AW75" s="77"/>
      <c r="AX75" s="78"/>
      <c r="AY75">
        <f t="shared" si="2"/>
        <v>1</v>
      </c>
      <c r="BA75" s="10"/>
      <c r="BB75" s="10"/>
      <c r="BC75" s="10"/>
    </row>
    <row r="76" spans="1:60" ht="27.75" customHeight="1" x14ac:dyDescent="0.15">
      <c r="A76" s="191"/>
      <c r="B76" s="85"/>
      <c r="C76" s="86"/>
      <c r="D76" s="86"/>
      <c r="E76" s="86"/>
      <c r="F76" s="87"/>
      <c r="G76" s="105"/>
      <c r="H76" s="106"/>
      <c r="I76" s="106"/>
      <c r="J76" s="106"/>
      <c r="K76" s="106"/>
      <c r="L76" s="106"/>
      <c r="M76" s="106"/>
      <c r="N76" s="106"/>
      <c r="O76" s="107"/>
      <c r="P76" s="112"/>
      <c r="Q76" s="112"/>
      <c r="R76" s="112"/>
      <c r="S76" s="112"/>
      <c r="T76" s="112"/>
      <c r="U76" s="112"/>
      <c r="V76" s="112"/>
      <c r="W76" s="112"/>
      <c r="X76" s="113"/>
      <c r="Y76" s="123" t="s">
        <v>13</v>
      </c>
      <c r="Z76" s="124"/>
      <c r="AA76" s="125"/>
      <c r="AB76" s="420" t="s">
        <v>14</v>
      </c>
      <c r="AC76" s="420"/>
      <c r="AD76" s="420"/>
      <c r="AE76" s="119">
        <v>0</v>
      </c>
      <c r="AF76" s="77"/>
      <c r="AG76" s="77"/>
      <c r="AH76" s="77"/>
      <c r="AI76" s="119">
        <v>0</v>
      </c>
      <c r="AJ76" s="77"/>
      <c r="AK76" s="77"/>
      <c r="AL76" s="77"/>
      <c r="AM76" s="119">
        <v>50</v>
      </c>
      <c r="AN76" s="77"/>
      <c r="AO76" s="77"/>
      <c r="AP76" s="77"/>
      <c r="AQ76" s="120" t="s">
        <v>669</v>
      </c>
      <c r="AR76" s="121"/>
      <c r="AS76" s="121"/>
      <c r="AT76" s="122"/>
      <c r="AU76" s="77" t="s">
        <v>669</v>
      </c>
      <c r="AV76" s="77"/>
      <c r="AW76" s="77"/>
      <c r="AX76" s="78"/>
      <c r="AY76">
        <f t="shared" si="2"/>
        <v>1</v>
      </c>
      <c r="BA76" s="10"/>
      <c r="BB76" s="10"/>
      <c r="BC76" s="10"/>
      <c r="BD76" s="10"/>
      <c r="BE76" s="10"/>
      <c r="BF76" s="10"/>
      <c r="BG76" s="10"/>
      <c r="BH76" s="10"/>
    </row>
    <row r="77" spans="1:60" ht="27" customHeight="1" x14ac:dyDescent="0.15">
      <c r="A77" s="408" t="s">
        <v>44</v>
      </c>
      <c r="B77" s="409"/>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10"/>
    </row>
    <row r="78" spans="1:60" ht="27" customHeight="1" x14ac:dyDescent="0.15">
      <c r="A78" s="5"/>
      <c r="B78" s="6"/>
      <c r="C78" s="403" t="s">
        <v>29</v>
      </c>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5"/>
      <c r="AD78" s="404" t="s">
        <v>33</v>
      </c>
      <c r="AE78" s="404"/>
      <c r="AF78" s="404"/>
      <c r="AG78" s="406" t="s">
        <v>28</v>
      </c>
      <c r="AH78" s="404"/>
      <c r="AI78" s="404"/>
      <c r="AJ78" s="404"/>
      <c r="AK78" s="404"/>
      <c r="AL78" s="404"/>
      <c r="AM78" s="404"/>
      <c r="AN78" s="404"/>
      <c r="AO78" s="404"/>
      <c r="AP78" s="404"/>
      <c r="AQ78" s="404"/>
      <c r="AR78" s="404"/>
      <c r="AS78" s="404"/>
      <c r="AT78" s="404"/>
      <c r="AU78" s="404"/>
      <c r="AV78" s="404"/>
      <c r="AW78" s="404"/>
      <c r="AX78" s="407"/>
    </row>
    <row r="79" spans="1:60" ht="237" customHeight="1" x14ac:dyDescent="0.15">
      <c r="A79" s="358" t="s">
        <v>132</v>
      </c>
      <c r="B79" s="359"/>
      <c r="C79" s="364" t="s">
        <v>133</v>
      </c>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6"/>
      <c r="AD79" s="367" t="s">
        <v>577</v>
      </c>
      <c r="AE79" s="368"/>
      <c r="AF79" s="368"/>
      <c r="AG79" s="369" t="s">
        <v>595</v>
      </c>
      <c r="AH79" s="370"/>
      <c r="AI79" s="370"/>
      <c r="AJ79" s="370"/>
      <c r="AK79" s="370"/>
      <c r="AL79" s="370"/>
      <c r="AM79" s="370"/>
      <c r="AN79" s="370"/>
      <c r="AO79" s="370"/>
      <c r="AP79" s="370"/>
      <c r="AQ79" s="370"/>
      <c r="AR79" s="370"/>
      <c r="AS79" s="370"/>
      <c r="AT79" s="370"/>
      <c r="AU79" s="370"/>
      <c r="AV79" s="370"/>
      <c r="AW79" s="370"/>
      <c r="AX79" s="371"/>
    </row>
    <row r="80" spans="1:60" ht="135.75" customHeight="1" x14ac:dyDescent="0.15">
      <c r="A80" s="360"/>
      <c r="B80" s="361"/>
      <c r="C80" s="372" t="s">
        <v>34</v>
      </c>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32"/>
      <c r="AD80" s="333" t="s">
        <v>577</v>
      </c>
      <c r="AE80" s="334"/>
      <c r="AF80" s="334"/>
      <c r="AG80" s="328" t="s">
        <v>596</v>
      </c>
      <c r="AH80" s="329"/>
      <c r="AI80" s="329"/>
      <c r="AJ80" s="329"/>
      <c r="AK80" s="329"/>
      <c r="AL80" s="329"/>
      <c r="AM80" s="329"/>
      <c r="AN80" s="329"/>
      <c r="AO80" s="329"/>
      <c r="AP80" s="329"/>
      <c r="AQ80" s="329"/>
      <c r="AR80" s="329"/>
      <c r="AS80" s="329"/>
      <c r="AT80" s="329"/>
      <c r="AU80" s="329"/>
      <c r="AV80" s="329"/>
      <c r="AW80" s="329"/>
      <c r="AX80" s="330"/>
    </row>
    <row r="81" spans="1:50" ht="131.25" customHeight="1" x14ac:dyDescent="0.15">
      <c r="A81" s="362"/>
      <c r="B81" s="363"/>
      <c r="C81" s="374" t="s">
        <v>134</v>
      </c>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6"/>
      <c r="AD81" s="337" t="s">
        <v>577</v>
      </c>
      <c r="AE81" s="338"/>
      <c r="AF81" s="338"/>
      <c r="AG81" s="339" t="s">
        <v>597</v>
      </c>
      <c r="AH81" s="106"/>
      <c r="AI81" s="106"/>
      <c r="AJ81" s="106"/>
      <c r="AK81" s="106"/>
      <c r="AL81" s="106"/>
      <c r="AM81" s="106"/>
      <c r="AN81" s="106"/>
      <c r="AO81" s="106"/>
      <c r="AP81" s="106"/>
      <c r="AQ81" s="106"/>
      <c r="AR81" s="106"/>
      <c r="AS81" s="106"/>
      <c r="AT81" s="106"/>
      <c r="AU81" s="106"/>
      <c r="AV81" s="106"/>
      <c r="AW81" s="106"/>
      <c r="AX81" s="340"/>
    </row>
    <row r="82" spans="1:50" ht="27" customHeight="1" x14ac:dyDescent="0.15">
      <c r="A82" s="308" t="s">
        <v>36</v>
      </c>
      <c r="B82" s="377"/>
      <c r="C82" s="379" t="s">
        <v>38</v>
      </c>
      <c r="D82" s="380"/>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2"/>
      <c r="AD82" s="383" t="s">
        <v>577</v>
      </c>
      <c r="AE82" s="384"/>
      <c r="AF82" s="384"/>
      <c r="AG82" s="385" t="s">
        <v>600</v>
      </c>
      <c r="AH82" s="100"/>
      <c r="AI82" s="100"/>
      <c r="AJ82" s="100"/>
      <c r="AK82" s="100"/>
      <c r="AL82" s="100"/>
      <c r="AM82" s="100"/>
      <c r="AN82" s="100"/>
      <c r="AO82" s="100"/>
      <c r="AP82" s="100"/>
      <c r="AQ82" s="100"/>
      <c r="AR82" s="100"/>
      <c r="AS82" s="100"/>
      <c r="AT82" s="100"/>
      <c r="AU82" s="100"/>
      <c r="AV82" s="100"/>
      <c r="AW82" s="100"/>
      <c r="AX82" s="386"/>
    </row>
    <row r="83" spans="1:50" ht="35.25" customHeight="1" x14ac:dyDescent="0.15">
      <c r="A83" s="310"/>
      <c r="B83" s="378"/>
      <c r="C83" s="389"/>
      <c r="D83" s="390"/>
      <c r="E83" s="393" t="s">
        <v>231</v>
      </c>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5"/>
      <c r="AD83" s="333" t="s">
        <v>598</v>
      </c>
      <c r="AE83" s="334"/>
      <c r="AF83" s="344"/>
      <c r="AG83" s="387"/>
      <c r="AH83" s="103"/>
      <c r="AI83" s="103"/>
      <c r="AJ83" s="103"/>
      <c r="AK83" s="103"/>
      <c r="AL83" s="103"/>
      <c r="AM83" s="103"/>
      <c r="AN83" s="103"/>
      <c r="AO83" s="103"/>
      <c r="AP83" s="103"/>
      <c r="AQ83" s="103"/>
      <c r="AR83" s="103"/>
      <c r="AS83" s="103"/>
      <c r="AT83" s="103"/>
      <c r="AU83" s="103"/>
      <c r="AV83" s="103"/>
      <c r="AW83" s="103"/>
      <c r="AX83" s="388"/>
    </row>
    <row r="84" spans="1:50" ht="26.25" customHeight="1" x14ac:dyDescent="0.15">
      <c r="A84" s="310"/>
      <c r="B84" s="378"/>
      <c r="C84" s="391"/>
      <c r="D84" s="392"/>
      <c r="E84" s="396" t="s">
        <v>199</v>
      </c>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8"/>
      <c r="AD84" s="399" t="s">
        <v>599</v>
      </c>
      <c r="AE84" s="400"/>
      <c r="AF84" s="400"/>
      <c r="AG84" s="387"/>
      <c r="AH84" s="103"/>
      <c r="AI84" s="103"/>
      <c r="AJ84" s="103"/>
      <c r="AK84" s="103"/>
      <c r="AL84" s="103"/>
      <c r="AM84" s="103"/>
      <c r="AN84" s="103"/>
      <c r="AO84" s="103"/>
      <c r="AP84" s="103"/>
      <c r="AQ84" s="103"/>
      <c r="AR84" s="103"/>
      <c r="AS84" s="103"/>
      <c r="AT84" s="103"/>
      <c r="AU84" s="103"/>
      <c r="AV84" s="103"/>
      <c r="AW84" s="103"/>
      <c r="AX84" s="388"/>
    </row>
    <row r="85" spans="1:50" ht="26.25" customHeight="1" x14ac:dyDescent="0.15">
      <c r="A85" s="310"/>
      <c r="B85" s="311"/>
      <c r="C85" s="401" t="s">
        <v>39</v>
      </c>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317" t="s">
        <v>601</v>
      </c>
      <c r="AE85" s="318"/>
      <c r="AF85" s="318"/>
      <c r="AG85" s="320" t="s">
        <v>578</v>
      </c>
      <c r="AH85" s="321"/>
      <c r="AI85" s="321"/>
      <c r="AJ85" s="321"/>
      <c r="AK85" s="321"/>
      <c r="AL85" s="321"/>
      <c r="AM85" s="321"/>
      <c r="AN85" s="321"/>
      <c r="AO85" s="321"/>
      <c r="AP85" s="321"/>
      <c r="AQ85" s="321"/>
      <c r="AR85" s="321"/>
      <c r="AS85" s="321"/>
      <c r="AT85" s="321"/>
      <c r="AU85" s="321"/>
      <c r="AV85" s="321"/>
      <c r="AW85" s="321"/>
      <c r="AX85" s="322"/>
    </row>
    <row r="86" spans="1:50" ht="105.75" customHeight="1" x14ac:dyDescent="0.15">
      <c r="A86" s="310"/>
      <c r="B86" s="311"/>
      <c r="C86" s="331" t="s">
        <v>135</v>
      </c>
      <c r="D86" s="332"/>
      <c r="E86" s="332"/>
      <c r="F86" s="332"/>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3" t="s">
        <v>577</v>
      </c>
      <c r="AE86" s="334"/>
      <c r="AF86" s="334"/>
      <c r="AG86" s="328" t="s">
        <v>602</v>
      </c>
      <c r="AH86" s="329"/>
      <c r="AI86" s="329"/>
      <c r="AJ86" s="329"/>
      <c r="AK86" s="329"/>
      <c r="AL86" s="329"/>
      <c r="AM86" s="329"/>
      <c r="AN86" s="329"/>
      <c r="AO86" s="329"/>
      <c r="AP86" s="329"/>
      <c r="AQ86" s="329"/>
      <c r="AR86" s="329"/>
      <c r="AS86" s="329"/>
      <c r="AT86" s="329"/>
      <c r="AU86" s="329"/>
      <c r="AV86" s="329"/>
      <c r="AW86" s="329"/>
      <c r="AX86" s="330"/>
    </row>
    <row r="87" spans="1:50" ht="26.25" customHeight="1" x14ac:dyDescent="0.15">
      <c r="A87" s="310"/>
      <c r="B87" s="311"/>
      <c r="C87" s="331" t="s">
        <v>35</v>
      </c>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3" t="s">
        <v>601</v>
      </c>
      <c r="AE87" s="334"/>
      <c r="AF87" s="334"/>
      <c r="AG87" s="328" t="s">
        <v>578</v>
      </c>
      <c r="AH87" s="329"/>
      <c r="AI87" s="329"/>
      <c r="AJ87" s="329"/>
      <c r="AK87" s="329"/>
      <c r="AL87" s="329"/>
      <c r="AM87" s="329"/>
      <c r="AN87" s="329"/>
      <c r="AO87" s="329"/>
      <c r="AP87" s="329"/>
      <c r="AQ87" s="329"/>
      <c r="AR87" s="329"/>
      <c r="AS87" s="329"/>
      <c r="AT87" s="329"/>
      <c r="AU87" s="329"/>
      <c r="AV87" s="329"/>
      <c r="AW87" s="329"/>
      <c r="AX87" s="330"/>
    </row>
    <row r="88" spans="1:50" ht="87" customHeight="1" x14ac:dyDescent="0.15">
      <c r="A88" s="310"/>
      <c r="B88" s="311"/>
      <c r="C88" s="331" t="s">
        <v>40</v>
      </c>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52"/>
      <c r="AD88" s="333" t="s">
        <v>577</v>
      </c>
      <c r="AE88" s="334"/>
      <c r="AF88" s="334"/>
      <c r="AG88" s="328" t="s">
        <v>603</v>
      </c>
      <c r="AH88" s="329"/>
      <c r="AI88" s="329"/>
      <c r="AJ88" s="329"/>
      <c r="AK88" s="329"/>
      <c r="AL88" s="329"/>
      <c r="AM88" s="329"/>
      <c r="AN88" s="329"/>
      <c r="AO88" s="329"/>
      <c r="AP88" s="329"/>
      <c r="AQ88" s="329"/>
      <c r="AR88" s="329"/>
      <c r="AS88" s="329"/>
      <c r="AT88" s="329"/>
      <c r="AU88" s="329"/>
      <c r="AV88" s="329"/>
      <c r="AW88" s="329"/>
      <c r="AX88" s="330"/>
    </row>
    <row r="89" spans="1:50" ht="86.25" customHeight="1" x14ac:dyDescent="0.15">
      <c r="A89" s="310"/>
      <c r="B89" s="311"/>
      <c r="C89" s="331" t="s">
        <v>210</v>
      </c>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52"/>
      <c r="AD89" s="353" t="s">
        <v>577</v>
      </c>
      <c r="AE89" s="354"/>
      <c r="AF89" s="354"/>
      <c r="AG89" s="355" t="s">
        <v>604</v>
      </c>
      <c r="AH89" s="356"/>
      <c r="AI89" s="356"/>
      <c r="AJ89" s="356"/>
      <c r="AK89" s="356"/>
      <c r="AL89" s="356"/>
      <c r="AM89" s="356"/>
      <c r="AN89" s="356"/>
      <c r="AO89" s="356"/>
      <c r="AP89" s="356"/>
      <c r="AQ89" s="356"/>
      <c r="AR89" s="356"/>
      <c r="AS89" s="356"/>
      <c r="AT89" s="356"/>
      <c r="AU89" s="356"/>
      <c r="AV89" s="356"/>
      <c r="AW89" s="356"/>
      <c r="AX89" s="357"/>
    </row>
    <row r="90" spans="1:50" ht="26.25" customHeight="1" x14ac:dyDescent="0.15">
      <c r="A90" s="310"/>
      <c r="B90" s="311"/>
      <c r="C90" s="341" t="s">
        <v>211</v>
      </c>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3"/>
      <c r="AD90" s="333" t="s">
        <v>601</v>
      </c>
      <c r="AE90" s="334"/>
      <c r="AF90" s="344"/>
      <c r="AG90" s="328" t="s">
        <v>578</v>
      </c>
      <c r="AH90" s="329"/>
      <c r="AI90" s="329"/>
      <c r="AJ90" s="329"/>
      <c r="AK90" s="329"/>
      <c r="AL90" s="329"/>
      <c r="AM90" s="329"/>
      <c r="AN90" s="329"/>
      <c r="AO90" s="329"/>
      <c r="AP90" s="329"/>
      <c r="AQ90" s="329"/>
      <c r="AR90" s="329"/>
      <c r="AS90" s="329"/>
      <c r="AT90" s="329"/>
      <c r="AU90" s="329"/>
      <c r="AV90" s="329"/>
      <c r="AW90" s="329"/>
      <c r="AX90" s="330"/>
    </row>
    <row r="91" spans="1:50" ht="72.75" customHeight="1" x14ac:dyDescent="0.15">
      <c r="A91" s="312"/>
      <c r="B91" s="313"/>
      <c r="C91" s="345" t="s">
        <v>201</v>
      </c>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7"/>
      <c r="AD91" s="337" t="s">
        <v>577</v>
      </c>
      <c r="AE91" s="338"/>
      <c r="AF91" s="348"/>
      <c r="AG91" s="349" t="s">
        <v>605</v>
      </c>
      <c r="AH91" s="350"/>
      <c r="AI91" s="350"/>
      <c r="AJ91" s="350"/>
      <c r="AK91" s="350"/>
      <c r="AL91" s="350"/>
      <c r="AM91" s="350"/>
      <c r="AN91" s="350"/>
      <c r="AO91" s="350"/>
      <c r="AP91" s="350"/>
      <c r="AQ91" s="350"/>
      <c r="AR91" s="350"/>
      <c r="AS91" s="350"/>
      <c r="AT91" s="350"/>
      <c r="AU91" s="350"/>
      <c r="AV91" s="350"/>
      <c r="AW91" s="350"/>
      <c r="AX91" s="351"/>
    </row>
    <row r="92" spans="1:50" ht="246" customHeight="1" x14ac:dyDescent="0.15">
      <c r="A92" s="308" t="s">
        <v>37</v>
      </c>
      <c r="B92" s="309"/>
      <c r="C92" s="314" t="s">
        <v>202</v>
      </c>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6"/>
      <c r="AD92" s="317" t="s">
        <v>577</v>
      </c>
      <c r="AE92" s="318"/>
      <c r="AF92" s="319"/>
      <c r="AG92" s="320" t="s">
        <v>639</v>
      </c>
      <c r="AH92" s="321"/>
      <c r="AI92" s="321"/>
      <c r="AJ92" s="321"/>
      <c r="AK92" s="321"/>
      <c r="AL92" s="321"/>
      <c r="AM92" s="321"/>
      <c r="AN92" s="321"/>
      <c r="AO92" s="321"/>
      <c r="AP92" s="321"/>
      <c r="AQ92" s="321"/>
      <c r="AR92" s="321"/>
      <c r="AS92" s="321"/>
      <c r="AT92" s="321"/>
      <c r="AU92" s="321"/>
      <c r="AV92" s="321"/>
      <c r="AW92" s="321"/>
      <c r="AX92" s="322"/>
    </row>
    <row r="93" spans="1:50" ht="53.25" customHeight="1" x14ac:dyDescent="0.15">
      <c r="A93" s="310"/>
      <c r="B93" s="311"/>
      <c r="C93" s="323" t="s">
        <v>42</v>
      </c>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5"/>
      <c r="AD93" s="326" t="s">
        <v>601</v>
      </c>
      <c r="AE93" s="327"/>
      <c r="AF93" s="327"/>
      <c r="AG93" s="328" t="s">
        <v>578</v>
      </c>
      <c r="AH93" s="329"/>
      <c r="AI93" s="329"/>
      <c r="AJ93" s="329"/>
      <c r="AK93" s="329"/>
      <c r="AL93" s="329"/>
      <c r="AM93" s="329"/>
      <c r="AN93" s="329"/>
      <c r="AO93" s="329"/>
      <c r="AP93" s="329"/>
      <c r="AQ93" s="329"/>
      <c r="AR93" s="329"/>
      <c r="AS93" s="329"/>
      <c r="AT93" s="329"/>
      <c r="AU93" s="329"/>
      <c r="AV93" s="329"/>
      <c r="AW93" s="329"/>
      <c r="AX93" s="330"/>
    </row>
    <row r="94" spans="1:50" ht="195.75" customHeight="1" x14ac:dyDescent="0.15">
      <c r="A94" s="310"/>
      <c r="B94" s="311"/>
      <c r="C94" s="331" t="s">
        <v>171</v>
      </c>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3" t="s">
        <v>606</v>
      </c>
      <c r="AE94" s="334"/>
      <c r="AF94" s="334"/>
      <c r="AG94" s="328" t="s">
        <v>622</v>
      </c>
      <c r="AH94" s="329"/>
      <c r="AI94" s="329"/>
      <c r="AJ94" s="329"/>
      <c r="AK94" s="329"/>
      <c r="AL94" s="329"/>
      <c r="AM94" s="329"/>
      <c r="AN94" s="329"/>
      <c r="AO94" s="329"/>
      <c r="AP94" s="329"/>
      <c r="AQ94" s="329"/>
      <c r="AR94" s="329"/>
      <c r="AS94" s="329"/>
      <c r="AT94" s="329"/>
      <c r="AU94" s="329"/>
      <c r="AV94" s="329"/>
      <c r="AW94" s="329"/>
      <c r="AX94" s="330"/>
    </row>
    <row r="95" spans="1:50" ht="146.25" customHeight="1" x14ac:dyDescent="0.15">
      <c r="A95" s="312"/>
      <c r="B95" s="313"/>
      <c r="C95" s="335" t="s">
        <v>41</v>
      </c>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7" t="s">
        <v>577</v>
      </c>
      <c r="AE95" s="338"/>
      <c r="AF95" s="338"/>
      <c r="AG95" s="339" t="s">
        <v>607</v>
      </c>
      <c r="AH95" s="106"/>
      <c r="AI95" s="106"/>
      <c r="AJ95" s="106"/>
      <c r="AK95" s="106"/>
      <c r="AL95" s="106"/>
      <c r="AM95" s="106"/>
      <c r="AN95" s="106"/>
      <c r="AO95" s="106"/>
      <c r="AP95" s="106"/>
      <c r="AQ95" s="106"/>
      <c r="AR95" s="106"/>
      <c r="AS95" s="106"/>
      <c r="AT95" s="106"/>
      <c r="AU95" s="106"/>
      <c r="AV95" s="106"/>
      <c r="AW95" s="106"/>
      <c r="AX95" s="340"/>
    </row>
    <row r="96" spans="1:50" ht="80.25" customHeight="1" x14ac:dyDescent="0.15">
      <c r="A96" s="308" t="s">
        <v>45</v>
      </c>
      <c r="B96" s="678"/>
      <c r="C96" s="247" t="s">
        <v>49</v>
      </c>
      <c r="D96" s="525"/>
      <c r="E96" s="525"/>
      <c r="F96" s="526"/>
      <c r="G96" s="681" t="s">
        <v>608</v>
      </c>
      <c r="H96" s="681"/>
      <c r="I96" s="681"/>
      <c r="J96" s="681"/>
      <c r="K96" s="681"/>
      <c r="L96" s="681"/>
      <c r="M96" s="681"/>
      <c r="N96" s="681"/>
      <c r="O96" s="681"/>
      <c r="P96" s="681"/>
      <c r="Q96" s="681"/>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c r="AP96" s="681"/>
      <c r="AQ96" s="681"/>
      <c r="AR96" s="681"/>
      <c r="AS96" s="681"/>
      <c r="AT96" s="681"/>
      <c r="AU96" s="681"/>
      <c r="AV96" s="681"/>
      <c r="AW96" s="681"/>
      <c r="AX96" s="682"/>
    </row>
    <row r="97" spans="1:51" ht="76.5" customHeight="1" x14ac:dyDescent="0.15">
      <c r="A97" s="679"/>
      <c r="B97" s="680"/>
      <c r="C97" s="683" t="s">
        <v>53</v>
      </c>
      <c r="D97" s="684"/>
      <c r="E97" s="684"/>
      <c r="F97" s="685"/>
      <c r="G97" s="686" t="s">
        <v>609</v>
      </c>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row>
    <row r="98" spans="1:51" ht="24" customHeight="1" x14ac:dyDescent="0.15">
      <c r="A98" s="668" t="s">
        <v>30</v>
      </c>
      <c r="B98" s="669"/>
      <c r="C98" s="669"/>
      <c r="D98" s="669"/>
      <c r="E98" s="669"/>
      <c r="F98" s="669"/>
      <c r="G98" s="669"/>
      <c r="H98" s="669"/>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1" ht="64.5" customHeight="1" thickBot="1" x14ac:dyDescent="0.2">
      <c r="A99" s="671" t="s">
        <v>679</v>
      </c>
      <c r="B99" s="672"/>
      <c r="C99" s="672"/>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1" ht="24.75" customHeight="1" x14ac:dyDescent="0.15">
      <c r="A100" s="674" t="s">
        <v>31</v>
      </c>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1" ht="79.5" customHeight="1" thickBot="1" x14ac:dyDescent="0.2">
      <c r="A101" s="292" t="s">
        <v>131</v>
      </c>
      <c r="B101" s="293"/>
      <c r="C101" s="293"/>
      <c r="D101" s="293"/>
      <c r="E101" s="294"/>
      <c r="F101" s="677" t="s">
        <v>680</v>
      </c>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1" ht="24.75" customHeight="1" x14ac:dyDescent="0.15">
      <c r="A102" s="674" t="s">
        <v>43</v>
      </c>
      <c r="B102" s="675"/>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1" ht="81.75" customHeight="1" thickBot="1" x14ac:dyDescent="0.2">
      <c r="A103" s="292" t="s">
        <v>131</v>
      </c>
      <c r="B103" s="293"/>
      <c r="C103" s="293"/>
      <c r="D103" s="293"/>
      <c r="E103" s="294"/>
      <c r="F103" s="295" t="s">
        <v>681</v>
      </c>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1" ht="24.75" customHeight="1" x14ac:dyDescent="0.15">
      <c r="A104" s="298" t="s">
        <v>32</v>
      </c>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300"/>
    </row>
    <row r="105" spans="1:51" ht="68.25" customHeight="1" x14ac:dyDescent="0.15">
      <c r="A105" s="301" t="s">
        <v>689</v>
      </c>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3"/>
    </row>
    <row r="106" spans="1:51" ht="24.75" customHeight="1" x14ac:dyDescent="0.15">
      <c r="A106" s="304" t="s">
        <v>213</v>
      </c>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row>
    <row r="107" spans="1:51" ht="24.75" customHeight="1" x14ac:dyDescent="0.15">
      <c r="A107" s="307" t="s">
        <v>246</v>
      </c>
      <c r="B107" s="124"/>
      <c r="C107" s="124"/>
      <c r="D107" s="125"/>
      <c r="E107" s="288" t="s">
        <v>578</v>
      </c>
      <c r="F107" s="289"/>
      <c r="G107" s="289"/>
      <c r="H107" s="289"/>
      <c r="I107" s="289"/>
      <c r="J107" s="289"/>
      <c r="K107" s="289"/>
      <c r="L107" s="289"/>
      <c r="M107" s="289"/>
      <c r="N107" s="289"/>
      <c r="O107" s="289"/>
      <c r="P107" s="290"/>
      <c r="Q107" s="288"/>
      <c r="R107" s="289"/>
      <c r="S107" s="289"/>
      <c r="T107" s="289"/>
      <c r="U107" s="289"/>
      <c r="V107" s="289"/>
      <c r="W107" s="289"/>
      <c r="X107" s="289"/>
      <c r="Y107" s="289"/>
      <c r="Z107" s="289"/>
      <c r="AA107" s="289"/>
      <c r="AB107" s="290"/>
      <c r="AC107" s="288"/>
      <c r="AD107" s="289"/>
      <c r="AE107" s="289"/>
      <c r="AF107" s="289"/>
      <c r="AG107" s="289"/>
      <c r="AH107" s="289"/>
      <c r="AI107" s="289"/>
      <c r="AJ107" s="289"/>
      <c r="AK107" s="289"/>
      <c r="AL107" s="289"/>
      <c r="AM107" s="289"/>
      <c r="AN107" s="290"/>
      <c r="AO107" s="288"/>
      <c r="AP107" s="289"/>
      <c r="AQ107" s="289"/>
      <c r="AR107" s="289"/>
      <c r="AS107" s="289"/>
      <c r="AT107" s="289"/>
      <c r="AU107" s="289"/>
      <c r="AV107" s="289"/>
      <c r="AW107" s="289"/>
      <c r="AX107" s="291"/>
      <c r="AY107" s="63"/>
    </row>
    <row r="108" spans="1:51" ht="24.75" customHeight="1" x14ac:dyDescent="0.15">
      <c r="A108" s="198" t="s">
        <v>245</v>
      </c>
      <c r="B108" s="198"/>
      <c r="C108" s="198"/>
      <c r="D108" s="198"/>
      <c r="E108" s="288" t="s">
        <v>610</v>
      </c>
      <c r="F108" s="289"/>
      <c r="G108" s="289"/>
      <c r="H108" s="289"/>
      <c r="I108" s="289"/>
      <c r="J108" s="289"/>
      <c r="K108" s="289"/>
      <c r="L108" s="289"/>
      <c r="M108" s="289"/>
      <c r="N108" s="289"/>
      <c r="O108" s="289"/>
      <c r="P108" s="290"/>
      <c r="Q108" s="288"/>
      <c r="R108" s="289"/>
      <c r="S108" s="289"/>
      <c r="T108" s="289"/>
      <c r="U108" s="289"/>
      <c r="V108" s="289"/>
      <c r="W108" s="289"/>
      <c r="X108" s="289"/>
      <c r="Y108" s="289"/>
      <c r="Z108" s="289"/>
      <c r="AA108" s="289"/>
      <c r="AB108" s="290"/>
      <c r="AC108" s="288"/>
      <c r="AD108" s="289"/>
      <c r="AE108" s="289"/>
      <c r="AF108" s="289"/>
      <c r="AG108" s="289"/>
      <c r="AH108" s="289"/>
      <c r="AI108" s="289"/>
      <c r="AJ108" s="289"/>
      <c r="AK108" s="289"/>
      <c r="AL108" s="289"/>
      <c r="AM108" s="289"/>
      <c r="AN108" s="290"/>
      <c r="AO108" s="288"/>
      <c r="AP108" s="289"/>
      <c r="AQ108" s="289"/>
      <c r="AR108" s="289"/>
      <c r="AS108" s="289"/>
      <c r="AT108" s="289"/>
      <c r="AU108" s="289"/>
      <c r="AV108" s="289"/>
      <c r="AW108" s="289"/>
      <c r="AX108" s="291"/>
    </row>
    <row r="109" spans="1:51" ht="24.75" customHeight="1" x14ac:dyDescent="0.15">
      <c r="A109" s="198" t="s">
        <v>244</v>
      </c>
      <c r="B109" s="198"/>
      <c r="C109" s="198"/>
      <c r="D109" s="198"/>
      <c r="E109" s="288" t="s">
        <v>611</v>
      </c>
      <c r="F109" s="289"/>
      <c r="G109" s="289"/>
      <c r="H109" s="289"/>
      <c r="I109" s="289"/>
      <c r="J109" s="289"/>
      <c r="K109" s="289"/>
      <c r="L109" s="289"/>
      <c r="M109" s="289"/>
      <c r="N109" s="289"/>
      <c r="O109" s="289"/>
      <c r="P109" s="290"/>
      <c r="Q109" s="288"/>
      <c r="R109" s="289"/>
      <c r="S109" s="289"/>
      <c r="T109" s="289"/>
      <c r="U109" s="289"/>
      <c r="V109" s="289"/>
      <c r="W109" s="289"/>
      <c r="X109" s="289"/>
      <c r="Y109" s="289"/>
      <c r="Z109" s="289"/>
      <c r="AA109" s="289"/>
      <c r="AB109" s="290"/>
      <c r="AC109" s="288"/>
      <c r="AD109" s="289"/>
      <c r="AE109" s="289"/>
      <c r="AF109" s="289"/>
      <c r="AG109" s="289"/>
      <c r="AH109" s="289"/>
      <c r="AI109" s="289"/>
      <c r="AJ109" s="289"/>
      <c r="AK109" s="289"/>
      <c r="AL109" s="289"/>
      <c r="AM109" s="289"/>
      <c r="AN109" s="290"/>
      <c r="AO109" s="288"/>
      <c r="AP109" s="289"/>
      <c r="AQ109" s="289"/>
      <c r="AR109" s="289"/>
      <c r="AS109" s="289"/>
      <c r="AT109" s="289"/>
      <c r="AU109" s="289"/>
      <c r="AV109" s="289"/>
      <c r="AW109" s="289"/>
      <c r="AX109" s="291"/>
    </row>
    <row r="110" spans="1:51" ht="24.75" customHeight="1" x14ac:dyDescent="0.15">
      <c r="A110" s="198" t="s">
        <v>243</v>
      </c>
      <c r="B110" s="198"/>
      <c r="C110" s="198"/>
      <c r="D110" s="198"/>
      <c r="E110" s="288" t="s">
        <v>612</v>
      </c>
      <c r="F110" s="289"/>
      <c r="G110" s="289"/>
      <c r="H110" s="289"/>
      <c r="I110" s="289"/>
      <c r="J110" s="289"/>
      <c r="K110" s="289"/>
      <c r="L110" s="289"/>
      <c r="M110" s="289"/>
      <c r="N110" s="289"/>
      <c r="O110" s="289"/>
      <c r="P110" s="290"/>
      <c r="Q110" s="288"/>
      <c r="R110" s="289"/>
      <c r="S110" s="289"/>
      <c r="T110" s="289"/>
      <c r="U110" s="289"/>
      <c r="V110" s="289"/>
      <c r="W110" s="289"/>
      <c r="X110" s="289"/>
      <c r="Y110" s="289"/>
      <c r="Z110" s="289"/>
      <c r="AA110" s="289"/>
      <c r="AB110" s="290"/>
      <c r="AC110" s="288"/>
      <c r="AD110" s="289"/>
      <c r="AE110" s="289"/>
      <c r="AF110" s="289"/>
      <c r="AG110" s="289"/>
      <c r="AH110" s="289"/>
      <c r="AI110" s="289"/>
      <c r="AJ110" s="289"/>
      <c r="AK110" s="289"/>
      <c r="AL110" s="289"/>
      <c r="AM110" s="289"/>
      <c r="AN110" s="290"/>
      <c r="AO110" s="288"/>
      <c r="AP110" s="289"/>
      <c r="AQ110" s="289"/>
      <c r="AR110" s="289"/>
      <c r="AS110" s="289"/>
      <c r="AT110" s="289"/>
      <c r="AU110" s="289"/>
      <c r="AV110" s="289"/>
      <c r="AW110" s="289"/>
      <c r="AX110" s="291"/>
    </row>
    <row r="111" spans="1:51" ht="24.75" customHeight="1" x14ac:dyDescent="0.15">
      <c r="A111" s="198" t="s">
        <v>242</v>
      </c>
      <c r="B111" s="198"/>
      <c r="C111" s="198"/>
      <c r="D111" s="198"/>
      <c r="E111" s="288" t="s">
        <v>613</v>
      </c>
      <c r="F111" s="289"/>
      <c r="G111" s="289"/>
      <c r="H111" s="289"/>
      <c r="I111" s="289"/>
      <c r="J111" s="289"/>
      <c r="K111" s="289"/>
      <c r="L111" s="289"/>
      <c r="M111" s="289"/>
      <c r="N111" s="289"/>
      <c r="O111" s="289"/>
      <c r="P111" s="290"/>
      <c r="Q111" s="288"/>
      <c r="R111" s="289"/>
      <c r="S111" s="289"/>
      <c r="T111" s="289"/>
      <c r="U111" s="289"/>
      <c r="V111" s="289"/>
      <c r="W111" s="289"/>
      <c r="X111" s="289"/>
      <c r="Y111" s="289"/>
      <c r="Z111" s="289"/>
      <c r="AA111" s="289"/>
      <c r="AB111" s="290"/>
      <c r="AC111" s="288"/>
      <c r="AD111" s="289"/>
      <c r="AE111" s="289"/>
      <c r="AF111" s="289"/>
      <c r="AG111" s="289"/>
      <c r="AH111" s="289"/>
      <c r="AI111" s="289"/>
      <c r="AJ111" s="289"/>
      <c r="AK111" s="289"/>
      <c r="AL111" s="289"/>
      <c r="AM111" s="289"/>
      <c r="AN111" s="290"/>
      <c r="AO111" s="288"/>
      <c r="AP111" s="289"/>
      <c r="AQ111" s="289"/>
      <c r="AR111" s="289"/>
      <c r="AS111" s="289"/>
      <c r="AT111" s="289"/>
      <c r="AU111" s="289"/>
      <c r="AV111" s="289"/>
      <c r="AW111" s="289"/>
      <c r="AX111" s="291"/>
    </row>
    <row r="112" spans="1:51" ht="24.75" customHeight="1" x14ac:dyDescent="0.15">
      <c r="A112" s="198" t="s">
        <v>241</v>
      </c>
      <c r="B112" s="198"/>
      <c r="C112" s="198"/>
      <c r="D112" s="198"/>
      <c r="E112" s="288" t="s">
        <v>613</v>
      </c>
      <c r="F112" s="289"/>
      <c r="G112" s="289"/>
      <c r="H112" s="289"/>
      <c r="I112" s="289"/>
      <c r="J112" s="289"/>
      <c r="K112" s="289"/>
      <c r="L112" s="289"/>
      <c r="M112" s="289"/>
      <c r="N112" s="289"/>
      <c r="O112" s="289"/>
      <c r="P112" s="290"/>
      <c r="Q112" s="288"/>
      <c r="R112" s="289"/>
      <c r="S112" s="289"/>
      <c r="T112" s="289"/>
      <c r="U112" s="289"/>
      <c r="V112" s="289"/>
      <c r="W112" s="289"/>
      <c r="X112" s="289"/>
      <c r="Y112" s="289"/>
      <c r="Z112" s="289"/>
      <c r="AA112" s="289"/>
      <c r="AB112" s="290"/>
      <c r="AC112" s="288"/>
      <c r="AD112" s="289"/>
      <c r="AE112" s="289"/>
      <c r="AF112" s="289"/>
      <c r="AG112" s="289"/>
      <c r="AH112" s="289"/>
      <c r="AI112" s="289"/>
      <c r="AJ112" s="289"/>
      <c r="AK112" s="289"/>
      <c r="AL112" s="289"/>
      <c r="AM112" s="289"/>
      <c r="AN112" s="290"/>
      <c r="AO112" s="288"/>
      <c r="AP112" s="289"/>
      <c r="AQ112" s="289"/>
      <c r="AR112" s="289"/>
      <c r="AS112" s="289"/>
      <c r="AT112" s="289"/>
      <c r="AU112" s="289"/>
      <c r="AV112" s="289"/>
      <c r="AW112" s="289"/>
      <c r="AX112" s="291"/>
    </row>
    <row r="113" spans="1:50" ht="24.75" customHeight="1" x14ac:dyDescent="0.15">
      <c r="A113" s="198" t="s">
        <v>240</v>
      </c>
      <c r="B113" s="198"/>
      <c r="C113" s="198"/>
      <c r="D113" s="198"/>
      <c r="E113" s="288" t="s">
        <v>613</v>
      </c>
      <c r="F113" s="289"/>
      <c r="G113" s="289"/>
      <c r="H113" s="289"/>
      <c r="I113" s="289"/>
      <c r="J113" s="289"/>
      <c r="K113" s="289"/>
      <c r="L113" s="289"/>
      <c r="M113" s="289"/>
      <c r="N113" s="289"/>
      <c r="O113" s="289"/>
      <c r="P113" s="290"/>
      <c r="Q113" s="288"/>
      <c r="R113" s="289"/>
      <c r="S113" s="289"/>
      <c r="T113" s="289"/>
      <c r="U113" s="289"/>
      <c r="V113" s="289"/>
      <c r="W113" s="289"/>
      <c r="X113" s="289"/>
      <c r="Y113" s="289"/>
      <c r="Z113" s="289"/>
      <c r="AA113" s="289"/>
      <c r="AB113" s="290"/>
      <c r="AC113" s="288"/>
      <c r="AD113" s="289"/>
      <c r="AE113" s="289"/>
      <c r="AF113" s="289"/>
      <c r="AG113" s="289"/>
      <c r="AH113" s="289"/>
      <c r="AI113" s="289"/>
      <c r="AJ113" s="289"/>
      <c r="AK113" s="289"/>
      <c r="AL113" s="289"/>
      <c r="AM113" s="289"/>
      <c r="AN113" s="290"/>
      <c r="AO113" s="288"/>
      <c r="AP113" s="289"/>
      <c r="AQ113" s="289"/>
      <c r="AR113" s="289"/>
      <c r="AS113" s="289"/>
      <c r="AT113" s="289"/>
      <c r="AU113" s="289"/>
      <c r="AV113" s="289"/>
      <c r="AW113" s="289"/>
      <c r="AX113" s="291"/>
    </row>
    <row r="114" spans="1:50" ht="24.75" customHeight="1" x14ac:dyDescent="0.15">
      <c r="A114" s="198" t="s">
        <v>239</v>
      </c>
      <c r="B114" s="198"/>
      <c r="C114" s="198"/>
      <c r="D114" s="198"/>
      <c r="E114" s="288" t="s">
        <v>614</v>
      </c>
      <c r="F114" s="289"/>
      <c r="G114" s="289"/>
      <c r="H114" s="289"/>
      <c r="I114" s="289"/>
      <c r="J114" s="289"/>
      <c r="K114" s="289"/>
      <c r="L114" s="289"/>
      <c r="M114" s="289"/>
      <c r="N114" s="289"/>
      <c r="O114" s="289"/>
      <c r="P114" s="290"/>
      <c r="Q114" s="288"/>
      <c r="R114" s="289"/>
      <c r="S114" s="289"/>
      <c r="T114" s="289"/>
      <c r="U114" s="289"/>
      <c r="V114" s="289"/>
      <c r="W114" s="289"/>
      <c r="X114" s="289"/>
      <c r="Y114" s="289"/>
      <c r="Z114" s="289"/>
      <c r="AA114" s="289"/>
      <c r="AB114" s="290"/>
      <c r="AC114" s="288"/>
      <c r="AD114" s="289"/>
      <c r="AE114" s="289"/>
      <c r="AF114" s="289"/>
      <c r="AG114" s="289"/>
      <c r="AH114" s="289"/>
      <c r="AI114" s="289"/>
      <c r="AJ114" s="289"/>
      <c r="AK114" s="289"/>
      <c r="AL114" s="289"/>
      <c r="AM114" s="289"/>
      <c r="AN114" s="290"/>
      <c r="AO114" s="288"/>
      <c r="AP114" s="289"/>
      <c r="AQ114" s="289"/>
      <c r="AR114" s="289"/>
      <c r="AS114" s="289"/>
      <c r="AT114" s="289"/>
      <c r="AU114" s="289"/>
      <c r="AV114" s="289"/>
      <c r="AW114" s="289"/>
      <c r="AX114" s="291"/>
    </row>
    <row r="115" spans="1:50" ht="24.75" customHeight="1" x14ac:dyDescent="0.15">
      <c r="A115" s="198" t="s">
        <v>383</v>
      </c>
      <c r="B115" s="198"/>
      <c r="C115" s="198"/>
      <c r="D115" s="198"/>
      <c r="E115" s="114" t="s">
        <v>138</v>
      </c>
      <c r="F115" s="115"/>
      <c r="G115" s="115"/>
      <c r="H115" s="66" t="str">
        <f>IF(E115="","","-")</f>
        <v>-</v>
      </c>
      <c r="I115" s="115"/>
      <c r="J115" s="115"/>
      <c r="K115" s="66" t="str">
        <f>IF(I115="","","-")</f>
        <v/>
      </c>
      <c r="L115" s="116">
        <v>20</v>
      </c>
      <c r="M115" s="116"/>
      <c r="N115" s="66" t="str">
        <f>IF(O115="","","-")</f>
        <v/>
      </c>
      <c r="O115" s="117"/>
      <c r="P115" s="118"/>
      <c r="Q115" s="114"/>
      <c r="R115" s="115"/>
      <c r="S115" s="115"/>
      <c r="T115" s="66" t="str">
        <f>IF(Q115="","","-")</f>
        <v/>
      </c>
      <c r="U115" s="115"/>
      <c r="V115" s="115"/>
      <c r="W115" s="66" t="str">
        <f>IF(U115="","","-")</f>
        <v/>
      </c>
      <c r="X115" s="116"/>
      <c r="Y115" s="116"/>
      <c r="Z115" s="66" t="str">
        <f>IF(AA115="","","-")</f>
        <v/>
      </c>
      <c r="AA115" s="117"/>
      <c r="AB115" s="118"/>
      <c r="AC115" s="114"/>
      <c r="AD115" s="115"/>
      <c r="AE115" s="115"/>
      <c r="AF115" s="66" t="str">
        <f>IF(AC115="","","-")</f>
        <v/>
      </c>
      <c r="AG115" s="115"/>
      <c r="AH115" s="115"/>
      <c r="AI115" s="66" t="str">
        <f>IF(AG115="","","-")</f>
        <v/>
      </c>
      <c r="AJ115" s="116"/>
      <c r="AK115" s="116"/>
      <c r="AL115" s="66" t="str">
        <f>IF(AM115="","","-")</f>
        <v/>
      </c>
      <c r="AM115" s="117"/>
      <c r="AN115" s="118"/>
      <c r="AO115" s="114"/>
      <c r="AP115" s="115"/>
      <c r="AQ115" s="66" t="str">
        <f>IF(AO115="","","-")</f>
        <v/>
      </c>
      <c r="AR115" s="115"/>
      <c r="AS115" s="115"/>
      <c r="AT115" s="66" t="str">
        <f>IF(AR115="","","-")</f>
        <v/>
      </c>
      <c r="AU115" s="116"/>
      <c r="AV115" s="116"/>
      <c r="AW115" s="66" t="str">
        <f>IF(AX115="","","-")</f>
        <v/>
      </c>
      <c r="AX115" s="69"/>
    </row>
    <row r="116" spans="1:50" ht="24.75" customHeight="1" x14ac:dyDescent="0.15">
      <c r="A116" s="198" t="s">
        <v>557</v>
      </c>
      <c r="B116" s="198"/>
      <c r="C116" s="198"/>
      <c r="D116" s="198"/>
      <c r="E116" s="114" t="s">
        <v>138</v>
      </c>
      <c r="F116" s="115"/>
      <c r="G116" s="115"/>
      <c r="H116" s="66"/>
      <c r="I116" s="115"/>
      <c r="J116" s="115"/>
      <c r="K116" s="66"/>
      <c r="L116" s="116">
        <v>19</v>
      </c>
      <c r="M116" s="116"/>
      <c r="N116" s="66" t="str">
        <f>IF(O116="","","-")</f>
        <v/>
      </c>
      <c r="O116" s="117"/>
      <c r="P116" s="118"/>
      <c r="Q116" s="114"/>
      <c r="R116" s="115"/>
      <c r="S116" s="115"/>
      <c r="T116" s="66" t="str">
        <f>IF(Q116="","","-")</f>
        <v/>
      </c>
      <c r="U116" s="115"/>
      <c r="V116" s="115"/>
      <c r="W116" s="66" t="str">
        <f>IF(U116="","","-")</f>
        <v/>
      </c>
      <c r="X116" s="116"/>
      <c r="Y116" s="116"/>
      <c r="Z116" s="66" t="str">
        <f>IF(AA116="","","-")</f>
        <v/>
      </c>
      <c r="AA116" s="117"/>
      <c r="AB116" s="118"/>
      <c r="AC116" s="114"/>
      <c r="AD116" s="115"/>
      <c r="AE116" s="115"/>
      <c r="AF116" s="66" t="str">
        <f>IF(AC116="","","-")</f>
        <v/>
      </c>
      <c r="AG116" s="115"/>
      <c r="AH116" s="115"/>
      <c r="AI116" s="66" t="str">
        <f>IF(AG116="","","-")</f>
        <v/>
      </c>
      <c r="AJ116" s="116"/>
      <c r="AK116" s="116"/>
      <c r="AL116" s="66" t="str">
        <f>IF(AM116="","","-")</f>
        <v/>
      </c>
      <c r="AM116" s="117"/>
      <c r="AN116" s="118"/>
      <c r="AO116" s="114"/>
      <c r="AP116" s="115"/>
      <c r="AQ116" s="66" t="str">
        <f>IF(AO116="","","-")</f>
        <v/>
      </c>
      <c r="AR116" s="115"/>
      <c r="AS116" s="115"/>
      <c r="AT116" s="66" t="str">
        <f>IF(AR116="","","-")</f>
        <v/>
      </c>
      <c r="AU116" s="116"/>
      <c r="AV116" s="116"/>
      <c r="AW116" s="66" t="str">
        <f>IF(AX116="","","-")</f>
        <v/>
      </c>
      <c r="AX116" s="69"/>
    </row>
    <row r="117" spans="1:50" ht="24.75" customHeight="1" x14ac:dyDescent="0.15">
      <c r="A117" s="198" t="s">
        <v>351</v>
      </c>
      <c r="B117" s="198"/>
      <c r="C117" s="198"/>
      <c r="D117" s="198"/>
      <c r="E117" s="131">
        <v>2021</v>
      </c>
      <c r="F117" s="130"/>
      <c r="G117" s="115" t="s">
        <v>615</v>
      </c>
      <c r="H117" s="115"/>
      <c r="I117" s="115"/>
      <c r="J117" s="130">
        <v>20</v>
      </c>
      <c r="K117" s="130"/>
      <c r="L117" s="116">
        <v>44</v>
      </c>
      <c r="M117" s="116"/>
      <c r="N117" s="116"/>
      <c r="O117" s="130"/>
      <c r="P117" s="130"/>
      <c r="Q117" s="131"/>
      <c r="R117" s="130"/>
      <c r="S117" s="115"/>
      <c r="T117" s="115"/>
      <c r="U117" s="115"/>
      <c r="V117" s="130"/>
      <c r="W117" s="130"/>
      <c r="X117" s="116"/>
      <c r="Y117" s="116"/>
      <c r="Z117" s="116"/>
      <c r="AA117" s="130"/>
      <c r="AB117" s="266"/>
      <c r="AC117" s="131"/>
      <c r="AD117" s="130"/>
      <c r="AE117" s="115"/>
      <c r="AF117" s="115"/>
      <c r="AG117" s="115"/>
      <c r="AH117" s="130"/>
      <c r="AI117" s="130"/>
      <c r="AJ117" s="116"/>
      <c r="AK117" s="116"/>
      <c r="AL117" s="116"/>
      <c r="AM117" s="130"/>
      <c r="AN117" s="266"/>
      <c r="AO117" s="131"/>
      <c r="AP117" s="130"/>
      <c r="AQ117" s="115"/>
      <c r="AR117" s="115"/>
      <c r="AS117" s="115"/>
      <c r="AT117" s="130"/>
      <c r="AU117" s="130"/>
      <c r="AV117" s="116"/>
      <c r="AW117" s="116"/>
      <c r="AX117" s="69"/>
    </row>
    <row r="118" spans="1:50" ht="28.35" customHeight="1" x14ac:dyDescent="0.15">
      <c r="A118" s="267" t="s">
        <v>233</v>
      </c>
      <c r="B118" s="268"/>
      <c r="C118" s="268"/>
      <c r="D118" s="268"/>
      <c r="E118" s="268"/>
      <c r="F118" s="269"/>
      <c r="G118" s="71" t="s">
        <v>559</v>
      </c>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3"/>
    </row>
    <row r="119" spans="1:50" ht="28.35" customHeight="1" x14ac:dyDescent="0.15">
      <c r="A119" s="270"/>
      <c r="B119" s="271"/>
      <c r="C119" s="271"/>
      <c r="D119" s="271"/>
      <c r="E119" s="271"/>
      <c r="F119" s="272"/>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270"/>
      <c r="B120" s="271"/>
      <c r="C120" s="271"/>
      <c r="D120" s="271"/>
      <c r="E120" s="271"/>
      <c r="F120" s="272"/>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70"/>
      <c r="B121" s="271"/>
      <c r="C121" s="271"/>
      <c r="D121" s="271"/>
      <c r="E121" s="271"/>
      <c r="F121" s="272"/>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7.75" customHeight="1" x14ac:dyDescent="0.15">
      <c r="A122" s="270"/>
      <c r="B122" s="271"/>
      <c r="C122" s="271"/>
      <c r="D122" s="271"/>
      <c r="E122" s="271"/>
      <c r="F122" s="272"/>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270"/>
      <c r="B123" s="271"/>
      <c r="C123" s="271"/>
      <c r="D123" s="271"/>
      <c r="E123" s="271"/>
      <c r="F123" s="272"/>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15">
      <c r="A124" s="270"/>
      <c r="B124" s="271"/>
      <c r="C124" s="271"/>
      <c r="D124" s="271"/>
      <c r="E124" s="271"/>
      <c r="F124" s="272"/>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7.75" customHeight="1" x14ac:dyDescent="0.15">
      <c r="A125" s="270"/>
      <c r="B125" s="271"/>
      <c r="C125" s="271"/>
      <c r="D125" s="271"/>
      <c r="E125" s="271"/>
      <c r="F125" s="272"/>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15">
      <c r="A126" s="270"/>
      <c r="B126" s="271"/>
      <c r="C126" s="271"/>
      <c r="D126" s="271"/>
      <c r="E126" s="271"/>
      <c r="F126" s="272"/>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15">
      <c r="A127" s="270"/>
      <c r="B127" s="271"/>
      <c r="C127" s="271"/>
      <c r="D127" s="271"/>
      <c r="E127" s="271"/>
      <c r="F127" s="272"/>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15">
      <c r="A128" s="270"/>
      <c r="B128" s="271"/>
      <c r="C128" s="271"/>
      <c r="D128" s="271"/>
      <c r="E128" s="271"/>
      <c r="F128" s="272"/>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8.35" customHeight="1" x14ac:dyDescent="0.15">
      <c r="A129" s="270"/>
      <c r="B129" s="271"/>
      <c r="C129" s="271"/>
      <c r="D129" s="271"/>
      <c r="E129" s="271"/>
      <c r="F129" s="272"/>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8.35" customHeight="1" x14ac:dyDescent="0.15">
      <c r="A130" s="270"/>
      <c r="B130" s="271"/>
      <c r="C130" s="271"/>
      <c r="D130" s="271"/>
      <c r="E130" s="271"/>
      <c r="F130" s="272"/>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7.75" customHeight="1" x14ac:dyDescent="0.15">
      <c r="A131" s="270"/>
      <c r="B131" s="271"/>
      <c r="C131" s="271"/>
      <c r="D131" s="271"/>
      <c r="E131" s="271"/>
      <c r="F131" s="272"/>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8.35" customHeight="1" x14ac:dyDescent="0.15">
      <c r="A132" s="270"/>
      <c r="B132" s="271"/>
      <c r="C132" s="271"/>
      <c r="D132" s="271"/>
      <c r="E132" s="271"/>
      <c r="F132" s="272"/>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8.35" customHeight="1" x14ac:dyDescent="0.15">
      <c r="A133" s="270"/>
      <c r="B133" s="271"/>
      <c r="C133" s="271"/>
      <c r="D133" s="271"/>
      <c r="E133" s="271"/>
      <c r="F133" s="272"/>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8.35" customHeight="1" x14ac:dyDescent="0.15">
      <c r="A134" s="270"/>
      <c r="B134" s="271"/>
      <c r="C134" s="271"/>
      <c r="D134" s="271"/>
      <c r="E134" s="271"/>
      <c r="F134" s="272"/>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52.5" customHeight="1" x14ac:dyDescent="0.15">
      <c r="A135" s="270"/>
      <c r="B135" s="271"/>
      <c r="C135" s="271"/>
      <c r="D135" s="271"/>
      <c r="E135" s="271"/>
      <c r="F135" s="272"/>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52.5" customHeight="1" x14ac:dyDescent="0.15">
      <c r="A136" s="270"/>
      <c r="B136" s="271"/>
      <c r="C136" s="271"/>
      <c r="D136" s="271"/>
      <c r="E136" s="271"/>
      <c r="F136" s="272"/>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52.5" customHeight="1" x14ac:dyDescent="0.15">
      <c r="A137" s="270"/>
      <c r="B137" s="271"/>
      <c r="C137" s="271"/>
      <c r="D137" s="271"/>
      <c r="E137" s="271"/>
      <c r="F137" s="272"/>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29.25" customHeight="1" x14ac:dyDescent="0.15">
      <c r="A138" s="270"/>
      <c r="B138" s="271"/>
      <c r="C138" s="271"/>
      <c r="D138" s="271"/>
      <c r="E138" s="271"/>
      <c r="F138" s="272"/>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18.399999999999999" customHeight="1" x14ac:dyDescent="0.15">
      <c r="A139" s="270"/>
      <c r="B139" s="271"/>
      <c r="C139" s="271"/>
      <c r="D139" s="271"/>
      <c r="E139" s="271"/>
      <c r="F139" s="272"/>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35.25" customHeight="1" x14ac:dyDescent="0.15">
      <c r="A140" s="270"/>
      <c r="B140" s="271"/>
      <c r="C140" s="271"/>
      <c r="D140" s="271"/>
      <c r="E140" s="271"/>
      <c r="F140" s="272"/>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30" customHeight="1" x14ac:dyDescent="0.15">
      <c r="A141" s="270"/>
      <c r="B141" s="271"/>
      <c r="C141" s="271"/>
      <c r="D141" s="271"/>
      <c r="E141" s="271"/>
      <c r="F141" s="272"/>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24.75" customHeight="1" x14ac:dyDescent="0.15">
      <c r="A142" s="270"/>
      <c r="B142" s="271"/>
      <c r="C142" s="271"/>
      <c r="D142" s="271"/>
      <c r="E142" s="271"/>
      <c r="F142" s="272"/>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24.75" customHeight="1" x14ac:dyDescent="0.15">
      <c r="A143" s="270"/>
      <c r="B143" s="271"/>
      <c r="C143" s="271"/>
      <c r="D143" s="271"/>
      <c r="E143" s="271"/>
      <c r="F143" s="272"/>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4.75" customHeight="1" x14ac:dyDescent="0.15">
      <c r="A144" s="270"/>
      <c r="B144" s="271"/>
      <c r="C144" s="271"/>
      <c r="D144" s="271"/>
      <c r="E144" s="271"/>
      <c r="F144" s="272"/>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1" ht="24.75" customHeight="1" x14ac:dyDescent="0.15">
      <c r="A145" s="270"/>
      <c r="B145" s="271"/>
      <c r="C145" s="271"/>
      <c r="D145" s="271"/>
      <c r="E145" s="271"/>
      <c r="F145" s="272"/>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1" ht="24.75" customHeight="1" x14ac:dyDescent="0.15">
      <c r="A146" s="270"/>
      <c r="B146" s="271"/>
      <c r="C146" s="271"/>
      <c r="D146" s="271"/>
      <c r="E146" s="271"/>
      <c r="F146" s="272"/>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1" ht="24.75" customHeight="1" x14ac:dyDescent="0.15">
      <c r="A147" s="270"/>
      <c r="B147" s="271"/>
      <c r="C147" s="271"/>
      <c r="D147" s="271"/>
      <c r="E147" s="271"/>
      <c r="F147" s="272"/>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1" ht="24.75" customHeight="1" x14ac:dyDescent="0.15">
      <c r="A148" s="273"/>
      <c r="B148" s="274"/>
      <c r="C148" s="274"/>
      <c r="D148" s="274"/>
      <c r="E148" s="274"/>
      <c r="F148" s="275"/>
      <c r="G148" s="74"/>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6"/>
    </row>
    <row r="149" spans="1:51" ht="24.75" customHeight="1" x14ac:dyDescent="0.15">
      <c r="A149" s="174" t="s">
        <v>235</v>
      </c>
      <c r="B149" s="276"/>
      <c r="C149" s="276"/>
      <c r="D149" s="276"/>
      <c r="E149" s="276"/>
      <c r="F149" s="277"/>
      <c r="G149" s="284" t="s">
        <v>673</v>
      </c>
      <c r="H149" s="285"/>
      <c r="I149" s="285"/>
      <c r="J149" s="285"/>
      <c r="K149" s="285"/>
      <c r="L149" s="285"/>
      <c r="M149" s="285"/>
      <c r="N149" s="285"/>
      <c r="O149" s="285"/>
      <c r="P149" s="285"/>
      <c r="Q149" s="285"/>
      <c r="R149" s="285"/>
      <c r="S149" s="285"/>
      <c r="T149" s="285"/>
      <c r="U149" s="285"/>
      <c r="V149" s="285"/>
      <c r="W149" s="285"/>
      <c r="X149" s="285"/>
      <c r="Y149" s="285"/>
      <c r="Z149" s="285"/>
      <c r="AA149" s="285"/>
      <c r="AB149" s="286"/>
      <c r="AC149" s="284" t="s">
        <v>674</v>
      </c>
      <c r="AD149" s="285"/>
      <c r="AE149" s="285"/>
      <c r="AF149" s="285"/>
      <c r="AG149" s="285"/>
      <c r="AH149" s="285"/>
      <c r="AI149" s="285"/>
      <c r="AJ149" s="285"/>
      <c r="AK149" s="285"/>
      <c r="AL149" s="285"/>
      <c r="AM149" s="285"/>
      <c r="AN149" s="285"/>
      <c r="AO149" s="285"/>
      <c r="AP149" s="285"/>
      <c r="AQ149" s="285"/>
      <c r="AR149" s="285"/>
      <c r="AS149" s="285"/>
      <c r="AT149" s="285"/>
      <c r="AU149" s="285"/>
      <c r="AV149" s="285"/>
      <c r="AW149" s="285"/>
      <c r="AX149" s="287"/>
    </row>
    <row r="150" spans="1:51" ht="24.75" customHeight="1" x14ac:dyDescent="0.15">
      <c r="A150" s="278"/>
      <c r="B150" s="279"/>
      <c r="C150" s="279"/>
      <c r="D150" s="279"/>
      <c r="E150" s="279"/>
      <c r="F150" s="280"/>
      <c r="G150" s="247" t="s">
        <v>15</v>
      </c>
      <c r="H150" s="248"/>
      <c r="I150" s="248"/>
      <c r="J150" s="248"/>
      <c r="K150" s="248"/>
      <c r="L150" s="249" t="s">
        <v>16</v>
      </c>
      <c r="M150" s="248"/>
      <c r="N150" s="248"/>
      <c r="O150" s="248"/>
      <c r="P150" s="248"/>
      <c r="Q150" s="248"/>
      <c r="R150" s="248"/>
      <c r="S150" s="248"/>
      <c r="T150" s="248"/>
      <c r="U150" s="248"/>
      <c r="V150" s="248"/>
      <c r="W150" s="248"/>
      <c r="X150" s="250"/>
      <c r="Y150" s="251" t="s">
        <v>17</v>
      </c>
      <c r="Z150" s="252"/>
      <c r="AA150" s="252"/>
      <c r="AB150" s="253"/>
      <c r="AC150" s="247" t="s">
        <v>15</v>
      </c>
      <c r="AD150" s="248"/>
      <c r="AE150" s="248"/>
      <c r="AF150" s="248"/>
      <c r="AG150" s="248"/>
      <c r="AH150" s="249" t="s">
        <v>16</v>
      </c>
      <c r="AI150" s="248"/>
      <c r="AJ150" s="248"/>
      <c r="AK150" s="248"/>
      <c r="AL150" s="248"/>
      <c r="AM150" s="248"/>
      <c r="AN150" s="248"/>
      <c r="AO150" s="248"/>
      <c r="AP150" s="248"/>
      <c r="AQ150" s="248"/>
      <c r="AR150" s="248"/>
      <c r="AS150" s="248"/>
      <c r="AT150" s="250"/>
      <c r="AU150" s="251" t="s">
        <v>17</v>
      </c>
      <c r="AV150" s="252"/>
      <c r="AW150" s="252"/>
      <c r="AX150" s="254"/>
    </row>
    <row r="151" spans="1:51" ht="24.75" customHeight="1" x14ac:dyDescent="0.15">
      <c r="A151" s="278"/>
      <c r="B151" s="279"/>
      <c r="C151" s="279"/>
      <c r="D151" s="279"/>
      <c r="E151" s="279"/>
      <c r="F151" s="280"/>
      <c r="G151" s="255" t="s">
        <v>651</v>
      </c>
      <c r="H151" s="256"/>
      <c r="I151" s="256"/>
      <c r="J151" s="256"/>
      <c r="K151" s="257"/>
      <c r="L151" s="258" t="s">
        <v>652</v>
      </c>
      <c r="M151" s="259"/>
      <c r="N151" s="259"/>
      <c r="O151" s="259"/>
      <c r="P151" s="259"/>
      <c r="Q151" s="259"/>
      <c r="R151" s="259"/>
      <c r="S151" s="259"/>
      <c r="T151" s="259"/>
      <c r="U151" s="259"/>
      <c r="V151" s="259"/>
      <c r="W151" s="259"/>
      <c r="X151" s="260"/>
      <c r="Y151" s="261">
        <v>3</v>
      </c>
      <c r="Z151" s="262"/>
      <c r="AA151" s="262"/>
      <c r="AB151" s="265"/>
      <c r="AC151" s="255" t="s">
        <v>625</v>
      </c>
      <c r="AD151" s="256"/>
      <c r="AE151" s="256"/>
      <c r="AF151" s="256"/>
      <c r="AG151" s="257"/>
      <c r="AH151" s="258" t="s">
        <v>663</v>
      </c>
      <c r="AI151" s="259"/>
      <c r="AJ151" s="259"/>
      <c r="AK151" s="259"/>
      <c r="AL151" s="259"/>
      <c r="AM151" s="259"/>
      <c r="AN151" s="259"/>
      <c r="AO151" s="259"/>
      <c r="AP151" s="259"/>
      <c r="AQ151" s="259"/>
      <c r="AR151" s="259"/>
      <c r="AS151" s="259"/>
      <c r="AT151" s="260"/>
      <c r="AU151" s="261">
        <v>8.5</v>
      </c>
      <c r="AV151" s="262"/>
      <c r="AW151" s="262"/>
      <c r="AX151" s="263"/>
    </row>
    <row r="152" spans="1:51" ht="24.75" customHeight="1" x14ac:dyDescent="0.15">
      <c r="A152" s="278"/>
      <c r="B152" s="279"/>
      <c r="C152" s="279"/>
      <c r="D152" s="279"/>
      <c r="E152" s="279"/>
      <c r="F152" s="280"/>
      <c r="G152" s="226" t="s">
        <v>651</v>
      </c>
      <c r="H152" s="227"/>
      <c r="I152" s="227"/>
      <c r="J152" s="227"/>
      <c r="K152" s="228"/>
      <c r="L152" s="229" t="s">
        <v>653</v>
      </c>
      <c r="M152" s="230"/>
      <c r="N152" s="230"/>
      <c r="O152" s="230"/>
      <c r="P152" s="230"/>
      <c r="Q152" s="230"/>
      <c r="R152" s="230"/>
      <c r="S152" s="230"/>
      <c r="T152" s="230"/>
      <c r="U152" s="230"/>
      <c r="V152" s="230"/>
      <c r="W152" s="230"/>
      <c r="X152" s="231"/>
      <c r="Y152" s="232">
        <v>3</v>
      </c>
      <c r="Z152" s="233"/>
      <c r="AA152" s="233"/>
      <c r="AB152" s="264"/>
      <c r="AC152" s="226" t="s">
        <v>625</v>
      </c>
      <c r="AD152" s="227"/>
      <c r="AE152" s="227"/>
      <c r="AF152" s="227"/>
      <c r="AG152" s="228"/>
      <c r="AH152" s="229" t="s">
        <v>664</v>
      </c>
      <c r="AI152" s="230"/>
      <c r="AJ152" s="230"/>
      <c r="AK152" s="230"/>
      <c r="AL152" s="230"/>
      <c r="AM152" s="230"/>
      <c r="AN152" s="230"/>
      <c r="AO152" s="230"/>
      <c r="AP152" s="230"/>
      <c r="AQ152" s="230"/>
      <c r="AR152" s="230"/>
      <c r="AS152" s="230"/>
      <c r="AT152" s="231"/>
      <c r="AU152" s="232">
        <v>5</v>
      </c>
      <c r="AV152" s="233"/>
      <c r="AW152" s="233"/>
      <c r="AX152" s="234"/>
    </row>
    <row r="153" spans="1:51" ht="24.75" customHeight="1" x14ac:dyDescent="0.15">
      <c r="A153" s="278"/>
      <c r="B153" s="279"/>
      <c r="C153" s="279"/>
      <c r="D153" s="279"/>
      <c r="E153" s="279"/>
      <c r="F153" s="280"/>
      <c r="G153" s="226" t="s">
        <v>651</v>
      </c>
      <c r="H153" s="227"/>
      <c r="I153" s="227"/>
      <c r="J153" s="227"/>
      <c r="K153" s="228"/>
      <c r="L153" s="229" t="s">
        <v>654</v>
      </c>
      <c r="M153" s="230"/>
      <c r="N153" s="230"/>
      <c r="O153" s="230"/>
      <c r="P153" s="230"/>
      <c r="Q153" s="230"/>
      <c r="R153" s="230"/>
      <c r="S153" s="230"/>
      <c r="T153" s="230"/>
      <c r="U153" s="230"/>
      <c r="V153" s="230"/>
      <c r="W153" s="230"/>
      <c r="X153" s="231"/>
      <c r="Y153" s="232">
        <v>3.1</v>
      </c>
      <c r="Z153" s="233"/>
      <c r="AA153" s="233"/>
      <c r="AB153" s="264"/>
      <c r="AC153" s="226" t="s">
        <v>625</v>
      </c>
      <c r="AD153" s="227"/>
      <c r="AE153" s="227"/>
      <c r="AF153" s="227"/>
      <c r="AG153" s="228"/>
      <c r="AH153" s="229" t="s">
        <v>665</v>
      </c>
      <c r="AI153" s="230"/>
      <c r="AJ153" s="230"/>
      <c r="AK153" s="230"/>
      <c r="AL153" s="230"/>
      <c r="AM153" s="230"/>
      <c r="AN153" s="230"/>
      <c r="AO153" s="230"/>
      <c r="AP153" s="230"/>
      <c r="AQ153" s="230"/>
      <c r="AR153" s="230"/>
      <c r="AS153" s="230"/>
      <c r="AT153" s="231"/>
      <c r="AU153" s="232">
        <v>2</v>
      </c>
      <c r="AV153" s="233"/>
      <c r="AW153" s="233"/>
      <c r="AX153" s="234"/>
    </row>
    <row r="154" spans="1:51" ht="24.75" customHeight="1" x14ac:dyDescent="0.15">
      <c r="A154" s="278"/>
      <c r="B154" s="279"/>
      <c r="C154" s="279"/>
      <c r="D154" s="279"/>
      <c r="E154" s="279"/>
      <c r="F154" s="280"/>
      <c r="G154" s="226" t="s">
        <v>651</v>
      </c>
      <c r="H154" s="227"/>
      <c r="I154" s="227"/>
      <c r="J154" s="227"/>
      <c r="K154" s="228"/>
      <c r="L154" s="229" t="s">
        <v>655</v>
      </c>
      <c r="M154" s="230"/>
      <c r="N154" s="230"/>
      <c r="O154" s="230"/>
      <c r="P154" s="230"/>
      <c r="Q154" s="230"/>
      <c r="R154" s="230"/>
      <c r="S154" s="230"/>
      <c r="T154" s="230"/>
      <c r="U154" s="230"/>
      <c r="V154" s="230"/>
      <c r="W154" s="230"/>
      <c r="X154" s="231"/>
      <c r="Y154" s="232">
        <v>6</v>
      </c>
      <c r="Z154" s="233"/>
      <c r="AA154" s="233"/>
      <c r="AB154" s="264"/>
      <c r="AC154" s="226" t="s">
        <v>625</v>
      </c>
      <c r="AD154" s="227"/>
      <c r="AE154" s="227"/>
      <c r="AF154" s="227"/>
      <c r="AG154" s="228"/>
      <c r="AH154" s="229" t="s">
        <v>666</v>
      </c>
      <c r="AI154" s="230"/>
      <c r="AJ154" s="230"/>
      <c r="AK154" s="230"/>
      <c r="AL154" s="230"/>
      <c r="AM154" s="230"/>
      <c r="AN154" s="230"/>
      <c r="AO154" s="230"/>
      <c r="AP154" s="230"/>
      <c r="AQ154" s="230"/>
      <c r="AR154" s="230"/>
      <c r="AS154" s="230"/>
      <c r="AT154" s="231"/>
      <c r="AU154" s="232">
        <v>1.4</v>
      </c>
      <c r="AV154" s="233"/>
      <c r="AW154" s="233"/>
      <c r="AX154" s="234"/>
    </row>
    <row r="155" spans="1:51" ht="24.75" customHeight="1" x14ac:dyDescent="0.15">
      <c r="A155" s="278"/>
      <c r="B155" s="279"/>
      <c r="C155" s="279"/>
      <c r="D155" s="279"/>
      <c r="E155" s="279"/>
      <c r="F155" s="280"/>
      <c r="G155" s="226" t="s">
        <v>651</v>
      </c>
      <c r="H155" s="227"/>
      <c r="I155" s="227"/>
      <c r="J155" s="227"/>
      <c r="K155" s="228"/>
      <c r="L155" s="229" t="s">
        <v>656</v>
      </c>
      <c r="M155" s="230"/>
      <c r="N155" s="230"/>
      <c r="O155" s="230"/>
      <c r="P155" s="230"/>
      <c r="Q155" s="230"/>
      <c r="R155" s="230"/>
      <c r="S155" s="230"/>
      <c r="T155" s="230"/>
      <c r="U155" s="230"/>
      <c r="V155" s="230"/>
      <c r="W155" s="230"/>
      <c r="X155" s="231"/>
      <c r="Y155" s="232">
        <v>3</v>
      </c>
      <c r="Z155" s="233"/>
      <c r="AA155" s="233"/>
      <c r="AB155" s="264"/>
      <c r="AC155" s="226" t="s">
        <v>661</v>
      </c>
      <c r="AD155" s="227"/>
      <c r="AE155" s="227"/>
      <c r="AF155" s="227"/>
      <c r="AG155" s="228"/>
      <c r="AH155" s="229" t="s">
        <v>662</v>
      </c>
      <c r="AI155" s="230"/>
      <c r="AJ155" s="230"/>
      <c r="AK155" s="230"/>
      <c r="AL155" s="230"/>
      <c r="AM155" s="230"/>
      <c r="AN155" s="230"/>
      <c r="AO155" s="230"/>
      <c r="AP155" s="230"/>
      <c r="AQ155" s="230"/>
      <c r="AR155" s="230"/>
      <c r="AS155" s="230"/>
      <c r="AT155" s="231"/>
      <c r="AU155" s="232">
        <v>1.1000000000000001</v>
      </c>
      <c r="AV155" s="233"/>
      <c r="AW155" s="233"/>
      <c r="AX155" s="234"/>
    </row>
    <row r="156" spans="1:51" ht="24.75" customHeight="1" x14ac:dyDescent="0.15">
      <c r="A156" s="278"/>
      <c r="B156" s="279"/>
      <c r="C156" s="279"/>
      <c r="D156" s="279"/>
      <c r="E156" s="279"/>
      <c r="F156" s="280"/>
      <c r="G156" s="226" t="s">
        <v>657</v>
      </c>
      <c r="H156" s="227"/>
      <c r="I156" s="227"/>
      <c r="J156" s="227"/>
      <c r="K156" s="228"/>
      <c r="L156" s="229" t="s">
        <v>659</v>
      </c>
      <c r="M156" s="230"/>
      <c r="N156" s="230"/>
      <c r="O156" s="230"/>
      <c r="P156" s="230"/>
      <c r="Q156" s="230"/>
      <c r="R156" s="230"/>
      <c r="S156" s="230"/>
      <c r="T156" s="230"/>
      <c r="U156" s="230"/>
      <c r="V156" s="230"/>
      <c r="W156" s="230"/>
      <c r="X156" s="231"/>
      <c r="Y156" s="232">
        <v>1.6</v>
      </c>
      <c r="Z156" s="233"/>
      <c r="AA156" s="233"/>
      <c r="AB156" s="264"/>
      <c r="AC156" s="226"/>
      <c r="AD156" s="227"/>
      <c r="AE156" s="227"/>
      <c r="AF156" s="227"/>
      <c r="AG156" s="228"/>
      <c r="AH156" s="229"/>
      <c r="AI156" s="230"/>
      <c r="AJ156" s="230"/>
      <c r="AK156" s="230"/>
      <c r="AL156" s="230"/>
      <c r="AM156" s="230"/>
      <c r="AN156" s="230"/>
      <c r="AO156" s="230"/>
      <c r="AP156" s="230"/>
      <c r="AQ156" s="230"/>
      <c r="AR156" s="230"/>
      <c r="AS156" s="230"/>
      <c r="AT156" s="231"/>
      <c r="AU156" s="232"/>
      <c r="AV156" s="233"/>
      <c r="AW156" s="233"/>
      <c r="AX156" s="234"/>
    </row>
    <row r="157" spans="1:51" ht="24.75" customHeight="1" x14ac:dyDescent="0.15">
      <c r="A157" s="278"/>
      <c r="B157" s="279"/>
      <c r="C157" s="279"/>
      <c r="D157" s="279"/>
      <c r="E157" s="279"/>
      <c r="F157" s="280"/>
      <c r="G157" s="226" t="s">
        <v>658</v>
      </c>
      <c r="H157" s="227"/>
      <c r="I157" s="227"/>
      <c r="J157" s="227"/>
      <c r="K157" s="228"/>
      <c r="L157" s="229" t="s">
        <v>660</v>
      </c>
      <c r="M157" s="230"/>
      <c r="N157" s="230"/>
      <c r="O157" s="230"/>
      <c r="P157" s="230"/>
      <c r="Q157" s="230"/>
      <c r="R157" s="230"/>
      <c r="S157" s="230"/>
      <c r="T157" s="230"/>
      <c r="U157" s="230"/>
      <c r="V157" s="230"/>
      <c r="W157" s="230"/>
      <c r="X157" s="231"/>
      <c r="Y157" s="232">
        <v>1</v>
      </c>
      <c r="Z157" s="233"/>
      <c r="AA157" s="233"/>
      <c r="AB157" s="264"/>
      <c r="AC157" s="226"/>
      <c r="AD157" s="227"/>
      <c r="AE157" s="227"/>
      <c r="AF157" s="227"/>
      <c r="AG157" s="228"/>
      <c r="AH157" s="229"/>
      <c r="AI157" s="230"/>
      <c r="AJ157" s="230"/>
      <c r="AK157" s="230"/>
      <c r="AL157" s="230"/>
      <c r="AM157" s="230"/>
      <c r="AN157" s="230"/>
      <c r="AO157" s="230"/>
      <c r="AP157" s="230"/>
      <c r="AQ157" s="230"/>
      <c r="AR157" s="230"/>
      <c r="AS157" s="230"/>
      <c r="AT157" s="231"/>
      <c r="AU157" s="232"/>
      <c r="AV157" s="233"/>
      <c r="AW157" s="233"/>
      <c r="AX157" s="234"/>
    </row>
    <row r="158" spans="1:51" ht="24.75" customHeight="1" x14ac:dyDescent="0.15">
      <c r="A158" s="278"/>
      <c r="B158" s="279"/>
      <c r="C158" s="279"/>
      <c r="D158" s="279"/>
      <c r="E158" s="279"/>
      <c r="F158" s="280"/>
      <c r="G158" s="226" t="s">
        <v>661</v>
      </c>
      <c r="H158" s="227"/>
      <c r="I158" s="227"/>
      <c r="J158" s="227"/>
      <c r="K158" s="228"/>
      <c r="L158" s="229" t="s">
        <v>662</v>
      </c>
      <c r="M158" s="230"/>
      <c r="N158" s="230"/>
      <c r="O158" s="230"/>
      <c r="P158" s="230"/>
      <c r="Q158" s="230"/>
      <c r="R158" s="230"/>
      <c r="S158" s="230"/>
      <c r="T158" s="230"/>
      <c r="U158" s="230"/>
      <c r="V158" s="230"/>
      <c r="W158" s="230"/>
      <c r="X158" s="231"/>
      <c r="Y158" s="232">
        <v>1.1000000000000001</v>
      </c>
      <c r="Z158" s="233"/>
      <c r="AA158" s="233"/>
      <c r="AB158" s="264"/>
      <c r="AC158" s="226"/>
      <c r="AD158" s="227"/>
      <c r="AE158" s="227"/>
      <c r="AF158" s="227"/>
      <c r="AG158" s="228"/>
      <c r="AH158" s="229"/>
      <c r="AI158" s="230"/>
      <c r="AJ158" s="230"/>
      <c r="AK158" s="230"/>
      <c r="AL158" s="230"/>
      <c r="AM158" s="230"/>
      <c r="AN158" s="230"/>
      <c r="AO158" s="230"/>
      <c r="AP158" s="230"/>
      <c r="AQ158" s="230"/>
      <c r="AR158" s="230"/>
      <c r="AS158" s="230"/>
      <c r="AT158" s="231"/>
      <c r="AU158" s="232"/>
      <c r="AV158" s="233"/>
      <c r="AW158" s="233"/>
      <c r="AX158" s="234"/>
    </row>
    <row r="159" spans="1:51" ht="24.75" customHeight="1" thickBot="1" x14ac:dyDescent="0.2">
      <c r="A159" s="278"/>
      <c r="B159" s="279"/>
      <c r="C159" s="279"/>
      <c r="D159" s="279"/>
      <c r="E159" s="279"/>
      <c r="F159" s="280"/>
      <c r="G159" s="235" t="s">
        <v>18</v>
      </c>
      <c r="H159" s="236"/>
      <c r="I159" s="236"/>
      <c r="J159" s="236"/>
      <c r="K159" s="236"/>
      <c r="L159" s="237"/>
      <c r="M159" s="238"/>
      <c r="N159" s="238"/>
      <c r="O159" s="238"/>
      <c r="P159" s="238"/>
      <c r="Q159" s="238"/>
      <c r="R159" s="238"/>
      <c r="S159" s="238"/>
      <c r="T159" s="238"/>
      <c r="U159" s="238"/>
      <c r="V159" s="238"/>
      <c r="W159" s="238"/>
      <c r="X159" s="239"/>
      <c r="Y159" s="240">
        <f>SUM(Y151:AB158)</f>
        <v>21.800000000000004</v>
      </c>
      <c r="Z159" s="241"/>
      <c r="AA159" s="241"/>
      <c r="AB159" s="242"/>
      <c r="AC159" s="235" t="s">
        <v>18</v>
      </c>
      <c r="AD159" s="236"/>
      <c r="AE159" s="236"/>
      <c r="AF159" s="236"/>
      <c r="AG159" s="236"/>
      <c r="AH159" s="237"/>
      <c r="AI159" s="238"/>
      <c r="AJ159" s="238"/>
      <c r="AK159" s="238"/>
      <c r="AL159" s="238"/>
      <c r="AM159" s="238"/>
      <c r="AN159" s="238"/>
      <c r="AO159" s="238"/>
      <c r="AP159" s="238"/>
      <c r="AQ159" s="238"/>
      <c r="AR159" s="238"/>
      <c r="AS159" s="238"/>
      <c r="AT159" s="239"/>
      <c r="AU159" s="240">
        <f>SUM(AU151:AX158)</f>
        <v>18</v>
      </c>
      <c r="AV159" s="241"/>
      <c r="AW159" s="241"/>
      <c r="AX159" s="243"/>
    </row>
    <row r="160" spans="1:51" ht="24.75" customHeight="1" x14ac:dyDescent="0.15">
      <c r="A160" s="278"/>
      <c r="B160" s="279"/>
      <c r="C160" s="279"/>
      <c r="D160" s="279"/>
      <c r="E160" s="279"/>
      <c r="F160" s="280"/>
      <c r="G160" s="244" t="s">
        <v>623</v>
      </c>
      <c r="H160" s="245"/>
      <c r="I160" s="245"/>
      <c r="J160" s="245"/>
      <c r="K160" s="245"/>
      <c r="L160" s="245"/>
      <c r="M160" s="245"/>
      <c r="N160" s="245"/>
      <c r="O160" s="245"/>
      <c r="P160" s="245"/>
      <c r="Q160" s="245"/>
      <c r="R160" s="245"/>
      <c r="S160" s="245"/>
      <c r="T160" s="245"/>
      <c r="U160" s="245"/>
      <c r="V160" s="245"/>
      <c r="W160" s="245"/>
      <c r="X160" s="245"/>
      <c r="Y160" s="245"/>
      <c r="Z160" s="245"/>
      <c r="AA160" s="245"/>
      <c r="AB160" s="246"/>
      <c r="AC160" s="244"/>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6"/>
      <c r="AY160">
        <f>COUNTA($G$162,$AC$162)</f>
        <v>1</v>
      </c>
    </row>
    <row r="161" spans="1:51" ht="24.75" customHeight="1" x14ac:dyDescent="0.15">
      <c r="A161" s="278"/>
      <c r="B161" s="279"/>
      <c r="C161" s="279"/>
      <c r="D161" s="279"/>
      <c r="E161" s="279"/>
      <c r="F161" s="280"/>
      <c r="G161" s="247" t="s">
        <v>15</v>
      </c>
      <c r="H161" s="248"/>
      <c r="I161" s="248"/>
      <c r="J161" s="248"/>
      <c r="K161" s="248"/>
      <c r="L161" s="249" t="s">
        <v>16</v>
      </c>
      <c r="M161" s="248"/>
      <c r="N161" s="248"/>
      <c r="O161" s="248"/>
      <c r="P161" s="248"/>
      <c r="Q161" s="248"/>
      <c r="R161" s="248"/>
      <c r="S161" s="248"/>
      <c r="T161" s="248"/>
      <c r="U161" s="248"/>
      <c r="V161" s="248"/>
      <c r="W161" s="248"/>
      <c r="X161" s="250"/>
      <c r="Y161" s="251" t="s">
        <v>17</v>
      </c>
      <c r="Z161" s="252"/>
      <c r="AA161" s="252"/>
      <c r="AB161" s="253"/>
      <c r="AC161" s="247" t="s">
        <v>15</v>
      </c>
      <c r="AD161" s="248"/>
      <c r="AE161" s="248"/>
      <c r="AF161" s="248"/>
      <c r="AG161" s="248"/>
      <c r="AH161" s="249" t="s">
        <v>16</v>
      </c>
      <c r="AI161" s="248"/>
      <c r="AJ161" s="248"/>
      <c r="AK161" s="248"/>
      <c r="AL161" s="248"/>
      <c r="AM161" s="248"/>
      <c r="AN161" s="248"/>
      <c r="AO161" s="248"/>
      <c r="AP161" s="248"/>
      <c r="AQ161" s="248"/>
      <c r="AR161" s="248"/>
      <c r="AS161" s="248"/>
      <c r="AT161" s="250"/>
      <c r="AU161" s="251" t="s">
        <v>17</v>
      </c>
      <c r="AV161" s="252"/>
      <c r="AW161" s="252"/>
      <c r="AX161" s="254"/>
      <c r="AY161">
        <f t="shared" ref="AY161:AY167" si="3">$AY$160</f>
        <v>1</v>
      </c>
    </row>
    <row r="162" spans="1:51" ht="24.75" customHeight="1" x14ac:dyDescent="0.15">
      <c r="A162" s="278"/>
      <c r="B162" s="279"/>
      <c r="C162" s="279"/>
      <c r="D162" s="279"/>
      <c r="E162" s="279"/>
      <c r="F162" s="280"/>
      <c r="G162" s="255" t="s">
        <v>625</v>
      </c>
      <c r="H162" s="256"/>
      <c r="I162" s="256"/>
      <c r="J162" s="256"/>
      <c r="K162" s="257"/>
      <c r="L162" s="258" t="s">
        <v>627</v>
      </c>
      <c r="M162" s="259"/>
      <c r="N162" s="259"/>
      <c r="O162" s="259"/>
      <c r="P162" s="259"/>
      <c r="Q162" s="259"/>
      <c r="R162" s="259"/>
      <c r="S162" s="259"/>
      <c r="T162" s="259"/>
      <c r="U162" s="259"/>
      <c r="V162" s="259"/>
      <c r="W162" s="259"/>
      <c r="X162" s="260"/>
      <c r="Y162" s="261">
        <v>6.7</v>
      </c>
      <c r="Z162" s="262"/>
      <c r="AA162" s="262"/>
      <c r="AB162" s="263"/>
      <c r="AC162" s="255"/>
      <c r="AD162" s="256"/>
      <c r="AE162" s="256"/>
      <c r="AF162" s="256"/>
      <c r="AG162" s="257"/>
      <c r="AH162" s="258"/>
      <c r="AI162" s="259"/>
      <c r="AJ162" s="259"/>
      <c r="AK162" s="259"/>
      <c r="AL162" s="259"/>
      <c r="AM162" s="259"/>
      <c r="AN162" s="259"/>
      <c r="AO162" s="259"/>
      <c r="AP162" s="259"/>
      <c r="AQ162" s="259"/>
      <c r="AR162" s="259"/>
      <c r="AS162" s="259"/>
      <c r="AT162" s="260"/>
      <c r="AU162" s="261"/>
      <c r="AV162" s="262"/>
      <c r="AW162" s="262"/>
      <c r="AX162" s="263"/>
      <c r="AY162">
        <f t="shared" si="3"/>
        <v>1</v>
      </c>
    </row>
    <row r="163" spans="1:51" ht="24.75" customHeight="1" x14ac:dyDescent="0.15">
      <c r="A163" s="278"/>
      <c r="B163" s="279"/>
      <c r="C163" s="279"/>
      <c r="D163" s="279"/>
      <c r="E163" s="279"/>
      <c r="F163" s="280"/>
      <c r="G163" s="226" t="s">
        <v>625</v>
      </c>
      <c r="H163" s="227"/>
      <c r="I163" s="227"/>
      <c r="J163" s="227"/>
      <c r="K163" s="228"/>
      <c r="L163" s="229" t="s">
        <v>628</v>
      </c>
      <c r="M163" s="230"/>
      <c r="N163" s="230"/>
      <c r="O163" s="230"/>
      <c r="P163" s="230"/>
      <c r="Q163" s="230"/>
      <c r="R163" s="230"/>
      <c r="S163" s="230"/>
      <c r="T163" s="230"/>
      <c r="U163" s="230"/>
      <c r="V163" s="230"/>
      <c r="W163" s="230"/>
      <c r="X163" s="231"/>
      <c r="Y163" s="232">
        <v>3.7</v>
      </c>
      <c r="Z163" s="233"/>
      <c r="AA163" s="233"/>
      <c r="AB163" s="234"/>
      <c r="AC163" s="226"/>
      <c r="AD163" s="227"/>
      <c r="AE163" s="227"/>
      <c r="AF163" s="227"/>
      <c r="AG163" s="228"/>
      <c r="AH163" s="229"/>
      <c r="AI163" s="230"/>
      <c r="AJ163" s="230"/>
      <c r="AK163" s="230"/>
      <c r="AL163" s="230"/>
      <c r="AM163" s="230"/>
      <c r="AN163" s="230"/>
      <c r="AO163" s="230"/>
      <c r="AP163" s="230"/>
      <c r="AQ163" s="230"/>
      <c r="AR163" s="230"/>
      <c r="AS163" s="230"/>
      <c r="AT163" s="231"/>
      <c r="AU163" s="232"/>
      <c r="AV163" s="233"/>
      <c r="AW163" s="233"/>
      <c r="AX163" s="234"/>
      <c r="AY163">
        <f t="shared" si="3"/>
        <v>1</v>
      </c>
    </row>
    <row r="164" spans="1:51" ht="24.75" customHeight="1" x14ac:dyDescent="0.15">
      <c r="A164" s="278"/>
      <c r="B164" s="279"/>
      <c r="C164" s="279"/>
      <c r="D164" s="279"/>
      <c r="E164" s="279"/>
      <c r="F164" s="280"/>
      <c r="G164" s="226" t="s">
        <v>624</v>
      </c>
      <c r="H164" s="227"/>
      <c r="I164" s="227"/>
      <c r="J164" s="227"/>
      <c r="K164" s="228"/>
      <c r="L164" s="229" t="s">
        <v>629</v>
      </c>
      <c r="M164" s="230"/>
      <c r="N164" s="230"/>
      <c r="O164" s="230"/>
      <c r="P164" s="230"/>
      <c r="Q164" s="230"/>
      <c r="R164" s="230"/>
      <c r="S164" s="230"/>
      <c r="T164" s="230"/>
      <c r="U164" s="230"/>
      <c r="V164" s="230"/>
      <c r="W164" s="230"/>
      <c r="X164" s="231"/>
      <c r="Y164" s="232">
        <v>0.9</v>
      </c>
      <c r="Z164" s="233"/>
      <c r="AA164" s="233"/>
      <c r="AB164" s="234"/>
      <c r="AC164" s="226"/>
      <c r="AD164" s="227"/>
      <c r="AE164" s="227"/>
      <c r="AF164" s="227"/>
      <c r="AG164" s="228"/>
      <c r="AH164" s="229"/>
      <c r="AI164" s="230"/>
      <c r="AJ164" s="230"/>
      <c r="AK164" s="230"/>
      <c r="AL164" s="230"/>
      <c r="AM164" s="230"/>
      <c r="AN164" s="230"/>
      <c r="AO164" s="230"/>
      <c r="AP164" s="230"/>
      <c r="AQ164" s="230"/>
      <c r="AR164" s="230"/>
      <c r="AS164" s="230"/>
      <c r="AT164" s="231"/>
      <c r="AU164" s="232"/>
      <c r="AV164" s="233"/>
      <c r="AW164" s="233"/>
      <c r="AX164" s="234"/>
      <c r="AY164">
        <f t="shared" si="3"/>
        <v>1</v>
      </c>
    </row>
    <row r="165" spans="1:51" ht="24.75" customHeight="1" x14ac:dyDescent="0.15">
      <c r="A165" s="278"/>
      <c r="B165" s="279"/>
      <c r="C165" s="279"/>
      <c r="D165" s="279"/>
      <c r="E165" s="279"/>
      <c r="F165" s="280"/>
      <c r="G165" s="226" t="s">
        <v>624</v>
      </c>
      <c r="H165" s="227"/>
      <c r="I165" s="227"/>
      <c r="J165" s="227"/>
      <c r="K165" s="228"/>
      <c r="L165" s="229" t="s">
        <v>630</v>
      </c>
      <c r="M165" s="230"/>
      <c r="N165" s="230"/>
      <c r="O165" s="230"/>
      <c r="P165" s="230"/>
      <c r="Q165" s="230"/>
      <c r="R165" s="230"/>
      <c r="S165" s="230"/>
      <c r="T165" s="230"/>
      <c r="U165" s="230"/>
      <c r="V165" s="230"/>
      <c r="W165" s="230"/>
      <c r="X165" s="231"/>
      <c r="Y165" s="232">
        <v>0.7</v>
      </c>
      <c r="Z165" s="233"/>
      <c r="AA165" s="233"/>
      <c r="AB165" s="234"/>
      <c r="AC165" s="226"/>
      <c r="AD165" s="227"/>
      <c r="AE165" s="227"/>
      <c r="AF165" s="227"/>
      <c r="AG165" s="228"/>
      <c r="AH165" s="229"/>
      <c r="AI165" s="230"/>
      <c r="AJ165" s="230"/>
      <c r="AK165" s="230"/>
      <c r="AL165" s="230"/>
      <c r="AM165" s="230"/>
      <c r="AN165" s="230"/>
      <c r="AO165" s="230"/>
      <c r="AP165" s="230"/>
      <c r="AQ165" s="230"/>
      <c r="AR165" s="230"/>
      <c r="AS165" s="230"/>
      <c r="AT165" s="231"/>
      <c r="AU165" s="232"/>
      <c r="AV165" s="233"/>
      <c r="AW165" s="233"/>
      <c r="AX165" s="234"/>
      <c r="AY165">
        <f t="shared" si="3"/>
        <v>1</v>
      </c>
    </row>
    <row r="166" spans="1:51" ht="24.75" customHeight="1" x14ac:dyDescent="0.15">
      <c r="A166" s="278"/>
      <c r="B166" s="279"/>
      <c r="C166" s="279"/>
      <c r="D166" s="279"/>
      <c r="E166" s="279"/>
      <c r="F166" s="280"/>
      <c r="G166" s="226" t="s">
        <v>626</v>
      </c>
      <c r="H166" s="227"/>
      <c r="I166" s="227"/>
      <c r="J166" s="227"/>
      <c r="K166" s="228"/>
      <c r="L166" s="229" t="s">
        <v>626</v>
      </c>
      <c r="M166" s="230"/>
      <c r="N166" s="230"/>
      <c r="O166" s="230"/>
      <c r="P166" s="230"/>
      <c r="Q166" s="230"/>
      <c r="R166" s="230"/>
      <c r="S166" s="230"/>
      <c r="T166" s="230"/>
      <c r="U166" s="230"/>
      <c r="V166" s="230"/>
      <c r="W166" s="230"/>
      <c r="X166" s="231"/>
      <c r="Y166" s="232">
        <v>1.2</v>
      </c>
      <c r="Z166" s="233"/>
      <c r="AA166" s="233"/>
      <c r="AB166" s="234"/>
      <c r="AC166" s="226"/>
      <c r="AD166" s="227"/>
      <c r="AE166" s="227"/>
      <c r="AF166" s="227"/>
      <c r="AG166" s="228"/>
      <c r="AH166" s="229"/>
      <c r="AI166" s="230"/>
      <c r="AJ166" s="230"/>
      <c r="AK166" s="230"/>
      <c r="AL166" s="230"/>
      <c r="AM166" s="230"/>
      <c r="AN166" s="230"/>
      <c r="AO166" s="230"/>
      <c r="AP166" s="230"/>
      <c r="AQ166" s="230"/>
      <c r="AR166" s="230"/>
      <c r="AS166" s="230"/>
      <c r="AT166" s="231"/>
      <c r="AU166" s="232"/>
      <c r="AV166" s="233"/>
      <c r="AW166" s="233"/>
      <c r="AX166" s="234"/>
      <c r="AY166">
        <f t="shared" si="3"/>
        <v>1</v>
      </c>
    </row>
    <row r="167" spans="1:51" ht="24.75" customHeight="1" x14ac:dyDescent="0.15">
      <c r="A167" s="281"/>
      <c r="B167" s="282"/>
      <c r="C167" s="282"/>
      <c r="D167" s="282"/>
      <c r="E167" s="282"/>
      <c r="F167" s="283"/>
      <c r="G167" s="235" t="s">
        <v>18</v>
      </c>
      <c r="H167" s="236"/>
      <c r="I167" s="236"/>
      <c r="J167" s="236"/>
      <c r="K167" s="236"/>
      <c r="L167" s="237"/>
      <c r="M167" s="238"/>
      <c r="N167" s="238"/>
      <c r="O167" s="238"/>
      <c r="P167" s="238"/>
      <c r="Q167" s="238"/>
      <c r="R167" s="238"/>
      <c r="S167" s="238"/>
      <c r="T167" s="238"/>
      <c r="U167" s="238"/>
      <c r="V167" s="238"/>
      <c r="W167" s="238"/>
      <c r="X167" s="239"/>
      <c r="Y167" s="240">
        <f>SUM(Y162:AB166)</f>
        <v>13.2</v>
      </c>
      <c r="Z167" s="241"/>
      <c r="AA167" s="241"/>
      <c r="AB167" s="242"/>
      <c r="AC167" s="235" t="s">
        <v>18</v>
      </c>
      <c r="AD167" s="236"/>
      <c r="AE167" s="236"/>
      <c r="AF167" s="236"/>
      <c r="AG167" s="236"/>
      <c r="AH167" s="237"/>
      <c r="AI167" s="238"/>
      <c r="AJ167" s="238"/>
      <c r="AK167" s="238"/>
      <c r="AL167" s="238"/>
      <c r="AM167" s="238"/>
      <c r="AN167" s="238"/>
      <c r="AO167" s="238"/>
      <c r="AP167" s="238"/>
      <c r="AQ167" s="238"/>
      <c r="AR167" s="238"/>
      <c r="AS167" s="238"/>
      <c r="AT167" s="239"/>
      <c r="AU167" s="240">
        <f>SUM(AU162:AX166)</f>
        <v>0</v>
      </c>
      <c r="AV167" s="241"/>
      <c r="AW167" s="241"/>
      <c r="AX167" s="243"/>
      <c r="AY167">
        <f t="shared" si="3"/>
        <v>1</v>
      </c>
    </row>
    <row r="168" spans="1:51" ht="24.75" customHeight="1" thickBot="1" x14ac:dyDescent="0.2">
      <c r="A168" s="221" t="s">
        <v>543</v>
      </c>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3"/>
      <c r="AL168" s="224" t="s">
        <v>209</v>
      </c>
      <c r="AM168" s="225"/>
      <c r="AN168" s="225"/>
      <c r="AO168" s="68" t="s">
        <v>208</v>
      </c>
      <c r="AP168" s="21"/>
      <c r="AQ168" s="21"/>
      <c r="AR168" s="21"/>
      <c r="AS168" s="21"/>
      <c r="AT168" s="21"/>
      <c r="AU168" s="21"/>
      <c r="AV168" s="21"/>
      <c r="AW168" s="21"/>
      <c r="AX168" s="22"/>
      <c r="AY168">
        <f>COUNTIF($AO$168,"☑")</f>
        <v>0</v>
      </c>
    </row>
    <row r="169" spans="1:51" ht="24.75" customHeight="1" x14ac:dyDescent="0.15">
      <c r="A169" s="4"/>
      <c r="B169" s="4"/>
      <c r="C169" s="4"/>
      <c r="D169" s="4"/>
      <c r="E169" s="4"/>
      <c r="F169" s="4"/>
      <c r="G169" s="7"/>
      <c r="H169" s="7"/>
      <c r="I169" s="7"/>
      <c r="J169" s="7"/>
      <c r="K169" s="7"/>
      <c r="L169" s="3"/>
      <c r="M169" s="7"/>
      <c r="N169" s="7"/>
      <c r="O169" s="7"/>
      <c r="P169" s="7"/>
      <c r="Q169" s="7"/>
      <c r="R169" s="7"/>
      <c r="S169" s="7"/>
      <c r="T169" s="7"/>
      <c r="U169" s="7"/>
      <c r="V169" s="7"/>
      <c r="W169" s="7"/>
      <c r="X169" s="7"/>
      <c r="Y169" s="8"/>
      <c r="Z169" s="8"/>
      <c r="AA169" s="8"/>
      <c r="AB169" s="8"/>
      <c r="AC169" s="7"/>
      <c r="AD169" s="7"/>
      <c r="AE169" s="7"/>
      <c r="AF169" s="7"/>
      <c r="AG169" s="7"/>
      <c r="AH169" s="3"/>
      <c r="AI169" s="7"/>
      <c r="AJ169" s="7"/>
      <c r="AK169" s="7"/>
      <c r="AL169" s="7"/>
      <c r="AM169" s="7"/>
      <c r="AN169" s="7"/>
      <c r="AO169" s="7"/>
      <c r="AP169" s="7"/>
      <c r="AQ169" s="7"/>
      <c r="AR169" s="7"/>
      <c r="AS169" s="7"/>
      <c r="AT169" s="7"/>
      <c r="AU169" s="8"/>
      <c r="AV169" s="8"/>
      <c r="AW169" s="8"/>
      <c r="AX169" s="8"/>
    </row>
    <row r="170" spans="1:51" ht="24.75" customHeight="1" x14ac:dyDescent="0.15">
      <c r="A170" s="9"/>
      <c r="B170" s="1" t="s">
        <v>26</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1" ht="24.75" customHeight="1" x14ac:dyDescent="0.15">
      <c r="A171" s="9"/>
      <c r="B171" s="38" t="s">
        <v>217</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spans="1:51" ht="59.25" customHeight="1" x14ac:dyDescent="0.15">
      <c r="A172" s="196"/>
      <c r="B172" s="196"/>
      <c r="C172" s="196" t="s">
        <v>24</v>
      </c>
      <c r="D172" s="196"/>
      <c r="E172" s="196"/>
      <c r="F172" s="196"/>
      <c r="G172" s="196"/>
      <c r="H172" s="196"/>
      <c r="I172" s="196"/>
      <c r="J172" s="197" t="s">
        <v>182</v>
      </c>
      <c r="K172" s="198"/>
      <c r="L172" s="198"/>
      <c r="M172" s="198"/>
      <c r="N172" s="198"/>
      <c r="O172" s="198"/>
      <c r="P172" s="143" t="s">
        <v>25</v>
      </c>
      <c r="Q172" s="143"/>
      <c r="R172" s="143"/>
      <c r="S172" s="143"/>
      <c r="T172" s="143"/>
      <c r="U172" s="143"/>
      <c r="V172" s="143"/>
      <c r="W172" s="143"/>
      <c r="X172" s="143"/>
      <c r="Y172" s="199" t="s">
        <v>181</v>
      </c>
      <c r="Z172" s="200"/>
      <c r="AA172" s="200"/>
      <c r="AB172" s="200"/>
      <c r="AC172" s="197" t="s">
        <v>207</v>
      </c>
      <c r="AD172" s="197"/>
      <c r="AE172" s="197"/>
      <c r="AF172" s="197"/>
      <c r="AG172" s="197"/>
      <c r="AH172" s="199" t="s">
        <v>222</v>
      </c>
      <c r="AI172" s="196"/>
      <c r="AJ172" s="196"/>
      <c r="AK172" s="196"/>
      <c r="AL172" s="196" t="s">
        <v>19</v>
      </c>
      <c r="AM172" s="196"/>
      <c r="AN172" s="196"/>
      <c r="AO172" s="202"/>
      <c r="AP172" s="203" t="s">
        <v>183</v>
      </c>
      <c r="AQ172" s="203"/>
      <c r="AR172" s="203"/>
      <c r="AS172" s="203"/>
      <c r="AT172" s="203"/>
      <c r="AU172" s="203"/>
      <c r="AV172" s="203"/>
      <c r="AW172" s="203"/>
      <c r="AX172" s="203"/>
    </row>
    <row r="173" spans="1:51" ht="52.5" customHeight="1" x14ac:dyDescent="0.15">
      <c r="A173" s="204">
        <v>1</v>
      </c>
      <c r="B173" s="204">
        <v>1</v>
      </c>
      <c r="C173" s="205" t="s">
        <v>684</v>
      </c>
      <c r="D173" s="206"/>
      <c r="E173" s="206"/>
      <c r="F173" s="206"/>
      <c r="G173" s="206"/>
      <c r="H173" s="206"/>
      <c r="I173" s="206"/>
      <c r="J173" s="207">
        <v>4010001013707</v>
      </c>
      <c r="K173" s="208"/>
      <c r="L173" s="208"/>
      <c r="M173" s="208"/>
      <c r="N173" s="208"/>
      <c r="O173" s="208"/>
      <c r="P173" s="209" t="s">
        <v>640</v>
      </c>
      <c r="Q173" s="210"/>
      <c r="R173" s="210"/>
      <c r="S173" s="210"/>
      <c r="T173" s="210"/>
      <c r="U173" s="210"/>
      <c r="V173" s="210"/>
      <c r="W173" s="210"/>
      <c r="X173" s="210"/>
      <c r="Y173" s="211">
        <v>21.8</v>
      </c>
      <c r="Z173" s="212"/>
      <c r="AA173" s="212"/>
      <c r="AB173" s="213"/>
      <c r="AC173" s="214" t="s">
        <v>223</v>
      </c>
      <c r="AD173" s="215"/>
      <c r="AE173" s="215"/>
      <c r="AF173" s="215"/>
      <c r="AG173" s="215"/>
      <c r="AH173" s="216">
        <v>3</v>
      </c>
      <c r="AI173" s="217"/>
      <c r="AJ173" s="217"/>
      <c r="AK173" s="217"/>
      <c r="AL173" s="218" t="s">
        <v>635</v>
      </c>
      <c r="AM173" s="219"/>
      <c r="AN173" s="219"/>
      <c r="AO173" s="220"/>
      <c r="AP173" s="201" t="s">
        <v>670</v>
      </c>
      <c r="AQ173" s="201"/>
      <c r="AR173" s="201"/>
      <c r="AS173" s="201"/>
      <c r="AT173" s="201"/>
      <c r="AU173" s="201"/>
      <c r="AV173" s="201"/>
      <c r="AW173" s="201"/>
      <c r="AX173" s="201"/>
    </row>
    <row r="174" spans="1:51" ht="24.75" customHeight="1" x14ac:dyDescent="0.15">
      <c r="A174" s="42"/>
      <c r="B174" s="42"/>
      <c r="C174" s="42"/>
      <c r="D174" s="42"/>
      <c r="E174" s="42"/>
      <c r="F174" s="42"/>
      <c r="G174" s="42"/>
      <c r="H174" s="42"/>
      <c r="I174" s="42"/>
      <c r="J174" s="43"/>
      <c r="K174" s="43"/>
      <c r="L174" s="43"/>
      <c r="M174" s="43"/>
      <c r="N174" s="43"/>
      <c r="O174" s="43"/>
      <c r="P174" s="44"/>
      <c r="Q174" s="44"/>
      <c r="R174" s="44"/>
      <c r="S174" s="44"/>
      <c r="T174" s="44"/>
      <c r="U174" s="44"/>
      <c r="V174" s="44"/>
      <c r="W174" s="44"/>
      <c r="X174" s="44"/>
      <c r="Y174" s="45"/>
      <c r="Z174" s="45"/>
      <c r="AA174" s="45"/>
      <c r="AB174" s="45"/>
      <c r="AC174" s="45"/>
      <c r="AD174" s="45"/>
      <c r="AE174" s="45"/>
      <c r="AF174" s="45"/>
      <c r="AG174" s="45"/>
      <c r="AH174" s="45"/>
      <c r="AI174" s="45"/>
      <c r="AJ174" s="45"/>
      <c r="AK174" s="45"/>
      <c r="AL174" s="45"/>
      <c r="AM174" s="45"/>
      <c r="AN174" s="45"/>
      <c r="AO174" s="45"/>
      <c r="AP174" s="44"/>
      <c r="AQ174" s="44"/>
      <c r="AR174" s="44"/>
      <c r="AS174" s="44"/>
      <c r="AT174" s="44"/>
      <c r="AU174" s="44"/>
      <c r="AV174" s="44"/>
      <c r="AW174" s="44"/>
      <c r="AX174" s="44"/>
      <c r="AY174">
        <f>COUNTA($C$177)</f>
        <v>1</v>
      </c>
    </row>
    <row r="175" spans="1:51" ht="24.75" customHeight="1" x14ac:dyDescent="0.15">
      <c r="A175" s="42"/>
      <c r="B175" s="46" t="s">
        <v>165</v>
      </c>
      <c r="C175" s="42"/>
      <c r="D175" s="42"/>
      <c r="E175" s="42"/>
      <c r="F175" s="42"/>
      <c r="G175" s="42"/>
      <c r="H175" s="42"/>
      <c r="I175" s="42"/>
      <c r="J175" s="42"/>
      <c r="K175" s="42"/>
      <c r="L175" s="42"/>
      <c r="M175" s="42"/>
      <c r="N175" s="42"/>
      <c r="O175" s="42"/>
      <c r="P175" s="47"/>
      <c r="Q175" s="47"/>
      <c r="R175" s="47"/>
      <c r="S175" s="47"/>
      <c r="T175" s="47"/>
      <c r="U175" s="47"/>
      <c r="V175" s="47"/>
      <c r="W175" s="47"/>
      <c r="X175" s="47"/>
      <c r="Y175" s="48"/>
      <c r="Z175" s="48"/>
      <c r="AA175" s="48"/>
      <c r="AB175" s="48"/>
      <c r="AC175" s="48"/>
      <c r="AD175" s="48"/>
      <c r="AE175" s="48"/>
      <c r="AF175" s="48"/>
      <c r="AG175" s="48"/>
      <c r="AH175" s="48"/>
      <c r="AI175" s="48"/>
      <c r="AJ175" s="48"/>
      <c r="AK175" s="48"/>
      <c r="AL175" s="48"/>
      <c r="AM175" s="48"/>
      <c r="AN175" s="48"/>
      <c r="AO175" s="48"/>
      <c r="AP175" s="47"/>
      <c r="AQ175" s="47"/>
      <c r="AR175" s="47"/>
      <c r="AS175" s="47"/>
      <c r="AT175" s="47"/>
      <c r="AU175" s="47"/>
      <c r="AV175" s="47"/>
      <c r="AW175" s="47"/>
      <c r="AX175" s="47"/>
      <c r="AY175">
        <f>$AY$174</f>
        <v>1</v>
      </c>
    </row>
    <row r="176" spans="1:51" ht="59.25" customHeight="1" x14ac:dyDescent="0.15">
      <c r="A176" s="196"/>
      <c r="B176" s="196"/>
      <c r="C176" s="196" t="s">
        <v>24</v>
      </c>
      <c r="D176" s="196"/>
      <c r="E176" s="196"/>
      <c r="F176" s="196"/>
      <c r="G176" s="196"/>
      <c r="H176" s="196"/>
      <c r="I176" s="196"/>
      <c r="J176" s="197" t="s">
        <v>182</v>
      </c>
      <c r="K176" s="198"/>
      <c r="L176" s="198"/>
      <c r="M176" s="198"/>
      <c r="N176" s="198"/>
      <c r="O176" s="198"/>
      <c r="P176" s="143" t="s">
        <v>25</v>
      </c>
      <c r="Q176" s="143"/>
      <c r="R176" s="143"/>
      <c r="S176" s="143"/>
      <c r="T176" s="143"/>
      <c r="U176" s="143"/>
      <c r="V176" s="143"/>
      <c r="W176" s="143"/>
      <c r="X176" s="143"/>
      <c r="Y176" s="199" t="s">
        <v>181</v>
      </c>
      <c r="Z176" s="200"/>
      <c r="AA176" s="200"/>
      <c r="AB176" s="200"/>
      <c r="AC176" s="197" t="s">
        <v>207</v>
      </c>
      <c r="AD176" s="197"/>
      <c r="AE176" s="197"/>
      <c r="AF176" s="197"/>
      <c r="AG176" s="197"/>
      <c r="AH176" s="199" t="s">
        <v>222</v>
      </c>
      <c r="AI176" s="196"/>
      <c r="AJ176" s="196"/>
      <c r="AK176" s="196"/>
      <c r="AL176" s="196" t="s">
        <v>19</v>
      </c>
      <c r="AM176" s="196"/>
      <c r="AN176" s="196"/>
      <c r="AO176" s="202"/>
      <c r="AP176" s="203" t="s">
        <v>183</v>
      </c>
      <c r="AQ176" s="203"/>
      <c r="AR176" s="203"/>
      <c r="AS176" s="203"/>
      <c r="AT176" s="203"/>
      <c r="AU176" s="203"/>
      <c r="AV176" s="203"/>
      <c r="AW176" s="203"/>
      <c r="AX176" s="203"/>
      <c r="AY176">
        <f>$AY$174</f>
        <v>1</v>
      </c>
    </row>
    <row r="177" spans="1:51" ht="48.75" customHeight="1" x14ac:dyDescent="0.15">
      <c r="A177" s="204">
        <v>1</v>
      </c>
      <c r="B177" s="204">
        <v>1</v>
      </c>
      <c r="C177" s="205" t="s">
        <v>685</v>
      </c>
      <c r="D177" s="206"/>
      <c r="E177" s="206"/>
      <c r="F177" s="206"/>
      <c r="G177" s="206"/>
      <c r="H177" s="206"/>
      <c r="I177" s="206"/>
      <c r="J177" s="207">
        <v>8010701012863</v>
      </c>
      <c r="K177" s="208"/>
      <c r="L177" s="208"/>
      <c r="M177" s="208"/>
      <c r="N177" s="208"/>
      <c r="O177" s="208"/>
      <c r="P177" s="209" t="s">
        <v>641</v>
      </c>
      <c r="Q177" s="210"/>
      <c r="R177" s="210"/>
      <c r="S177" s="210"/>
      <c r="T177" s="210"/>
      <c r="U177" s="210"/>
      <c r="V177" s="210"/>
      <c r="W177" s="210"/>
      <c r="X177" s="210"/>
      <c r="Y177" s="211">
        <v>18</v>
      </c>
      <c r="Z177" s="212"/>
      <c r="AA177" s="212"/>
      <c r="AB177" s="213"/>
      <c r="AC177" s="214" t="s">
        <v>224</v>
      </c>
      <c r="AD177" s="215"/>
      <c r="AE177" s="215"/>
      <c r="AF177" s="215"/>
      <c r="AG177" s="215"/>
      <c r="AH177" s="216">
        <v>3</v>
      </c>
      <c r="AI177" s="217"/>
      <c r="AJ177" s="217"/>
      <c r="AK177" s="217"/>
      <c r="AL177" s="218" t="s">
        <v>635</v>
      </c>
      <c r="AM177" s="219"/>
      <c r="AN177" s="219"/>
      <c r="AO177" s="220"/>
      <c r="AP177" s="201" t="s">
        <v>670</v>
      </c>
      <c r="AQ177" s="201"/>
      <c r="AR177" s="201"/>
      <c r="AS177" s="201"/>
      <c r="AT177" s="201"/>
      <c r="AU177" s="201"/>
      <c r="AV177" s="201"/>
      <c r="AW177" s="201"/>
      <c r="AX177" s="201"/>
      <c r="AY177">
        <f>$AY$174</f>
        <v>1</v>
      </c>
    </row>
    <row r="178" spans="1:51" ht="24.75" customHeight="1" x14ac:dyDescent="0.15">
      <c r="A178" s="49"/>
      <c r="B178" s="49"/>
      <c r="C178" s="49"/>
      <c r="D178" s="49"/>
      <c r="E178" s="49"/>
      <c r="F178" s="49"/>
      <c r="G178" s="49"/>
      <c r="H178" s="49"/>
      <c r="I178" s="49"/>
      <c r="J178" s="49"/>
      <c r="K178" s="49"/>
      <c r="L178" s="49"/>
      <c r="M178" s="49"/>
      <c r="N178" s="49"/>
      <c r="O178" s="49"/>
      <c r="P178" s="50"/>
      <c r="Q178" s="50"/>
      <c r="R178" s="50"/>
      <c r="S178" s="50"/>
      <c r="T178" s="50"/>
      <c r="U178" s="50"/>
      <c r="V178" s="50"/>
      <c r="W178" s="50"/>
      <c r="X178" s="50"/>
      <c r="Y178" s="51"/>
      <c r="Z178" s="51"/>
      <c r="AA178" s="51"/>
      <c r="AB178" s="51"/>
      <c r="AC178" s="51"/>
      <c r="AD178" s="51"/>
      <c r="AE178" s="51"/>
      <c r="AF178" s="51"/>
      <c r="AG178" s="51"/>
      <c r="AH178" s="51"/>
      <c r="AI178" s="51"/>
      <c r="AJ178" s="51"/>
      <c r="AK178" s="51"/>
      <c r="AL178" s="51"/>
      <c r="AM178" s="51"/>
      <c r="AN178" s="51"/>
      <c r="AO178" s="51"/>
      <c r="AP178" s="50"/>
      <c r="AQ178" s="50"/>
      <c r="AR178" s="50"/>
      <c r="AS178" s="50"/>
      <c r="AT178" s="50"/>
      <c r="AU178" s="50"/>
      <c r="AV178" s="50"/>
      <c r="AW178" s="50"/>
      <c r="AX178" s="50"/>
      <c r="AY178">
        <f>COUNTA($C$181)</f>
        <v>1</v>
      </c>
    </row>
    <row r="179" spans="1:51" ht="24.75" customHeight="1" x14ac:dyDescent="0.15">
      <c r="A179" s="42"/>
      <c r="B179" s="46" t="s">
        <v>200</v>
      </c>
      <c r="C179" s="42"/>
      <c r="D179" s="42"/>
      <c r="E179" s="42"/>
      <c r="F179" s="42"/>
      <c r="G179" s="42"/>
      <c r="H179" s="42"/>
      <c r="I179" s="42"/>
      <c r="J179" s="42"/>
      <c r="K179" s="42"/>
      <c r="L179" s="42"/>
      <c r="M179" s="42"/>
      <c r="N179" s="42"/>
      <c r="O179" s="42"/>
      <c r="P179" s="47"/>
      <c r="Q179" s="47"/>
      <c r="R179" s="47"/>
      <c r="S179" s="47"/>
      <c r="T179" s="47"/>
      <c r="U179" s="47"/>
      <c r="V179" s="47"/>
      <c r="W179" s="47"/>
      <c r="X179" s="47"/>
      <c r="Y179" s="48"/>
      <c r="Z179" s="48"/>
      <c r="AA179" s="48"/>
      <c r="AB179" s="48"/>
      <c r="AC179" s="48"/>
      <c r="AD179" s="48"/>
      <c r="AE179" s="48"/>
      <c r="AF179" s="48"/>
      <c r="AG179" s="48"/>
      <c r="AH179" s="48"/>
      <c r="AI179" s="48"/>
      <c r="AJ179" s="48"/>
      <c r="AK179" s="48"/>
      <c r="AL179" s="48"/>
      <c r="AM179" s="48"/>
      <c r="AN179" s="48"/>
      <c r="AO179" s="48"/>
      <c r="AP179" s="47"/>
      <c r="AQ179" s="47"/>
      <c r="AR179" s="47"/>
      <c r="AS179" s="47"/>
      <c r="AT179" s="47"/>
      <c r="AU179" s="47"/>
      <c r="AV179" s="47"/>
      <c r="AW179" s="47"/>
      <c r="AX179" s="47"/>
      <c r="AY179">
        <f>$AY$178</f>
        <v>1</v>
      </c>
    </row>
    <row r="180" spans="1:51" ht="59.25" customHeight="1" x14ac:dyDescent="0.15">
      <c r="A180" s="196"/>
      <c r="B180" s="196"/>
      <c r="C180" s="196" t="s">
        <v>24</v>
      </c>
      <c r="D180" s="196"/>
      <c r="E180" s="196"/>
      <c r="F180" s="196"/>
      <c r="G180" s="196"/>
      <c r="H180" s="196"/>
      <c r="I180" s="196"/>
      <c r="J180" s="197" t="s">
        <v>182</v>
      </c>
      <c r="K180" s="198"/>
      <c r="L180" s="198"/>
      <c r="M180" s="198"/>
      <c r="N180" s="198"/>
      <c r="O180" s="198"/>
      <c r="P180" s="143" t="s">
        <v>25</v>
      </c>
      <c r="Q180" s="143"/>
      <c r="R180" s="143"/>
      <c r="S180" s="143"/>
      <c r="T180" s="143"/>
      <c r="U180" s="143"/>
      <c r="V180" s="143"/>
      <c r="W180" s="143"/>
      <c r="X180" s="143"/>
      <c r="Y180" s="199" t="s">
        <v>181</v>
      </c>
      <c r="Z180" s="200"/>
      <c r="AA180" s="200"/>
      <c r="AB180" s="200"/>
      <c r="AC180" s="197" t="s">
        <v>207</v>
      </c>
      <c r="AD180" s="197"/>
      <c r="AE180" s="197"/>
      <c r="AF180" s="197"/>
      <c r="AG180" s="197"/>
      <c r="AH180" s="199" t="s">
        <v>222</v>
      </c>
      <c r="AI180" s="196"/>
      <c r="AJ180" s="196"/>
      <c r="AK180" s="196"/>
      <c r="AL180" s="196" t="s">
        <v>19</v>
      </c>
      <c r="AM180" s="196"/>
      <c r="AN180" s="196"/>
      <c r="AO180" s="202"/>
      <c r="AP180" s="203" t="s">
        <v>183</v>
      </c>
      <c r="AQ180" s="203"/>
      <c r="AR180" s="203"/>
      <c r="AS180" s="203"/>
      <c r="AT180" s="203"/>
      <c r="AU180" s="203"/>
      <c r="AV180" s="203"/>
      <c r="AW180" s="203"/>
      <c r="AX180" s="203"/>
      <c r="AY180">
        <f>$AY$178</f>
        <v>1</v>
      </c>
    </row>
    <row r="181" spans="1:51" ht="30" customHeight="1" x14ac:dyDescent="0.15">
      <c r="A181" s="204">
        <v>1</v>
      </c>
      <c r="B181" s="204">
        <v>1</v>
      </c>
      <c r="C181" s="205" t="s">
        <v>686</v>
      </c>
      <c r="D181" s="206"/>
      <c r="E181" s="206"/>
      <c r="F181" s="206"/>
      <c r="G181" s="206"/>
      <c r="H181" s="206"/>
      <c r="I181" s="206"/>
      <c r="J181" s="207">
        <v>9130001022369</v>
      </c>
      <c r="K181" s="208"/>
      <c r="L181" s="208"/>
      <c r="M181" s="208"/>
      <c r="N181" s="208"/>
      <c r="O181" s="208"/>
      <c r="P181" s="209" t="s">
        <v>642</v>
      </c>
      <c r="Q181" s="210"/>
      <c r="R181" s="210"/>
      <c r="S181" s="210"/>
      <c r="T181" s="210"/>
      <c r="U181" s="210"/>
      <c r="V181" s="210"/>
      <c r="W181" s="210"/>
      <c r="X181" s="210"/>
      <c r="Y181" s="211">
        <v>0.3</v>
      </c>
      <c r="Z181" s="212"/>
      <c r="AA181" s="212"/>
      <c r="AB181" s="213"/>
      <c r="AC181" s="214" t="s">
        <v>229</v>
      </c>
      <c r="AD181" s="215"/>
      <c r="AE181" s="215"/>
      <c r="AF181" s="215"/>
      <c r="AG181" s="215"/>
      <c r="AH181" s="216" t="s">
        <v>635</v>
      </c>
      <c r="AI181" s="217"/>
      <c r="AJ181" s="217"/>
      <c r="AK181" s="217"/>
      <c r="AL181" s="218" t="s">
        <v>635</v>
      </c>
      <c r="AM181" s="219"/>
      <c r="AN181" s="219"/>
      <c r="AO181" s="220"/>
      <c r="AP181" s="201" t="s">
        <v>635</v>
      </c>
      <c r="AQ181" s="201"/>
      <c r="AR181" s="201"/>
      <c r="AS181" s="201"/>
      <c r="AT181" s="201"/>
      <c r="AU181" s="201"/>
      <c r="AV181" s="201"/>
      <c r="AW181" s="201"/>
      <c r="AX181" s="201"/>
      <c r="AY181">
        <f>$AY$178</f>
        <v>1</v>
      </c>
    </row>
    <row r="182" spans="1:51" ht="24.75" customHeight="1" x14ac:dyDescent="0.15">
      <c r="A182" s="49"/>
      <c r="B182" s="49"/>
      <c r="C182" s="49"/>
      <c r="D182" s="49"/>
      <c r="E182" s="49"/>
      <c r="F182" s="49"/>
      <c r="G182" s="49"/>
      <c r="H182" s="49"/>
      <c r="I182" s="49"/>
      <c r="J182" s="49"/>
      <c r="K182" s="49"/>
      <c r="L182" s="49"/>
      <c r="M182" s="49"/>
      <c r="N182" s="49"/>
      <c r="O182" s="49"/>
      <c r="P182" s="50"/>
      <c r="Q182" s="50"/>
      <c r="R182" s="50"/>
      <c r="S182" s="50"/>
      <c r="T182" s="50"/>
      <c r="U182" s="50"/>
      <c r="V182" s="50"/>
      <c r="W182" s="50"/>
      <c r="X182" s="50"/>
      <c r="Y182" s="51"/>
      <c r="Z182" s="51"/>
      <c r="AA182" s="51"/>
      <c r="AB182" s="51"/>
      <c r="AC182" s="51"/>
      <c r="AD182" s="51"/>
      <c r="AE182" s="51"/>
      <c r="AF182" s="51"/>
      <c r="AG182" s="51"/>
      <c r="AH182" s="51"/>
      <c r="AI182" s="51"/>
      <c r="AJ182" s="51"/>
      <c r="AK182" s="51"/>
      <c r="AL182" s="51"/>
      <c r="AM182" s="51"/>
      <c r="AN182" s="51"/>
      <c r="AO182" s="51"/>
      <c r="AP182" s="50"/>
      <c r="AQ182" s="50"/>
      <c r="AR182" s="50"/>
      <c r="AS182" s="50"/>
      <c r="AT182" s="50"/>
      <c r="AU182" s="50"/>
      <c r="AV182" s="50"/>
      <c r="AW182" s="50"/>
      <c r="AX182" s="50"/>
      <c r="AY182">
        <f>COUNTA($C$185)</f>
        <v>1</v>
      </c>
    </row>
    <row r="183" spans="1:51" ht="24.75" customHeight="1" x14ac:dyDescent="0.15">
      <c r="A183" s="42"/>
      <c r="B183" s="46" t="s">
        <v>166</v>
      </c>
      <c r="C183" s="42"/>
      <c r="D183" s="42"/>
      <c r="E183" s="42"/>
      <c r="F183" s="42"/>
      <c r="G183" s="42"/>
      <c r="H183" s="42"/>
      <c r="I183" s="42"/>
      <c r="J183" s="42"/>
      <c r="K183" s="42"/>
      <c r="L183" s="42"/>
      <c r="M183" s="42"/>
      <c r="N183" s="42"/>
      <c r="O183" s="42"/>
      <c r="P183" s="47"/>
      <c r="Q183" s="47"/>
      <c r="R183" s="47"/>
      <c r="S183" s="47"/>
      <c r="T183" s="47"/>
      <c r="U183" s="47"/>
      <c r="V183" s="47"/>
      <c r="W183" s="47"/>
      <c r="X183" s="47"/>
      <c r="Y183" s="48"/>
      <c r="Z183" s="48"/>
      <c r="AA183" s="48"/>
      <c r="AB183" s="48"/>
      <c r="AC183" s="48"/>
      <c r="AD183" s="48"/>
      <c r="AE183" s="48"/>
      <c r="AF183" s="48"/>
      <c r="AG183" s="48"/>
      <c r="AH183" s="48"/>
      <c r="AI183" s="48"/>
      <c r="AJ183" s="48"/>
      <c r="AK183" s="48"/>
      <c r="AL183" s="48"/>
      <c r="AM183" s="48"/>
      <c r="AN183" s="48"/>
      <c r="AO183" s="48"/>
      <c r="AP183" s="47"/>
      <c r="AQ183" s="47"/>
      <c r="AR183" s="47"/>
      <c r="AS183" s="47"/>
      <c r="AT183" s="47"/>
      <c r="AU183" s="47"/>
      <c r="AV183" s="47"/>
      <c r="AW183" s="47"/>
      <c r="AX183" s="47"/>
      <c r="AY183">
        <f>$AY$182</f>
        <v>1</v>
      </c>
    </row>
    <row r="184" spans="1:51" ht="59.25" customHeight="1" x14ac:dyDescent="0.15">
      <c r="A184" s="196"/>
      <c r="B184" s="196"/>
      <c r="C184" s="196" t="s">
        <v>24</v>
      </c>
      <c r="D184" s="196"/>
      <c r="E184" s="196"/>
      <c r="F184" s="196"/>
      <c r="G184" s="196"/>
      <c r="H184" s="196"/>
      <c r="I184" s="196"/>
      <c r="J184" s="197" t="s">
        <v>182</v>
      </c>
      <c r="K184" s="198"/>
      <c r="L184" s="198"/>
      <c r="M184" s="198"/>
      <c r="N184" s="198"/>
      <c r="O184" s="198"/>
      <c r="P184" s="143" t="s">
        <v>25</v>
      </c>
      <c r="Q184" s="143"/>
      <c r="R184" s="143"/>
      <c r="S184" s="143"/>
      <c r="T184" s="143"/>
      <c r="U184" s="143"/>
      <c r="V184" s="143"/>
      <c r="W184" s="143"/>
      <c r="X184" s="143"/>
      <c r="Y184" s="199" t="s">
        <v>181</v>
      </c>
      <c r="Z184" s="200"/>
      <c r="AA184" s="200"/>
      <c r="AB184" s="200"/>
      <c r="AC184" s="197" t="s">
        <v>207</v>
      </c>
      <c r="AD184" s="197"/>
      <c r="AE184" s="197"/>
      <c r="AF184" s="197"/>
      <c r="AG184" s="197"/>
      <c r="AH184" s="199" t="s">
        <v>222</v>
      </c>
      <c r="AI184" s="196"/>
      <c r="AJ184" s="196"/>
      <c r="AK184" s="196"/>
      <c r="AL184" s="196" t="s">
        <v>19</v>
      </c>
      <c r="AM184" s="196"/>
      <c r="AN184" s="196"/>
      <c r="AO184" s="202"/>
      <c r="AP184" s="203" t="s">
        <v>183</v>
      </c>
      <c r="AQ184" s="203"/>
      <c r="AR184" s="203"/>
      <c r="AS184" s="203"/>
      <c r="AT184" s="203"/>
      <c r="AU184" s="203"/>
      <c r="AV184" s="203"/>
      <c r="AW184" s="203"/>
      <c r="AX184" s="203"/>
      <c r="AY184">
        <f>$AY$182</f>
        <v>1</v>
      </c>
    </row>
    <row r="185" spans="1:51" ht="30" customHeight="1" x14ac:dyDescent="0.15">
      <c r="A185" s="204">
        <v>1</v>
      </c>
      <c r="B185" s="204">
        <v>1</v>
      </c>
      <c r="C185" s="205" t="s">
        <v>687</v>
      </c>
      <c r="D185" s="206"/>
      <c r="E185" s="206"/>
      <c r="F185" s="206"/>
      <c r="G185" s="206"/>
      <c r="H185" s="206"/>
      <c r="I185" s="206"/>
      <c r="J185" s="207">
        <v>6010001011147</v>
      </c>
      <c r="K185" s="208"/>
      <c r="L185" s="208"/>
      <c r="M185" s="208"/>
      <c r="N185" s="208"/>
      <c r="O185" s="208"/>
      <c r="P185" s="209" t="s">
        <v>643</v>
      </c>
      <c r="Q185" s="210"/>
      <c r="R185" s="210"/>
      <c r="S185" s="210"/>
      <c r="T185" s="210"/>
      <c r="U185" s="210"/>
      <c r="V185" s="210"/>
      <c r="W185" s="210"/>
      <c r="X185" s="210"/>
      <c r="Y185" s="211">
        <v>0</v>
      </c>
      <c r="Z185" s="212"/>
      <c r="AA185" s="212"/>
      <c r="AB185" s="213"/>
      <c r="AC185" s="214" t="s">
        <v>229</v>
      </c>
      <c r="AD185" s="215"/>
      <c r="AE185" s="215"/>
      <c r="AF185" s="215"/>
      <c r="AG185" s="215"/>
      <c r="AH185" s="216" t="s">
        <v>635</v>
      </c>
      <c r="AI185" s="217"/>
      <c r="AJ185" s="217"/>
      <c r="AK185" s="217"/>
      <c r="AL185" s="218" t="s">
        <v>635</v>
      </c>
      <c r="AM185" s="219"/>
      <c r="AN185" s="219"/>
      <c r="AO185" s="220"/>
      <c r="AP185" s="201" t="s">
        <v>635</v>
      </c>
      <c r="AQ185" s="201"/>
      <c r="AR185" s="201"/>
      <c r="AS185" s="201"/>
      <c r="AT185" s="201"/>
      <c r="AU185" s="201"/>
      <c r="AV185" s="201"/>
      <c r="AW185" s="201"/>
      <c r="AX185" s="201"/>
      <c r="AY185">
        <f>$AY$182</f>
        <v>1</v>
      </c>
    </row>
    <row r="186" spans="1:51" ht="24.75" customHeight="1" x14ac:dyDescent="0.15">
      <c r="A186" s="49"/>
      <c r="B186" s="49"/>
      <c r="C186" s="49"/>
      <c r="D186" s="49"/>
      <c r="E186" s="49"/>
      <c r="F186" s="49"/>
      <c r="G186" s="49"/>
      <c r="H186" s="49"/>
      <c r="I186" s="49"/>
      <c r="J186" s="49"/>
      <c r="K186" s="49"/>
      <c r="L186" s="49"/>
      <c r="M186" s="49"/>
      <c r="N186" s="49"/>
      <c r="O186" s="49"/>
      <c r="P186" s="50"/>
      <c r="Q186" s="50"/>
      <c r="R186" s="50"/>
      <c r="S186" s="50"/>
      <c r="T186" s="50"/>
      <c r="U186" s="50"/>
      <c r="V186" s="50"/>
      <c r="W186" s="50"/>
      <c r="X186" s="50"/>
      <c r="Y186" s="51"/>
      <c r="Z186" s="51"/>
      <c r="AA186" s="51"/>
      <c r="AB186" s="51"/>
      <c r="AC186" s="51"/>
      <c r="AD186" s="51"/>
      <c r="AE186" s="51"/>
      <c r="AF186" s="51"/>
      <c r="AG186" s="51"/>
      <c r="AH186" s="51"/>
      <c r="AI186" s="51"/>
      <c r="AJ186" s="51"/>
      <c r="AK186" s="51"/>
      <c r="AL186" s="51"/>
      <c r="AM186" s="51"/>
      <c r="AN186" s="51"/>
      <c r="AO186" s="51"/>
      <c r="AP186" s="50"/>
      <c r="AQ186" s="50"/>
      <c r="AR186" s="50"/>
      <c r="AS186" s="50"/>
      <c r="AT186" s="50"/>
      <c r="AU186" s="50"/>
      <c r="AV186" s="50"/>
      <c r="AW186" s="50"/>
      <c r="AX186" s="50"/>
      <c r="AY186">
        <f>COUNTA($C$189)</f>
        <v>1</v>
      </c>
    </row>
    <row r="187" spans="1:51" ht="24.75" customHeight="1" x14ac:dyDescent="0.15">
      <c r="A187" s="42"/>
      <c r="B187" s="46" t="s">
        <v>167</v>
      </c>
      <c r="C187" s="42"/>
      <c r="D187" s="42"/>
      <c r="E187" s="42"/>
      <c r="F187" s="42"/>
      <c r="G187" s="42"/>
      <c r="H187" s="42"/>
      <c r="I187" s="42"/>
      <c r="J187" s="42"/>
      <c r="K187" s="42"/>
      <c r="L187" s="42"/>
      <c r="M187" s="42"/>
      <c r="N187" s="42"/>
      <c r="O187" s="42"/>
      <c r="P187" s="47"/>
      <c r="Q187" s="47"/>
      <c r="R187" s="47"/>
      <c r="S187" s="47"/>
      <c r="T187" s="47"/>
      <c r="U187" s="47"/>
      <c r="V187" s="47"/>
      <c r="W187" s="47"/>
      <c r="X187" s="47"/>
      <c r="Y187" s="48"/>
      <c r="Z187" s="48"/>
      <c r="AA187" s="48"/>
      <c r="AB187" s="48"/>
      <c r="AC187" s="48"/>
      <c r="AD187" s="48"/>
      <c r="AE187" s="48"/>
      <c r="AF187" s="48"/>
      <c r="AG187" s="48"/>
      <c r="AH187" s="48"/>
      <c r="AI187" s="48"/>
      <c r="AJ187" s="48"/>
      <c r="AK187" s="48"/>
      <c r="AL187" s="48"/>
      <c r="AM187" s="48"/>
      <c r="AN187" s="48"/>
      <c r="AO187" s="48"/>
      <c r="AP187" s="47"/>
      <c r="AQ187" s="47"/>
      <c r="AR187" s="47"/>
      <c r="AS187" s="47"/>
      <c r="AT187" s="47"/>
      <c r="AU187" s="47"/>
      <c r="AV187" s="47"/>
      <c r="AW187" s="47"/>
      <c r="AX187" s="47"/>
      <c r="AY187">
        <f>$AY$186</f>
        <v>1</v>
      </c>
    </row>
    <row r="188" spans="1:51" ht="59.25" customHeight="1" x14ac:dyDescent="0.15">
      <c r="A188" s="196"/>
      <c r="B188" s="196"/>
      <c r="C188" s="196" t="s">
        <v>24</v>
      </c>
      <c r="D188" s="196"/>
      <c r="E188" s="196"/>
      <c r="F188" s="196"/>
      <c r="G188" s="196"/>
      <c r="H188" s="196"/>
      <c r="I188" s="196"/>
      <c r="J188" s="197" t="s">
        <v>182</v>
      </c>
      <c r="K188" s="198"/>
      <c r="L188" s="198"/>
      <c r="M188" s="198"/>
      <c r="N188" s="198"/>
      <c r="O188" s="198"/>
      <c r="P188" s="143" t="s">
        <v>25</v>
      </c>
      <c r="Q188" s="143"/>
      <c r="R188" s="143"/>
      <c r="S188" s="143"/>
      <c r="T188" s="143"/>
      <c r="U188" s="143"/>
      <c r="V188" s="143"/>
      <c r="W188" s="143"/>
      <c r="X188" s="143"/>
      <c r="Y188" s="199" t="s">
        <v>181</v>
      </c>
      <c r="Z188" s="200"/>
      <c r="AA188" s="200"/>
      <c r="AB188" s="200"/>
      <c r="AC188" s="197" t="s">
        <v>207</v>
      </c>
      <c r="AD188" s="197"/>
      <c r="AE188" s="197"/>
      <c r="AF188" s="197"/>
      <c r="AG188" s="197"/>
      <c r="AH188" s="199" t="s">
        <v>222</v>
      </c>
      <c r="AI188" s="196"/>
      <c r="AJ188" s="196"/>
      <c r="AK188" s="196"/>
      <c r="AL188" s="196" t="s">
        <v>19</v>
      </c>
      <c r="AM188" s="196"/>
      <c r="AN188" s="196"/>
      <c r="AO188" s="202"/>
      <c r="AP188" s="203" t="s">
        <v>183</v>
      </c>
      <c r="AQ188" s="203"/>
      <c r="AR188" s="203"/>
      <c r="AS188" s="203"/>
      <c r="AT188" s="203"/>
      <c r="AU188" s="203"/>
      <c r="AV188" s="203"/>
      <c r="AW188" s="203"/>
      <c r="AX188" s="203"/>
      <c r="AY188">
        <f>$AY$186</f>
        <v>1</v>
      </c>
    </row>
    <row r="189" spans="1:51" ht="30" customHeight="1" x14ac:dyDescent="0.15">
      <c r="A189" s="204">
        <v>1</v>
      </c>
      <c r="B189" s="204">
        <v>1</v>
      </c>
      <c r="C189" s="205" t="s">
        <v>645</v>
      </c>
      <c r="D189" s="206"/>
      <c r="E189" s="206"/>
      <c r="F189" s="206"/>
      <c r="G189" s="206"/>
      <c r="H189" s="206"/>
      <c r="I189" s="206"/>
      <c r="J189" s="207" t="s">
        <v>635</v>
      </c>
      <c r="K189" s="208"/>
      <c r="L189" s="208"/>
      <c r="M189" s="208"/>
      <c r="N189" s="208"/>
      <c r="O189" s="208"/>
      <c r="P189" s="209" t="s">
        <v>644</v>
      </c>
      <c r="Q189" s="210"/>
      <c r="R189" s="210"/>
      <c r="S189" s="210"/>
      <c r="T189" s="210"/>
      <c r="U189" s="210"/>
      <c r="V189" s="210"/>
      <c r="W189" s="210"/>
      <c r="X189" s="210"/>
      <c r="Y189" s="211">
        <v>0.2</v>
      </c>
      <c r="Z189" s="212"/>
      <c r="AA189" s="212"/>
      <c r="AB189" s="213"/>
      <c r="AC189" s="214" t="s">
        <v>74</v>
      </c>
      <c r="AD189" s="215"/>
      <c r="AE189" s="215"/>
      <c r="AF189" s="215"/>
      <c r="AG189" s="215"/>
      <c r="AH189" s="216" t="s">
        <v>635</v>
      </c>
      <c r="AI189" s="217"/>
      <c r="AJ189" s="217"/>
      <c r="AK189" s="217"/>
      <c r="AL189" s="218" t="s">
        <v>635</v>
      </c>
      <c r="AM189" s="219"/>
      <c r="AN189" s="219"/>
      <c r="AO189" s="220"/>
      <c r="AP189" s="201" t="s">
        <v>635</v>
      </c>
      <c r="AQ189" s="201"/>
      <c r="AR189" s="201"/>
      <c r="AS189" s="201"/>
      <c r="AT189" s="201"/>
      <c r="AU189" s="201"/>
      <c r="AV189" s="201"/>
      <c r="AW189" s="201"/>
      <c r="AX189" s="201"/>
      <c r="AY189">
        <f>$AY$186</f>
        <v>1</v>
      </c>
    </row>
    <row r="190" spans="1:51" ht="30" customHeight="1" x14ac:dyDescent="0.15">
      <c r="A190" s="204">
        <v>2</v>
      </c>
      <c r="B190" s="204">
        <v>1</v>
      </c>
      <c r="C190" s="205" t="s">
        <v>646</v>
      </c>
      <c r="D190" s="206"/>
      <c r="E190" s="206"/>
      <c r="F190" s="206"/>
      <c r="G190" s="206"/>
      <c r="H190" s="206"/>
      <c r="I190" s="206"/>
      <c r="J190" s="207" t="s">
        <v>635</v>
      </c>
      <c r="K190" s="208"/>
      <c r="L190" s="208"/>
      <c r="M190" s="208"/>
      <c r="N190" s="208"/>
      <c r="O190" s="208"/>
      <c r="P190" s="209" t="s">
        <v>644</v>
      </c>
      <c r="Q190" s="210"/>
      <c r="R190" s="210"/>
      <c r="S190" s="210"/>
      <c r="T190" s="210"/>
      <c r="U190" s="210"/>
      <c r="V190" s="210"/>
      <c r="W190" s="210"/>
      <c r="X190" s="210"/>
      <c r="Y190" s="211">
        <v>0.2</v>
      </c>
      <c r="Z190" s="212"/>
      <c r="AA190" s="212"/>
      <c r="AB190" s="213"/>
      <c r="AC190" s="214" t="s">
        <v>74</v>
      </c>
      <c r="AD190" s="215"/>
      <c r="AE190" s="215"/>
      <c r="AF190" s="215"/>
      <c r="AG190" s="215"/>
      <c r="AH190" s="216" t="s">
        <v>635</v>
      </c>
      <c r="AI190" s="217"/>
      <c r="AJ190" s="217"/>
      <c r="AK190" s="217"/>
      <c r="AL190" s="218" t="s">
        <v>635</v>
      </c>
      <c r="AM190" s="219"/>
      <c r="AN190" s="219"/>
      <c r="AO190" s="220"/>
      <c r="AP190" s="201" t="s">
        <v>635</v>
      </c>
      <c r="AQ190" s="201"/>
      <c r="AR190" s="201"/>
      <c r="AS190" s="201"/>
      <c r="AT190" s="201"/>
      <c r="AU190" s="201"/>
      <c r="AV190" s="201"/>
      <c r="AW190" s="201"/>
      <c r="AX190" s="201"/>
      <c r="AY190">
        <f>COUNTA($C$190)</f>
        <v>1</v>
      </c>
    </row>
    <row r="191" spans="1:51" ht="30" customHeight="1" x14ac:dyDescent="0.15">
      <c r="A191" s="204">
        <v>3</v>
      </c>
      <c r="B191" s="204">
        <v>1</v>
      </c>
      <c r="C191" s="205" t="s">
        <v>647</v>
      </c>
      <c r="D191" s="206"/>
      <c r="E191" s="206"/>
      <c r="F191" s="206"/>
      <c r="G191" s="206"/>
      <c r="H191" s="206"/>
      <c r="I191" s="206"/>
      <c r="J191" s="207" t="s">
        <v>635</v>
      </c>
      <c r="K191" s="208"/>
      <c r="L191" s="208"/>
      <c r="M191" s="208"/>
      <c r="N191" s="208"/>
      <c r="O191" s="208"/>
      <c r="P191" s="209" t="s">
        <v>644</v>
      </c>
      <c r="Q191" s="210"/>
      <c r="R191" s="210"/>
      <c r="S191" s="210"/>
      <c r="T191" s="210"/>
      <c r="U191" s="210"/>
      <c r="V191" s="210"/>
      <c r="W191" s="210"/>
      <c r="X191" s="210"/>
      <c r="Y191" s="211">
        <v>0</v>
      </c>
      <c r="Z191" s="212"/>
      <c r="AA191" s="212"/>
      <c r="AB191" s="213"/>
      <c r="AC191" s="214" t="s">
        <v>74</v>
      </c>
      <c r="AD191" s="215"/>
      <c r="AE191" s="215"/>
      <c r="AF191" s="215"/>
      <c r="AG191" s="215"/>
      <c r="AH191" s="216" t="s">
        <v>635</v>
      </c>
      <c r="AI191" s="217"/>
      <c r="AJ191" s="217"/>
      <c r="AK191" s="217"/>
      <c r="AL191" s="218" t="s">
        <v>635</v>
      </c>
      <c r="AM191" s="219"/>
      <c r="AN191" s="219"/>
      <c r="AO191" s="220"/>
      <c r="AP191" s="201" t="s">
        <v>635</v>
      </c>
      <c r="AQ191" s="201"/>
      <c r="AR191" s="201"/>
      <c r="AS191" s="201"/>
      <c r="AT191" s="201"/>
      <c r="AU191" s="201"/>
      <c r="AV191" s="201"/>
      <c r="AW191" s="201"/>
      <c r="AX191" s="201"/>
      <c r="AY191">
        <f>COUNTA($C$191)</f>
        <v>1</v>
      </c>
    </row>
    <row r="192" spans="1:51" ht="30" customHeight="1" x14ac:dyDescent="0.15">
      <c r="A192" s="204">
        <v>4</v>
      </c>
      <c r="B192" s="204">
        <v>1</v>
      </c>
      <c r="C192" s="205" t="s">
        <v>648</v>
      </c>
      <c r="D192" s="206"/>
      <c r="E192" s="206"/>
      <c r="F192" s="206"/>
      <c r="G192" s="206"/>
      <c r="H192" s="206"/>
      <c r="I192" s="206"/>
      <c r="J192" s="207" t="s">
        <v>635</v>
      </c>
      <c r="K192" s="208"/>
      <c r="L192" s="208"/>
      <c r="M192" s="208"/>
      <c r="N192" s="208"/>
      <c r="O192" s="208"/>
      <c r="P192" s="209" t="s">
        <v>644</v>
      </c>
      <c r="Q192" s="210"/>
      <c r="R192" s="210"/>
      <c r="S192" s="210"/>
      <c r="T192" s="210"/>
      <c r="U192" s="210"/>
      <c r="V192" s="210"/>
      <c r="W192" s="210"/>
      <c r="X192" s="210"/>
      <c r="Y192" s="211">
        <v>0</v>
      </c>
      <c r="Z192" s="212"/>
      <c r="AA192" s="212"/>
      <c r="AB192" s="213"/>
      <c r="AC192" s="214" t="s">
        <v>74</v>
      </c>
      <c r="AD192" s="215"/>
      <c r="AE192" s="215"/>
      <c r="AF192" s="215"/>
      <c r="AG192" s="215"/>
      <c r="AH192" s="216" t="s">
        <v>635</v>
      </c>
      <c r="AI192" s="217"/>
      <c r="AJ192" s="217"/>
      <c r="AK192" s="217"/>
      <c r="AL192" s="218" t="s">
        <v>635</v>
      </c>
      <c r="AM192" s="219"/>
      <c r="AN192" s="219"/>
      <c r="AO192" s="220"/>
      <c r="AP192" s="201" t="s">
        <v>635</v>
      </c>
      <c r="AQ192" s="201"/>
      <c r="AR192" s="201"/>
      <c r="AS192" s="201"/>
      <c r="AT192" s="201"/>
      <c r="AU192" s="201"/>
      <c r="AV192" s="201"/>
      <c r="AW192" s="201"/>
      <c r="AX192" s="201"/>
      <c r="AY192">
        <f>COUNTA($C$192)</f>
        <v>1</v>
      </c>
    </row>
    <row r="193" spans="1:51" ht="30" customHeight="1" x14ac:dyDescent="0.15">
      <c r="A193" s="204">
        <v>5</v>
      </c>
      <c r="B193" s="204">
        <v>1</v>
      </c>
      <c r="C193" s="205" t="s">
        <v>649</v>
      </c>
      <c r="D193" s="206"/>
      <c r="E193" s="206"/>
      <c r="F193" s="206"/>
      <c r="G193" s="206"/>
      <c r="H193" s="206"/>
      <c r="I193" s="206"/>
      <c r="J193" s="207" t="s">
        <v>635</v>
      </c>
      <c r="K193" s="208"/>
      <c r="L193" s="208"/>
      <c r="M193" s="208"/>
      <c r="N193" s="208"/>
      <c r="O193" s="208"/>
      <c r="P193" s="209" t="s">
        <v>644</v>
      </c>
      <c r="Q193" s="210"/>
      <c r="R193" s="210"/>
      <c r="S193" s="210"/>
      <c r="T193" s="210"/>
      <c r="U193" s="210"/>
      <c r="V193" s="210"/>
      <c r="W193" s="210"/>
      <c r="X193" s="210"/>
      <c r="Y193" s="211">
        <v>0</v>
      </c>
      <c r="Z193" s="212"/>
      <c r="AA193" s="212"/>
      <c r="AB193" s="213"/>
      <c r="AC193" s="214" t="s">
        <v>74</v>
      </c>
      <c r="AD193" s="215"/>
      <c r="AE193" s="215"/>
      <c r="AF193" s="215"/>
      <c r="AG193" s="215"/>
      <c r="AH193" s="216" t="s">
        <v>635</v>
      </c>
      <c r="AI193" s="217"/>
      <c r="AJ193" s="217"/>
      <c r="AK193" s="217"/>
      <c r="AL193" s="218" t="s">
        <v>635</v>
      </c>
      <c r="AM193" s="219"/>
      <c r="AN193" s="219"/>
      <c r="AO193" s="220"/>
      <c r="AP193" s="201" t="s">
        <v>635</v>
      </c>
      <c r="AQ193" s="201"/>
      <c r="AR193" s="201"/>
      <c r="AS193" s="201"/>
      <c r="AT193" s="201"/>
      <c r="AU193" s="201"/>
      <c r="AV193" s="201"/>
      <c r="AW193" s="201"/>
      <c r="AX193" s="201"/>
      <c r="AY193">
        <f>COUNTA($C$193)</f>
        <v>1</v>
      </c>
    </row>
    <row r="194" spans="1:51" ht="30" customHeight="1" x14ac:dyDescent="0.15">
      <c r="A194" s="204">
        <v>6</v>
      </c>
      <c r="B194" s="204">
        <v>1</v>
      </c>
      <c r="C194" s="205" t="s">
        <v>650</v>
      </c>
      <c r="D194" s="206"/>
      <c r="E194" s="206"/>
      <c r="F194" s="206"/>
      <c r="G194" s="206"/>
      <c r="H194" s="206"/>
      <c r="I194" s="206"/>
      <c r="J194" s="207" t="s">
        <v>635</v>
      </c>
      <c r="K194" s="208"/>
      <c r="L194" s="208"/>
      <c r="M194" s="208"/>
      <c r="N194" s="208"/>
      <c r="O194" s="208"/>
      <c r="P194" s="209" t="s">
        <v>644</v>
      </c>
      <c r="Q194" s="210"/>
      <c r="R194" s="210"/>
      <c r="S194" s="210"/>
      <c r="T194" s="210"/>
      <c r="U194" s="210"/>
      <c r="V194" s="210"/>
      <c r="W194" s="210"/>
      <c r="X194" s="210"/>
      <c r="Y194" s="211">
        <v>0</v>
      </c>
      <c r="Z194" s="212"/>
      <c r="AA194" s="212"/>
      <c r="AB194" s="213"/>
      <c r="AC194" s="214" t="s">
        <v>74</v>
      </c>
      <c r="AD194" s="215"/>
      <c r="AE194" s="215"/>
      <c r="AF194" s="215"/>
      <c r="AG194" s="215"/>
      <c r="AH194" s="216" t="s">
        <v>635</v>
      </c>
      <c r="AI194" s="217"/>
      <c r="AJ194" s="217"/>
      <c r="AK194" s="217"/>
      <c r="AL194" s="218" t="s">
        <v>635</v>
      </c>
      <c r="AM194" s="219"/>
      <c r="AN194" s="219"/>
      <c r="AO194" s="220"/>
      <c r="AP194" s="201" t="s">
        <v>635</v>
      </c>
      <c r="AQ194" s="201"/>
      <c r="AR194" s="201"/>
      <c r="AS194" s="201"/>
      <c r="AT194" s="201"/>
      <c r="AU194" s="201"/>
      <c r="AV194" s="201"/>
      <c r="AW194" s="201"/>
      <c r="AX194" s="201"/>
      <c r="AY194">
        <f>COUNTA($C$194)</f>
        <v>1</v>
      </c>
    </row>
    <row r="195" spans="1:51" ht="24.75" customHeight="1" x14ac:dyDescent="0.15">
      <c r="A195" s="49"/>
      <c r="B195" s="49"/>
      <c r="C195" s="49"/>
      <c r="D195" s="49"/>
      <c r="E195" s="49"/>
      <c r="F195" s="49"/>
      <c r="G195" s="49"/>
      <c r="H195" s="49"/>
      <c r="I195" s="49"/>
      <c r="J195" s="49"/>
      <c r="K195" s="49"/>
      <c r="L195" s="49"/>
      <c r="M195" s="49"/>
      <c r="N195" s="49"/>
      <c r="O195" s="49"/>
      <c r="P195" s="50"/>
      <c r="Q195" s="50"/>
      <c r="R195" s="50"/>
      <c r="S195" s="50"/>
      <c r="T195" s="50"/>
      <c r="U195" s="50"/>
      <c r="V195" s="50"/>
      <c r="W195" s="50"/>
      <c r="X195" s="50"/>
      <c r="Y195" s="51"/>
      <c r="Z195" s="51"/>
      <c r="AA195" s="51"/>
      <c r="AB195" s="51"/>
      <c r="AC195" s="51"/>
      <c r="AD195" s="51"/>
      <c r="AE195" s="51"/>
      <c r="AF195" s="51"/>
      <c r="AG195" s="51"/>
      <c r="AH195" s="51"/>
      <c r="AI195" s="51"/>
      <c r="AJ195" s="51"/>
      <c r="AK195" s="51"/>
      <c r="AL195" s="51"/>
      <c r="AM195" s="51"/>
      <c r="AN195" s="51"/>
      <c r="AO195" s="51"/>
      <c r="AP195" s="50"/>
      <c r="AQ195" s="50"/>
      <c r="AR195" s="50"/>
      <c r="AS195" s="50"/>
      <c r="AT195" s="50"/>
      <c r="AU195" s="50"/>
      <c r="AV195" s="50"/>
      <c r="AW195" s="50"/>
      <c r="AX195" s="50"/>
      <c r="AY195">
        <f>COUNTA($C$198)</f>
        <v>1</v>
      </c>
    </row>
    <row r="196" spans="1:51" ht="24.75" customHeight="1" x14ac:dyDescent="0.15">
      <c r="A196" s="42"/>
      <c r="B196" s="46" t="s">
        <v>168</v>
      </c>
      <c r="C196" s="42"/>
      <c r="D196" s="42"/>
      <c r="E196" s="42"/>
      <c r="F196" s="42"/>
      <c r="G196" s="42"/>
      <c r="H196" s="42"/>
      <c r="I196" s="42"/>
      <c r="J196" s="42"/>
      <c r="K196" s="42"/>
      <c r="L196" s="42"/>
      <c r="M196" s="42"/>
      <c r="N196" s="42"/>
      <c r="O196" s="42"/>
      <c r="P196" s="47"/>
      <c r="Q196" s="47"/>
      <c r="R196" s="47"/>
      <c r="S196" s="47"/>
      <c r="T196" s="47"/>
      <c r="U196" s="47"/>
      <c r="V196" s="47"/>
      <c r="W196" s="47"/>
      <c r="X196" s="47"/>
      <c r="Y196" s="48"/>
      <c r="Z196" s="48"/>
      <c r="AA196" s="48"/>
      <c r="AB196" s="48"/>
      <c r="AC196" s="48"/>
      <c r="AD196" s="48"/>
      <c r="AE196" s="48"/>
      <c r="AF196" s="48"/>
      <c r="AG196" s="48"/>
      <c r="AH196" s="48"/>
      <c r="AI196" s="48"/>
      <c r="AJ196" s="48"/>
      <c r="AK196" s="48"/>
      <c r="AL196" s="48"/>
      <c r="AM196" s="48"/>
      <c r="AN196" s="48"/>
      <c r="AO196" s="48"/>
      <c r="AP196" s="47"/>
      <c r="AQ196" s="47"/>
      <c r="AR196" s="47"/>
      <c r="AS196" s="47"/>
      <c r="AT196" s="47"/>
      <c r="AU196" s="47"/>
      <c r="AV196" s="47"/>
      <c r="AW196" s="47"/>
      <c r="AX196" s="47"/>
      <c r="AY196">
        <f>$AY$195</f>
        <v>1</v>
      </c>
    </row>
    <row r="197" spans="1:51" ht="59.25" customHeight="1" x14ac:dyDescent="0.15">
      <c r="A197" s="196"/>
      <c r="B197" s="196"/>
      <c r="C197" s="196" t="s">
        <v>24</v>
      </c>
      <c r="D197" s="196"/>
      <c r="E197" s="196"/>
      <c r="F197" s="196"/>
      <c r="G197" s="196"/>
      <c r="H197" s="196"/>
      <c r="I197" s="196"/>
      <c r="J197" s="197" t="s">
        <v>182</v>
      </c>
      <c r="K197" s="198"/>
      <c r="L197" s="198"/>
      <c r="M197" s="198"/>
      <c r="N197" s="198"/>
      <c r="O197" s="198"/>
      <c r="P197" s="143" t="s">
        <v>25</v>
      </c>
      <c r="Q197" s="143"/>
      <c r="R197" s="143"/>
      <c r="S197" s="143"/>
      <c r="T197" s="143"/>
      <c r="U197" s="143"/>
      <c r="V197" s="143"/>
      <c r="W197" s="143"/>
      <c r="X197" s="143"/>
      <c r="Y197" s="199" t="s">
        <v>181</v>
      </c>
      <c r="Z197" s="200"/>
      <c r="AA197" s="200"/>
      <c r="AB197" s="200"/>
      <c r="AC197" s="197" t="s">
        <v>207</v>
      </c>
      <c r="AD197" s="197"/>
      <c r="AE197" s="197"/>
      <c r="AF197" s="197"/>
      <c r="AG197" s="197"/>
      <c r="AH197" s="199" t="s">
        <v>222</v>
      </c>
      <c r="AI197" s="196"/>
      <c r="AJ197" s="196"/>
      <c r="AK197" s="196"/>
      <c r="AL197" s="196" t="s">
        <v>19</v>
      </c>
      <c r="AM197" s="196"/>
      <c r="AN197" s="196"/>
      <c r="AO197" s="202"/>
      <c r="AP197" s="203" t="s">
        <v>183</v>
      </c>
      <c r="AQ197" s="203"/>
      <c r="AR197" s="203"/>
      <c r="AS197" s="203"/>
      <c r="AT197" s="203"/>
      <c r="AU197" s="203"/>
      <c r="AV197" s="203"/>
      <c r="AW197" s="203"/>
      <c r="AX197" s="203"/>
      <c r="AY197">
        <f>$AY$195</f>
        <v>1</v>
      </c>
    </row>
    <row r="198" spans="1:51" ht="44.25" customHeight="1" x14ac:dyDescent="0.15">
      <c r="A198" s="204">
        <v>1</v>
      </c>
      <c r="B198" s="204">
        <v>1</v>
      </c>
      <c r="C198" s="205" t="s">
        <v>688</v>
      </c>
      <c r="D198" s="206"/>
      <c r="E198" s="206"/>
      <c r="F198" s="206"/>
      <c r="G198" s="206"/>
      <c r="H198" s="206"/>
      <c r="I198" s="206"/>
      <c r="J198" s="207">
        <v>7010001079695</v>
      </c>
      <c r="K198" s="208"/>
      <c r="L198" s="208"/>
      <c r="M198" s="208"/>
      <c r="N198" s="208"/>
      <c r="O198" s="208"/>
      <c r="P198" s="209" t="s">
        <v>631</v>
      </c>
      <c r="Q198" s="210"/>
      <c r="R198" s="210"/>
      <c r="S198" s="210"/>
      <c r="T198" s="210"/>
      <c r="U198" s="210"/>
      <c r="V198" s="210"/>
      <c r="W198" s="210"/>
      <c r="X198" s="210"/>
      <c r="Y198" s="211">
        <v>13.2</v>
      </c>
      <c r="Z198" s="212"/>
      <c r="AA198" s="212"/>
      <c r="AB198" s="213"/>
      <c r="AC198" s="214" t="s">
        <v>632</v>
      </c>
      <c r="AD198" s="215"/>
      <c r="AE198" s="215"/>
      <c r="AF198" s="215"/>
      <c r="AG198" s="215"/>
      <c r="AH198" s="216">
        <v>1</v>
      </c>
      <c r="AI198" s="217"/>
      <c r="AJ198" s="217"/>
      <c r="AK198" s="217"/>
      <c r="AL198" s="218" t="s">
        <v>633</v>
      </c>
      <c r="AM198" s="219"/>
      <c r="AN198" s="219"/>
      <c r="AO198" s="220"/>
      <c r="AP198" s="201" t="s">
        <v>634</v>
      </c>
      <c r="AQ198" s="201"/>
      <c r="AR198" s="201"/>
      <c r="AS198" s="201"/>
      <c r="AT198" s="201"/>
      <c r="AU198" s="201"/>
      <c r="AV198" s="201"/>
      <c r="AW198" s="201"/>
      <c r="AX198" s="201"/>
      <c r="AY198">
        <f>$AY$195</f>
        <v>1</v>
      </c>
    </row>
  </sheetData>
  <sheetProtection formatRows="0"/>
  <dataConsolidate link="1"/>
  <mergeCells count="841">
    <mergeCell ref="A102:AX102"/>
    <mergeCell ref="A96:B97"/>
    <mergeCell ref="C96:F96"/>
    <mergeCell ref="G96:AX96"/>
    <mergeCell ref="C97:F97"/>
    <mergeCell ref="G97:AX97"/>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Y4:AD4"/>
    <mergeCell ref="AE4:AP4"/>
    <mergeCell ref="AQ4:A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G21:O21"/>
    <mergeCell ref="P21:V21"/>
    <mergeCell ref="W21:AC21"/>
    <mergeCell ref="AD21:AJ21"/>
    <mergeCell ref="AK21:AQ21"/>
    <mergeCell ref="AR21:AX21"/>
    <mergeCell ref="P24:V24"/>
    <mergeCell ref="W24:AC24"/>
    <mergeCell ref="G25:O25"/>
    <mergeCell ref="P25:V25"/>
    <mergeCell ref="A22:F27"/>
    <mergeCell ref="G22:O22"/>
    <mergeCell ref="P22:V22"/>
    <mergeCell ref="W22:AC22"/>
    <mergeCell ref="G27:O27"/>
    <mergeCell ref="P27:V27"/>
    <mergeCell ref="W27:AC27"/>
    <mergeCell ref="A28:F28"/>
    <mergeCell ref="G28:AX28"/>
    <mergeCell ref="W25:AC25"/>
    <mergeCell ref="G26:O26"/>
    <mergeCell ref="P26:V26"/>
    <mergeCell ref="W26:AC26"/>
    <mergeCell ref="G23:O23"/>
    <mergeCell ref="P23:V23"/>
    <mergeCell ref="W23:AC23"/>
    <mergeCell ref="AD23:AX27"/>
    <mergeCell ref="G24:O24"/>
    <mergeCell ref="A55:F55"/>
    <mergeCell ref="G55:AX55"/>
    <mergeCell ref="A56:F58"/>
    <mergeCell ref="G56:O56"/>
    <mergeCell ref="P56:X56"/>
    <mergeCell ref="Y56:AA56"/>
    <mergeCell ref="G30:O31"/>
    <mergeCell ref="P30:X31"/>
    <mergeCell ref="Y30:AA30"/>
    <mergeCell ref="AB30:AD30"/>
    <mergeCell ref="AE30:AH30"/>
    <mergeCell ref="AI30:AL30"/>
    <mergeCell ref="AU38:AX38"/>
    <mergeCell ref="G37:O39"/>
    <mergeCell ref="P37:X39"/>
    <mergeCell ref="Y37:AA37"/>
    <mergeCell ref="AB37:AD37"/>
    <mergeCell ref="AE37:AH37"/>
    <mergeCell ref="AI37:AL37"/>
    <mergeCell ref="Y39:AA39"/>
    <mergeCell ref="AB39:AD39"/>
    <mergeCell ref="AE39:AH39"/>
    <mergeCell ref="AW36:AX36"/>
    <mergeCell ref="AI38:AL38"/>
    <mergeCell ref="AB56:AD56"/>
    <mergeCell ref="AE56:AH56"/>
    <mergeCell ref="Y48:AA48"/>
    <mergeCell ref="P50:X51"/>
    <mergeCell ref="Y50:AA51"/>
    <mergeCell ref="AE50:AH51"/>
    <mergeCell ref="AI50:AL51"/>
    <mergeCell ref="G52:O54"/>
    <mergeCell ref="P52:X54"/>
    <mergeCell ref="Y52:AA52"/>
    <mergeCell ref="AB52:AD52"/>
    <mergeCell ref="AE52:AH52"/>
    <mergeCell ref="AI52:AL52"/>
    <mergeCell ref="Y49:AA49"/>
    <mergeCell ref="AB49:AD49"/>
    <mergeCell ref="AI32:AL32"/>
    <mergeCell ref="AB34:AD34"/>
    <mergeCell ref="AE34:AH34"/>
    <mergeCell ref="AI34:AL34"/>
    <mergeCell ref="AM38:AP38"/>
    <mergeCell ref="AQ38:AT38"/>
    <mergeCell ref="G33:X34"/>
    <mergeCell ref="AE33:AH33"/>
    <mergeCell ref="AI33:AL33"/>
    <mergeCell ref="AM33:AP33"/>
    <mergeCell ref="AQ33:AX33"/>
    <mergeCell ref="Y34:AA34"/>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U29:AX29"/>
    <mergeCell ref="AM59:AP59"/>
    <mergeCell ref="AQ59:AX59"/>
    <mergeCell ref="AM32:AP32"/>
    <mergeCell ref="AQ32:AX32"/>
    <mergeCell ref="Y33:AA33"/>
    <mergeCell ref="AB33:AD33"/>
    <mergeCell ref="AI58:AL58"/>
    <mergeCell ref="AM58:AP58"/>
    <mergeCell ref="AQ58:AT58"/>
    <mergeCell ref="AU58:AX58"/>
    <mergeCell ref="AI56:AL56"/>
    <mergeCell ref="AM56:AP56"/>
    <mergeCell ref="AQ56:AT56"/>
    <mergeCell ref="AU56:AX56"/>
    <mergeCell ref="AI57:AL57"/>
    <mergeCell ref="AM34:AP34"/>
    <mergeCell ref="AQ34:AX34"/>
    <mergeCell ref="AQ36:AR36"/>
    <mergeCell ref="AS36:AT36"/>
    <mergeCell ref="AU36:AV36"/>
    <mergeCell ref="A29:F31"/>
    <mergeCell ref="G29:O29"/>
    <mergeCell ref="P29:X29"/>
    <mergeCell ref="Y29:AA29"/>
    <mergeCell ref="AB29:AD29"/>
    <mergeCell ref="AE29:AH29"/>
    <mergeCell ref="Y58:AA58"/>
    <mergeCell ref="AB58:AD58"/>
    <mergeCell ref="AE58:AH58"/>
    <mergeCell ref="G57:O58"/>
    <mergeCell ref="P57:X58"/>
    <mergeCell ref="Y57:AA57"/>
    <mergeCell ref="AB57:AD57"/>
    <mergeCell ref="AE57:AH57"/>
    <mergeCell ref="A32:F34"/>
    <mergeCell ref="G32:X32"/>
    <mergeCell ref="Y32:AA32"/>
    <mergeCell ref="AB32:AD32"/>
    <mergeCell ref="AE32:AH32"/>
    <mergeCell ref="A35:F39"/>
    <mergeCell ref="G35:O36"/>
    <mergeCell ref="P35:X36"/>
    <mergeCell ref="Y35:AA36"/>
    <mergeCell ref="Y38:AA38"/>
    <mergeCell ref="AM57:AP57"/>
    <mergeCell ref="AQ57:AT57"/>
    <mergeCell ref="AU57:AX57"/>
    <mergeCell ref="AQ35:AT35"/>
    <mergeCell ref="AU35:AX35"/>
    <mergeCell ref="AB35:AD36"/>
    <mergeCell ref="AE35:AH36"/>
    <mergeCell ref="AI35:AL36"/>
    <mergeCell ref="AM35:AP36"/>
    <mergeCell ref="AM37:AP37"/>
    <mergeCell ref="AQ37:AT37"/>
    <mergeCell ref="AU37:AX37"/>
    <mergeCell ref="AB38:AD38"/>
    <mergeCell ref="AE38:AH38"/>
    <mergeCell ref="AI39:AL39"/>
    <mergeCell ref="AI47:AL47"/>
    <mergeCell ref="AB48:AD48"/>
    <mergeCell ref="AE48:AH48"/>
    <mergeCell ref="AI48:AL48"/>
    <mergeCell ref="AB50:AD51"/>
    <mergeCell ref="AM39:AP39"/>
    <mergeCell ref="AQ39:AT39"/>
    <mergeCell ref="AU39:AX39"/>
    <mergeCell ref="AM47:AP47"/>
    <mergeCell ref="AM50:AP51"/>
    <mergeCell ref="AQ50:AT50"/>
    <mergeCell ref="AU50:AX50"/>
    <mergeCell ref="AQ51:AR51"/>
    <mergeCell ref="AS51:AT51"/>
    <mergeCell ref="AU51:AV51"/>
    <mergeCell ref="AW51:AX51"/>
    <mergeCell ref="AM48:AP48"/>
    <mergeCell ref="AQ48:AT48"/>
    <mergeCell ref="AU48:AX48"/>
    <mergeCell ref="AB62:AD63"/>
    <mergeCell ref="AQ60:AX60"/>
    <mergeCell ref="Y61:AA61"/>
    <mergeCell ref="AB61:AD61"/>
    <mergeCell ref="AE61:AH61"/>
    <mergeCell ref="AI61:AL61"/>
    <mergeCell ref="AM61:AP61"/>
    <mergeCell ref="AQ61:AX61"/>
    <mergeCell ref="G60:X61"/>
    <mergeCell ref="Y60:AA60"/>
    <mergeCell ref="AB60:AD60"/>
    <mergeCell ref="AE60:AH60"/>
    <mergeCell ref="AI60:AL60"/>
    <mergeCell ref="AM60:AP60"/>
    <mergeCell ref="AI62:AL63"/>
    <mergeCell ref="C78:AC78"/>
    <mergeCell ref="AD78:AF78"/>
    <mergeCell ref="AG78:AX78"/>
    <mergeCell ref="A77:AX77"/>
    <mergeCell ref="AM65:AP65"/>
    <mergeCell ref="AQ65:AT65"/>
    <mergeCell ref="AU65:AX65"/>
    <mergeCell ref="G64:O66"/>
    <mergeCell ref="P64:X66"/>
    <mergeCell ref="Y66:AA66"/>
    <mergeCell ref="AB66:AD66"/>
    <mergeCell ref="AE66:AH66"/>
    <mergeCell ref="AI66:AL66"/>
    <mergeCell ref="AM66:AP66"/>
    <mergeCell ref="AQ66:AT66"/>
    <mergeCell ref="AU66:AX66"/>
    <mergeCell ref="AB65:AD65"/>
    <mergeCell ref="AE65:AH65"/>
    <mergeCell ref="AI65:AL65"/>
    <mergeCell ref="Y76:AA76"/>
    <mergeCell ref="AB76:AD76"/>
    <mergeCell ref="AE76:AH76"/>
    <mergeCell ref="A62:F66"/>
    <mergeCell ref="G62:O63"/>
    <mergeCell ref="A82:B91"/>
    <mergeCell ref="C82:AC82"/>
    <mergeCell ref="AD82:AF82"/>
    <mergeCell ref="AG82:AX84"/>
    <mergeCell ref="C83:D84"/>
    <mergeCell ref="E83:AC83"/>
    <mergeCell ref="AD83:AF83"/>
    <mergeCell ref="E84:AC84"/>
    <mergeCell ref="AD84:AF84"/>
    <mergeCell ref="C85:AC85"/>
    <mergeCell ref="AD85:AF85"/>
    <mergeCell ref="AG85:AX85"/>
    <mergeCell ref="C86:AC86"/>
    <mergeCell ref="AD86:AF86"/>
    <mergeCell ref="AG86:AX86"/>
    <mergeCell ref="C87:AC87"/>
    <mergeCell ref="AD87:AF87"/>
    <mergeCell ref="AG87:AX87"/>
    <mergeCell ref="A79:B81"/>
    <mergeCell ref="C79:AC79"/>
    <mergeCell ref="AD79:AF79"/>
    <mergeCell ref="AG79:AX79"/>
    <mergeCell ref="C80:AC80"/>
    <mergeCell ref="AD80:AF80"/>
    <mergeCell ref="AG80:AX80"/>
    <mergeCell ref="C81:AC81"/>
    <mergeCell ref="AD81:AF81"/>
    <mergeCell ref="AG81:AX81"/>
    <mergeCell ref="C90:AC90"/>
    <mergeCell ref="AD90:AF90"/>
    <mergeCell ref="AG90:AX90"/>
    <mergeCell ref="C91:AC91"/>
    <mergeCell ref="AD91:AF91"/>
    <mergeCell ref="AG91:AX91"/>
    <mergeCell ref="C88:AC88"/>
    <mergeCell ref="AD88:AF88"/>
    <mergeCell ref="AG88:AX88"/>
    <mergeCell ref="C89:AC89"/>
    <mergeCell ref="AD89:AF89"/>
    <mergeCell ref="AG89:AX89"/>
    <mergeCell ref="A109:D109"/>
    <mergeCell ref="E109:P109"/>
    <mergeCell ref="Q109:AB109"/>
    <mergeCell ref="AC109:AN109"/>
    <mergeCell ref="AO109:AX109"/>
    <mergeCell ref="A108:D108"/>
    <mergeCell ref="A92:B95"/>
    <mergeCell ref="C92:AC92"/>
    <mergeCell ref="AD92:AF92"/>
    <mergeCell ref="AG92:AX92"/>
    <mergeCell ref="C93:AC93"/>
    <mergeCell ref="AD93:AF93"/>
    <mergeCell ref="AG93:AX93"/>
    <mergeCell ref="C94:AC94"/>
    <mergeCell ref="AD94:AF94"/>
    <mergeCell ref="AG94:AX94"/>
    <mergeCell ref="C95:AC95"/>
    <mergeCell ref="AD95:AF95"/>
    <mergeCell ref="AG95:AX95"/>
    <mergeCell ref="A98:AX98"/>
    <mergeCell ref="A99:AX99"/>
    <mergeCell ref="A100:AX100"/>
    <mergeCell ref="A101:E101"/>
    <mergeCell ref="F101:AX101"/>
    <mergeCell ref="A114:D114"/>
    <mergeCell ref="E114:P114"/>
    <mergeCell ref="Q114:AB114"/>
    <mergeCell ref="AC114:AN114"/>
    <mergeCell ref="AO114:AX114"/>
    <mergeCell ref="A115:D115"/>
    <mergeCell ref="A112:D112"/>
    <mergeCell ref="E112:P112"/>
    <mergeCell ref="Q112:AB112"/>
    <mergeCell ref="AC112:AN112"/>
    <mergeCell ref="AO112:AX112"/>
    <mergeCell ref="A113:D113"/>
    <mergeCell ref="E113:P113"/>
    <mergeCell ref="Q113:AB113"/>
    <mergeCell ref="AC113:AN113"/>
    <mergeCell ref="AO113:AX113"/>
    <mergeCell ref="AA115:AB115"/>
    <mergeCell ref="AC115:AE115"/>
    <mergeCell ref="AG115:AH115"/>
    <mergeCell ref="AJ115:AK115"/>
    <mergeCell ref="AM115:AN115"/>
    <mergeCell ref="AO115:AP115"/>
    <mergeCell ref="AR115:AS115"/>
    <mergeCell ref="AU115:AV115"/>
    <mergeCell ref="A110:D110"/>
    <mergeCell ref="E110:P110"/>
    <mergeCell ref="Q110:AB110"/>
    <mergeCell ref="AC110:AN110"/>
    <mergeCell ref="AO110:AX110"/>
    <mergeCell ref="A111:D111"/>
    <mergeCell ref="E111:P111"/>
    <mergeCell ref="Q111:AB111"/>
    <mergeCell ref="AC111:AN111"/>
    <mergeCell ref="AO111:AX111"/>
    <mergeCell ref="A118:F148"/>
    <mergeCell ref="A149:F167"/>
    <mergeCell ref="G149:AB149"/>
    <mergeCell ref="AC149:AX149"/>
    <mergeCell ref="G150:K150"/>
    <mergeCell ref="L150:X150"/>
    <mergeCell ref="AA117:AB117"/>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Y150:AB150"/>
    <mergeCell ref="AC150:AG150"/>
    <mergeCell ref="AH150:AT150"/>
    <mergeCell ref="X117:Z117"/>
    <mergeCell ref="AJ117:AL117"/>
    <mergeCell ref="AM116:AN116"/>
    <mergeCell ref="AO116:AP116"/>
    <mergeCell ref="AR116:AS116"/>
    <mergeCell ref="AU116:AV116"/>
    <mergeCell ref="A117:D117"/>
    <mergeCell ref="O117:P117"/>
    <mergeCell ref="U116:V116"/>
    <mergeCell ref="X116:Y116"/>
    <mergeCell ref="AA116:AB116"/>
    <mergeCell ref="AC116:AE116"/>
    <mergeCell ref="AG116:AH116"/>
    <mergeCell ref="AJ116:AK116"/>
    <mergeCell ref="A116:D116"/>
    <mergeCell ref="E116:G116"/>
    <mergeCell ref="I116:J116"/>
    <mergeCell ref="L116:M116"/>
    <mergeCell ref="O116:P116"/>
    <mergeCell ref="Q116:S116"/>
    <mergeCell ref="L117:N117"/>
    <mergeCell ref="AM117:AN117"/>
    <mergeCell ref="AO117:AP117"/>
    <mergeCell ref="AT117:AU117"/>
    <mergeCell ref="AV117:AW117"/>
    <mergeCell ref="E117:F117"/>
    <mergeCell ref="AU150:AX150"/>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G159:K159"/>
    <mergeCell ref="L159:X159"/>
    <mergeCell ref="Y159:AB159"/>
    <mergeCell ref="AC159:AG159"/>
    <mergeCell ref="AH159:AT159"/>
    <mergeCell ref="AU159:AX159"/>
    <mergeCell ref="AU154:AX154"/>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0:AB160"/>
    <mergeCell ref="AC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4:K164"/>
    <mergeCell ref="L164:X164"/>
    <mergeCell ref="Y164:AB164"/>
    <mergeCell ref="AC164:AG164"/>
    <mergeCell ref="AH164:AT164"/>
    <mergeCell ref="AU164:AX164"/>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A168:AK168"/>
    <mergeCell ref="AL168:AN168"/>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P177:AX177"/>
    <mergeCell ref="AL181:AO181"/>
    <mergeCell ref="AP181:AX181"/>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184:B184"/>
    <mergeCell ref="C184:I184"/>
    <mergeCell ref="J184:O184"/>
    <mergeCell ref="P184:X184"/>
    <mergeCell ref="Y184:AB184"/>
    <mergeCell ref="AC184:AG184"/>
    <mergeCell ref="AH184:AK184"/>
    <mergeCell ref="AL184:AO184"/>
    <mergeCell ref="AP184:AX184"/>
    <mergeCell ref="AH185:AK185"/>
    <mergeCell ref="AL185:AO185"/>
    <mergeCell ref="AP185:AX185"/>
    <mergeCell ref="A185:B185"/>
    <mergeCell ref="C185:I185"/>
    <mergeCell ref="J185:O185"/>
    <mergeCell ref="P185:X185"/>
    <mergeCell ref="Y185:AB185"/>
    <mergeCell ref="AC185:AG185"/>
    <mergeCell ref="AP188:AX188"/>
    <mergeCell ref="A189:B189"/>
    <mergeCell ref="C189:I189"/>
    <mergeCell ref="J189:O189"/>
    <mergeCell ref="P189:X189"/>
    <mergeCell ref="Y189:AB189"/>
    <mergeCell ref="AC189:AG189"/>
    <mergeCell ref="AH189:AK189"/>
    <mergeCell ref="AL189:AO189"/>
    <mergeCell ref="AP189:AX189"/>
    <mergeCell ref="A188:B188"/>
    <mergeCell ref="C188:I188"/>
    <mergeCell ref="J188:O188"/>
    <mergeCell ref="P188:X188"/>
    <mergeCell ref="Y188:AB188"/>
    <mergeCell ref="AC188:AG188"/>
    <mergeCell ref="AH188:AK188"/>
    <mergeCell ref="AL188:AO188"/>
    <mergeCell ref="A192:B192"/>
    <mergeCell ref="C192:I192"/>
    <mergeCell ref="J192:O192"/>
    <mergeCell ref="P192:X192"/>
    <mergeCell ref="Y192:AB192"/>
    <mergeCell ref="AC192:AG192"/>
    <mergeCell ref="AH192:AK192"/>
    <mergeCell ref="AL192:AO192"/>
    <mergeCell ref="AP192:AX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L191:AO191"/>
    <mergeCell ref="AP191:AX191"/>
    <mergeCell ref="AH194:AK194"/>
    <mergeCell ref="AL194:AO194"/>
    <mergeCell ref="AP194:AX194"/>
    <mergeCell ref="A194:B194"/>
    <mergeCell ref="C194:I194"/>
    <mergeCell ref="J194:O194"/>
    <mergeCell ref="P194:X194"/>
    <mergeCell ref="Y194:AB194"/>
    <mergeCell ref="AC194:AG194"/>
    <mergeCell ref="A193:B193"/>
    <mergeCell ref="C193:I193"/>
    <mergeCell ref="J193:O193"/>
    <mergeCell ref="P193:X193"/>
    <mergeCell ref="Y193:AB193"/>
    <mergeCell ref="AC193:AG193"/>
    <mergeCell ref="AH193:AK193"/>
    <mergeCell ref="AL193:AO193"/>
    <mergeCell ref="AP193:AX193"/>
    <mergeCell ref="A197:B197"/>
    <mergeCell ref="C197:I197"/>
    <mergeCell ref="J197:O197"/>
    <mergeCell ref="P197:X197"/>
    <mergeCell ref="Y197:AB197"/>
    <mergeCell ref="AC197:AG197"/>
    <mergeCell ref="AH197:AK197"/>
    <mergeCell ref="AP198:AX198"/>
    <mergeCell ref="AL197:AO197"/>
    <mergeCell ref="AP197:AX197"/>
    <mergeCell ref="A198:B198"/>
    <mergeCell ref="C198:I198"/>
    <mergeCell ref="J198:O198"/>
    <mergeCell ref="P198:X198"/>
    <mergeCell ref="Y198:AB198"/>
    <mergeCell ref="AC198:AG198"/>
    <mergeCell ref="AH198:AK198"/>
    <mergeCell ref="AL198:AO198"/>
    <mergeCell ref="A67:A76"/>
    <mergeCell ref="B67:F71"/>
    <mergeCell ref="G67:AA68"/>
    <mergeCell ref="AB67:AX68"/>
    <mergeCell ref="Y64:AA64"/>
    <mergeCell ref="AB64:AD64"/>
    <mergeCell ref="AE64:AH64"/>
    <mergeCell ref="AI64:AL64"/>
    <mergeCell ref="B72:F76"/>
    <mergeCell ref="G72:O73"/>
    <mergeCell ref="P72:X73"/>
    <mergeCell ref="Y72:AA73"/>
    <mergeCell ref="AB72:AD73"/>
    <mergeCell ref="AE72:AH73"/>
    <mergeCell ref="AI72:AL73"/>
    <mergeCell ref="AM72:AP73"/>
    <mergeCell ref="AQ72:AT72"/>
    <mergeCell ref="AU72:AX72"/>
    <mergeCell ref="G69:AA71"/>
    <mergeCell ref="AB69:AX71"/>
    <mergeCell ref="AM64:AP64"/>
    <mergeCell ref="AQ64:AT64"/>
    <mergeCell ref="AU64:AX64"/>
    <mergeCell ref="Y65:AA65"/>
    <mergeCell ref="B40:F44"/>
    <mergeCell ref="G40:AA41"/>
    <mergeCell ref="AB40:AX41"/>
    <mergeCell ref="G42:AA44"/>
    <mergeCell ref="AB42:AX44"/>
    <mergeCell ref="AQ62:AT62"/>
    <mergeCell ref="AU62:AX62"/>
    <mergeCell ref="AQ63:AR63"/>
    <mergeCell ref="AS63:AT63"/>
    <mergeCell ref="AU63:AV63"/>
    <mergeCell ref="AW63:AX63"/>
    <mergeCell ref="AM52:AP52"/>
    <mergeCell ref="AQ52:AT52"/>
    <mergeCell ref="A59:F61"/>
    <mergeCell ref="G59:X59"/>
    <mergeCell ref="Y59:AA59"/>
    <mergeCell ref="AB59:AD59"/>
    <mergeCell ref="AE59:AH59"/>
    <mergeCell ref="AI59:AL59"/>
    <mergeCell ref="AE62:AH63"/>
    <mergeCell ref="A40:A54"/>
    <mergeCell ref="AM62:AP63"/>
    <mergeCell ref="P62:X63"/>
    <mergeCell ref="Y62:AA63"/>
    <mergeCell ref="AI74:AL74"/>
    <mergeCell ref="AM74:AP74"/>
    <mergeCell ref="AQ74:AT74"/>
    <mergeCell ref="AU74:AX74"/>
    <mergeCell ref="Y75:AA75"/>
    <mergeCell ref="AB75:AD75"/>
    <mergeCell ref="AE75:AH75"/>
    <mergeCell ref="AI75:AL75"/>
    <mergeCell ref="AM75:AP75"/>
    <mergeCell ref="AQ75:AT75"/>
    <mergeCell ref="AU75:AX75"/>
    <mergeCell ref="Y74:AA74"/>
    <mergeCell ref="AB74:AD74"/>
    <mergeCell ref="AE74:AH74"/>
    <mergeCell ref="AU45:AX45"/>
    <mergeCell ref="AQ46:AR46"/>
    <mergeCell ref="AS46:AT46"/>
    <mergeCell ref="AU46:AV46"/>
    <mergeCell ref="AW46:AX46"/>
    <mergeCell ref="G47:O49"/>
    <mergeCell ref="P47:X49"/>
    <mergeCell ref="Y47:AA47"/>
    <mergeCell ref="AB47:AD47"/>
    <mergeCell ref="AE47:AH47"/>
    <mergeCell ref="AU49:AX49"/>
    <mergeCell ref="AQ47:AT47"/>
    <mergeCell ref="AU47:AX47"/>
    <mergeCell ref="B45:F49"/>
    <mergeCell ref="G45:O46"/>
    <mergeCell ref="P45:X46"/>
    <mergeCell ref="Y45:AA46"/>
    <mergeCell ref="AB45:AD46"/>
    <mergeCell ref="AE45:AH46"/>
    <mergeCell ref="AI45:AL46"/>
    <mergeCell ref="AM45:AP46"/>
    <mergeCell ref="AQ45:AT45"/>
    <mergeCell ref="AE49:AH49"/>
    <mergeCell ref="AI49:AL49"/>
    <mergeCell ref="AM49:AP49"/>
    <mergeCell ref="AQ49:AT49"/>
    <mergeCell ref="G117:I117"/>
    <mergeCell ref="J117:K117"/>
    <mergeCell ref="Q117:R117"/>
    <mergeCell ref="S117:U117"/>
    <mergeCell ref="V117:W117"/>
    <mergeCell ref="AC117:AD117"/>
    <mergeCell ref="AE117:AG117"/>
    <mergeCell ref="AH117:AI117"/>
    <mergeCell ref="AQ117:AS117"/>
    <mergeCell ref="E115:G115"/>
    <mergeCell ref="I115:J115"/>
    <mergeCell ref="L115:M115"/>
    <mergeCell ref="O115:P115"/>
    <mergeCell ref="Q115:S115"/>
    <mergeCell ref="U115:V115"/>
    <mergeCell ref="X115:Y115"/>
    <mergeCell ref="AM76:AP76"/>
    <mergeCell ref="AQ76:AT76"/>
    <mergeCell ref="AI76:AL76"/>
    <mergeCell ref="A103:E103"/>
    <mergeCell ref="F103:AX103"/>
    <mergeCell ref="A104:AX104"/>
    <mergeCell ref="A105:AX105"/>
    <mergeCell ref="A106:AX106"/>
    <mergeCell ref="A107:D107"/>
    <mergeCell ref="E107:P107"/>
    <mergeCell ref="Q107:AB107"/>
    <mergeCell ref="AC107:AN107"/>
    <mergeCell ref="AO107:AX107"/>
    <mergeCell ref="E108:P108"/>
    <mergeCell ref="Q108:AB108"/>
    <mergeCell ref="AC108:AN108"/>
    <mergeCell ref="AO108:AX108"/>
    <mergeCell ref="AU76:AX76"/>
    <mergeCell ref="B50:F54"/>
    <mergeCell ref="G50:O51"/>
    <mergeCell ref="AQ73:AR73"/>
    <mergeCell ref="AS73:AT73"/>
    <mergeCell ref="AU73:AV73"/>
    <mergeCell ref="AW73:AX73"/>
    <mergeCell ref="G74:O76"/>
    <mergeCell ref="P74:X76"/>
    <mergeCell ref="AU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s>
  <phoneticPr fontId="5"/>
  <conditionalFormatting sqref="P14:AQ14">
    <cfRule type="expression" dxfId="265" priority="929">
      <formula>IF(RIGHT(TEXT(P14,"0.#"),1)=".",FALSE,TRUE)</formula>
    </cfRule>
    <cfRule type="expression" dxfId="264" priority="930">
      <formula>IF(RIGHT(TEXT(P14,"0.#"),1)=".",TRUE,FALSE)</formula>
    </cfRule>
  </conditionalFormatting>
  <conditionalFormatting sqref="P18:AX18">
    <cfRule type="expression" dxfId="263" priority="927">
      <formula>IF(RIGHT(TEXT(P18,"0.#"),1)=".",FALSE,TRUE)</formula>
    </cfRule>
    <cfRule type="expression" dxfId="262" priority="928">
      <formula>IF(RIGHT(TEXT(P18,"0.#"),1)=".",TRUE,FALSE)</formula>
    </cfRule>
  </conditionalFormatting>
  <conditionalFormatting sqref="Y152">
    <cfRule type="expression" dxfId="261" priority="925">
      <formula>IF(RIGHT(TEXT(Y152,"0.#"),1)=".",FALSE,TRUE)</formula>
    </cfRule>
    <cfRule type="expression" dxfId="260" priority="926">
      <formula>IF(RIGHT(TEXT(Y152,"0.#"),1)=".",TRUE,FALSE)</formula>
    </cfRule>
  </conditionalFormatting>
  <conditionalFormatting sqref="Y159">
    <cfRule type="expression" dxfId="259" priority="923">
      <formula>IF(RIGHT(TEXT(Y159,"0.#"),1)=".",FALSE,TRUE)</formula>
    </cfRule>
    <cfRule type="expression" dxfId="258" priority="924">
      <formula>IF(RIGHT(TEXT(Y159,"0.#"),1)=".",TRUE,FALSE)</formula>
    </cfRule>
  </conditionalFormatting>
  <conditionalFormatting sqref="P16:AQ17 P15:AX15 P13:AX13">
    <cfRule type="expression" dxfId="257" priority="921">
      <formula>IF(RIGHT(TEXT(P13,"0.#"),1)=".",FALSE,TRUE)</formula>
    </cfRule>
    <cfRule type="expression" dxfId="256" priority="922">
      <formula>IF(RIGHT(TEXT(P13,"0.#"),1)=".",TRUE,FALSE)</formula>
    </cfRule>
  </conditionalFormatting>
  <conditionalFormatting sqref="P19:AJ19">
    <cfRule type="expression" dxfId="255" priority="919">
      <formula>IF(RIGHT(TEXT(P19,"0.#"),1)=".",FALSE,TRUE)</formula>
    </cfRule>
    <cfRule type="expression" dxfId="254" priority="920">
      <formula>IF(RIGHT(TEXT(P19,"0.#"),1)=".",TRUE,FALSE)</formula>
    </cfRule>
  </conditionalFormatting>
  <conditionalFormatting sqref="AE30 AQ30">
    <cfRule type="expression" dxfId="253" priority="917">
      <formula>IF(RIGHT(TEXT(AE30,"0.#"),1)=".",FALSE,TRUE)</formula>
    </cfRule>
    <cfRule type="expression" dxfId="252" priority="918">
      <formula>IF(RIGHT(TEXT(AE30,"0.#"),1)=".",TRUE,FALSE)</formula>
    </cfRule>
  </conditionalFormatting>
  <conditionalFormatting sqref="Y153:Y158 Y151">
    <cfRule type="expression" dxfId="251" priority="915">
      <formula>IF(RIGHT(TEXT(Y151,"0.#"),1)=".",FALSE,TRUE)</formula>
    </cfRule>
    <cfRule type="expression" dxfId="250" priority="916">
      <formula>IF(RIGHT(TEXT(Y151,"0.#"),1)=".",TRUE,FALSE)</formula>
    </cfRule>
  </conditionalFormatting>
  <conditionalFormatting sqref="AU152">
    <cfRule type="expression" dxfId="249" priority="913">
      <formula>IF(RIGHT(TEXT(AU152,"0.#"),1)=".",FALSE,TRUE)</formula>
    </cfRule>
    <cfRule type="expression" dxfId="248" priority="914">
      <formula>IF(RIGHT(TEXT(AU152,"0.#"),1)=".",TRUE,FALSE)</formula>
    </cfRule>
  </conditionalFormatting>
  <conditionalFormatting sqref="AU159">
    <cfRule type="expression" dxfId="247" priority="911">
      <formula>IF(RIGHT(TEXT(AU159,"0.#"),1)=".",FALSE,TRUE)</formula>
    </cfRule>
    <cfRule type="expression" dxfId="246" priority="912">
      <formula>IF(RIGHT(TEXT(AU159,"0.#"),1)=".",TRUE,FALSE)</formula>
    </cfRule>
  </conditionalFormatting>
  <conditionalFormatting sqref="AU153:AU158 AU151">
    <cfRule type="expression" dxfId="245" priority="909">
      <formula>IF(RIGHT(TEXT(AU151,"0.#"),1)=".",FALSE,TRUE)</formula>
    </cfRule>
    <cfRule type="expression" dxfId="244" priority="910">
      <formula>IF(RIGHT(TEXT(AU151,"0.#"),1)=".",TRUE,FALSE)</formula>
    </cfRule>
  </conditionalFormatting>
  <conditionalFormatting sqref="Y167">
    <cfRule type="expression" dxfId="243" priority="905">
      <formula>IF(RIGHT(TEXT(Y167,"0.#"),1)=".",FALSE,TRUE)</formula>
    </cfRule>
    <cfRule type="expression" dxfId="242" priority="906">
      <formula>IF(RIGHT(TEXT(Y167,"0.#"),1)=".",TRUE,FALSE)</formula>
    </cfRule>
  </conditionalFormatting>
  <conditionalFormatting sqref="AU163">
    <cfRule type="expression" dxfId="241" priority="901">
      <formula>IF(RIGHT(TEXT(AU163,"0.#"),1)=".",FALSE,TRUE)</formula>
    </cfRule>
    <cfRule type="expression" dxfId="240" priority="902">
      <formula>IF(RIGHT(TEXT(AU163,"0.#"),1)=".",TRUE,FALSE)</formula>
    </cfRule>
  </conditionalFormatting>
  <conditionalFormatting sqref="AU167">
    <cfRule type="expression" dxfId="239" priority="899">
      <formula>IF(RIGHT(TEXT(AU167,"0.#"),1)=".",FALSE,TRUE)</formula>
    </cfRule>
    <cfRule type="expression" dxfId="238" priority="900">
      <formula>IF(RIGHT(TEXT(AU167,"0.#"),1)=".",TRUE,FALSE)</formula>
    </cfRule>
  </conditionalFormatting>
  <conditionalFormatting sqref="AU164:AU166 AU162">
    <cfRule type="expression" dxfId="237" priority="897">
      <formula>IF(RIGHT(TEXT(AU162,"0.#"),1)=".",FALSE,TRUE)</formula>
    </cfRule>
    <cfRule type="expression" dxfId="236" priority="898">
      <formula>IF(RIGHT(TEXT(AU162,"0.#"),1)=".",TRUE,FALSE)</formula>
    </cfRule>
  </conditionalFormatting>
  <conditionalFormatting sqref="AI30">
    <cfRule type="expression" dxfId="235" priority="895">
      <formula>IF(RIGHT(TEXT(AI30,"0.#"),1)=".",FALSE,TRUE)</formula>
    </cfRule>
    <cfRule type="expression" dxfId="234" priority="896">
      <formula>IF(RIGHT(TEXT(AI30,"0.#"),1)=".",TRUE,FALSE)</formula>
    </cfRule>
  </conditionalFormatting>
  <conditionalFormatting sqref="AM30">
    <cfRule type="expression" dxfId="233" priority="893">
      <formula>IF(RIGHT(TEXT(AM30,"0.#"),1)=".",FALSE,TRUE)</formula>
    </cfRule>
    <cfRule type="expression" dxfId="232" priority="894">
      <formula>IF(RIGHT(TEXT(AM30,"0.#"),1)=".",TRUE,FALSE)</formula>
    </cfRule>
  </conditionalFormatting>
  <conditionalFormatting sqref="AE31">
    <cfRule type="expression" dxfId="231" priority="891">
      <formula>IF(RIGHT(TEXT(AE31,"0.#"),1)=".",FALSE,TRUE)</formula>
    </cfRule>
    <cfRule type="expression" dxfId="230" priority="892">
      <formula>IF(RIGHT(TEXT(AE31,"0.#"),1)=".",TRUE,FALSE)</formula>
    </cfRule>
  </conditionalFormatting>
  <conditionalFormatting sqref="AI31">
    <cfRule type="expression" dxfId="229" priority="889">
      <formula>IF(RIGHT(TEXT(AI31,"0.#"),1)=".",FALSE,TRUE)</formula>
    </cfRule>
    <cfRule type="expression" dxfId="228" priority="890">
      <formula>IF(RIGHT(TEXT(AI31,"0.#"),1)=".",TRUE,FALSE)</formula>
    </cfRule>
  </conditionalFormatting>
  <conditionalFormatting sqref="AM31">
    <cfRule type="expression" dxfId="227" priority="887">
      <formula>IF(RIGHT(TEXT(AM31,"0.#"),1)=".",FALSE,TRUE)</formula>
    </cfRule>
    <cfRule type="expression" dxfId="226" priority="888">
      <formula>IF(RIGHT(TEXT(AM31,"0.#"),1)=".",TRUE,FALSE)</formula>
    </cfRule>
  </conditionalFormatting>
  <conditionalFormatting sqref="AQ31">
    <cfRule type="expression" dxfId="225" priority="885">
      <formula>IF(RIGHT(TEXT(AQ31,"0.#"),1)=".",FALSE,TRUE)</formula>
    </cfRule>
    <cfRule type="expression" dxfId="224" priority="886">
      <formula>IF(RIGHT(TEXT(AQ31,"0.#"),1)=".",TRUE,FALSE)</formula>
    </cfRule>
  </conditionalFormatting>
  <conditionalFormatting sqref="AL173:AO173">
    <cfRule type="expression" dxfId="223" priority="847">
      <formula>IF(AND(AL173&gt;=0, RIGHT(TEXT(AL173,"0.#"),1)&lt;&gt;"."),TRUE,FALSE)</formula>
    </cfRule>
    <cfRule type="expression" dxfId="222" priority="848">
      <formula>IF(AND(AL173&gt;=0, RIGHT(TEXT(AL173,"0.#"),1)="."),TRUE,FALSE)</formula>
    </cfRule>
    <cfRule type="expression" dxfId="221" priority="849">
      <formula>IF(AND(AL173&lt;0, RIGHT(TEXT(AL173,"0.#"),1)&lt;&gt;"."),TRUE,FALSE)</formula>
    </cfRule>
    <cfRule type="expression" dxfId="220" priority="850">
      <formula>IF(AND(AL173&lt;0, RIGHT(TEXT(AL173,"0.#"),1)="."),TRUE,FALSE)</formula>
    </cfRule>
  </conditionalFormatting>
  <conditionalFormatting sqref="Y173">
    <cfRule type="expression" dxfId="219" priority="845">
      <formula>IF(RIGHT(TEXT(Y173,"0.#"),1)=".",FALSE,TRUE)</formula>
    </cfRule>
    <cfRule type="expression" dxfId="218" priority="846">
      <formula>IF(RIGHT(TEXT(Y173,"0.#"),1)=".",TRUE,FALSE)</formula>
    </cfRule>
  </conditionalFormatting>
  <conditionalFormatting sqref="Y177">
    <cfRule type="expression" dxfId="217" priority="777">
      <formula>IF(RIGHT(TEXT(Y177,"0.#"),1)=".",FALSE,TRUE)</formula>
    </cfRule>
    <cfRule type="expression" dxfId="216" priority="778">
      <formula>IF(RIGHT(TEXT(Y177,"0.#"),1)=".",TRUE,FALSE)</formula>
    </cfRule>
  </conditionalFormatting>
  <conditionalFormatting sqref="Y181">
    <cfRule type="expression" dxfId="215" priority="765">
      <formula>IF(RIGHT(TEXT(Y181,"0.#"),1)=".",FALSE,TRUE)</formula>
    </cfRule>
    <cfRule type="expression" dxfId="214" priority="766">
      <formula>IF(RIGHT(TEXT(Y181,"0.#"),1)=".",TRUE,FALSE)</formula>
    </cfRule>
  </conditionalFormatting>
  <conditionalFormatting sqref="Y185">
    <cfRule type="expression" dxfId="213" priority="753">
      <formula>IF(RIGHT(TEXT(Y185,"0.#"),1)=".",FALSE,TRUE)</formula>
    </cfRule>
    <cfRule type="expression" dxfId="212" priority="754">
      <formula>IF(RIGHT(TEXT(Y185,"0.#"),1)=".",TRUE,FALSE)</formula>
    </cfRule>
  </conditionalFormatting>
  <conditionalFormatting sqref="Y191:Y194">
    <cfRule type="expression" dxfId="211" priority="747">
      <formula>IF(RIGHT(TEXT(Y191,"0.#"),1)=".",FALSE,TRUE)</formula>
    </cfRule>
    <cfRule type="expression" dxfId="210" priority="748">
      <formula>IF(RIGHT(TEXT(Y191,"0.#"),1)=".",TRUE,FALSE)</formula>
    </cfRule>
  </conditionalFormatting>
  <conditionalFormatting sqref="Y189:Y190">
    <cfRule type="expression" dxfId="209" priority="741">
      <formula>IF(RIGHT(TEXT(Y189,"0.#"),1)=".",FALSE,TRUE)</formula>
    </cfRule>
    <cfRule type="expression" dxfId="208" priority="742">
      <formula>IF(RIGHT(TEXT(Y189,"0.#"),1)=".",TRUE,FALSE)</formula>
    </cfRule>
  </conditionalFormatting>
  <conditionalFormatting sqref="W23">
    <cfRule type="expression" dxfId="207" priority="843">
      <formula>IF(RIGHT(TEXT(W23,"0.#"),1)=".",FALSE,TRUE)</formula>
    </cfRule>
    <cfRule type="expression" dxfId="206" priority="844">
      <formula>IF(RIGHT(TEXT(W23,"0.#"),1)=".",TRUE,FALSE)</formula>
    </cfRule>
  </conditionalFormatting>
  <conditionalFormatting sqref="W24:W26">
    <cfRule type="expression" dxfId="205" priority="841">
      <formula>IF(RIGHT(TEXT(W24,"0.#"),1)=".",FALSE,TRUE)</formula>
    </cfRule>
    <cfRule type="expression" dxfId="204" priority="842">
      <formula>IF(RIGHT(TEXT(W24,"0.#"),1)=".",TRUE,FALSE)</formula>
    </cfRule>
  </conditionalFormatting>
  <conditionalFormatting sqref="P23">
    <cfRule type="expression" dxfId="203" priority="837">
      <formula>IF(RIGHT(TEXT(P23,"0.#"),1)=".",FALSE,TRUE)</formula>
    </cfRule>
    <cfRule type="expression" dxfId="202" priority="838">
      <formula>IF(RIGHT(TEXT(P23,"0.#"),1)=".",TRUE,FALSE)</formula>
    </cfRule>
  </conditionalFormatting>
  <conditionalFormatting sqref="P24:P26">
    <cfRule type="expression" dxfId="201" priority="835">
      <formula>IF(RIGHT(TEXT(P24,"0.#"),1)=".",FALSE,TRUE)</formula>
    </cfRule>
    <cfRule type="expression" dxfId="200" priority="836">
      <formula>IF(RIGHT(TEXT(P24,"0.#"),1)=".",TRUE,FALSE)</formula>
    </cfRule>
  </conditionalFormatting>
  <conditionalFormatting sqref="AL177:AO177">
    <cfRule type="expression" dxfId="199" priority="779">
      <formula>IF(AND(AL177&gt;=0, RIGHT(TEXT(AL177,"0.#"),1)&lt;&gt;"."),TRUE,FALSE)</formula>
    </cfRule>
    <cfRule type="expression" dxfId="198" priority="780">
      <formula>IF(AND(AL177&gt;=0, RIGHT(TEXT(AL177,"0.#"),1)="."),TRUE,FALSE)</formula>
    </cfRule>
    <cfRule type="expression" dxfId="197" priority="781">
      <formula>IF(AND(AL177&lt;0, RIGHT(TEXT(AL177,"0.#"),1)&lt;&gt;"."),TRUE,FALSE)</formula>
    </cfRule>
    <cfRule type="expression" dxfId="196" priority="782">
      <formula>IF(AND(AL177&lt;0, RIGHT(TEXT(AL177,"0.#"),1)="."),TRUE,FALSE)</formula>
    </cfRule>
  </conditionalFormatting>
  <conditionalFormatting sqref="AL181:AO181">
    <cfRule type="expression" dxfId="195" priority="767">
      <formula>IF(AND(AL181&gt;=0, RIGHT(TEXT(AL181,"0.#"),1)&lt;&gt;"."),TRUE,FALSE)</formula>
    </cfRule>
    <cfRule type="expression" dxfId="194" priority="768">
      <formula>IF(AND(AL181&gt;=0, RIGHT(TEXT(AL181,"0.#"),1)="."),TRUE,FALSE)</formula>
    </cfRule>
    <cfRule type="expression" dxfId="193" priority="769">
      <formula>IF(AND(AL181&lt;0, RIGHT(TEXT(AL181,"0.#"),1)&lt;&gt;"."),TRUE,FALSE)</formula>
    </cfRule>
    <cfRule type="expression" dxfId="192" priority="770">
      <formula>IF(AND(AL181&lt;0, RIGHT(TEXT(AL181,"0.#"),1)="."),TRUE,FALSE)</formula>
    </cfRule>
  </conditionalFormatting>
  <conditionalFormatting sqref="AL185:AO185">
    <cfRule type="expression" dxfId="191" priority="755">
      <formula>IF(AND(AL185&gt;=0, RIGHT(TEXT(AL185,"0.#"),1)&lt;&gt;"."),TRUE,FALSE)</formula>
    </cfRule>
    <cfRule type="expression" dxfId="190" priority="756">
      <formula>IF(AND(AL185&gt;=0, RIGHT(TEXT(AL185,"0.#"),1)="."),TRUE,FALSE)</formula>
    </cfRule>
    <cfRule type="expression" dxfId="189" priority="757">
      <formula>IF(AND(AL185&lt;0, RIGHT(TEXT(AL185,"0.#"),1)&lt;&gt;"."),TRUE,FALSE)</formula>
    </cfRule>
    <cfRule type="expression" dxfId="188" priority="758">
      <formula>IF(AND(AL185&lt;0, RIGHT(TEXT(AL185,"0.#"),1)="."),TRUE,FALSE)</formula>
    </cfRule>
  </conditionalFormatting>
  <conditionalFormatting sqref="AL189:AO189">
    <cfRule type="expression" dxfId="187" priority="743">
      <formula>IF(AND(AL189&gt;=0, RIGHT(TEXT(AL189,"0.#"),1)&lt;&gt;"."),TRUE,FALSE)</formula>
    </cfRule>
    <cfRule type="expression" dxfId="186" priority="744">
      <formula>IF(AND(AL189&gt;=0, RIGHT(TEXT(AL189,"0.#"),1)="."),TRUE,FALSE)</formula>
    </cfRule>
    <cfRule type="expression" dxfId="185" priority="745">
      <formula>IF(AND(AL189&lt;0, RIGHT(TEXT(AL189,"0.#"),1)&lt;&gt;"."),TRUE,FALSE)</formula>
    </cfRule>
    <cfRule type="expression" dxfId="184" priority="746">
      <formula>IF(AND(AL189&lt;0, RIGHT(TEXT(AL189,"0.#"),1)="."),TRUE,FALSE)</formula>
    </cfRule>
  </conditionalFormatting>
  <conditionalFormatting sqref="AL198:AO198">
    <cfRule type="expression" dxfId="183" priority="731">
      <formula>IF(AND(AL198&gt;=0, RIGHT(TEXT(AL198,"0.#"),1)&lt;&gt;"."),TRUE,FALSE)</formula>
    </cfRule>
    <cfRule type="expression" dxfId="182" priority="732">
      <formula>IF(AND(AL198&gt;=0, RIGHT(TEXT(AL198,"0.#"),1)="."),TRUE,FALSE)</formula>
    </cfRule>
    <cfRule type="expression" dxfId="181" priority="733">
      <formula>IF(AND(AL198&lt;0, RIGHT(TEXT(AL198,"0.#"),1)&lt;&gt;"."),TRUE,FALSE)</formula>
    </cfRule>
    <cfRule type="expression" dxfId="180" priority="734">
      <formula>IF(AND(AL198&lt;0, RIGHT(TEXT(AL198,"0.#"),1)="."),TRUE,FALSE)</formula>
    </cfRule>
  </conditionalFormatting>
  <conditionalFormatting sqref="Y198">
    <cfRule type="expression" dxfId="179" priority="729">
      <formula>IF(RIGHT(TEXT(Y198,"0.#"),1)=".",FALSE,TRUE)</formula>
    </cfRule>
    <cfRule type="expression" dxfId="178" priority="730">
      <formula>IF(RIGHT(TEXT(Y198,"0.#"),1)=".",TRUE,FALSE)</formula>
    </cfRule>
  </conditionalFormatting>
  <conditionalFormatting sqref="AU31">
    <cfRule type="expression" dxfId="177" priority="701">
      <formula>IF(RIGHT(TEXT(AU31,"0.#"),1)=".",FALSE,TRUE)</formula>
    </cfRule>
    <cfRule type="expression" dxfId="176" priority="702">
      <formula>IF(RIGHT(TEXT(AU31,"0.#"),1)=".",TRUE,FALSE)</formula>
    </cfRule>
  </conditionalFormatting>
  <conditionalFormatting sqref="AU30">
    <cfRule type="expression" dxfId="175" priority="703">
      <formula>IF(RIGHT(TEXT(AU30,"0.#"),1)=".",FALSE,TRUE)</formula>
    </cfRule>
    <cfRule type="expression" dxfId="174" priority="704">
      <formula>IF(RIGHT(TEXT(AU30,"0.#"),1)=".",TRUE,FALSE)</formula>
    </cfRule>
  </conditionalFormatting>
  <conditionalFormatting sqref="P27:AC27">
    <cfRule type="expression" dxfId="173" priority="699">
      <formula>IF(RIGHT(TEXT(P27,"0.#"),1)=".",FALSE,TRUE)</formula>
    </cfRule>
    <cfRule type="expression" dxfId="172" priority="700">
      <formula>IF(RIGHT(TEXT(P27,"0.#"),1)=".",TRUE,FALSE)</formula>
    </cfRule>
  </conditionalFormatting>
  <conditionalFormatting sqref="AM39">
    <cfRule type="expression" dxfId="171" priority="681">
      <formula>IF(RIGHT(TEXT(AM39,"0.#"),1)=".",FALSE,TRUE)</formula>
    </cfRule>
    <cfRule type="expression" dxfId="170" priority="682">
      <formula>IF(RIGHT(TEXT(AM39,"0.#"),1)=".",TRUE,FALSE)</formula>
    </cfRule>
  </conditionalFormatting>
  <conditionalFormatting sqref="AM38">
    <cfRule type="expression" dxfId="169" priority="683">
      <formula>IF(RIGHT(TEXT(AM38,"0.#"),1)=".",FALSE,TRUE)</formula>
    </cfRule>
    <cfRule type="expression" dxfId="168" priority="684">
      <formula>IF(RIGHT(TEXT(AM38,"0.#"),1)=".",TRUE,FALSE)</formula>
    </cfRule>
  </conditionalFormatting>
  <conditionalFormatting sqref="AE37">
    <cfRule type="expression" dxfId="167" priority="697">
      <formula>IF(RIGHT(TEXT(AE37,"0.#"),1)=".",FALSE,TRUE)</formula>
    </cfRule>
    <cfRule type="expression" dxfId="166" priority="698">
      <formula>IF(RIGHT(TEXT(AE37,"0.#"),1)=".",TRUE,FALSE)</formula>
    </cfRule>
  </conditionalFormatting>
  <conditionalFormatting sqref="AQ37:AQ39">
    <cfRule type="expression" dxfId="165" priority="679">
      <formula>IF(RIGHT(TEXT(AQ37,"0.#"),1)=".",FALSE,TRUE)</formula>
    </cfRule>
    <cfRule type="expression" dxfId="164" priority="680">
      <formula>IF(RIGHT(TEXT(AQ37,"0.#"),1)=".",TRUE,FALSE)</formula>
    </cfRule>
  </conditionalFormatting>
  <conditionalFormatting sqref="AU37:AU39">
    <cfRule type="expression" dxfId="163" priority="677">
      <formula>IF(RIGHT(TEXT(AU37,"0.#"),1)=".",FALSE,TRUE)</formula>
    </cfRule>
    <cfRule type="expression" dxfId="162" priority="678">
      <formula>IF(RIGHT(TEXT(AU37,"0.#"),1)=".",TRUE,FALSE)</formula>
    </cfRule>
  </conditionalFormatting>
  <conditionalFormatting sqref="AI39">
    <cfRule type="expression" dxfId="161" priority="691">
      <formula>IF(RIGHT(TEXT(AI39,"0.#"),1)=".",FALSE,TRUE)</formula>
    </cfRule>
    <cfRule type="expression" dxfId="160" priority="692">
      <formula>IF(RIGHT(TEXT(AI39,"0.#"),1)=".",TRUE,FALSE)</formula>
    </cfRule>
  </conditionalFormatting>
  <conditionalFormatting sqref="AE38">
    <cfRule type="expression" dxfId="159" priority="695">
      <formula>IF(RIGHT(TEXT(AE38,"0.#"),1)=".",FALSE,TRUE)</formula>
    </cfRule>
    <cfRule type="expression" dxfId="158" priority="696">
      <formula>IF(RIGHT(TEXT(AE38,"0.#"),1)=".",TRUE,FALSE)</formula>
    </cfRule>
  </conditionalFormatting>
  <conditionalFormatting sqref="AE39">
    <cfRule type="expression" dxfId="157" priority="693">
      <formula>IF(RIGHT(TEXT(AE39,"0.#"),1)=".",FALSE,TRUE)</formula>
    </cfRule>
    <cfRule type="expression" dxfId="156" priority="694">
      <formula>IF(RIGHT(TEXT(AE39,"0.#"),1)=".",TRUE,FALSE)</formula>
    </cfRule>
  </conditionalFormatting>
  <conditionalFormatting sqref="AM37">
    <cfRule type="expression" dxfId="155" priority="685">
      <formula>IF(RIGHT(TEXT(AM37,"0.#"),1)=".",FALSE,TRUE)</formula>
    </cfRule>
    <cfRule type="expression" dxfId="154" priority="686">
      <formula>IF(RIGHT(TEXT(AM37,"0.#"),1)=".",TRUE,FALSE)</formula>
    </cfRule>
  </conditionalFormatting>
  <conditionalFormatting sqref="AI37">
    <cfRule type="expression" dxfId="153" priority="687">
      <formula>IF(RIGHT(TEXT(AI37,"0.#"),1)=".",FALSE,TRUE)</formula>
    </cfRule>
    <cfRule type="expression" dxfId="152" priority="688">
      <formula>IF(RIGHT(TEXT(AI37,"0.#"),1)=".",TRUE,FALSE)</formula>
    </cfRule>
  </conditionalFormatting>
  <conditionalFormatting sqref="AI38">
    <cfRule type="expression" dxfId="151" priority="689">
      <formula>IF(RIGHT(TEXT(AI38,"0.#"),1)=".",FALSE,TRUE)</formula>
    </cfRule>
    <cfRule type="expression" dxfId="150" priority="690">
      <formula>IF(RIGHT(TEXT(AI38,"0.#"),1)=".",TRUE,FALSE)</formula>
    </cfRule>
  </conditionalFormatting>
  <conditionalFormatting sqref="AM60">
    <cfRule type="expression" dxfId="149" priority="649">
      <formula>IF(RIGHT(TEXT(AM60,"0.#"),1)=".",FALSE,TRUE)</formula>
    </cfRule>
    <cfRule type="expression" dxfId="148" priority="650">
      <formula>IF(RIGHT(TEXT(AM60,"0.#"),1)=".",TRUE,FALSE)</formula>
    </cfRule>
  </conditionalFormatting>
  <conditionalFormatting sqref="AE61 AM61">
    <cfRule type="expression" dxfId="147" priority="647">
      <formula>IF(RIGHT(TEXT(AE61,"0.#"),1)=".",FALSE,TRUE)</formula>
    </cfRule>
    <cfRule type="expression" dxfId="146" priority="648">
      <formula>IF(RIGHT(TEXT(AE61,"0.#"),1)=".",TRUE,FALSE)</formula>
    </cfRule>
  </conditionalFormatting>
  <conditionalFormatting sqref="AI61">
    <cfRule type="expression" dxfId="145" priority="645">
      <formula>IF(RIGHT(TEXT(AI61,"0.#"),1)=".",FALSE,TRUE)</formula>
    </cfRule>
    <cfRule type="expression" dxfId="144" priority="646">
      <formula>IF(RIGHT(TEXT(AI61,"0.#"),1)=".",TRUE,FALSE)</formula>
    </cfRule>
  </conditionalFormatting>
  <conditionalFormatting sqref="AQ61">
    <cfRule type="expression" dxfId="143" priority="643">
      <formula>IF(RIGHT(TEXT(AQ61,"0.#"),1)=".",FALSE,TRUE)</formula>
    </cfRule>
    <cfRule type="expression" dxfId="142" priority="644">
      <formula>IF(RIGHT(TEXT(AQ61,"0.#"),1)=".",TRUE,FALSE)</formula>
    </cfRule>
  </conditionalFormatting>
  <conditionalFormatting sqref="AE60 AQ60">
    <cfRule type="expression" dxfId="141" priority="653">
      <formula>IF(RIGHT(TEXT(AE60,"0.#"),1)=".",FALSE,TRUE)</formula>
    </cfRule>
    <cfRule type="expression" dxfId="140" priority="654">
      <formula>IF(RIGHT(TEXT(AE60,"0.#"),1)=".",TRUE,FALSE)</formula>
    </cfRule>
  </conditionalFormatting>
  <conditionalFormatting sqref="AI60">
    <cfRule type="expression" dxfId="139" priority="651">
      <formula>IF(RIGHT(TEXT(AI60,"0.#"),1)=".",FALSE,TRUE)</formula>
    </cfRule>
    <cfRule type="expression" dxfId="138" priority="652">
      <formula>IF(RIGHT(TEXT(AI60,"0.#"),1)=".",TRUE,FALSE)</formula>
    </cfRule>
  </conditionalFormatting>
  <conditionalFormatting sqref="AE57 AQ57">
    <cfRule type="expression" dxfId="137" priority="641">
      <formula>IF(RIGHT(TEXT(AE57,"0.#"),1)=".",FALSE,TRUE)</formula>
    </cfRule>
    <cfRule type="expression" dxfId="136" priority="642">
      <formula>IF(RIGHT(TEXT(AE57,"0.#"),1)=".",TRUE,FALSE)</formula>
    </cfRule>
  </conditionalFormatting>
  <conditionalFormatting sqref="AI57">
    <cfRule type="expression" dxfId="135" priority="639">
      <formula>IF(RIGHT(TEXT(AI57,"0.#"),1)=".",FALSE,TRUE)</formula>
    </cfRule>
    <cfRule type="expression" dxfId="134" priority="640">
      <formula>IF(RIGHT(TEXT(AI57,"0.#"),1)=".",TRUE,FALSE)</formula>
    </cfRule>
  </conditionalFormatting>
  <conditionalFormatting sqref="AM57">
    <cfRule type="expression" dxfId="133" priority="637">
      <formula>IF(RIGHT(TEXT(AM57,"0.#"),1)=".",FALSE,TRUE)</formula>
    </cfRule>
    <cfRule type="expression" dxfId="132" priority="638">
      <formula>IF(RIGHT(TEXT(AM57,"0.#"),1)=".",TRUE,FALSE)</formula>
    </cfRule>
  </conditionalFormatting>
  <conditionalFormatting sqref="AE58">
    <cfRule type="expression" dxfId="131" priority="635">
      <formula>IF(RIGHT(TEXT(AE58,"0.#"),1)=".",FALSE,TRUE)</formula>
    </cfRule>
    <cfRule type="expression" dxfId="130" priority="636">
      <formula>IF(RIGHT(TEXT(AE58,"0.#"),1)=".",TRUE,FALSE)</formula>
    </cfRule>
  </conditionalFormatting>
  <conditionalFormatting sqref="AI58">
    <cfRule type="expression" dxfId="129" priority="633">
      <formula>IF(RIGHT(TEXT(AI58,"0.#"),1)=".",FALSE,TRUE)</formula>
    </cfRule>
    <cfRule type="expression" dxfId="128" priority="634">
      <formula>IF(RIGHT(TEXT(AI58,"0.#"),1)=".",TRUE,FALSE)</formula>
    </cfRule>
  </conditionalFormatting>
  <conditionalFormatting sqref="AM58">
    <cfRule type="expression" dxfId="127" priority="631">
      <formula>IF(RIGHT(TEXT(AM58,"0.#"),1)=".",FALSE,TRUE)</formula>
    </cfRule>
    <cfRule type="expression" dxfId="126" priority="632">
      <formula>IF(RIGHT(TEXT(AM58,"0.#"),1)=".",TRUE,FALSE)</formula>
    </cfRule>
  </conditionalFormatting>
  <conditionalFormatting sqref="AQ58">
    <cfRule type="expression" dxfId="125" priority="629">
      <formula>IF(RIGHT(TEXT(AQ58,"0.#"),1)=".",FALSE,TRUE)</formula>
    </cfRule>
    <cfRule type="expression" dxfId="124" priority="630">
      <formula>IF(RIGHT(TEXT(AQ58,"0.#"),1)=".",TRUE,FALSE)</formula>
    </cfRule>
  </conditionalFormatting>
  <conditionalFormatting sqref="AU57">
    <cfRule type="expression" dxfId="123" priority="627">
      <formula>IF(RIGHT(TEXT(AU57,"0.#"),1)=".",FALSE,TRUE)</formula>
    </cfRule>
    <cfRule type="expression" dxfId="122" priority="628">
      <formula>IF(RIGHT(TEXT(AU57,"0.#"),1)=".",TRUE,FALSE)</formula>
    </cfRule>
  </conditionalFormatting>
  <conditionalFormatting sqref="AU58">
    <cfRule type="expression" dxfId="121" priority="625">
      <formula>IF(RIGHT(TEXT(AU58,"0.#"),1)=".",FALSE,TRUE)</formula>
    </cfRule>
    <cfRule type="expression" dxfId="120" priority="626">
      <formula>IF(RIGHT(TEXT(AU58,"0.#"),1)=".",TRUE,FALSE)</formula>
    </cfRule>
  </conditionalFormatting>
  <conditionalFormatting sqref="AM33">
    <cfRule type="expression" dxfId="119" priority="565">
      <formula>IF(RIGHT(TEXT(AM33,"0.#"),1)=".",FALSE,TRUE)</formula>
    </cfRule>
    <cfRule type="expression" dxfId="118" priority="566">
      <formula>IF(RIGHT(TEXT(AM33,"0.#"),1)=".",TRUE,FALSE)</formula>
    </cfRule>
  </conditionalFormatting>
  <conditionalFormatting sqref="AE34 AM34">
    <cfRule type="expression" dxfId="117" priority="563">
      <formula>IF(RIGHT(TEXT(AE34,"0.#"),1)=".",FALSE,TRUE)</formula>
    </cfRule>
    <cfRule type="expression" dxfId="116" priority="564">
      <formula>IF(RIGHT(TEXT(AE34,"0.#"),1)=".",TRUE,FALSE)</formula>
    </cfRule>
  </conditionalFormatting>
  <conditionalFormatting sqref="AI34">
    <cfRule type="expression" dxfId="115" priority="561">
      <formula>IF(RIGHT(TEXT(AI34,"0.#"),1)=".",FALSE,TRUE)</formula>
    </cfRule>
    <cfRule type="expression" dxfId="114" priority="562">
      <formula>IF(RIGHT(TEXT(AI34,"0.#"),1)=".",TRUE,FALSE)</formula>
    </cfRule>
  </conditionalFormatting>
  <conditionalFormatting sqref="AQ34">
    <cfRule type="expression" dxfId="113" priority="559">
      <formula>IF(RIGHT(TEXT(AQ34,"0.#"),1)=".",FALSE,TRUE)</formula>
    </cfRule>
    <cfRule type="expression" dxfId="112" priority="560">
      <formula>IF(RIGHT(TEXT(AQ34,"0.#"),1)=".",TRUE,FALSE)</formula>
    </cfRule>
  </conditionalFormatting>
  <conditionalFormatting sqref="AE33 AQ33">
    <cfRule type="expression" dxfId="111" priority="569">
      <formula>IF(RIGHT(TEXT(AE33,"0.#"),1)=".",FALSE,TRUE)</formula>
    </cfRule>
    <cfRule type="expression" dxfId="110" priority="570">
      <formula>IF(RIGHT(TEXT(AE33,"0.#"),1)=".",TRUE,FALSE)</formula>
    </cfRule>
  </conditionalFormatting>
  <conditionalFormatting sqref="AI33">
    <cfRule type="expression" dxfId="109" priority="567">
      <formula>IF(RIGHT(TEXT(AI33,"0.#"),1)=".",FALSE,TRUE)</formula>
    </cfRule>
    <cfRule type="expression" dxfId="108" priority="568">
      <formula>IF(RIGHT(TEXT(AI33,"0.#"),1)=".",TRUE,FALSE)</formula>
    </cfRule>
  </conditionalFormatting>
  <conditionalFormatting sqref="AE64">
    <cfRule type="expression" dxfId="107" priority="521">
      <formula>IF(RIGHT(TEXT(AE64,"0.#"),1)=".",FALSE,TRUE)</formula>
    </cfRule>
    <cfRule type="expression" dxfId="106" priority="522">
      <formula>IF(RIGHT(TEXT(AE64,"0.#"),1)=".",TRUE,FALSE)</formula>
    </cfRule>
  </conditionalFormatting>
  <conditionalFormatting sqref="AM66">
    <cfRule type="expression" dxfId="105" priority="505">
      <formula>IF(RIGHT(TEXT(AM66,"0.#"),1)=".",FALSE,TRUE)</formula>
    </cfRule>
    <cfRule type="expression" dxfId="104" priority="506">
      <formula>IF(RIGHT(TEXT(AM66,"0.#"),1)=".",TRUE,FALSE)</formula>
    </cfRule>
  </conditionalFormatting>
  <conditionalFormatting sqref="AE65">
    <cfRule type="expression" dxfId="103" priority="519">
      <formula>IF(RIGHT(TEXT(AE65,"0.#"),1)=".",FALSE,TRUE)</formula>
    </cfRule>
    <cfRule type="expression" dxfId="102" priority="520">
      <formula>IF(RIGHT(TEXT(AE65,"0.#"),1)=".",TRUE,FALSE)</formula>
    </cfRule>
  </conditionalFormatting>
  <conditionalFormatting sqref="AE66">
    <cfRule type="expression" dxfId="101" priority="517">
      <formula>IF(RIGHT(TEXT(AE66,"0.#"),1)=".",FALSE,TRUE)</formula>
    </cfRule>
    <cfRule type="expression" dxfId="100" priority="518">
      <formula>IF(RIGHT(TEXT(AE66,"0.#"),1)=".",TRUE,FALSE)</formula>
    </cfRule>
  </conditionalFormatting>
  <conditionalFormatting sqref="AI66">
    <cfRule type="expression" dxfId="99" priority="515">
      <formula>IF(RIGHT(TEXT(AI66,"0.#"),1)=".",FALSE,TRUE)</formula>
    </cfRule>
    <cfRule type="expression" dxfId="98" priority="516">
      <formula>IF(RIGHT(TEXT(AI66,"0.#"),1)=".",TRUE,FALSE)</formula>
    </cfRule>
  </conditionalFormatting>
  <conditionalFormatting sqref="AI65">
    <cfRule type="expression" dxfId="97" priority="513">
      <formula>IF(RIGHT(TEXT(AI65,"0.#"),1)=".",FALSE,TRUE)</formula>
    </cfRule>
    <cfRule type="expression" dxfId="96" priority="514">
      <formula>IF(RIGHT(TEXT(AI65,"0.#"),1)=".",TRUE,FALSE)</formula>
    </cfRule>
  </conditionalFormatting>
  <conditionalFormatting sqref="AI64">
    <cfRule type="expression" dxfId="95" priority="511">
      <formula>IF(RIGHT(TEXT(AI64,"0.#"),1)=".",FALSE,TRUE)</formula>
    </cfRule>
    <cfRule type="expression" dxfId="94" priority="512">
      <formula>IF(RIGHT(TEXT(AI64,"0.#"),1)=".",TRUE,FALSE)</formula>
    </cfRule>
  </conditionalFormatting>
  <conditionalFormatting sqref="AM64">
    <cfRule type="expression" dxfId="93" priority="509">
      <formula>IF(RIGHT(TEXT(AM64,"0.#"),1)=".",FALSE,TRUE)</formula>
    </cfRule>
    <cfRule type="expression" dxfId="92" priority="510">
      <formula>IF(RIGHT(TEXT(AM64,"0.#"),1)=".",TRUE,FALSE)</formula>
    </cfRule>
  </conditionalFormatting>
  <conditionalFormatting sqref="AM65">
    <cfRule type="expression" dxfId="91" priority="507">
      <formula>IF(RIGHT(TEXT(AM65,"0.#"),1)=".",FALSE,TRUE)</formula>
    </cfRule>
    <cfRule type="expression" dxfId="90" priority="508">
      <formula>IF(RIGHT(TEXT(AM65,"0.#"),1)=".",TRUE,FALSE)</formula>
    </cfRule>
  </conditionalFormatting>
  <conditionalFormatting sqref="AQ64:AQ66">
    <cfRule type="expression" dxfId="89" priority="503">
      <formula>IF(RIGHT(TEXT(AQ64,"0.#"),1)=".",FALSE,TRUE)</formula>
    </cfRule>
    <cfRule type="expression" dxfId="88" priority="504">
      <formula>IF(RIGHT(TEXT(AQ64,"0.#"),1)=".",TRUE,FALSE)</formula>
    </cfRule>
  </conditionalFormatting>
  <conditionalFormatting sqref="AU64:AU66">
    <cfRule type="expression" dxfId="87" priority="501">
      <formula>IF(RIGHT(TEXT(AU64,"0.#"),1)=".",FALSE,TRUE)</formula>
    </cfRule>
    <cfRule type="expression" dxfId="86" priority="502">
      <formula>IF(RIGHT(TEXT(AU64,"0.#"),1)=".",TRUE,FALSE)</formula>
    </cfRule>
  </conditionalFormatting>
  <conditionalFormatting sqref="AE74">
    <cfRule type="expression" dxfId="85" priority="221">
      <formula>IF(RIGHT(TEXT(AE74,"0.#"),1)=".",FALSE,TRUE)</formula>
    </cfRule>
    <cfRule type="expression" dxfId="84" priority="222">
      <formula>IF(RIGHT(TEXT(AE74,"0.#"),1)=".",TRUE,FALSE)</formula>
    </cfRule>
  </conditionalFormatting>
  <conditionalFormatting sqref="AE75">
    <cfRule type="expression" dxfId="83" priority="219">
      <formula>IF(RIGHT(TEXT(AE75,"0.#"),1)=".",FALSE,TRUE)</formula>
    </cfRule>
    <cfRule type="expression" dxfId="82" priority="220">
      <formula>IF(RIGHT(TEXT(AE75,"0.#"),1)=".",TRUE,FALSE)</formula>
    </cfRule>
  </conditionalFormatting>
  <conditionalFormatting sqref="AM74">
    <cfRule type="expression" dxfId="81" priority="209">
      <formula>IF(RIGHT(TEXT(AM74,"0.#"),1)=".",FALSE,TRUE)</formula>
    </cfRule>
    <cfRule type="expression" dxfId="80" priority="210">
      <formula>IF(RIGHT(TEXT(AM74,"0.#"),1)=".",TRUE,FALSE)</formula>
    </cfRule>
  </conditionalFormatting>
  <conditionalFormatting sqref="AE76">
    <cfRule type="expression" dxfId="79" priority="217">
      <formula>IF(RIGHT(TEXT(AE76,"0.#"),1)=".",FALSE,TRUE)</formula>
    </cfRule>
    <cfRule type="expression" dxfId="78" priority="218">
      <formula>IF(RIGHT(TEXT(AE76,"0.#"),1)=".",TRUE,FALSE)</formula>
    </cfRule>
  </conditionalFormatting>
  <conditionalFormatting sqref="AI76">
    <cfRule type="expression" dxfId="77" priority="215">
      <formula>IF(RIGHT(TEXT(AI76,"0.#"),1)=".",FALSE,TRUE)</formula>
    </cfRule>
    <cfRule type="expression" dxfId="76" priority="216">
      <formula>IF(RIGHT(TEXT(AI76,"0.#"),1)=".",TRUE,FALSE)</formula>
    </cfRule>
  </conditionalFormatting>
  <conditionalFormatting sqref="AI75">
    <cfRule type="expression" dxfId="75" priority="213">
      <formula>IF(RIGHT(TEXT(AI75,"0.#"),1)=".",FALSE,TRUE)</formula>
    </cfRule>
    <cfRule type="expression" dxfId="74" priority="214">
      <formula>IF(RIGHT(TEXT(AI75,"0.#"),1)=".",TRUE,FALSE)</formula>
    </cfRule>
  </conditionalFormatting>
  <conditionalFormatting sqref="AI74">
    <cfRule type="expression" dxfId="73" priority="211">
      <formula>IF(RIGHT(TEXT(AI74,"0.#"),1)=".",FALSE,TRUE)</formula>
    </cfRule>
    <cfRule type="expression" dxfId="72" priority="212">
      <formula>IF(RIGHT(TEXT(AI74,"0.#"),1)=".",TRUE,FALSE)</formula>
    </cfRule>
  </conditionalFormatting>
  <conditionalFormatting sqref="AM75">
    <cfRule type="expression" dxfId="71" priority="207">
      <formula>IF(RIGHT(TEXT(AM75,"0.#"),1)=".",FALSE,TRUE)</formula>
    </cfRule>
    <cfRule type="expression" dxfId="70" priority="208">
      <formula>IF(RIGHT(TEXT(AM75,"0.#"),1)=".",TRUE,FALSE)</formula>
    </cfRule>
  </conditionalFormatting>
  <conditionalFormatting sqref="AM76">
    <cfRule type="expression" dxfId="69" priority="205">
      <formula>IF(RIGHT(TEXT(AM76,"0.#"),1)=".",FALSE,TRUE)</formula>
    </cfRule>
    <cfRule type="expression" dxfId="68" priority="206">
      <formula>IF(RIGHT(TEXT(AM76,"0.#"),1)=".",TRUE,FALSE)</formula>
    </cfRule>
  </conditionalFormatting>
  <conditionalFormatting sqref="AQ74:AQ76">
    <cfRule type="expression" dxfId="67" priority="203">
      <formula>IF(RIGHT(TEXT(AQ74,"0.#"),1)=".",FALSE,TRUE)</formula>
    </cfRule>
    <cfRule type="expression" dxfId="66" priority="204">
      <formula>IF(RIGHT(TEXT(AQ74,"0.#"),1)=".",TRUE,FALSE)</formula>
    </cfRule>
  </conditionalFormatting>
  <conditionalFormatting sqref="AU74:AU76">
    <cfRule type="expression" dxfId="65" priority="201">
      <formula>IF(RIGHT(TEXT(AU74,"0.#"),1)=".",FALSE,TRUE)</formula>
    </cfRule>
    <cfRule type="expression" dxfId="64" priority="202">
      <formula>IF(RIGHT(TEXT(AU74,"0.#"),1)=".",TRUE,FALSE)</formula>
    </cfRule>
  </conditionalFormatting>
  <conditionalFormatting sqref="AE52">
    <cfRule type="expression" dxfId="63" priority="67">
      <formula>IF(RIGHT(TEXT(AE52,"0.#"),1)=".",FALSE,TRUE)</formula>
    </cfRule>
    <cfRule type="expression" dxfId="62" priority="68">
      <formula>IF(RIGHT(TEXT(AE52,"0.#"),1)=".",TRUE,FALSE)</formula>
    </cfRule>
  </conditionalFormatting>
  <conditionalFormatting sqref="AE53">
    <cfRule type="expression" dxfId="61" priority="65">
      <formula>IF(RIGHT(TEXT(AE53,"0.#"),1)=".",FALSE,TRUE)</formula>
    </cfRule>
    <cfRule type="expression" dxfId="60" priority="66">
      <formula>IF(RIGHT(TEXT(AE53,"0.#"),1)=".",TRUE,FALSE)</formula>
    </cfRule>
  </conditionalFormatting>
  <conditionalFormatting sqref="AM52">
    <cfRule type="expression" dxfId="59" priority="55">
      <formula>IF(RIGHT(TEXT(AM52,"0.#"),1)=".",FALSE,TRUE)</formula>
    </cfRule>
    <cfRule type="expression" dxfId="58" priority="56">
      <formula>IF(RIGHT(TEXT(AM52,"0.#"),1)=".",TRUE,FALSE)</formula>
    </cfRule>
  </conditionalFormatting>
  <conditionalFormatting sqref="AE54 AI54 AM54">
    <cfRule type="expression" dxfId="57" priority="63">
      <formula>IF(RIGHT(TEXT(AE54,"0.#"),1)=".",FALSE,TRUE)</formula>
    </cfRule>
    <cfRule type="expression" dxfId="56" priority="64">
      <formula>IF(RIGHT(TEXT(AE54,"0.#"),1)=".",TRUE,FALSE)</formula>
    </cfRule>
  </conditionalFormatting>
  <conditionalFormatting sqref="AI53">
    <cfRule type="expression" dxfId="55" priority="59">
      <formula>IF(RIGHT(TEXT(AI53,"0.#"),1)=".",FALSE,TRUE)</formula>
    </cfRule>
    <cfRule type="expression" dxfId="54" priority="60">
      <formula>IF(RIGHT(TEXT(AI53,"0.#"),1)=".",TRUE,FALSE)</formula>
    </cfRule>
  </conditionalFormatting>
  <conditionalFormatting sqref="AI52">
    <cfRule type="expression" dxfId="53" priority="57">
      <formula>IF(RIGHT(TEXT(AI52,"0.#"),1)=".",FALSE,TRUE)</formula>
    </cfRule>
    <cfRule type="expression" dxfId="52" priority="58">
      <formula>IF(RIGHT(TEXT(AI52,"0.#"),1)=".",TRUE,FALSE)</formula>
    </cfRule>
  </conditionalFormatting>
  <conditionalFormatting sqref="AM53">
    <cfRule type="expression" dxfId="51" priority="53">
      <formula>IF(RIGHT(TEXT(AM53,"0.#"),1)=".",FALSE,TRUE)</formula>
    </cfRule>
    <cfRule type="expression" dxfId="50" priority="54">
      <formula>IF(RIGHT(TEXT(AM53,"0.#"),1)=".",TRUE,FALSE)</formula>
    </cfRule>
  </conditionalFormatting>
  <conditionalFormatting sqref="AQ52:AQ54">
    <cfRule type="expression" dxfId="49" priority="49">
      <formula>IF(RIGHT(TEXT(AQ52,"0.#"),1)=".",FALSE,TRUE)</formula>
    </cfRule>
    <cfRule type="expression" dxfId="48" priority="50">
      <formula>IF(RIGHT(TEXT(AQ52,"0.#"),1)=".",TRUE,FALSE)</formula>
    </cfRule>
  </conditionalFormatting>
  <conditionalFormatting sqref="AU52:AU54">
    <cfRule type="expression" dxfId="47" priority="47">
      <formula>IF(RIGHT(TEXT(AU52,"0.#"),1)=".",FALSE,TRUE)</formula>
    </cfRule>
    <cfRule type="expression" dxfId="46" priority="48">
      <formula>IF(RIGHT(TEXT(AU52,"0.#"),1)=".",TRUE,FALSE)</formula>
    </cfRule>
  </conditionalFormatting>
  <conditionalFormatting sqref="AE47">
    <cfRule type="expression" dxfId="45" priority="45">
      <formula>IF(RIGHT(TEXT(AE47,"0.#"),1)=".",FALSE,TRUE)</formula>
    </cfRule>
    <cfRule type="expression" dxfId="44" priority="46">
      <formula>IF(RIGHT(TEXT(AE47,"0.#"),1)=".",TRUE,FALSE)</formula>
    </cfRule>
  </conditionalFormatting>
  <conditionalFormatting sqref="AE48">
    <cfRule type="expression" dxfId="43" priority="43">
      <formula>IF(RIGHT(TEXT(AE48,"0.#"),1)=".",FALSE,TRUE)</formula>
    </cfRule>
    <cfRule type="expression" dxfId="42" priority="44">
      <formula>IF(RIGHT(TEXT(AE48,"0.#"),1)=".",TRUE,FALSE)</formula>
    </cfRule>
  </conditionalFormatting>
  <conditionalFormatting sqref="AM47">
    <cfRule type="expression" dxfId="41" priority="33">
      <formula>IF(RIGHT(TEXT(AM47,"0.#"),1)=".",FALSE,TRUE)</formula>
    </cfRule>
    <cfRule type="expression" dxfId="40" priority="34">
      <formula>IF(RIGHT(TEXT(AM47,"0.#"),1)=".",TRUE,FALSE)</formula>
    </cfRule>
  </conditionalFormatting>
  <conditionalFormatting sqref="AE49">
    <cfRule type="expression" dxfId="39" priority="41">
      <formula>IF(RIGHT(TEXT(AE49,"0.#"),1)=".",FALSE,TRUE)</formula>
    </cfRule>
    <cfRule type="expression" dxfId="38" priority="42">
      <formula>IF(RIGHT(TEXT(AE49,"0.#"),1)=".",TRUE,FALSE)</formula>
    </cfRule>
  </conditionalFormatting>
  <conditionalFormatting sqref="AI49">
    <cfRule type="expression" dxfId="37" priority="39">
      <formula>IF(RIGHT(TEXT(AI49,"0.#"),1)=".",FALSE,TRUE)</formula>
    </cfRule>
    <cfRule type="expression" dxfId="36" priority="40">
      <formula>IF(RIGHT(TEXT(AI49,"0.#"),1)=".",TRUE,FALSE)</formula>
    </cfRule>
  </conditionalFormatting>
  <conditionalFormatting sqref="AI48">
    <cfRule type="expression" dxfId="35" priority="37">
      <formula>IF(RIGHT(TEXT(AI48,"0.#"),1)=".",FALSE,TRUE)</formula>
    </cfRule>
    <cfRule type="expression" dxfId="34" priority="38">
      <formula>IF(RIGHT(TEXT(AI48,"0.#"),1)=".",TRUE,FALSE)</formula>
    </cfRule>
  </conditionalFormatting>
  <conditionalFormatting sqref="AI47">
    <cfRule type="expression" dxfId="33" priority="35">
      <formula>IF(RIGHT(TEXT(AI47,"0.#"),1)=".",FALSE,TRUE)</formula>
    </cfRule>
    <cfRule type="expression" dxfId="32" priority="36">
      <formula>IF(RIGHT(TEXT(AI47,"0.#"),1)=".",TRUE,FALSE)</formula>
    </cfRule>
  </conditionalFormatting>
  <conditionalFormatting sqref="AM48">
    <cfRule type="expression" dxfId="31" priority="31">
      <formula>IF(RIGHT(TEXT(AM48,"0.#"),1)=".",FALSE,TRUE)</formula>
    </cfRule>
    <cfRule type="expression" dxfId="30" priority="32">
      <formula>IF(RIGHT(TEXT(AM48,"0.#"),1)=".",TRUE,FALSE)</formula>
    </cfRule>
  </conditionalFormatting>
  <conditionalFormatting sqref="AM49">
    <cfRule type="expression" dxfId="29" priority="29">
      <formula>IF(RIGHT(TEXT(AM49,"0.#"),1)=".",FALSE,TRUE)</formula>
    </cfRule>
    <cfRule type="expression" dxfId="28" priority="30">
      <formula>IF(RIGHT(TEXT(AM49,"0.#"),1)=".",TRUE,FALSE)</formula>
    </cfRule>
  </conditionalFormatting>
  <conditionalFormatting sqref="AQ47:AQ49">
    <cfRule type="expression" dxfId="27" priority="27">
      <formula>IF(RIGHT(TEXT(AQ47,"0.#"),1)=".",FALSE,TRUE)</formula>
    </cfRule>
    <cfRule type="expression" dxfId="26" priority="28">
      <formula>IF(RIGHT(TEXT(AQ47,"0.#"),1)=".",TRUE,FALSE)</formula>
    </cfRule>
  </conditionalFormatting>
  <conditionalFormatting sqref="AU47:AU49">
    <cfRule type="expression" dxfId="25" priority="25">
      <formula>IF(RIGHT(TEXT(AU47,"0.#"),1)=".",FALSE,TRUE)</formula>
    </cfRule>
    <cfRule type="expression" dxfId="24" priority="26">
      <formula>IF(RIGHT(TEXT(AU47,"0.#"),1)=".",TRUE,FALSE)</formula>
    </cfRule>
  </conditionalFormatting>
  <conditionalFormatting sqref="AL190:AO190">
    <cfRule type="expression" dxfId="23" priority="21">
      <formula>IF(AND(AL190&gt;=0, RIGHT(TEXT(AL190,"0.#"),1)&lt;&gt;"."),TRUE,FALSE)</formula>
    </cfRule>
    <cfRule type="expression" dxfId="22" priority="22">
      <formula>IF(AND(AL190&gt;=0, RIGHT(TEXT(AL190,"0.#"),1)="."),TRUE,FALSE)</formula>
    </cfRule>
    <cfRule type="expression" dxfId="21" priority="23">
      <formula>IF(AND(AL190&lt;0, RIGHT(TEXT(AL190,"0.#"),1)&lt;&gt;"."),TRUE,FALSE)</formula>
    </cfRule>
    <cfRule type="expression" dxfId="20" priority="24">
      <formula>IF(AND(AL190&lt;0, RIGHT(TEXT(AL190,"0.#"),1)="."),TRUE,FALSE)</formula>
    </cfRule>
  </conditionalFormatting>
  <conditionalFormatting sqref="AL191:AO191">
    <cfRule type="expression" dxfId="19" priority="17">
      <formula>IF(AND(AL191&gt;=0, RIGHT(TEXT(AL191,"0.#"),1)&lt;&gt;"."),TRUE,FALSE)</formula>
    </cfRule>
    <cfRule type="expression" dxfId="18" priority="18">
      <formula>IF(AND(AL191&gt;=0, RIGHT(TEXT(AL191,"0.#"),1)="."),TRUE,FALSE)</formula>
    </cfRule>
    <cfRule type="expression" dxfId="17" priority="19">
      <formula>IF(AND(AL191&lt;0, RIGHT(TEXT(AL191,"0.#"),1)&lt;&gt;"."),TRUE,FALSE)</formula>
    </cfRule>
    <cfRule type="expression" dxfId="16" priority="20">
      <formula>IF(AND(AL191&lt;0, RIGHT(TEXT(AL191,"0.#"),1)="."),TRUE,FALSE)</formula>
    </cfRule>
  </conditionalFormatting>
  <conditionalFormatting sqref="AL192:AO192">
    <cfRule type="expression" dxfId="15" priority="13">
      <formula>IF(AND(AL192&gt;=0, RIGHT(TEXT(AL192,"0.#"),1)&lt;&gt;"."),TRUE,FALSE)</formula>
    </cfRule>
    <cfRule type="expression" dxfId="14" priority="14">
      <formula>IF(AND(AL192&gt;=0, RIGHT(TEXT(AL192,"0.#"),1)="."),TRUE,FALSE)</formula>
    </cfRule>
    <cfRule type="expression" dxfId="13" priority="15">
      <formula>IF(AND(AL192&lt;0, RIGHT(TEXT(AL192,"0.#"),1)&lt;&gt;"."),TRUE,FALSE)</formula>
    </cfRule>
    <cfRule type="expression" dxfId="12" priority="16">
      <formula>IF(AND(AL192&lt;0, RIGHT(TEXT(AL192,"0.#"),1)="."),TRUE,FALSE)</formula>
    </cfRule>
  </conditionalFormatting>
  <conditionalFormatting sqref="AL193:AO193">
    <cfRule type="expression" dxfId="11" priority="9">
      <formula>IF(AND(AL193&gt;=0, RIGHT(TEXT(AL193,"0.#"),1)&lt;&gt;"."),TRUE,FALSE)</formula>
    </cfRule>
    <cfRule type="expression" dxfId="10" priority="10">
      <formula>IF(AND(AL193&gt;=0, RIGHT(TEXT(AL193,"0.#"),1)="."),TRUE,FALSE)</formula>
    </cfRule>
    <cfRule type="expression" dxfId="9" priority="11">
      <formula>IF(AND(AL193&lt;0, RIGHT(TEXT(AL193,"0.#"),1)&lt;&gt;"."),TRUE,FALSE)</formula>
    </cfRule>
    <cfRule type="expression" dxfId="8" priority="12">
      <formula>IF(AND(AL193&lt;0, RIGHT(TEXT(AL193,"0.#"),1)="."),TRUE,FALSE)</formula>
    </cfRule>
  </conditionalFormatting>
  <conditionalFormatting sqref="AL194:AO194">
    <cfRule type="expression" dxfId="7" priority="5">
      <formula>IF(AND(AL194&gt;=0, RIGHT(TEXT(AL194,"0.#"),1)&lt;&gt;"."),TRUE,FALSE)</formula>
    </cfRule>
    <cfRule type="expression" dxfId="6" priority="6">
      <formula>IF(AND(AL194&gt;=0, RIGHT(TEXT(AL194,"0.#"),1)="."),TRUE,FALSE)</formula>
    </cfRule>
    <cfRule type="expression" dxfId="5" priority="7">
      <formula>IF(AND(AL194&lt;0, RIGHT(TEXT(AL194,"0.#"),1)&lt;&gt;"."),TRUE,FALSE)</formula>
    </cfRule>
    <cfRule type="expression" dxfId="4" priority="8">
      <formula>IF(AND(AL194&lt;0, RIGHT(TEXT(AL194,"0.#"),1)="."),TRUE,FALSE)</formula>
    </cfRule>
  </conditionalFormatting>
  <conditionalFormatting sqref="Y163">
    <cfRule type="expression" dxfId="3" priority="3">
      <formula>IF(RIGHT(TEXT(Y163,"0.#"),1)=".",FALSE,TRUE)</formula>
    </cfRule>
    <cfRule type="expression" dxfId="2" priority="4">
      <formula>IF(RIGHT(TEXT(Y163,"0.#"),1)=".",TRUE,FALSE)</formula>
    </cfRule>
  </conditionalFormatting>
  <conditionalFormatting sqref="Y164:Y166 Y162">
    <cfRule type="expression" dxfId="1" priority="1">
      <formula>IF(RIGHT(TEXT(Y162,"0.#"),1)=".",FALSE,TRUE)</formula>
    </cfRule>
    <cfRule type="expression" dxfId="0" priority="2">
      <formula>IF(RIGHT(TEXT(Y162,"0.#"),1)=".",TRUE,FALSE)</formula>
    </cfRule>
  </conditionalFormatting>
  <dataValidations count="16">
    <dataValidation type="whole" allowBlank="1" showInputMessage="1" showErrorMessage="1" sqref="O115:P116 AX115:AX117 AA115:AB116 AM115:AN116">
      <formula1>0</formula1>
      <formula2>99</formula2>
    </dataValidation>
    <dataValidation type="whole" allowBlank="1" showInputMessage="1" showErrorMessage="1" sqref="AJ115:AK116 X115:Y116 AJ117 L115:L117 M115:M116 X117 AU115:AV11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1:E101">
      <formula1>T行政事業レビュー推進チームの所見</formula1>
    </dataValidation>
    <dataValidation type="custom" imeMode="disabled" allowBlank="1" showInputMessage="1" showErrorMessage="1" sqref="AH173:AK173 AH177:AK177 AH181:AK181 AH185:AK185 AH189:AK194 AH198:AK198">
      <formula1>OR(AND(MOD(IF(ISNUMBER(AH173), AH173, 0.5),1)=0, 0&lt;=AH173), AH173="-")</formula1>
    </dataValidation>
    <dataValidation type="whole" imeMode="disabled" allowBlank="1" showInputMessage="1" showErrorMessage="1" sqref="AW2:AX2">
      <formula1>0</formula1>
      <formula2>99</formula2>
    </dataValidation>
    <dataValidation type="list" allowBlank="1" showInputMessage="1" showErrorMessage="1" sqref="A103:E103">
      <formula1>T所見を踏まえた改善点</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error="プルダウンリストから選択してください。" sqref="AD79:AF82 AD85:AD95 AE85:AF89 AE91:AF95">
      <formula1>"○,△,×,‐"</formula1>
    </dataValidation>
    <dataValidation type="list" allowBlank="1" showInputMessage="1" showErrorMessage="1" sqref="AO168">
      <formula1>"　, ☑"</formula1>
    </dataValidation>
    <dataValidation type="list" allowBlank="1" showInputMessage="1" showErrorMessage="1" sqref="S5:X5">
      <formula1>T終了年度</formula1>
    </dataValidation>
    <dataValidation type="custom" imeMode="disabled" allowBlank="1" showInputMessage="1" showErrorMessage="1" sqref="AY23 AQ46:AR46 P13:AX13 AR15:AX15 P14:AQ18 AR18:AX18 P19:AJ19 Y151:AB158 AU151:AX158 Y162:AB166 AU162:AX166 Y173:AB173 AL173:AO173 Y177:AB177 AL177:AO177 Y181:AB181 AL181:AO181 Y185:AB185 AL185:AO185 Y189:AB194 AL189:AO194 Y198:AB198 AL198:AO198 AQ36:AR36 AU36:AX36 AE37:AX39 AE60:AX60 AE30:AX31 AE33:AX33 AQ63:AR63 AU63:AX63 AE64:AX66 AE57:AX58 AU73:AX73 AE74:AX76 AQ73:AR73 AU51:AX51 AE52:AX54 AQ51:AR51 AU46:AX46 AE47:AX49 P23:AC27">
      <formula1>OR(ISNUMBER(P13), P13="-")</formula1>
    </dataValidation>
    <dataValidation type="list" allowBlank="1" showInputMessage="1" showErrorMessage="1" sqref="Q117:R117 AO117:AP117 AC117:AD117">
      <formula1>$U$43</formula1>
    </dataValidation>
    <dataValidation type="custom" allowBlank="1" showInputMessage="1" showErrorMessage="1" errorTitle="法人番号チェック" error="法人番号は13桁の数字で入力してください。" sqref="J198:O198 J189:O194 J185:O185 J181:O181 J177:O177 J173:O173">
      <formula1>OR(J173="-",AND(LEN(J173)=13,IFERROR(SEARCH("-",J173),"")="",IFERROR(SEARCH(".",J173),"")="",ISNUMBER(J173)))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4" max="16383" man="1"/>
    <brk id="76" max="50" man="1"/>
    <brk id="91" max="50" man="1"/>
    <brk id="105" max="50" man="1"/>
    <brk id="148" max="50" man="1"/>
    <brk id="186"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U116:V116 I116:J116 AG116:AH116 AR116:AS116</xm:sqref>
        </x14:dataValidation>
        <x14:dataValidation type="list" allowBlank="1" showInputMessage="1" showErrorMessage="1">
          <x14:formula1>
            <xm:f>入力規則等!$U$40:$U$42</xm:f>
          </x14:formula1>
          <xm:sqref>AG115:AH115 U115:V115 I115:J115 AR115:AS115</xm:sqref>
        </x14:dataValidation>
        <x14:dataValidation type="list" allowBlank="1" showInputMessage="1" showErrorMessage="1">
          <x14:formula1>
            <xm:f>入力規則等!$AG$2:$AG$13</xm:f>
          </x14:formula1>
          <xm:sqref>AC173:AG173 AC177:AG177 AC181:AG181 AC185:AG185 AC189:AG194 AC198:AG198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AO115:AP116 Q115:S116 AC115:AE116 E115:G116</xm:sqref>
        </x14:dataValidation>
        <x14:dataValidation type="list" allowBlank="1" showInputMessage="1" showErrorMessage="1">
          <x14:formula1>
            <xm:f>入力規則等!$U$48</xm:f>
          </x14:formula1>
          <xm:sqref>E117:F117</xm:sqref>
        </x14:dataValidation>
        <x14:dataValidation type="list" allowBlank="1" showInputMessage="1" showErrorMessage="1">
          <x14:formula1>
            <xm:f>入力規則等!$U$13:$U$35</xm:f>
          </x14:formula1>
          <xm:sqref>AJ2:AM2 AE117:AG117 G117:I117 AQ117:AS117 S117:U117</xm:sqref>
        </x14:dataValidation>
        <x14:dataValidation type="list" allowBlank="1" showInputMessage="1" showErrorMessage="1">
          <x14:formula1>
            <xm:f>入力規則等!$U$56:$U$58</xm:f>
          </x14:formula1>
          <xm:sqref>J117:K117 AT117:AU117 AH117:AI117 V117:W117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95</v>
      </c>
      <c r="L1" s="25" t="s">
        <v>78</v>
      </c>
      <c r="O1" s="13"/>
      <c r="P1" s="26" t="s">
        <v>5</v>
      </c>
      <c r="Q1" s="26" t="s">
        <v>67</v>
      </c>
      <c r="T1" s="13"/>
      <c r="U1" s="29" t="s">
        <v>158</v>
      </c>
      <c r="W1" s="29" t="s">
        <v>157</v>
      </c>
      <c r="Y1" s="29" t="s">
        <v>75</v>
      </c>
      <c r="Z1" s="29" t="s">
        <v>384</v>
      </c>
      <c r="AA1" s="29" t="s">
        <v>76</v>
      </c>
      <c r="AB1" s="29" t="s">
        <v>385</v>
      </c>
      <c r="AC1" s="29" t="s">
        <v>31</v>
      </c>
      <c r="AD1" s="28"/>
      <c r="AE1" s="29" t="s">
        <v>43</v>
      </c>
      <c r="AF1" s="30"/>
      <c r="AG1" s="39" t="s">
        <v>172</v>
      </c>
      <c r="AI1" s="39" t="s">
        <v>174</v>
      </c>
      <c r="AK1" s="39" t="s">
        <v>178</v>
      </c>
      <c r="AM1" s="54"/>
      <c r="AN1" s="54"/>
      <c r="AP1" s="28" t="s">
        <v>215</v>
      </c>
    </row>
    <row r="2" spans="1:42" ht="13.5" customHeight="1" x14ac:dyDescent="0.15">
      <c r="A2" s="14" t="s">
        <v>79</v>
      </c>
      <c r="B2" s="15"/>
      <c r="C2" s="13" t="str">
        <f>IF(B2="","",A2)</f>
        <v/>
      </c>
      <c r="D2" s="13" t="str">
        <f>IF(C2="","",IF(D1&lt;&gt;"",CONCATENATE(D1,"、",C2),C2))</f>
        <v/>
      </c>
      <c r="F2" s="12" t="s">
        <v>66</v>
      </c>
      <c r="G2" s="17" t="s">
        <v>577</v>
      </c>
      <c r="H2" s="13" t="str">
        <f>IF(G2="","",F2)</f>
        <v>一般会計</v>
      </c>
      <c r="I2" s="13" t="str">
        <f>IF(H2="","",IF(I1&lt;&gt;"",CONCATENATE(I1,"、",H2),H2))</f>
        <v>一般会計</v>
      </c>
      <c r="K2" s="14" t="s">
        <v>96</v>
      </c>
      <c r="L2" s="15"/>
      <c r="M2" s="13" t="str">
        <f>IF(L2="","",K2)</f>
        <v/>
      </c>
      <c r="N2" s="13" t="str">
        <f>IF(M2="","",IF(N1&lt;&gt;"",CONCATENATE(N1,"、",M2),M2))</f>
        <v/>
      </c>
      <c r="O2" s="13"/>
      <c r="P2" s="12" t="s">
        <v>68</v>
      </c>
      <c r="Q2" s="17"/>
      <c r="R2" s="13" t="str">
        <f>IF(Q2="","",P2)</f>
        <v/>
      </c>
      <c r="S2" s="13" t="str">
        <f>IF(R2="","",IF(S1&lt;&gt;"",CONCATENATE(S1,"、",R2),R2))</f>
        <v/>
      </c>
      <c r="T2" s="13"/>
      <c r="U2" s="67">
        <v>21</v>
      </c>
      <c r="W2" s="32" t="s">
        <v>163</v>
      </c>
      <c r="Y2" s="32" t="s">
        <v>62</v>
      </c>
      <c r="Z2" s="32" t="s">
        <v>62</v>
      </c>
      <c r="AA2" s="60" t="s">
        <v>254</v>
      </c>
      <c r="AB2" s="60" t="s">
        <v>479</v>
      </c>
      <c r="AC2" s="61" t="s">
        <v>128</v>
      </c>
      <c r="AD2" s="28"/>
      <c r="AE2" s="34" t="s">
        <v>159</v>
      </c>
      <c r="AF2" s="30"/>
      <c r="AG2" s="40" t="s">
        <v>223</v>
      </c>
      <c r="AI2" s="39" t="s">
        <v>251</v>
      </c>
      <c r="AK2" s="39" t="s">
        <v>179</v>
      </c>
      <c r="AM2" s="54"/>
      <c r="AN2" s="54"/>
      <c r="AP2" s="40" t="s">
        <v>223</v>
      </c>
    </row>
    <row r="3" spans="1:42" ht="13.5" customHeight="1" x14ac:dyDescent="0.15">
      <c r="A3" s="14" t="s">
        <v>80</v>
      </c>
      <c r="B3" s="15"/>
      <c r="C3" s="13" t="str">
        <f t="shared" ref="C3:C11" si="0">IF(B3="","",A3)</f>
        <v/>
      </c>
      <c r="D3" s="13" t="str">
        <f>IF(C3="",D2,IF(D2&lt;&gt;"",CONCATENATE(D2,"、",C3),C3))</f>
        <v/>
      </c>
      <c r="F3" s="18" t="s">
        <v>105</v>
      </c>
      <c r="G3" s="17"/>
      <c r="H3" s="13" t="str">
        <f t="shared" ref="H3:H37" si="1">IF(G3="","",F3)</f>
        <v/>
      </c>
      <c r="I3" s="13" t="str">
        <f>IF(H3="",I2,IF(I2&lt;&gt;"",CONCATENATE(I2,"、",H3),H3))</f>
        <v>一般会計</v>
      </c>
      <c r="K3" s="14" t="s">
        <v>97</v>
      </c>
      <c r="L3" s="15"/>
      <c r="M3" s="13" t="str">
        <f t="shared" ref="M3:M11" si="2">IF(L3="","",K3)</f>
        <v/>
      </c>
      <c r="N3" s="13" t="str">
        <f>IF(M3="",N2,IF(N2&lt;&gt;"",CONCATENATE(N2,"、",M3),M3))</f>
        <v/>
      </c>
      <c r="O3" s="13"/>
      <c r="P3" s="12" t="s">
        <v>69</v>
      </c>
      <c r="Q3" s="17" t="s">
        <v>577</v>
      </c>
      <c r="R3" s="13" t="str">
        <f t="shared" ref="R3:R8" si="3">IF(Q3="","",P3)</f>
        <v>委託・請負</v>
      </c>
      <c r="S3" s="13" t="str">
        <f t="shared" ref="S3:S8" si="4">IF(R3="",S2,IF(S2&lt;&gt;"",CONCATENATE(S2,"、",R3),R3))</f>
        <v>委託・請負</v>
      </c>
      <c r="T3" s="13"/>
      <c r="U3" s="32" t="s">
        <v>510</v>
      </c>
      <c r="W3" s="32" t="s">
        <v>138</v>
      </c>
      <c r="Y3" s="32" t="s">
        <v>63</v>
      </c>
      <c r="Z3" s="32" t="s">
        <v>386</v>
      </c>
      <c r="AA3" s="60" t="s">
        <v>352</v>
      </c>
      <c r="AB3" s="60" t="s">
        <v>480</v>
      </c>
      <c r="AC3" s="61" t="s">
        <v>129</v>
      </c>
      <c r="AD3" s="28"/>
      <c r="AE3" s="34" t="s">
        <v>160</v>
      </c>
      <c r="AF3" s="30"/>
      <c r="AG3" s="40" t="s">
        <v>224</v>
      </c>
      <c r="AI3" s="39" t="s">
        <v>173</v>
      </c>
      <c r="AK3" s="39" t="str">
        <f>CHAR(CODE(AK2)+1)</f>
        <v>B</v>
      </c>
      <c r="AM3" s="54"/>
      <c r="AN3" s="54"/>
      <c r="AP3" s="40" t="s">
        <v>224</v>
      </c>
    </row>
    <row r="4" spans="1:42" ht="13.5" customHeight="1" x14ac:dyDescent="0.15">
      <c r="A4" s="14" t="s">
        <v>81</v>
      </c>
      <c r="B4" s="15"/>
      <c r="C4" s="13" t="str">
        <f t="shared" si="0"/>
        <v/>
      </c>
      <c r="D4" s="13" t="str">
        <f>IF(C4="",D3,IF(D3&lt;&gt;"",CONCATENATE(D3,"、",C4),C4))</f>
        <v/>
      </c>
      <c r="F4" s="18" t="s">
        <v>106</v>
      </c>
      <c r="G4" s="17"/>
      <c r="H4" s="13" t="str">
        <f t="shared" si="1"/>
        <v/>
      </c>
      <c r="I4" s="13" t="str">
        <f t="shared" ref="I4:I37" si="5">IF(H4="",I3,IF(I3&lt;&gt;"",CONCATENATE(I3,"、",H4),H4))</f>
        <v>一般会計</v>
      </c>
      <c r="K4" s="14" t="s">
        <v>98</v>
      </c>
      <c r="L4" s="15"/>
      <c r="M4" s="13" t="str">
        <f t="shared" si="2"/>
        <v/>
      </c>
      <c r="N4" s="13" t="str">
        <f t="shared" ref="N4:N11" si="6">IF(M4="",N3,IF(N3&lt;&gt;"",CONCATENATE(N3,"、",M4),M4))</f>
        <v/>
      </c>
      <c r="O4" s="13"/>
      <c r="P4" s="12" t="s">
        <v>70</v>
      </c>
      <c r="Q4" s="17"/>
      <c r="R4" s="13" t="str">
        <f t="shared" si="3"/>
        <v/>
      </c>
      <c r="S4" s="13" t="str">
        <f t="shared" si="4"/>
        <v>委託・請負</v>
      </c>
      <c r="T4" s="13"/>
      <c r="U4" s="32" t="s">
        <v>563</v>
      </c>
      <c r="W4" s="32" t="s">
        <v>139</v>
      </c>
      <c r="Y4" s="32" t="s">
        <v>259</v>
      </c>
      <c r="Z4" s="32" t="s">
        <v>387</v>
      </c>
      <c r="AA4" s="60" t="s">
        <v>353</v>
      </c>
      <c r="AB4" s="60" t="s">
        <v>481</v>
      </c>
      <c r="AC4" s="60" t="s">
        <v>130</v>
      </c>
      <c r="AD4" s="28"/>
      <c r="AE4" s="34" t="s">
        <v>161</v>
      </c>
      <c r="AF4" s="30"/>
      <c r="AG4" s="40" t="s">
        <v>225</v>
      </c>
      <c r="AI4" s="39" t="s">
        <v>175</v>
      </c>
      <c r="AK4" s="39" t="str">
        <f t="shared" ref="AK4:AK49" si="7">CHAR(CODE(AK3)+1)</f>
        <v>C</v>
      </c>
      <c r="AM4" s="54"/>
      <c r="AN4" s="54"/>
      <c r="AP4" s="40" t="s">
        <v>225</v>
      </c>
    </row>
    <row r="5" spans="1:42" ht="13.5" customHeight="1" x14ac:dyDescent="0.15">
      <c r="A5" s="14" t="s">
        <v>82</v>
      </c>
      <c r="B5" s="15"/>
      <c r="C5" s="13" t="str">
        <f t="shared" si="0"/>
        <v/>
      </c>
      <c r="D5" s="13" t="str">
        <f>IF(C5="",D4,IF(D4&lt;&gt;"",CONCATENATE(D4,"、",C5),C5))</f>
        <v/>
      </c>
      <c r="F5" s="18" t="s">
        <v>107</v>
      </c>
      <c r="G5" s="17"/>
      <c r="H5" s="13" t="str">
        <f t="shared" si="1"/>
        <v/>
      </c>
      <c r="I5" s="13" t="str">
        <f t="shared" si="5"/>
        <v>一般会計</v>
      </c>
      <c r="K5" s="14" t="s">
        <v>99</v>
      </c>
      <c r="L5" s="15"/>
      <c r="M5" s="13" t="str">
        <f t="shared" si="2"/>
        <v/>
      </c>
      <c r="N5" s="13" t="str">
        <f t="shared" si="6"/>
        <v/>
      </c>
      <c r="O5" s="13"/>
      <c r="P5" s="12" t="s">
        <v>71</v>
      </c>
      <c r="Q5" s="17"/>
      <c r="R5" s="13" t="str">
        <f t="shared" si="3"/>
        <v/>
      </c>
      <c r="S5" s="13" t="str">
        <f t="shared" si="4"/>
        <v>委託・請負</v>
      </c>
      <c r="T5" s="13"/>
      <c r="W5" s="32" t="s">
        <v>534</v>
      </c>
      <c r="Y5" s="32" t="s">
        <v>260</v>
      </c>
      <c r="Z5" s="32" t="s">
        <v>388</v>
      </c>
      <c r="AA5" s="60" t="s">
        <v>354</v>
      </c>
      <c r="AB5" s="60" t="s">
        <v>482</v>
      </c>
      <c r="AC5" s="60" t="s">
        <v>162</v>
      </c>
      <c r="AD5" s="31"/>
      <c r="AE5" s="34" t="s">
        <v>234</v>
      </c>
      <c r="AF5" s="30"/>
      <c r="AG5" s="40" t="s">
        <v>226</v>
      </c>
      <c r="AI5" s="39" t="s">
        <v>257</v>
      </c>
      <c r="AK5" s="39" t="str">
        <f t="shared" si="7"/>
        <v>D</v>
      </c>
      <c r="AP5" s="40" t="s">
        <v>226</v>
      </c>
    </row>
    <row r="6" spans="1:42" ht="13.5" customHeight="1" x14ac:dyDescent="0.15">
      <c r="A6" s="14" t="s">
        <v>83</v>
      </c>
      <c r="B6" s="15"/>
      <c r="C6" s="13" t="str">
        <f t="shared" si="0"/>
        <v/>
      </c>
      <c r="D6" s="13" t="str">
        <f t="shared" ref="D6:D21" si="8">IF(C6="",D5,IF(D5&lt;&gt;"",CONCATENATE(D5,"、",C6),C6))</f>
        <v/>
      </c>
      <c r="F6" s="18" t="s">
        <v>108</v>
      </c>
      <c r="G6" s="17"/>
      <c r="H6" s="13" t="str">
        <f t="shared" si="1"/>
        <v/>
      </c>
      <c r="I6" s="13" t="str">
        <f t="shared" si="5"/>
        <v>一般会計</v>
      </c>
      <c r="K6" s="14" t="s">
        <v>100</v>
      </c>
      <c r="L6" s="15"/>
      <c r="M6" s="13" t="str">
        <f t="shared" si="2"/>
        <v/>
      </c>
      <c r="N6" s="13" t="str">
        <f t="shared" si="6"/>
        <v/>
      </c>
      <c r="O6" s="13"/>
      <c r="P6" s="12" t="s">
        <v>72</v>
      </c>
      <c r="Q6" s="17"/>
      <c r="R6" s="13" t="str">
        <f t="shared" si="3"/>
        <v/>
      </c>
      <c r="S6" s="13" t="str">
        <f t="shared" si="4"/>
        <v>委託・請負</v>
      </c>
      <c r="T6" s="13"/>
      <c r="U6" s="32" t="s">
        <v>236</v>
      </c>
      <c r="W6" s="32" t="s">
        <v>536</v>
      </c>
      <c r="Y6" s="32" t="s">
        <v>261</v>
      </c>
      <c r="Z6" s="32" t="s">
        <v>389</v>
      </c>
      <c r="AA6" s="60" t="s">
        <v>355</v>
      </c>
      <c r="AB6" s="60" t="s">
        <v>483</v>
      </c>
      <c r="AC6" s="60" t="s">
        <v>131</v>
      </c>
      <c r="AD6" s="31"/>
      <c r="AE6" s="34" t="s">
        <v>232</v>
      </c>
      <c r="AF6" s="30"/>
      <c r="AG6" s="40" t="s">
        <v>227</v>
      </c>
      <c r="AI6" s="39" t="s">
        <v>258</v>
      </c>
      <c r="AK6" s="39" t="str">
        <f>CHAR(CODE(AK5)+1)</f>
        <v>E</v>
      </c>
      <c r="AP6" s="40" t="s">
        <v>227</v>
      </c>
    </row>
    <row r="7" spans="1:42" ht="13.5" customHeight="1" x14ac:dyDescent="0.15">
      <c r="A7" s="14" t="s">
        <v>84</v>
      </c>
      <c r="B7" s="15"/>
      <c r="C7" s="13" t="str">
        <f t="shared" si="0"/>
        <v/>
      </c>
      <c r="D7" s="13" t="str">
        <f t="shared" si="8"/>
        <v/>
      </c>
      <c r="F7" s="18" t="s">
        <v>184</v>
      </c>
      <c r="G7" s="17"/>
      <c r="H7" s="13" t="str">
        <f t="shared" si="1"/>
        <v/>
      </c>
      <c r="I7" s="13" t="str">
        <f t="shared" si="5"/>
        <v>一般会計</v>
      </c>
      <c r="K7" s="14" t="s">
        <v>101</v>
      </c>
      <c r="L7" s="15"/>
      <c r="M7" s="13" t="str">
        <f t="shared" si="2"/>
        <v/>
      </c>
      <c r="N7" s="13" t="str">
        <f t="shared" si="6"/>
        <v/>
      </c>
      <c r="O7" s="13"/>
      <c r="P7" s="12" t="s">
        <v>73</v>
      </c>
      <c r="Q7" s="17"/>
      <c r="R7" s="13" t="str">
        <f t="shared" si="3"/>
        <v/>
      </c>
      <c r="S7" s="13" t="str">
        <f t="shared" si="4"/>
        <v>委託・請負</v>
      </c>
      <c r="T7" s="13"/>
      <c r="U7" s="32"/>
      <c r="W7" s="32" t="s">
        <v>140</v>
      </c>
      <c r="Y7" s="32" t="s">
        <v>262</v>
      </c>
      <c r="Z7" s="32" t="s">
        <v>390</v>
      </c>
      <c r="AA7" s="60" t="s">
        <v>356</v>
      </c>
      <c r="AB7" s="60" t="s">
        <v>484</v>
      </c>
      <c r="AC7" s="31"/>
      <c r="AD7" s="31"/>
      <c r="AE7" s="32" t="s">
        <v>131</v>
      </c>
      <c r="AF7" s="30"/>
      <c r="AG7" s="40" t="s">
        <v>228</v>
      </c>
      <c r="AH7" s="56"/>
      <c r="AI7" s="40" t="s">
        <v>248</v>
      </c>
      <c r="AK7" s="39" t="str">
        <f>CHAR(CODE(AK6)+1)</f>
        <v>F</v>
      </c>
      <c r="AP7" s="40" t="s">
        <v>228</v>
      </c>
    </row>
    <row r="8" spans="1:42" ht="13.5" customHeight="1" x14ac:dyDescent="0.15">
      <c r="A8" s="14" t="s">
        <v>85</v>
      </c>
      <c r="B8" s="15"/>
      <c r="C8" s="13" t="str">
        <f t="shared" si="0"/>
        <v/>
      </c>
      <c r="D8" s="13" t="str">
        <f t="shared" si="8"/>
        <v/>
      </c>
      <c r="F8" s="18" t="s">
        <v>109</v>
      </c>
      <c r="G8" s="17"/>
      <c r="H8" s="13" t="str">
        <f t="shared" si="1"/>
        <v/>
      </c>
      <c r="I8" s="13" t="str">
        <f t="shared" si="5"/>
        <v>一般会計</v>
      </c>
      <c r="K8" s="14" t="s">
        <v>102</v>
      </c>
      <c r="L8" s="15"/>
      <c r="M8" s="13" t="str">
        <f t="shared" si="2"/>
        <v/>
      </c>
      <c r="N8" s="13" t="str">
        <f t="shared" si="6"/>
        <v/>
      </c>
      <c r="O8" s="13"/>
      <c r="P8" s="12" t="s">
        <v>74</v>
      </c>
      <c r="Q8" s="17"/>
      <c r="R8" s="13" t="str">
        <f t="shared" si="3"/>
        <v/>
      </c>
      <c r="S8" s="13" t="str">
        <f t="shared" si="4"/>
        <v>委託・請負</v>
      </c>
      <c r="T8" s="13"/>
      <c r="U8" s="32" t="s">
        <v>255</v>
      </c>
      <c r="W8" s="32" t="s">
        <v>141</v>
      </c>
      <c r="Y8" s="32" t="s">
        <v>263</v>
      </c>
      <c r="Z8" s="32" t="s">
        <v>391</v>
      </c>
      <c r="AA8" s="60" t="s">
        <v>357</v>
      </c>
      <c r="AB8" s="60" t="s">
        <v>485</v>
      </c>
      <c r="AC8" s="31"/>
      <c r="AD8" s="31"/>
      <c r="AE8" s="31"/>
      <c r="AF8" s="30"/>
      <c r="AG8" s="40" t="s">
        <v>229</v>
      </c>
      <c r="AI8" s="39" t="s">
        <v>249</v>
      </c>
      <c r="AK8" s="39" t="str">
        <f t="shared" si="7"/>
        <v>G</v>
      </c>
      <c r="AP8" s="40" t="s">
        <v>229</v>
      </c>
    </row>
    <row r="9" spans="1:42" ht="13.5" customHeight="1" x14ac:dyDescent="0.15">
      <c r="A9" s="14" t="s">
        <v>86</v>
      </c>
      <c r="B9" s="15"/>
      <c r="C9" s="13" t="str">
        <f t="shared" si="0"/>
        <v/>
      </c>
      <c r="D9" s="13" t="str">
        <f t="shared" si="8"/>
        <v/>
      </c>
      <c r="F9" s="18" t="s">
        <v>185</v>
      </c>
      <c r="G9" s="17"/>
      <c r="H9" s="13" t="str">
        <f t="shared" si="1"/>
        <v/>
      </c>
      <c r="I9" s="13" t="str">
        <f t="shared" si="5"/>
        <v>一般会計</v>
      </c>
      <c r="K9" s="14" t="s">
        <v>103</v>
      </c>
      <c r="L9" s="15"/>
      <c r="M9" s="13" t="str">
        <f t="shared" si="2"/>
        <v/>
      </c>
      <c r="N9" s="13" t="str">
        <f t="shared" si="6"/>
        <v/>
      </c>
      <c r="O9" s="13"/>
      <c r="P9" s="13"/>
      <c r="Q9" s="19"/>
      <c r="T9" s="13"/>
      <c r="U9" s="32" t="s">
        <v>256</v>
      </c>
      <c r="W9" s="32" t="s">
        <v>142</v>
      </c>
      <c r="Y9" s="32" t="s">
        <v>264</v>
      </c>
      <c r="Z9" s="32" t="s">
        <v>392</v>
      </c>
      <c r="AA9" s="60" t="s">
        <v>358</v>
      </c>
      <c r="AB9" s="60" t="s">
        <v>486</v>
      </c>
      <c r="AC9" s="31"/>
      <c r="AD9" s="31"/>
      <c r="AE9" s="31"/>
      <c r="AF9" s="30"/>
      <c r="AG9" s="40" t="s">
        <v>230</v>
      </c>
      <c r="AI9" s="53"/>
      <c r="AK9" s="39" t="str">
        <f t="shared" si="7"/>
        <v>H</v>
      </c>
      <c r="AP9" s="40" t="s">
        <v>230</v>
      </c>
    </row>
    <row r="10" spans="1:42" ht="13.5" customHeight="1" x14ac:dyDescent="0.15">
      <c r="A10" s="14" t="s">
        <v>203</v>
      </c>
      <c r="B10" s="15"/>
      <c r="C10" s="13" t="str">
        <f t="shared" si="0"/>
        <v/>
      </c>
      <c r="D10" s="13" t="str">
        <f t="shared" si="8"/>
        <v/>
      </c>
      <c r="F10" s="18" t="s">
        <v>110</v>
      </c>
      <c r="G10" s="17"/>
      <c r="H10" s="13" t="str">
        <f t="shared" si="1"/>
        <v/>
      </c>
      <c r="I10" s="13" t="str">
        <f t="shared" si="5"/>
        <v>一般会計</v>
      </c>
      <c r="K10" s="14" t="s">
        <v>204</v>
      </c>
      <c r="L10" s="15"/>
      <c r="M10" s="13" t="str">
        <f t="shared" si="2"/>
        <v/>
      </c>
      <c r="N10" s="13" t="str">
        <f t="shared" si="6"/>
        <v/>
      </c>
      <c r="O10" s="13"/>
      <c r="P10" s="13" t="str">
        <f>S8</f>
        <v>委託・請負</v>
      </c>
      <c r="Q10" s="19"/>
      <c r="T10" s="13"/>
      <c r="W10" s="32" t="s">
        <v>143</v>
      </c>
      <c r="Y10" s="32" t="s">
        <v>265</v>
      </c>
      <c r="Z10" s="32" t="s">
        <v>393</v>
      </c>
      <c r="AA10" s="60" t="s">
        <v>359</v>
      </c>
      <c r="AB10" s="60" t="s">
        <v>487</v>
      </c>
      <c r="AC10" s="31"/>
      <c r="AD10" s="31"/>
      <c r="AE10" s="31"/>
      <c r="AF10" s="30"/>
      <c r="AG10" s="40" t="s">
        <v>218</v>
      </c>
      <c r="AK10" s="39" t="str">
        <f t="shared" si="7"/>
        <v>I</v>
      </c>
      <c r="AP10" s="39" t="s">
        <v>216</v>
      </c>
    </row>
    <row r="11" spans="1:42" ht="13.5" customHeight="1" x14ac:dyDescent="0.15">
      <c r="A11" s="14" t="s">
        <v>87</v>
      </c>
      <c r="B11" s="15"/>
      <c r="C11" s="13" t="str">
        <f t="shared" si="0"/>
        <v/>
      </c>
      <c r="D11" s="13" t="str">
        <f t="shared" si="8"/>
        <v/>
      </c>
      <c r="F11" s="18" t="s">
        <v>111</v>
      </c>
      <c r="G11" s="17"/>
      <c r="H11" s="13" t="str">
        <f t="shared" si="1"/>
        <v/>
      </c>
      <c r="I11" s="13" t="str">
        <f t="shared" si="5"/>
        <v>一般会計</v>
      </c>
      <c r="K11" s="14" t="s">
        <v>104</v>
      </c>
      <c r="L11" s="15" t="s">
        <v>577</v>
      </c>
      <c r="M11" s="13" t="str">
        <f t="shared" si="2"/>
        <v>その他の事項経費</v>
      </c>
      <c r="N11" s="13" t="str">
        <f t="shared" si="6"/>
        <v>その他の事項経費</v>
      </c>
      <c r="O11" s="13"/>
      <c r="P11" s="13"/>
      <c r="Q11" s="19"/>
      <c r="T11" s="13"/>
      <c r="W11" s="32" t="s">
        <v>560</v>
      </c>
      <c r="Y11" s="32" t="s">
        <v>266</v>
      </c>
      <c r="Z11" s="32" t="s">
        <v>394</v>
      </c>
      <c r="AA11" s="60" t="s">
        <v>360</v>
      </c>
      <c r="AB11" s="60" t="s">
        <v>488</v>
      </c>
      <c r="AC11" s="31"/>
      <c r="AD11" s="31"/>
      <c r="AE11" s="31"/>
      <c r="AF11" s="30"/>
      <c r="AG11" s="39" t="s">
        <v>221</v>
      </c>
      <c r="AK11" s="39" t="str">
        <f t="shared" si="7"/>
        <v>J</v>
      </c>
    </row>
    <row r="12" spans="1:42" ht="13.5" customHeight="1" x14ac:dyDescent="0.15">
      <c r="A12" s="14" t="s">
        <v>88</v>
      </c>
      <c r="B12" s="15"/>
      <c r="C12" s="13" t="str">
        <f t="shared" ref="C12:C23" si="9">IF(B12="","",A12)</f>
        <v/>
      </c>
      <c r="D12" s="13" t="str">
        <f t="shared" si="8"/>
        <v/>
      </c>
      <c r="F12" s="18" t="s">
        <v>112</v>
      </c>
      <c r="G12" s="17"/>
      <c r="H12" s="13" t="str">
        <f t="shared" si="1"/>
        <v/>
      </c>
      <c r="I12" s="13" t="str">
        <f t="shared" si="5"/>
        <v>一般会計</v>
      </c>
      <c r="K12" s="13"/>
      <c r="L12" s="13"/>
      <c r="O12" s="13"/>
      <c r="P12" s="13"/>
      <c r="Q12" s="19"/>
      <c r="T12" s="13"/>
      <c r="U12" s="29" t="s">
        <v>511</v>
      </c>
      <c r="W12" s="32" t="s">
        <v>144</v>
      </c>
      <c r="Y12" s="32" t="s">
        <v>267</v>
      </c>
      <c r="Z12" s="32" t="s">
        <v>395</v>
      </c>
      <c r="AA12" s="60" t="s">
        <v>361</v>
      </c>
      <c r="AB12" s="60" t="s">
        <v>489</v>
      </c>
      <c r="AC12" s="31"/>
      <c r="AD12" s="31"/>
      <c r="AE12" s="31"/>
      <c r="AF12" s="30"/>
      <c r="AG12" s="39" t="s">
        <v>219</v>
      </c>
      <c r="AK12" s="39" t="str">
        <f t="shared" si="7"/>
        <v>K</v>
      </c>
    </row>
    <row r="13" spans="1:42" ht="13.5" customHeight="1" x14ac:dyDescent="0.15">
      <c r="A13" s="14" t="s">
        <v>89</v>
      </c>
      <c r="B13" s="15"/>
      <c r="C13" s="13" t="str">
        <f t="shared" si="9"/>
        <v/>
      </c>
      <c r="D13" s="13" t="str">
        <f t="shared" si="8"/>
        <v/>
      </c>
      <c r="F13" s="18" t="s">
        <v>113</v>
      </c>
      <c r="G13" s="17"/>
      <c r="H13" s="13" t="str">
        <f t="shared" si="1"/>
        <v/>
      </c>
      <c r="I13" s="13" t="str">
        <f t="shared" si="5"/>
        <v>一般会計</v>
      </c>
      <c r="K13" s="13" t="str">
        <f>N11</f>
        <v>その他の事項経費</v>
      </c>
      <c r="L13" s="13"/>
      <c r="O13" s="13"/>
      <c r="P13" s="13"/>
      <c r="Q13" s="19"/>
      <c r="T13" s="13"/>
      <c r="U13" s="32" t="s">
        <v>163</v>
      </c>
      <c r="W13" s="32" t="s">
        <v>145</v>
      </c>
      <c r="Y13" s="32" t="s">
        <v>268</v>
      </c>
      <c r="Z13" s="32" t="s">
        <v>396</v>
      </c>
      <c r="AA13" s="60" t="s">
        <v>362</v>
      </c>
      <c r="AB13" s="60" t="s">
        <v>490</v>
      </c>
      <c r="AC13" s="31"/>
      <c r="AD13" s="31"/>
      <c r="AE13" s="31"/>
      <c r="AF13" s="30"/>
      <c r="AG13" s="39" t="s">
        <v>220</v>
      </c>
      <c r="AK13" s="39" t="str">
        <f t="shared" si="7"/>
        <v>L</v>
      </c>
    </row>
    <row r="14" spans="1:42" ht="13.5" customHeight="1" x14ac:dyDescent="0.15">
      <c r="A14" s="14" t="s">
        <v>90</v>
      </c>
      <c r="B14" s="15"/>
      <c r="C14" s="13" t="str">
        <f t="shared" si="9"/>
        <v/>
      </c>
      <c r="D14" s="13" t="str">
        <f t="shared" si="8"/>
        <v/>
      </c>
      <c r="F14" s="18" t="s">
        <v>114</v>
      </c>
      <c r="G14" s="17"/>
      <c r="H14" s="13" t="str">
        <f t="shared" si="1"/>
        <v/>
      </c>
      <c r="I14" s="13" t="str">
        <f t="shared" si="5"/>
        <v>一般会計</v>
      </c>
      <c r="K14" s="13"/>
      <c r="L14" s="13"/>
      <c r="O14" s="13"/>
      <c r="P14" s="13"/>
      <c r="Q14" s="19"/>
      <c r="T14" s="13"/>
      <c r="U14" s="32" t="s">
        <v>512</v>
      </c>
      <c r="W14" s="32" t="s">
        <v>146</v>
      </c>
      <c r="Y14" s="32" t="s">
        <v>269</v>
      </c>
      <c r="Z14" s="32" t="s">
        <v>397</v>
      </c>
      <c r="AA14" s="60" t="s">
        <v>363</v>
      </c>
      <c r="AB14" s="60" t="s">
        <v>491</v>
      </c>
      <c r="AC14" s="31"/>
      <c r="AD14" s="31"/>
      <c r="AE14" s="31"/>
      <c r="AF14" s="30"/>
      <c r="AG14" s="53"/>
      <c r="AK14" s="39" t="str">
        <f t="shared" si="7"/>
        <v>M</v>
      </c>
    </row>
    <row r="15" spans="1:42" ht="13.5" customHeight="1" x14ac:dyDescent="0.15">
      <c r="A15" s="14" t="s">
        <v>91</v>
      </c>
      <c r="B15" s="15"/>
      <c r="C15" s="13" t="str">
        <f t="shared" si="9"/>
        <v/>
      </c>
      <c r="D15" s="13" t="str">
        <f t="shared" si="8"/>
        <v/>
      </c>
      <c r="F15" s="18" t="s">
        <v>115</v>
      </c>
      <c r="G15" s="17"/>
      <c r="H15" s="13" t="str">
        <f t="shared" si="1"/>
        <v/>
      </c>
      <c r="I15" s="13" t="str">
        <f t="shared" si="5"/>
        <v>一般会計</v>
      </c>
      <c r="K15" s="13"/>
      <c r="L15" s="13"/>
      <c r="O15" s="13"/>
      <c r="P15" s="13"/>
      <c r="Q15" s="19"/>
      <c r="T15" s="13"/>
      <c r="U15" s="32" t="s">
        <v>513</v>
      </c>
      <c r="W15" s="32" t="s">
        <v>147</v>
      </c>
      <c r="Y15" s="32" t="s">
        <v>270</v>
      </c>
      <c r="Z15" s="32" t="s">
        <v>398</v>
      </c>
      <c r="AA15" s="60" t="s">
        <v>364</v>
      </c>
      <c r="AB15" s="60" t="s">
        <v>492</v>
      </c>
      <c r="AC15" s="31"/>
      <c r="AD15" s="31"/>
      <c r="AE15" s="31"/>
      <c r="AF15" s="30"/>
      <c r="AG15" s="54"/>
      <c r="AK15" s="39" t="str">
        <f t="shared" si="7"/>
        <v>N</v>
      </c>
    </row>
    <row r="16" spans="1:42" ht="13.5" customHeight="1" x14ac:dyDescent="0.15">
      <c r="A16" s="14" t="s">
        <v>92</v>
      </c>
      <c r="B16" s="15"/>
      <c r="C16" s="13" t="str">
        <f t="shared" si="9"/>
        <v/>
      </c>
      <c r="D16" s="13" t="str">
        <f t="shared" si="8"/>
        <v/>
      </c>
      <c r="F16" s="18" t="s">
        <v>116</v>
      </c>
      <c r="G16" s="17"/>
      <c r="H16" s="13" t="str">
        <f t="shared" si="1"/>
        <v/>
      </c>
      <c r="I16" s="13" t="str">
        <f t="shared" si="5"/>
        <v>一般会計</v>
      </c>
      <c r="K16" s="13"/>
      <c r="L16" s="13"/>
      <c r="O16" s="13"/>
      <c r="P16" s="13"/>
      <c r="Q16" s="19"/>
      <c r="T16" s="13"/>
      <c r="U16" s="32" t="s">
        <v>514</v>
      </c>
      <c r="W16" s="32" t="s">
        <v>148</v>
      </c>
      <c r="Y16" s="32" t="s">
        <v>271</v>
      </c>
      <c r="Z16" s="32" t="s">
        <v>399</v>
      </c>
      <c r="AA16" s="60" t="s">
        <v>365</v>
      </c>
      <c r="AB16" s="60" t="s">
        <v>493</v>
      </c>
      <c r="AC16" s="31"/>
      <c r="AD16" s="31"/>
      <c r="AE16" s="31"/>
      <c r="AF16" s="30"/>
      <c r="AG16" s="54"/>
      <c r="AK16" s="39" t="str">
        <f t="shared" si="7"/>
        <v>O</v>
      </c>
    </row>
    <row r="17" spans="1:37" ht="13.5" customHeight="1" x14ac:dyDescent="0.15">
      <c r="A17" s="14" t="s">
        <v>93</v>
      </c>
      <c r="B17" s="15"/>
      <c r="C17" s="13" t="str">
        <f t="shared" si="9"/>
        <v/>
      </c>
      <c r="D17" s="13" t="str">
        <f t="shared" si="8"/>
        <v/>
      </c>
      <c r="F17" s="18" t="s">
        <v>117</v>
      </c>
      <c r="G17" s="17"/>
      <c r="H17" s="13" t="str">
        <f t="shared" si="1"/>
        <v/>
      </c>
      <c r="I17" s="13" t="str">
        <f t="shared" si="5"/>
        <v>一般会計</v>
      </c>
      <c r="K17" s="13"/>
      <c r="L17" s="13"/>
      <c r="O17" s="13"/>
      <c r="P17" s="13"/>
      <c r="Q17" s="19"/>
      <c r="T17" s="13"/>
      <c r="U17" s="32" t="s">
        <v>532</v>
      </c>
      <c r="W17" s="32" t="s">
        <v>149</v>
      </c>
      <c r="Y17" s="32" t="s">
        <v>272</v>
      </c>
      <c r="Z17" s="32" t="s">
        <v>400</v>
      </c>
      <c r="AA17" s="60" t="s">
        <v>366</v>
      </c>
      <c r="AB17" s="60" t="s">
        <v>494</v>
      </c>
      <c r="AC17" s="31"/>
      <c r="AD17" s="31"/>
      <c r="AE17" s="31"/>
      <c r="AF17" s="30"/>
      <c r="AG17" s="54"/>
      <c r="AK17" s="39" t="str">
        <f t="shared" si="7"/>
        <v>P</v>
      </c>
    </row>
    <row r="18" spans="1:37" ht="13.5" customHeight="1" x14ac:dyDescent="0.15">
      <c r="A18" s="14" t="s">
        <v>94</v>
      </c>
      <c r="B18" s="15"/>
      <c r="C18" s="13" t="str">
        <f t="shared" si="9"/>
        <v/>
      </c>
      <c r="D18" s="13" t="str">
        <f t="shared" si="8"/>
        <v/>
      </c>
      <c r="F18" s="18" t="s">
        <v>118</v>
      </c>
      <c r="G18" s="17"/>
      <c r="H18" s="13" t="str">
        <f t="shared" si="1"/>
        <v/>
      </c>
      <c r="I18" s="13" t="str">
        <f t="shared" si="5"/>
        <v>一般会計</v>
      </c>
      <c r="K18" s="13"/>
      <c r="L18" s="13"/>
      <c r="O18" s="13"/>
      <c r="P18" s="13"/>
      <c r="Q18" s="19"/>
      <c r="T18" s="13"/>
      <c r="U18" s="32" t="s">
        <v>515</v>
      </c>
      <c r="W18" s="32" t="s">
        <v>150</v>
      </c>
      <c r="Y18" s="32" t="s">
        <v>273</v>
      </c>
      <c r="Z18" s="32" t="s">
        <v>401</v>
      </c>
      <c r="AA18" s="60" t="s">
        <v>367</v>
      </c>
      <c r="AB18" s="60" t="s">
        <v>495</v>
      </c>
      <c r="AC18" s="31"/>
      <c r="AD18" s="31"/>
      <c r="AE18" s="31"/>
      <c r="AF18" s="30"/>
      <c r="AK18" s="39" t="str">
        <f t="shared" si="7"/>
        <v>Q</v>
      </c>
    </row>
    <row r="19" spans="1:37" ht="13.5" customHeight="1" x14ac:dyDescent="0.15">
      <c r="A19" s="14" t="s">
        <v>195</v>
      </c>
      <c r="B19" s="15"/>
      <c r="C19" s="13" t="str">
        <f t="shared" si="9"/>
        <v/>
      </c>
      <c r="D19" s="13" t="str">
        <f t="shared" si="8"/>
        <v/>
      </c>
      <c r="F19" s="18" t="s">
        <v>119</v>
      </c>
      <c r="G19" s="17"/>
      <c r="H19" s="13" t="str">
        <f t="shared" si="1"/>
        <v/>
      </c>
      <c r="I19" s="13" t="str">
        <f t="shared" si="5"/>
        <v>一般会計</v>
      </c>
      <c r="K19" s="13"/>
      <c r="L19" s="13"/>
      <c r="O19" s="13"/>
      <c r="P19" s="13"/>
      <c r="Q19" s="19"/>
      <c r="T19" s="13"/>
      <c r="U19" s="32" t="s">
        <v>516</v>
      </c>
      <c r="W19" s="32" t="s">
        <v>151</v>
      </c>
      <c r="Y19" s="32" t="s">
        <v>274</v>
      </c>
      <c r="Z19" s="32" t="s">
        <v>402</v>
      </c>
      <c r="AA19" s="60" t="s">
        <v>368</v>
      </c>
      <c r="AB19" s="60" t="s">
        <v>496</v>
      </c>
      <c r="AC19" s="31"/>
      <c r="AD19" s="31"/>
      <c r="AE19" s="31"/>
      <c r="AF19" s="30"/>
      <c r="AK19" s="39" t="str">
        <f t="shared" si="7"/>
        <v>R</v>
      </c>
    </row>
    <row r="20" spans="1:37" ht="13.5" customHeight="1" x14ac:dyDescent="0.15">
      <c r="A20" s="14" t="s">
        <v>196</v>
      </c>
      <c r="B20" s="15"/>
      <c r="C20" s="13" t="str">
        <f t="shared" si="9"/>
        <v/>
      </c>
      <c r="D20" s="13" t="str">
        <f t="shared" si="8"/>
        <v/>
      </c>
      <c r="F20" s="18" t="s">
        <v>194</v>
      </c>
      <c r="G20" s="17"/>
      <c r="H20" s="13" t="str">
        <f t="shared" si="1"/>
        <v/>
      </c>
      <c r="I20" s="13" t="str">
        <f t="shared" si="5"/>
        <v>一般会計</v>
      </c>
      <c r="K20" s="13"/>
      <c r="L20" s="13"/>
      <c r="O20" s="13"/>
      <c r="P20" s="13"/>
      <c r="Q20" s="19"/>
      <c r="T20" s="13"/>
      <c r="U20" s="32" t="s">
        <v>517</v>
      </c>
      <c r="W20" s="32" t="s">
        <v>152</v>
      </c>
      <c r="Y20" s="32" t="s">
        <v>275</v>
      </c>
      <c r="Z20" s="32" t="s">
        <v>403</v>
      </c>
      <c r="AA20" s="60" t="s">
        <v>369</v>
      </c>
      <c r="AB20" s="60" t="s">
        <v>497</v>
      </c>
      <c r="AC20" s="31"/>
      <c r="AD20" s="31"/>
      <c r="AE20" s="31"/>
      <c r="AF20" s="30"/>
      <c r="AK20" s="39" t="str">
        <f t="shared" si="7"/>
        <v>S</v>
      </c>
    </row>
    <row r="21" spans="1:37" ht="13.5" customHeight="1" x14ac:dyDescent="0.15">
      <c r="A21" s="14" t="s">
        <v>197</v>
      </c>
      <c r="B21" s="15"/>
      <c r="C21" s="13" t="str">
        <f t="shared" si="9"/>
        <v/>
      </c>
      <c r="D21" s="13" t="str">
        <f t="shared" si="8"/>
        <v/>
      </c>
      <c r="F21" s="18" t="s">
        <v>120</v>
      </c>
      <c r="G21" s="17"/>
      <c r="H21" s="13" t="str">
        <f t="shared" si="1"/>
        <v/>
      </c>
      <c r="I21" s="13" t="str">
        <f t="shared" si="5"/>
        <v>一般会計</v>
      </c>
      <c r="K21" s="13"/>
      <c r="L21" s="13"/>
      <c r="O21" s="13"/>
      <c r="P21" s="13"/>
      <c r="Q21" s="19"/>
      <c r="T21" s="13"/>
      <c r="U21" s="32" t="s">
        <v>518</v>
      </c>
      <c r="W21" s="32" t="s">
        <v>153</v>
      </c>
      <c r="Y21" s="32" t="s">
        <v>276</v>
      </c>
      <c r="Z21" s="32" t="s">
        <v>404</v>
      </c>
      <c r="AA21" s="60" t="s">
        <v>370</v>
      </c>
      <c r="AB21" s="60" t="s">
        <v>498</v>
      </c>
      <c r="AC21" s="31"/>
      <c r="AD21" s="31"/>
      <c r="AE21" s="31"/>
      <c r="AF21" s="30"/>
      <c r="AK21" s="39" t="str">
        <f t="shared" si="7"/>
        <v>T</v>
      </c>
    </row>
    <row r="22" spans="1:37" ht="13.5" customHeight="1" x14ac:dyDescent="0.15">
      <c r="A22" s="14" t="s">
        <v>198</v>
      </c>
      <c r="B22" s="15"/>
      <c r="C22" s="13" t="str">
        <f t="shared" si="9"/>
        <v/>
      </c>
      <c r="D22" s="13" t="str">
        <f>IF(C22="",D21,IF(D21&lt;&gt;"",CONCATENATE(D21,"、",C22),C22))</f>
        <v/>
      </c>
      <c r="F22" s="18" t="s">
        <v>121</v>
      </c>
      <c r="G22" s="17"/>
      <c r="H22" s="13" t="str">
        <f t="shared" si="1"/>
        <v/>
      </c>
      <c r="I22" s="13" t="str">
        <f t="shared" si="5"/>
        <v>一般会計</v>
      </c>
      <c r="K22" s="13"/>
      <c r="L22" s="13"/>
      <c r="O22" s="13"/>
      <c r="P22" s="13"/>
      <c r="Q22" s="19"/>
      <c r="T22" s="13"/>
      <c r="U22" s="32" t="s">
        <v>562</v>
      </c>
      <c r="W22" s="32" t="s">
        <v>154</v>
      </c>
      <c r="Y22" s="32" t="s">
        <v>277</v>
      </c>
      <c r="Z22" s="32" t="s">
        <v>405</v>
      </c>
      <c r="AA22" s="60" t="s">
        <v>371</v>
      </c>
      <c r="AB22" s="60" t="s">
        <v>499</v>
      </c>
      <c r="AC22" s="31"/>
      <c r="AD22" s="31"/>
      <c r="AE22" s="31"/>
      <c r="AF22" s="30"/>
      <c r="AK22" s="39" t="str">
        <f t="shared" si="7"/>
        <v>U</v>
      </c>
    </row>
    <row r="23" spans="1:37" ht="13.5" customHeight="1" x14ac:dyDescent="0.15">
      <c r="A23" s="59" t="s">
        <v>250</v>
      </c>
      <c r="B23" s="15"/>
      <c r="C23" s="13" t="str">
        <f t="shared" si="9"/>
        <v/>
      </c>
      <c r="D23" s="13" t="str">
        <f>IF(C23="",D22,IF(D22&lt;&gt;"",CONCATENATE(D22,"、",C23),C23))</f>
        <v/>
      </c>
      <c r="F23" s="18" t="s">
        <v>122</v>
      </c>
      <c r="G23" s="17"/>
      <c r="H23" s="13" t="str">
        <f t="shared" si="1"/>
        <v/>
      </c>
      <c r="I23" s="13" t="str">
        <f t="shared" si="5"/>
        <v>一般会計</v>
      </c>
      <c r="K23" s="13"/>
      <c r="L23" s="13"/>
      <c r="O23" s="13"/>
      <c r="P23" s="13"/>
      <c r="Q23" s="19"/>
      <c r="T23" s="13"/>
      <c r="U23" s="32" t="s">
        <v>519</v>
      </c>
      <c r="W23" s="32" t="s">
        <v>155</v>
      </c>
      <c r="Y23" s="32" t="s">
        <v>278</v>
      </c>
      <c r="Z23" s="32" t="s">
        <v>406</v>
      </c>
      <c r="AA23" s="60" t="s">
        <v>372</v>
      </c>
      <c r="AB23" s="60" t="s">
        <v>500</v>
      </c>
      <c r="AC23" s="31"/>
      <c r="AD23" s="31"/>
      <c r="AE23" s="31"/>
      <c r="AF23" s="30"/>
      <c r="AK23" s="39" t="str">
        <f t="shared" si="7"/>
        <v>V</v>
      </c>
    </row>
    <row r="24" spans="1:37" ht="13.5" customHeight="1" x14ac:dyDescent="0.15">
      <c r="A24" s="70"/>
      <c r="B24" s="57"/>
      <c r="F24" s="18" t="s">
        <v>252</v>
      </c>
      <c r="G24" s="17"/>
      <c r="H24" s="13" t="str">
        <f t="shared" si="1"/>
        <v/>
      </c>
      <c r="I24" s="13" t="str">
        <f t="shared" si="5"/>
        <v>一般会計</v>
      </c>
      <c r="K24" s="13"/>
      <c r="L24" s="13"/>
      <c r="O24" s="13"/>
      <c r="P24" s="13"/>
      <c r="Q24" s="19"/>
      <c r="T24" s="13"/>
      <c r="U24" s="32" t="s">
        <v>520</v>
      </c>
      <c r="W24" s="32" t="s">
        <v>156</v>
      </c>
      <c r="Y24" s="32" t="s">
        <v>279</v>
      </c>
      <c r="Z24" s="32" t="s">
        <v>407</v>
      </c>
      <c r="AA24" s="60" t="s">
        <v>373</v>
      </c>
      <c r="AB24" s="60" t="s">
        <v>501</v>
      </c>
      <c r="AC24" s="31"/>
      <c r="AD24" s="31"/>
      <c r="AE24" s="31"/>
      <c r="AF24" s="30"/>
      <c r="AK24" s="39" t="str">
        <f>CHAR(CODE(AK23)+1)</f>
        <v>W</v>
      </c>
    </row>
    <row r="25" spans="1:37" ht="13.5" customHeight="1" x14ac:dyDescent="0.15">
      <c r="A25" s="58"/>
      <c r="B25" s="57"/>
      <c r="F25" s="18" t="s">
        <v>123</v>
      </c>
      <c r="G25" s="17"/>
      <c r="H25" s="13" t="str">
        <f t="shared" si="1"/>
        <v/>
      </c>
      <c r="I25" s="13" t="str">
        <f t="shared" si="5"/>
        <v>一般会計</v>
      </c>
      <c r="K25" s="13"/>
      <c r="L25" s="13"/>
      <c r="O25" s="13"/>
      <c r="P25" s="13"/>
      <c r="Q25" s="19"/>
      <c r="T25" s="13"/>
      <c r="U25" s="32" t="s">
        <v>521</v>
      </c>
      <c r="W25" s="52"/>
      <c r="Y25" s="32" t="s">
        <v>280</v>
      </c>
      <c r="Z25" s="32" t="s">
        <v>408</v>
      </c>
      <c r="AA25" s="60" t="s">
        <v>374</v>
      </c>
      <c r="AB25" s="60" t="s">
        <v>502</v>
      </c>
      <c r="AC25" s="31"/>
      <c r="AD25" s="31"/>
      <c r="AE25" s="31"/>
      <c r="AF25" s="30"/>
      <c r="AK25" s="39" t="str">
        <f t="shared" si="7"/>
        <v>X</v>
      </c>
    </row>
    <row r="26" spans="1:37" ht="13.5" customHeight="1" x14ac:dyDescent="0.15">
      <c r="A26" s="58"/>
      <c r="B26" s="57"/>
      <c r="F26" s="18" t="s">
        <v>124</v>
      </c>
      <c r="G26" s="17"/>
      <c r="H26" s="13" t="str">
        <f t="shared" si="1"/>
        <v/>
      </c>
      <c r="I26" s="13" t="str">
        <f t="shared" si="5"/>
        <v>一般会計</v>
      </c>
      <c r="K26" s="13"/>
      <c r="L26" s="13"/>
      <c r="O26" s="13"/>
      <c r="P26" s="13"/>
      <c r="Q26" s="19"/>
      <c r="T26" s="13"/>
      <c r="U26" s="32" t="s">
        <v>522</v>
      </c>
      <c r="Y26" s="32" t="s">
        <v>281</v>
      </c>
      <c r="Z26" s="32" t="s">
        <v>409</v>
      </c>
      <c r="AA26" s="60" t="s">
        <v>375</v>
      </c>
      <c r="AB26" s="60" t="s">
        <v>503</v>
      </c>
      <c r="AC26" s="31"/>
      <c r="AD26" s="31"/>
      <c r="AE26" s="31"/>
      <c r="AF26" s="30"/>
      <c r="AK26" s="39" t="str">
        <f t="shared" si="7"/>
        <v>Y</v>
      </c>
    </row>
    <row r="27" spans="1:37" ht="13.5" customHeight="1" x14ac:dyDescent="0.15">
      <c r="A27" s="13" t="str">
        <f>IF(D23="", "-", D23)</f>
        <v>-</v>
      </c>
      <c r="B27" s="13"/>
      <c r="F27" s="18" t="s">
        <v>125</v>
      </c>
      <c r="G27" s="17"/>
      <c r="H27" s="13" t="str">
        <f t="shared" si="1"/>
        <v/>
      </c>
      <c r="I27" s="13" t="str">
        <f t="shared" si="5"/>
        <v>一般会計</v>
      </c>
      <c r="K27" s="13"/>
      <c r="L27" s="13"/>
      <c r="O27" s="13"/>
      <c r="P27" s="13"/>
      <c r="Q27" s="19"/>
      <c r="T27" s="13"/>
      <c r="U27" s="32" t="s">
        <v>523</v>
      </c>
      <c r="Y27" s="32" t="s">
        <v>282</v>
      </c>
      <c r="Z27" s="32" t="s">
        <v>410</v>
      </c>
      <c r="AA27" s="60" t="s">
        <v>376</v>
      </c>
      <c r="AB27" s="60" t="s">
        <v>504</v>
      </c>
      <c r="AC27" s="31"/>
      <c r="AD27" s="31"/>
      <c r="AE27" s="31"/>
      <c r="AF27" s="30"/>
      <c r="AK27" s="39" t="str">
        <f>CHAR(CODE(AK26)+1)</f>
        <v>Z</v>
      </c>
    </row>
    <row r="28" spans="1:37" ht="13.5" customHeight="1" x14ac:dyDescent="0.15">
      <c r="B28" s="13"/>
      <c r="F28" s="18" t="s">
        <v>126</v>
      </c>
      <c r="G28" s="17"/>
      <c r="H28" s="13" t="str">
        <f t="shared" si="1"/>
        <v/>
      </c>
      <c r="I28" s="13" t="str">
        <f t="shared" si="5"/>
        <v>一般会計</v>
      </c>
      <c r="K28" s="13"/>
      <c r="L28" s="13"/>
      <c r="O28" s="13"/>
      <c r="P28" s="13"/>
      <c r="Q28" s="19"/>
      <c r="T28" s="13"/>
      <c r="U28" s="32" t="s">
        <v>524</v>
      </c>
      <c r="Y28" s="32" t="s">
        <v>283</v>
      </c>
      <c r="Z28" s="32" t="s">
        <v>411</v>
      </c>
      <c r="AA28" s="60" t="s">
        <v>377</v>
      </c>
      <c r="AB28" s="60" t="s">
        <v>505</v>
      </c>
      <c r="AC28" s="31"/>
      <c r="AD28" s="31"/>
      <c r="AE28" s="31"/>
      <c r="AF28" s="30"/>
      <c r="AK28" s="39" t="s">
        <v>180</v>
      </c>
    </row>
    <row r="29" spans="1:37" ht="13.5" customHeight="1" x14ac:dyDescent="0.15">
      <c r="A29" s="13"/>
      <c r="B29" s="13"/>
      <c r="F29" s="18" t="s">
        <v>186</v>
      </c>
      <c r="G29" s="17"/>
      <c r="H29" s="13" t="str">
        <f t="shared" si="1"/>
        <v/>
      </c>
      <c r="I29" s="13" t="str">
        <f t="shared" si="5"/>
        <v>一般会計</v>
      </c>
      <c r="K29" s="13"/>
      <c r="L29" s="13"/>
      <c r="O29" s="13"/>
      <c r="P29" s="13"/>
      <c r="Q29" s="19"/>
      <c r="T29" s="13"/>
      <c r="U29" s="32" t="s">
        <v>525</v>
      </c>
      <c r="Y29" s="32" t="s">
        <v>284</v>
      </c>
      <c r="Z29" s="32" t="s">
        <v>412</v>
      </c>
      <c r="AA29" s="60" t="s">
        <v>378</v>
      </c>
      <c r="AB29" s="60" t="s">
        <v>506</v>
      </c>
      <c r="AC29" s="31"/>
      <c r="AD29" s="31"/>
      <c r="AE29" s="31"/>
      <c r="AF29" s="30"/>
      <c r="AK29" s="39"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2" t="s">
        <v>526</v>
      </c>
      <c r="Y30" s="32" t="s">
        <v>285</v>
      </c>
      <c r="Z30" s="32" t="s">
        <v>413</v>
      </c>
      <c r="AA30" s="60" t="s">
        <v>379</v>
      </c>
      <c r="AB30" s="60" t="s">
        <v>507</v>
      </c>
      <c r="AC30" s="31"/>
      <c r="AD30" s="31"/>
      <c r="AE30" s="31"/>
      <c r="AF30" s="30"/>
      <c r="AK30" s="39"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2" t="s">
        <v>527</v>
      </c>
      <c r="Y31" s="32" t="s">
        <v>286</v>
      </c>
      <c r="Z31" s="32" t="s">
        <v>414</v>
      </c>
      <c r="AA31" s="60" t="s">
        <v>380</v>
      </c>
      <c r="AB31" s="60" t="s">
        <v>508</v>
      </c>
      <c r="AC31" s="31"/>
      <c r="AD31" s="31"/>
      <c r="AE31" s="31"/>
      <c r="AF31" s="30"/>
      <c r="AK31" s="39"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2" t="s">
        <v>528</v>
      </c>
      <c r="Y32" s="32" t="s">
        <v>287</v>
      </c>
      <c r="Z32" s="32" t="s">
        <v>415</v>
      </c>
      <c r="AA32" s="60" t="s">
        <v>64</v>
      </c>
      <c r="AB32" s="60" t="s">
        <v>64</v>
      </c>
      <c r="AC32" s="31"/>
      <c r="AD32" s="31"/>
      <c r="AE32" s="31"/>
      <c r="AF32" s="30"/>
      <c r="AK32" s="39"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2" t="s">
        <v>529</v>
      </c>
      <c r="Y33" s="32" t="s">
        <v>288</v>
      </c>
      <c r="Z33" s="32" t="s">
        <v>416</v>
      </c>
      <c r="AA33" s="52"/>
      <c r="AB33" s="31"/>
      <c r="AC33" s="31"/>
      <c r="AD33" s="31"/>
      <c r="AE33" s="31"/>
      <c r="AF33" s="30"/>
      <c r="AK33" s="39"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2" t="s">
        <v>530</v>
      </c>
      <c r="Y34" s="32" t="s">
        <v>289</v>
      </c>
      <c r="Z34" s="32" t="s">
        <v>417</v>
      </c>
      <c r="AB34" s="31"/>
      <c r="AC34" s="31"/>
      <c r="AD34" s="31"/>
      <c r="AE34" s="31"/>
      <c r="AF34" s="30"/>
      <c r="AK34" s="39"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2" t="s">
        <v>531</v>
      </c>
      <c r="Y35" s="32" t="s">
        <v>290</v>
      </c>
      <c r="Z35" s="32" t="s">
        <v>418</v>
      </c>
      <c r="AC35" s="31"/>
      <c r="AF35" s="30"/>
      <c r="AK35" s="39"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2" t="s">
        <v>291</v>
      </c>
      <c r="Z36" s="32" t="s">
        <v>419</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292</v>
      </c>
      <c r="Z37" s="32" t="s">
        <v>420</v>
      </c>
      <c r="AF37" s="30"/>
      <c r="AK37" s="39" t="str">
        <f t="shared" si="7"/>
        <v>j</v>
      </c>
    </row>
    <row r="38" spans="1:37" x14ac:dyDescent="0.15">
      <c r="A38" s="13"/>
      <c r="B38" s="13"/>
      <c r="F38" s="13"/>
      <c r="G38" s="19"/>
      <c r="K38" s="13"/>
      <c r="L38" s="13"/>
      <c r="O38" s="13"/>
      <c r="P38" s="13"/>
      <c r="Q38" s="19"/>
      <c r="T38" s="13"/>
      <c r="Y38" s="32" t="s">
        <v>293</v>
      </c>
      <c r="Z38" s="32" t="s">
        <v>421</v>
      </c>
      <c r="AF38" s="30"/>
      <c r="AK38" s="39" t="str">
        <f t="shared" si="7"/>
        <v>k</v>
      </c>
    </row>
    <row r="39" spans="1:37" x14ac:dyDescent="0.15">
      <c r="A39" s="13"/>
      <c r="B39" s="13"/>
      <c r="F39" s="13" t="str">
        <f>I37</f>
        <v>一般会計</v>
      </c>
      <c r="G39" s="19"/>
      <c r="K39" s="13"/>
      <c r="L39" s="13"/>
      <c r="O39" s="13"/>
      <c r="P39" s="13"/>
      <c r="Q39" s="19"/>
      <c r="T39" s="13"/>
      <c r="U39" s="32" t="s">
        <v>533</v>
      </c>
      <c r="Y39" s="32" t="s">
        <v>294</v>
      </c>
      <c r="Z39" s="32" t="s">
        <v>422</v>
      </c>
      <c r="AF39" s="30"/>
      <c r="AK39" s="39" t="str">
        <f t="shared" si="7"/>
        <v>l</v>
      </c>
    </row>
    <row r="40" spans="1:37" x14ac:dyDescent="0.15">
      <c r="A40" s="13"/>
      <c r="B40" s="13"/>
      <c r="F40" s="13"/>
      <c r="G40" s="19"/>
      <c r="K40" s="13"/>
      <c r="L40" s="13"/>
      <c r="O40" s="13"/>
      <c r="P40" s="13"/>
      <c r="Q40" s="19"/>
      <c r="T40" s="13"/>
      <c r="U40" s="32"/>
      <c r="Y40" s="32" t="s">
        <v>295</v>
      </c>
      <c r="Z40" s="32" t="s">
        <v>423</v>
      </c>
      <c r="AF40" s="30"/>
      <c r="AK40" s="39" t="str">
        <f t="shared" si="7"/>
        <v>m</v>
      </c>
    </row>
    <row r="41" spans="1:37" x14ac:dyDescent="0.15">
      <c r="A41" s="13"/>
      <c r="B41" s="13"/>
      <c r="F41" s="13"/>
      <c r="G41" s="19"/>
      <c r="K41" s="13"/>
      <c r="L41" s="13"/>
      <c r="O41" s="13"/>
      <c r="P41" s="13"/>
      <c r="Q41" s="19"/>
      <c r="T41" s="13"/>
      <c r="U41" s="32" t="s">
        <v>237</v>
      </c>
      <c r="Y41" s="32" t="s">
        <v>296</v>
      </c>
      <c r="Z41" s="32" t="s">
        <v>424</v>
      </c>
      <c r="AF41" s="30"/>
      <c r="AK41" s="39" t="str">
        <f t="shared" si="7"/>
        <v>n</v>
      </c>
    </row>
    <row r="42" spans="1:37" x14ac:dyDescent="0.15">
      <c r="A42" s="13"/>
      <c r="B42" s="13"/>
      <c r="F42" s="13"/>
      <c r="G42" s="19"/>
      <c r="K42" s="13"/>
      <c r="L42" s="13"/>
      <c r="O42" s="13"/>
      <c r="P42" s="13"/>
      <c r="Q42" s="19"/>
      <c r="T42" s="13"/>
      <c r="U42" s="32" t="s">
        <v>247</v>
      </c>
      <c r="Y42" s="32" t="s">
        <v>297</v>
      </c>
      <c r="Z42" s="32" t="s">
        <v>425</v>
      </c>
      <c r="AF42" s="30"/>
      <c r="AK42" s="39" t="str">
        <f t="shared" si="7"/>
        <v>o</v>
      </c>
    </row>
    <row r="43" spans="1:37" x14ac:dyDescent="0.15">
      <c r="A43" s="13"/>
      <c r="B43" s="13"/>
      <c r="F43" s="13"/>
      <c r="G43" s="19"/>
      <c r="K43" s="13"/>
      <c r="L43" s="13"/>
      <c r="O43" s="13"/>
      <c r="P43" s="13"/>
      <c r="Q43" s="19"/>
      <c r="T43" s="13"/>
      <c r="Y43" s="32" t="s">
        <v>298</v>
      </c>
      <c r="Z43" s="32" t="s">
        <v>426</v>
      </c>
      <c r="AF43" s="30"/>
      <c r="AK43" s="39" t="str">
        <f t="shared" si="7"/>
        <v>p</v>
      </c>
    </row>
    <row r="44" spans="1:37" x14ac:dyDescent="0.15">
      <c r="A44" s="13"/>
      <c r="B44" s="13"/>
      <c r="F44" s="13"/>
      <c r="G44" s="19"/>
      <c r="K44" s="13"/>
      <c r="L44" s="13"/>
      <c r="O44" s="13"/>
      <c r="P44" s="13"/>
      <c r="Q44" s="19"/>
      <c r="T44" s="13"/>
      <c r="Y44" s="32" t="s">
        <v>299</v>
      </c>
      <c r="Z44" s="32" t="s">
        <v>427</v>
      </c>
      <c r="AF44" s="30"/>
      <c r="AK44" s="39" t="str">
        <f t="shared" si="7"/>
        <v>q</v>
      </c>
    </row>
    <row r="45" spans="1:37" x14ac:dyDescent="0.15">
      <c r="A45" s="13"/>
      <c r="B45" s="13"/>
      <c r="F45" s="13"/>
      <c r="G45" s="19"/>
      <c r="K45" s="13"/>
      <c r="L45" s="13"/>
      <c r="O45" s="13"/>
      <c r="P45" s="13"/>
      <c r="Q45" s="19"/>
      <c r="T45" s="13"/>
      <c r="U45" s="29" t="s">
        <v>158</v>
      </c>
      <c r="Y45" s="32" t="s">
        <v>300</v>
      </c>
      <c r="Z45" s="32" t="s">
        <v>428</v>
      </c>
      <c r="AF45" s="30"/>
      <c r="AK45" s="39" t="str">
        <f t="shared" si="7"/>
        <v>r</v>
      </c>
    </row>
    <row r="46" spans="1:37" x14ac:dyDescent="0.15">
      <c r="A46" s="13"/>
      <c r="B46" s="13"/>
      <c r="F46" s="13"/>
      <c r="G46" s="19"/>
      <c r="K46" s="13"/>
      <c r="L46" s="13"/>
      <c r="O46" s="13"/>
      <c r="P46" s="13"/>
      <c r="Q46" s="19"/>
      <c r="T46" s="13"/>
      <c r="U46" s="67" t="s">
        <v>561</v>
      </c>
      <c r="Y46" s="32" t="s">
        <v>301</v>
      </c>
      <c r="Z46" s="32" t="s">
        <v>429</v>
      </c>
      <c r="AF46" s="30"/>
      <c r="AK46" s="39" t="str">
        <f t="shared" si="7"/>
        <v>s</v>
      </c>
    </row>
    <row r="47" spans="1:37" x14ac:dyDescent="0.15">
      <c r="A47" s="13"/>
      <c r="B47" s="13"/>
      <c r="F47" s="13"/>
      <c r="G47" s="19"/>
      <c r="K47" s="13"/>
      <c r="L47" s="13"/>
      <c r="O47" s="13"/>
      <c r="P47" s="13"/>
      <c r="Q47" s="19"/>
      <c r="T47" s="13"/>
      <c r="Y47" s="32" t="s">
        <v>302</v>
      </c>
      <c r="Z47" s="32" t="s">
        <v>430</v>
      </c>
      <c r="AF47" s="30"/>
      <c r="AK47" s="39" t="str">
        <f t="shared" si="7"/>
        <v>t</v>
      </c>
    </row>
    <row r="48" spans="1:37" x14ac:dyDescent="0.15">
      <c r="A48" s="13"/>
      <c r="B48" s="13"/>
      <c r="F48" s="13"/>
      <c r="G48" s="19"/>
      <c r="K48" s="13"/>
      <c r="L48" s="13"/>
      <c r="O48" s="13"/>
      <c r="P48" s="13"/>
      <c r="Q48" s="19"/>
      <c r="T48" s="13"/>
      <c r="U48" s="67">
        <v>2021</v>
      </c>
      <c r="Y48" s="32" t="s">
        <v>303</v>
      </c>
      <c r="Z48" s="32" t="s">
        <v>431</v>
      </c>
      <c r="AF48" s="30"/>
      <c r="AK48" s="39" t="str">
        <f t="shared" si="7"/>
        <v>u</v>
      </c>
    </row>
    <row r="49" spans="1:37" x14ac:dyDescent="0.15">
      <c r="A49" s="13"/>
      <c r="B49" s="13"/>
      <c r="F49" s="13"/>
      <c r="G49" s="19"/>
      <c r="K49" s="13"/>
      <c r="L49" s="13"/>
      <c r="O49" s="13"/>
      <c r="P49" s="13"/>
      <c r="Q49" s="19"/>
      <c r="T49" s="13"/>
      <c r="U49" s="67">
        <v>2022</v>
      </c>
      <c r="Y49" s="32" t="s">
        <v>304</v>
      </c>
      <c r="Z49" s="32" t="s">
        <v>432</v>
      </c>
      <c r="AF49" s="30"/>
      <c r="AK49" s="39" t="str">
        <f t="shared" si="7"/>
        <v>v</v>
      </c>
    </row>
    <row r="50" spans="1:37" x14ac:dyDescent="0.15">
      <c r="A50" s="13"/>
      <c r="B50" s="13"/>
      <c r="F50" s="13"/>
      <c r="G50" s="19"/>
      <c r="K50" s="13"/>
      <c r="L50" s="13"/>
      <c r="O50" s="13"/>
      <c r="P50" s="13"/>
      <c r="Q50" s="19"/>
      <c r="T50" s="13"/>
      <c r="U50" s="67">
        <v>2023</v>
      </c>
      <c r="Y50" s="32" t="s">
        <v>305</v>
      </c>
      <c r="Z50" s="32" t="s">
        <v>433</v>
      </c>
      <c r="AF50" s="30"/>
    </row>
    <row r="51" spans="1:37" x14ac:dyDescent="0.15">
      <c r="A51" s="13"/>
      <c r="B51" s="13"/>
      <c r="F51" s="13"/>
      <c r="G51" s="19"/>
      <c r="K51" s="13"/>
      <c r="L51" s="13"/>
      <c r="O51" s="13"/>
      <c r="P51" s="13"/>
      <c r="Q51" s="19"/>
      <c r="T51" s="13"/>
      <c r="U51" s="67">
        <v>2024</v>
      </c>
      <c r="Y51" s="32" t="s">
        <v>306</v>
      </c>
      <c r="Z51" s="32" t="s">
        <v>434</v>
      </c>
      <c r="AF51" s="30"/>
    </row>
    <row r="52" spans="1:37" x14ac:dyDescent="0.15">
      <c r="A52" s="13"/>
      <c r="B52" s="13"/>
      <c r="F52" s="13"/>
      <c r="G52" s="19"/>
      <c r="K52" s="13"/>
      <c r="L52" s="13"/>
      <c r="O52" s="13"/>
      <c r="P52" s="13"/>
      <c r="Q52" s="19"/>
      <c r="T52" s="13"/>
      <c r="U52" s="67">
        <v>2025</v>
      </c>
      <c r="Y52" s="32" t="s">
        <v>307</v>
      </c>
      <c r="Z52" s="32" t="s">
        <v>435</v>
      </c>
      <c r="AF52" s="30"/>
    </row>
    <row r="53" spans="1:37" x14ac:dyDescent="0.15">
      <c r="A53" s="13"/>
      <c r="B53" s="13"/>
      <c r="F53" s="13"/>
      <c r="G53" s="19"/>
      <c r="K53" s="13"/>
      <c r="L53" s="13"/>
      <c r="O53" s="13"/>
      <c r="P53" s="13"/>
      <c r="Q53" s="19"/>
      <c r="T53" s="13"/>
      <c r="U53" s="67">
        <v>2026</v>
      </c>
      <c r="Y53" s="32" t="s">
        <v>308</v>
      </c>
      <c r="Z53" s="32" t="s">
        <v>436</v>
      </c>
      <c r="AF53" s="30"/>
    </row>
    <row r="54" spans="1:37" x14ac:dyDescent="0.15">
      <c r="A54" s="13"/>
      <c r="B54" s="13"/>
      <c r="F54" s="13"/>
      <c r="G54" s="19"/>
      <c r="K54" s="13"/>
      <c r="L54" s="13"/>
      <c r="O54" s="13"/>
      <c r="P54" s="20"/>
      <c r="Q54" s="19"/>
      <c r="T54" s="13"/>
      <c r="Y54" s="32" t="s">
        <v>309</v>
      </c>
      <c r="Z54" s="32" t="s">
        <v>437</v>
      </c>
      <c r="AF54" s="30"/>
    </row>
    <row r="55" spans="1:37" x14ac:dyDescent="0.15">
      <c r="A55" s="13"/>
      <c r="B55" s="13"/>
      <c r="F55" s="13"/>
      <c r="G55" s="19"/>
      <c r="K55" s="13"/>
      <c r="L55" s="13"/>
      <c r="O55" s="13"/>
      <c r="P55" s="13"/>
      <c r="Q55" s="19"/>
      <c r="T55" s="13"/>
      <c r="Y55" s="32" t="s">
        <v>310</v>
      </c>
      <c r="Z55" s="32" t="s">
        <v>438</v>
      </c>
      <c r="AF55" s="30"/>
    </row>
    <row r="56" spans="1:37" x14ac:dyDescent="0.15">
      <c r="A56" s="13"/>
      <c r="B56" s="13"/>
      <c r="F56" s="13"/>
      <c r="G56" s="19"/>
      <c r="K56" s="13"/>
      <c r="L56" s="13"/>
      <c r="O56" s="13"/>
      <c r="P56" s="13"/>
      <c r="Q56" s="19"/>
      <c r="T56" s="13"/>
      <c r="U56" s="67">
        <v>20</v>
      </c>
      <c r="Y56" s="32" t="s">
        <v>311</v>
      </c>
      <c r="Z56" s="32" t="s">
        <v>439</v>
      </c>
      <c r="AF56" s="30"/>
    </row>
    <row r="57" spans="1:37" x14ac:dyDescent="0.15">
      <c r="A57" s="13"/>
      <c r="B57" s="13"/>
      <c r="F57" s="13"/>
      <c r="G57" s="19"/>
      <c r="K57" s="13"/>
      <c r="L57" s="13"/>
      <c r="O57" s="13"/>
      <c r="P57" s="13"/>
      <c r="Q57" s="19"/>
      <c r="T57" s="13"/>
      <c r="U57" s="32" t="s">
        <v>509</v>
      </c>
      <c r="Y57" s="32" t="s">
        <v>312</v>
      </c>
      <c r="Z57" s="32" t="s">
        <v>440</v>
      </c>
      <c r="AF57" s="30"/>
    </row>
    <row r="58" spans="1:37" x14ac:dyDescent="0.15">
      <c r="A58" s="13"/>
      <c r="B58" s="13"/>
      <c r="F58" s="13"/>
      <c r="G58" s="19"/>
      <c r="K58" s="13"/>
      <c r="L58" s="13"/>
      <c r="O58" s="13"/>
      <c r="P58" s="13"/>
      <c r="Q58" s="19"/>
      <c r="T58" s="13"/>
      <c r="U58" s="32" t="s">
        <v>510</v>
      </c>
      <c r="Y58" s="32" t="s">
        <v>313</v>
      </c>
      <c r="Z58" s="32" t="s">
        <v>441</v>
      </c>
      <c r="AF58" s="30"/>
    </row>
    <row r="59" spans="1:37" x14ac:dyDescent="0.15">
      <c r="A59" s="13"/>
      <c r="B59" s="13"/>
      <c r="F59" s="13"/>
      <c r="G59" s="19"/>
      <c r="K59" s="13"/>
      <c r="L59" s="13"/>
      <c r="O59" s="13"/>
      <c r="P59" s="13"/>
      <c r="Q59" s="19"/>
      <c r="T59" s="13"/>
      <c r="Y59" s="32" t="s">
        <v>314</v>
      </c>
      <c r="Z59" s="32" t="s">
        <v>442</v>
      </c>
      <c r="AF59" s="30"/>
    </row>
    <row r="60" spans="1:37" x14ac:dyDescent="0.15">
      <c r="A60" s="13"/>
      <c r="B60" s="13"/>
      <c r="F60" s="13"/>
      <c r="G60" s="19"/>
      <c r="K60" s="13"/>
      <c r="L60" s="13"/>
      <c r="O60" s="13"/>
      <c r="P60" s="13"/>
      <c r="Q60" s="19"/>
      <c r="T60" s="13"/>
      <c r="Y60" s="32" t="s">
        <v>315</v>
      </c>
      <c r="Z60" s="32" t="s">
        <v>443</v>
      </c>
      <c r="AF60" s="30"/>
    </row>
    <row r="61" spans="1:37" x14ac:dyDescent="0.15">
      <c r="A61" s="13"/>
      <c r="B61" s="13"/>
      <c r="F61" s="13"/>
      <c r="G61" s="19"/>
      <c r="K61" s="13"/>
      <c r="L61" s="13"/>
      <c r="O61" s="13"/>
      <c r="P61" s="13"/>
      <c r="Q61" s="19"/>
      <c r="T61" s="13"/>
      <c r="Y61" s="32" t="s">
        <v>316</v>
      </c>
      <c r="Z61" s="32" t="s">
        <v>444</v>
      </c>
      <c r="AF61" s="30"/>
    </row>
    <row r="62" spans="1:37" x14ac:dyDescent="0.15">
      <c r="A62" s="13"/>
      <c r="B62" s="13"/>
      <c r="F62" s="13"/>
      <c r="G62" s="19"/>
      <c r="K62" s="13"/>
      <c r="L62" s="13"/>
      <c r="O62" s="13"/>
      <c r="P62" s="13"/>
      <c r="Q62" s="19"/>
      <c r="T62" s="13"/>
      <c r="Y62" s="32" t="s">
        <v>317</v>
      </c>
      <c r="Z62" s="32" t="s">
        <v>445</v>
      </c>
      <c r="AF62" s="30"/>
    </row>
    <row r="63" spans="1:37" x14ac:dyDescent="0.15">
      <c r="A63" s="13"/>
      <c r="B63" s="13"/>
      <c r="F63" s="13"/>
      <c r="G63" s="19"/>
      <c r="K63" s="13"/>
      <c r="L63" s="13"/>
      <c r="O63" s="13"/>
      <c r="P63" s="13"/>
      <c r="Q63" s="19"/>
      <c r="T63" s="13"/>
      <c r="Y63" s="32" t="s">
        <v>318</v>
      </c>
      <c r="Z63" s="32" t="s">
        <v>446</v>
      </c>
      <c r="AF63" s="30"/>
    </row>
    <row r="64" spans="1:37" x14ac:dyDescent="0.15">
      <c r="A64" s="13"/>
      <c r="B64" s="13"/>
      <c r="F64" s="13"/>
      <c r="G64" s="19"/>
      <c r="K64" s="13"/>
      <c r="L64" s="13"/>
      <c r="O64" s="13"/>
      <c r="P64" s="13"/>
      <c r="Q64" s="19"/>
      <c r="T64" s="13"/>
      <c r="Y64" s="32" t="s">
        <v>319</v>
      </c>
      <c r="Z64" s="32" t="s">
        <v>447</v>
      </c>
      <c r="AF64" s="30"/>
    </row>
    <row r="65" spans="1:32" x14ac:dyDescent="0.15">
      <c r="A65" s="13"/>
      <c r="B65" s="13"/>
      <c r="F65" s="13"/>
      <c r="G65" s="19"/>
      <c r="K65" s="13"/>
      <c r="L65" s="13"/>
      <c r="O65" s="13"/>
      <c r="P65" s="13"/>
      <c r="Q65" s="19"/>
      <c r="T65" s="13"/>
      <c r="Y65" s="32" t="s">
        <v>320</v>
      </c>
      <c r="Z65" s="32" t="s">
        <v>448</v>
      </c>
      <c r="AF65" s="30"/>
    </row>
    <row r="66" spans="1:32" x14ac:dyDescent="0.15">
      <c r="A66" s="13"/>
      <c r="B66" s="13"/>
      <c r="F66" s="13"/>
      <c r="G66" s="19"/>
      <c r="K66" s="13"/>
      <c r="L66" s="13"/>
      <c r="O66" s="13"/>
      <c r="P66" s="13"/>
      <c r="Q66" s="19"/>
      <c r="T66" s="13"/>
      <c r="Y66" s="32" t="s">
        <v>65</v>
      </c>
      <c r="Z66" s="32" t="s">
        <v>449</v>
      </c>
      <c r="AF66" s="30"/>
    </row>
    <row r="67" spans="1:32" x14ac:dyDescent="0.15">
      <c r="A67" s="13"/>
      <c r="B67" s="13"/>
      <c r="F67" s="13"/>
      <c r="G67" s="19"/>
      <c r="K67" s="13"/>
      <c r="L67" s="13"/>
      <c r="O67" s="13"/>
      <c r="P67" s="13"/>
      <c r="Q67" s="19"/>
      <c r="T67" s="13"/>
      <c r="Y67" s="32" t="s">
        <v>321</v>
      </c>
      <c r="Z67" s="32" t="s">
        <v>450</v>
      </c>
      <c r="AF67" s="30"/>
    </row>
    <row r="68" spans="1:32" x14ac:dyDescent="0.15">
      <c r="A68" s="13"/>
      <c r="B68" s="13"/>
      <c r="F68" s="13"/>
      <c r="G68" s="19"/>
      <c r="K68" s="13"/>
      <c r="L68" s="13"/>
      <c r="O68" s="13"/>
      <c r="P68" s="13"/>
      <c r="Q68" s="19"/>
      <c r="T68" s="13"/>
      <c r="Y68" s="32" t="s">
        <v>322</v>
      </c>
      <c r="Z68" s="32" t="s">
        <v>451</v>
      </c>
      <c r="AF68" s="30"/>
    </row>
    <row r="69" spans="1:32" x14ac:dyDescent="0.15">
      <c r="A69" s="13"/>
      <c r="B69" s="13"/>
      <c r="F69" s="13"/>
      <c r="G69" s="19"/>
      <c r="K69" s="13"/>
      <c r="L69" s="13"/>
      <c r="O69" s="13"/>
      <c r="P69" s="13"/>
      <c r="Q69" s="19"/>
      <c r="T69" s="13"/>
      <c r="Y69" s="32" t="s">
        <v>323</v>
      </c>
      <c r="Z69" s="32" t="s">
        <v>452</v>
      </c>
      <c r="AF69" s="30"/>
    </row>
    <row r="70" spans="1:32" x14ac:dyDescent="0.15">
      <c r="A70" s="13"/>
      <c r="B70" s="13"/>
      <c r="Y70" s="32" t="s">
        <v>324</v>
      </c>
      <c r="Z70" s="32" t="s">
        <v>453</v>
      </c>
    </row>
    <row r="71" spans="1:32" x14ac:dyDescent="0.15">
      <c r="Y71" s="32" t="s">
        <v>325</v>
      </c>
      <c r="Z71" s="32" t="s">
        <v>454</v>
      </c>
    </row>
    <row r="72" spans="1:32" x14ac:dyDescent="0.15">
      <c r="Y72" s="32" t="s">
        <v>326</v>
      </c>
      <c r="Z72" s="32" t="s">
        <v>455</v>
      </c>
    </row>
    <row r="73" spans="1:32" x14ac:dyDescent="0.15">
      <c r="Y73" s="32" t="s">
        <v>327</v>
      </c>
      <c r="Z73" s="32" t="s">
        <v>456</v>
      </c>
    </row>
    <row r="74" spans="1:32" x14ac:dyDescent="0.15">
      <c r="Y74" s="32" t="s">
        <v>328</v>
      </c>
      <c r="Z74" s="32" t="s">
        <v>457</v>
      </c>
    </row>
    <row r="75" spans="1:32" x14ac:dyDescent="0.15">
      <c r="Y75" s="32" t="s">
        <v>329</v>
      </c>
      <c r="Z75" s="32" t="s">
        <v>458</v>
      </c>
    </row>
    <row r="76" spans="1:32" x14ac:dyDescent="0.15">
      <c r="Y76" s="32" t="s">
        <v>330</v>
      </c>
      <c r="Z76" s="32" t="s">
        <v>459</v>
      </c>
    </row>
    <row r="77" spans="1:32" x14ac:dyDescent="0.15">
      <c r="Y77" s="32" t="s">
        <v>331</v>
      </c>
      <c r="Z77" s="32" t="s">
        <v>460</v>
      </c>
    </row>
    <row r="78" spans="1:32" x14ac:dyDescent="0.15">
      <c r="Y78" s="32" t="s">
        <v>332</v>
      </c>
      <c r="Z78" s="32" t="s">
        <v>461</v>
      </c>
    </row>
    <row r="79" spans="1:32" x14ac:dyDescent="0.15">
      <c r="Y79" s="32" t="s">
        <v>333</v>
      </c>
      <c r="Z79" s="32" t="s">
        <v>462</v>
      </c>
    </row>
    <row r="80" spans="1:32" x14ac:dyDescent="0.15">
      <c r="Y80" s="32" t="s">
        <v>334</v>
      </c>
      <c r="Z80" s="32" t="s">
        <v>463</v>
      </c>
    </row>
    <row r="81" spans="25:26" x14ac:dyDescent="0.15">
      <c r="Y81" s="32" t="s">
        <v>335</v>
      </c>
      <c r="Z81" s="32" t="s">
        <v>464</v>
      </c>
    </row>
    <row r="82" spans="25:26" x14ac:dyDescent="0.15">
      <c r="Y82" s="32" t="s">
        <v>336</v>
      </c>
      <c r="Z82" s="32" t="s">
        <v>465</v>
      </c>
    </row>
    <row r="83" spans="25:26" x14ac:dyDescent="0.15">
      <c r="Y83" s="32" t="s">
        <v>337</v>
      </c>
      <c r="Z83" s="32" t="s">
        <v>466</v>
      </c>
    </row>
    <row r="84" spans="25:26" x14ac:dyDescent="0.15">
      <c r="Y84" s="32" t="s">
        <v>338</v>
      </c>
      <c r="Z84" s="32" t="s">
        <v>467</v>
      </c>
    </row>
    <row r="85" spans="25:26" x14ac:dyDescent="0.15">
      <c r="Y85" s="32" t="s">
        <v>339</v>
      </c>
      <c r="Z85" s="32" t="s">
        <v>468</v>
      </c>
    </row>
    <row r="86" spans="25:26" x14ac:dyDescent="0.15">
      <c r="Y86" s="32" t="s">
        <v>340</v>
      </c>
      <c r="Z86" s="32" t="s">
        <v>469</v>
      </c>
    </row>
    <row r="87" spans="25:26" x14ac:dyDescent="0.15">
      <c r="Y87" s="32" t="s">
        <v>341</v>
      </c>
      <c r="Z87" s="32" t="s">
        <v>470</v>
      </c>
    </row>
    <row r="88" spans="25:26" x14ac:dyDescent="0.15">
      <c r="Y88" s="32" t="s">
        <v>342</v>
      </c>
      <c r="Z88" s="32" t="s">
        <v>471</v>
      </c>
    </row>
    <row r="89" spans="25:26" x14ac:dyDescent="0.15">
      <c r="Y89" s="32" t="s">
        <v>343</v>
      </c>
      <c r="Z89" s="32" t="s">
        <v>472</v>
      </c>
    </row>
    <row r="90" spans="25:26" x14ac:dyDescent="0.15">
      <c r="Y90" s="32" t="s">
        <v>344</v>
      </c>
      <c r="Z90" s="32" t="s">
        <v>473</v>
      </c>
    </row>
    <row r="91" spans="25:26" x14ac:dyDescent="0.15">
      <c r="Y91" s="32" t="s">
        <v>345</v>
      </c>
      <c r="Z91" s="32" t="s">
        <v>474</v>
      </c>
    </row>
    <row r="92" spans="25:26" x14ac:dyDescent="0.15">
      <c r="Y92" s="32" t="s">
        <v>346</v>
      </c>
      <c r="Z92" s="32" t="s">
        <v>475</v>
      </c>
    </row>
    <row r="93" spans="25:26" x14ac:dyDescent="0.15">
      <c r="Y93" s="32" t="s">
        <v>347</v>
      </c>
      <c r="Z93" s="32" t="s">
        <v>476</v>
      </c>
    </row>
    <row r="94" spans="25:26" x14ac:dyDescent="0.15">
      <c r="Y94" s="32" t="s">
        <v>348</v>
      </c>
      <c r="Z94" s="32" t="s">
        <v>477</v>
      </c>
    </row>
    <row r="95" spans="25:26" x14ac:dyDescent="0.15">
      <c r="Y95" s="32" t="s">
        <v>349</v>
      </c>
      <c r="Z95" s="32" t="s">
        <v>478</v>
      </c>
    </row>
    <row r="96" spans="25:26" x14ac:dyDescent="0.15">
      <c r="Y96" s="32" t="s">
        <v>253</v>
      </c>
      <c r="Z96" s="32" t="s">
        <v>479</v>
      </c>
    </row>
    <row r="97" spans="25:26" x14ac:dyDescent="0.15">
      <c r="Y97" s="32" t="s">
        <v>350</v>
      </c>
      <c r="Z97" s="32" t="s">
        <v>480</v>
      </c>
    </row>
    <row r="98" spans="25:26" x14ac:dyDescent="0.15">
      <c r="Y98" s="32" t="s">
        <v>351</v>
      </c>
      <c r="Z98" s="32" t="s">
        <v>481</v>
      </c>
    </row>
    <row r="99" spans="25:26" x14ac:dyDescent="0.15">
      <c r="Y99" s="32" t="s">
        <v>381</v>
      </c>
      <c r="Z99" s="32" t="s">
        <v>482</v>
      </c>
    </row>
    <row r="100" spans="25:26" x14ac:dyDescent="0.15">
      <c r="Y100" s="32" t="s">
        <v>564</v>
      </c>
      <c r="Z100" s="32"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2022-08-26T01:32:39Z</dcterms:created>
  <dcterms:modified xsi:type="dcterms:W3CDTF">2022-08-26T11:10:15Z</dcterms:modified>
</cp:coreProperties>
</file>