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行政事業レビューシート!$AZ$1:$AZ$220</definedName>
    <definedName name="_xlnm._FilterDatabase" localSheetId="2" hidden="1">別紙2!$AZ$1:$AZ$14</definedName>
    <definedName name="_xlnm._FilterDatabase" localSheetId="3" hidden="1">別紙3!$AZ$1:$AZ$13</definedName>
    <definedName name="_xlnm.Print_Area" localSheetId="0">行政事業レビューシート!$A$1:$AY$220</definedName>
    <definedName name="_xlnm.Print_Area" localSheetId="2">別紙2!$A$1:$AX$14</definedName>
    <definedName name="_xlnm.Print_Area" localSheetId="3">別紙3!$A$1:$AX$13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1" i="11" l="1"/>
  <c r="AY56" i="11" s="1"/>
  <c r="AY48" i="11"/>
  <c r="AY49" i="11" s="1"/>
  <c r="AY45" i="11"/>
  <c r="AY47" i="11" s="1"/>
  <c r="AY44" i="11"/>
  <c r="AY189" i="11"/>
  <c r="AY191" i="11" s="1"/>
  <c r="AY174" i="11"/>
  <c r="AY176" i="11" s="1"/>
  <c r="AY170" i="11"/>
  <c r="AY190" i="11" l="1"/>
  <c r="AY192" i="11"/>
  <c r="AY172" i="11"/>
  <c r="AY173" i="11"/>
  <c r="AY171" i="11"/>
  <c r="AY50" i="11"/>
  <c r="AY46" i="11"/>
  <c r="AY55" i="11"/>
  <c r="AY53" i="11"/>
  <c r="AY57" i="11"/>
  <c r="AY54" i="11"/>
  <c r="AY52" i="11"/>
  <c r="AY175" i="11"/>
  <c r="AY72" i="11"/>
  <c r="AY59" i="11"/>
  <c r="AY61" i="11" s="1"/>
  <c r="AY58" i="11"/>
  <c r="AY62" i="11"/>
  <c r="AY64" i="11" s="1"/>
  <c r="AY60" i="11" l="1"/>
  <c r="AY63" i="11"/>
  <c r="AY65" i="11" l="1"/>
  <c r="AY71" i="11" s="1"/>
  <c r="AY68" i="11" l="1"/>
  <c r="AY69" i="11"/>
  <c r="AY66" i="11"/>
  <c r="AY70" i="11"/>
  <c r="AY67" i="11"/>
  <c r="AW125" i="11" l="1"/>
  <c r="AT125" i="11"/>
  <c r="AQ125" i="11"/>
  <c r="AL125" i="11"/>
  <c r="AI125" i="11"/>
  <c r="AF125" i="11"/>
  <c r="Z125" i="11"/>
  <c r="W125" i="11"/>
  <c r="T125" i="11"/>
  <c r="N125" i="11"/>
  <c r="AW124" i="11"/>
  <c r="AT124" i="11"/>
  <c r="AQ124" i="11"/>
  <c r="AL124" i="11"/>
  <c r="AI124" i="11"/>
  <c r="AF124" i="11"/>
  <c r="Z124" i="11"/>
  <c r="W124" i="11"/>
  <c r="T124" i="11"/>
  <c r="N124" i="11"/>
  <c r="K124" i="11"/>
  <c r="H124" i="11"/>
  <c r="AY220" i="11" l="1"/>
  <c r="AY216" i="11"/>
  <c r="AY218" i="11" s="1"/>
  <c r="AY212" i="11"/>
  <c r="AY215" i="11" s="1"/>
  <c r="AY208" i="11"/>
  <c r="AY210" i="11" s="1"/>
  <c r="AY204" i="11"/>
  <c r="AY207" i="11" s="1"/>
  <c r="AY200" i="11"/>
  <c r="AY202" i="11" s="1"/>
  <c r="AY199" i="11"/>
  <c r="AY198" i="11"/>
  <c r="AY197" i="11"/>
  <c r="AY193" i="11"/>
  <c r="AY196" i="11" s="1"/>
  <c r="AY182" i="11"/>
  <c r="AU181" i="11"/>
  <c r="Y181" i="11"/>
  <c r="AY178" i="11"/>
  <c r="AU177" i="11"/>
  <c r="Y177" i="11"/>
  <c r="AY177" i="11"/>
  <c r="AU173" i="11"/>
  <c r="Y173" i="11"/>
  <c r="AU169" i="11"/>
  <c r="Y169" i="11"/>
  <c r="P29" i="11"/>
  <c r="AD21" i="11"/>
  <c r="W21" i="11"/>
  <c r="P21" i="11"/>
  <c r="AR18" i="11"/>
  <c r="AK18" i="11"/>
  <c r="AD18" i="11"/>
  <c r="AD20" i="11" s="1"/>
  <c r="W18" i="11"/>
  <c r="W20" i="11" s="1"/>
  <c r="P18" i="11"/>
  <c r="P20" i="11" s="1"/>
  <c r="AV2" i="11"/>
  <c r="AY203" i="11" l="1"/>
  <c r="AY211" i="11"/>
  <c r="AY219" i="11"/>
  <c r="AY201" i="11"/>
  <c r="AY209" i="11"/>
  <c r="AY217" i="11"/>
  <c r="AY180" i="11"/>
  <c r="AY181" i="11"/>
  <c r="AY195" i="11"/>
  <c r="AY206" i="11"/>
  <c r="AY214" i="11"/>
  <c r="AY179" i="11"/>
  <c r="AY194" i="11"/>
  <c r="AY205" i="11"/>
  <c r="AY213" i="11"/>
  <c r="AY5" i="7" l="1"/>
  <c r="AY13" i="7" l="1"/>
  <c r="AY12" i="7"/>
  <c r="AY11" i="7"/>
  <c r="AY10" i="7"/>
  <c r="AY9" i="7"/>
  <c r="AY8" i="7"/>
  <c r="AY7" i="7"/>
  <c r="AY6" i="7"/>
  <c r="AY2" i="7" l="1"/>
  <c r="AY4" i="7" s="1"/>
  <c r="AY2" i="6"/>
  <c r="AY7" i="6" s="1"/>
  <c r="AY11" i="6" l="1"/>
  <c r="AY6" i="6"/>
  <c r="AY3" i="7"/>
  <c r="AY5" i="6"/>
  <c r="AY12" i="6"/>
  <c r="AY10" i="6"/>
  <c r="AY4" i="6"/>
  <c r="AY3" i="6"/>
  <c r="AY9" i="6"/>
  <c r="AY14" i="6"/>
  <c r="AY8" i="6"/>
  <c r="AY13" i="6"/>
  <c r="C12" i="4" l="1"/>
  <c r="C23" i="4" l="1"/>
  <c r="Y14"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<sst xmlns="http://schemas.openxmlformats.org/spreadsheetml/2006/main" count="1138" uniqueCount="733">
  <si>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</si>
  <si>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</si>
  <si>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</si>
  <si>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</si>
  <si>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</si>
  <si>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</si>
  <si>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</si>
  <si>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</si>
  <si>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</si>
  <si>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</si>
  <si>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</si>
  <si>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</si>
  <si>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</si>
  <si>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</si>
  <si>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</si>
  <si>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</si>
  <si>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</si>
  <si>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</si>
  <si>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</si>
  <si>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</si>
  <si>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</si>
  <si>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</si>
  <si>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</si>
  <si>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</si>
  <si>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</si>
  <si>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</si>
  <si>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</si>
  <si>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</si>
  <si>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</si>
  <si>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</si>
  <si>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</si>
  <si>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</si>
  <si>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</si>
  <si>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</si>
  <si>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</si>
  <si>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</si>
  <si>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</si>
  <si>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</si>
  <si>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</si>
  <si>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</si>
  <si>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</si>
  <si>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</si>
  <si>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</si>
  <si>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</si>
  <si>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</si>
  <si>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</si>
  <si>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</si>
  <si>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</si>
  <si>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</si>
  <si>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</si>
  <si>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</si>
  <si>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</si>
  <si>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</si>
  <si>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</si>
  <si>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</si>
  <si>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</si>
  <si>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</si>
  <si>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</si>
  <si>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</si>
  <si>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</si>
  <si>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</si>
  <si>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</si>
  <si>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</si>
  <si>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</si>
  <si>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</si>
  <si>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</si>
  <si>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</si>
  <si>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</si>
  <si>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</si>
  <si>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</si>
  <si>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</si>
  <si>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</si>
  <si>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</si>
  <si>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</si>
  <si>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</si>
  <si>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</si>
  <si>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</si>
  <si>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</si>
  <si>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</si>
  <si>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</si>
  <si>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</si>
  <si>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</si>
  <si>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</si>
  <si>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</si>
  <si>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</si>
  <si>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</si>
  <si>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</si>
  <si>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</si>
  <si>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</si>
  <si>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</si>
  <si>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</si>
  <si>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</si>
  <si>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</si>
  <si>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</si>
  <si>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</si>
  <si>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</si>
  <si>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</si>
  <si>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</si>
  <si>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</si>
  <si>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</si>
  <si>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</si>
  <si>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</si>
  <si>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</si>
  <si>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</si>
  <si>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</si>
  <si>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</si>
  <si>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</si>
  <si>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</si>
  <si>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</si>
  <si>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</si>
  <si>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</si>
  <si>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</si>
  <si>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</si>
  <si>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</si>
  <si>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</si>
  <si>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</si>
  <si>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</si>
  <si>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</si>
  <si>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</si>
  <si>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</si>
  <si>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</si>
  <si>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</si>
  <si>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</si>
  <si>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</si>
  <si>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</si>
  <si>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</si>
  <si>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</si>
  <si>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</si>
  <si>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</si>
  <si>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</si>
  <si>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</si>
  <si>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</si>
  <si>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</si>
  <si>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</si>
  <si>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</si>
  <si>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</si>
  <si>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</si>
  <si>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</si>
  <si>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</si>
  <si>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</si>
  <si>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</si>
  <si>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</si>
  <si>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</si>
  <si>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</si>
  <si>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</si>
  <si>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</si>
  <si>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</si>
  <si>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</si>
  <si>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</si>
  <si>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</si>
  <si>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</si>
  <si>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</si>
  <si>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</si>
  <si>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</si>
  <si>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</si>
  <si>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</si>
  <si>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</si>
  <si>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</si>
  <si>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</si>
  <si>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</si>
  <si>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</si>
  <si>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</si>
  <si>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</si>
  <si>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</si>
  <si>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</si>
  <si>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</si>
  <si>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</si>
  <si>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</si>
  <si>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</si>
  <si>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</si>
  <si>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</si>
  <si>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</si>
  <si>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</si>
  <si>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</si>
  <si>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</si>
  <si>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</si>
  <si>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</si>
  <si>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</si>
  <si>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</si>
  <si>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</si>
  <si>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</si>
  <si>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</si>
  <si>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</si>
  <si>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</si>
  <si>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</si>
  <si>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</si>
  <si>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</si>
  <si>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</si>
  <si>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</si>
  <si>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</si>
  <si>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</si>
  <si>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</si>
  <si>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</si>
  <si>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</si>
  <si>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</si>
  <si>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</si>
  <si>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</si>
  <si>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</si>
  <si>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</si>
  <si>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</si>
  <si>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</si>
  <si>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</si>
  <si>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</si>
  <si>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</si>
  <si>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</si>
  <si>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</si>
  <si>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</si>
  <si>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</si>
  <si>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</si>
  <si>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</si>
  <si>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</si>
  <si>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</si>
  <si>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</si>
  <si>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</si>
  <si>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</si>
  <si>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</si>
  <si>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</si>
  <si>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</si>
  <si>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</si>
  <si>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</si>
  <si>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</si>
  <si>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</si>
  <si>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</si>
  <si>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</si>
  <si>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</si>
  <si>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</si>
  <si>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</si>
  <si>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</si>
  <si>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</si>
  <si>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</si>
  <si>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</si>
  <si>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</si>
  <si>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</si>
  <si>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</si>
  <si>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</si>
  <si>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</si>
  <si>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</si>
  <si>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</si>
  <si>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</si>
  <si>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</si>
  <si>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</si>
  <si>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</si>
  <si>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</si>
  <si>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</si>
  <si>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</si>
  <si>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</si>
  <si>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</si>
  <si>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</si>
  <si>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</si>
  <si>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</si>
  <si>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</si>
  <si>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</si>
  <si>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</si>
  <si>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</si>
  <si>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</si>
  <si>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</si>
  <si>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</si>
  <si>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</si>
  <si>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</si>
  <si>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</si>
  <si>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</si>
  <si>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</si>
  <si>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</si>
  <si>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</si>
  <si>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</si>
  <si>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</si>
  <si>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</si>
  <si>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</si>
  <si>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</si>
  <si>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</si>
  <si>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</si>
  <si>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</si>
  <si>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</si>
  <si>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</si>
  <si>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</si>
  <si>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</si>
  <si>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</si>
  <si>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</si>
  <si>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</si>
  <si>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</si>
  <si>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</si>
  <si>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</si>
  <si>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</si>
  <si>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</si>
  <si>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</si>
  <si>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</si>
  <si>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</si>
  <si>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</si>
  <si>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</si>
  <si>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</si>
  <si>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</si>
  <si>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</si>
  <si>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</si>
  <si>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</si>
  <si>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</si>
  <si>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</si>
  <si>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</si>
  <si>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</si>
  <si>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</si>
  <si>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</si>
  <si>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</si>
  <si>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</si>
  <si>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</si>
  <si>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</si>
  <si>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</si>
  <si>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</si>
  <si>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</si>
  <si>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</si>
  <si>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</si>
  <si>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</si>
  <si>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</si>
  <si>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</si>
  <si>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</si>
  <si>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</si>
  <si>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</si>
  <si>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</si>
  <si>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</si>
  <si>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</si>
  <si>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</si>
  <si>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</si>
  <si>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</si>
  <si>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</si>
  <si>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</si>
  <si>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</si>
  <si>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</si>
  <si>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</si>
  <si>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</si>
  <si>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</si>
  <si>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</si>
  <si>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</si>
  <si>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</si>
  <si>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</si>
  <si>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</si>
  <si>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</si>
  <si>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</si>
  <si>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</si>
  <si>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</si>
  <si>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</si>
  <si>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</si>
  <si>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</si>
  <si>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</si>
  <si>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</si>
  <si>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</si>
  <si>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</si>
  <si>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</si>
  <si>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</si>
  <si>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</si>
  <si>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</si>
  <si>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</si>
  <si>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</si>
  <si>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</si>
  <si>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</si>
  <si>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</si>
  <si>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</si>
  <si>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</si>
  <si>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</si>
  <si>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</si>
  <si>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</si>
  <si>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</si>
  <si>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</si>
  <si>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</si>
  <si>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</si>
  <si>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</si>
  <si>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</si>
  <si>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</si>
  <si>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</si>
  <si>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</si>
  <si>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</si>
  <si>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</si>
  <si>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</si>
  <si>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</si>
  <si>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</si>
  <si>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</si>
  <si>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</si>
  <si>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</si>
  <si>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</si>
  <si>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</si>
  <si>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</si>
  <si>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</si>
  <si>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</si>
  <si>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</si>
  <si>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</si>
  <si>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</si>
  <si>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</si>
  <si>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</si>
  <si>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</si>
  <si>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</si>
  <si>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</si>
  <si>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</si>
  <si>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</si>
  <si>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</si>
  <si>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</si>
  <si>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</si>
  <si>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</si>
  <si>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</si>
  <si>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</si>
  <si>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</si>
  <si>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</si>
  <si>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</si>
  <si>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</si>
  <si>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</si>
  <si>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</si>
  <si>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</si>
  <si>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</si>
  <si>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</si>
  <si>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</si>
  <si>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</si>
  <si>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</si>
  <si>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</si>
  <si>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</si>
  <si>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</si>
  <si>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</si>
  <si>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</si>
  <si>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</si>
  <si>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</si>
  <si>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</si>
  <si>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</si>
  <si>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</si>
  <si>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</si>
  <si>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</si>
  <si>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</si>
  <si>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</si>
  <si>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</si>
  <si>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</si>
  <si>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</si>
  <si>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</si>
  <si>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</si>
  <si>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</si>
  <si>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</si>
  <si>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</si>
  <si>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</si>
  <si>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</si>
  <si>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</si>
  <si>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</si>
  <si>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</si>
  <si>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</si>
  <si>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</si>
  <si>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</si>
  <si>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</si>
  <si>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</si>
  <si>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</si>
  <si>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</si>
  <si>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</si>
  <si>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</si>
  <si>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</si>
  <si>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</si>
  <si>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</si>
  <si>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</si>
  <si>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</si>
  <si>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</si>
  <si>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</si>
  <si>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</si>
  <si>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</si>
  <si>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</si>
  <si>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</si>
  <si>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</si>
  <si>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</si>
  <si>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</si>
  <si>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</si>
  <si>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</si>
  <si>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</si>
  <si>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</si>
  <si>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</si>
  <si>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</si>
  <si>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</si>
  <si>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</si>
  <si>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</si>
  <si>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</si>
  <si>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</si>
  <si>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</si>
  <si>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</si>
  <si>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</si>
  <si>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</si>
  <si>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</si>
  <si>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</si>
  <si>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</si>
  <si>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</si>
  <si>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</si>
  <si>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</si>
  <si>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</si>
  <si>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</si>
  <si>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</si>
  <si>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</si>
  <si>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</si>
  <si>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</si>
  <si>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</si>
  <si>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</si>
  <si>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</si>
  <si>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</si>
  <si>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</si>
  <si>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</si>
  <si>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</si>
  <si>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</si>
  <si>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</si>
  <si>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</si>
  <si>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</si>
  <si>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</si>
  <si>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</si>
  <si>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</si>
  <si>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</si>
  <si>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</si>
  <si>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</si>
  <si>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</si>
  <si>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</si>
  <si>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</si>
  <si>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</si>
  <si>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</si>
  <si>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</si>
  <si>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</si>
  <si>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</si>
  <si>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</si>
  <si>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</si>
  <si>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</si>
  <si>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</si>
  <si>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</si>
  <si>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</si>
  <si>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</si>
  <si>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</si>
  <si>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</si>
  <si>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</si>
  <si>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</si>
  <si>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</si>
  <si>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</si>
  <si>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</si>
  <si>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</si>
  <si>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</si>
  <si>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</si>
  <si>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</si>
  <si>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</si>
  <si>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</si>
  <si>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</si>
  <si>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</si>
  <si>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</si>
  <si>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</si>
  <si>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</si>
  <si>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</si>
  <si>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</si>
  <si>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</si>
  <si>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</si>
  <si>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</si>
  <si>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</si>
  <si>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</si>
  <si>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</si>
  <si>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</si>
  <si>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</si>
  <si>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</si>
  <si>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</si>
  <si>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</si>
  <si>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</si>
  <si>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</si>
  <si>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</si>
  <si>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</si>
  <si>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</si>
  <si>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</si>
  <si>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</si>
  <si>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</si>
  <si>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</si>
  <si>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</si>
  <si>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</si>
  <si>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</si>
  <si>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</si>
  <si>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</si>
  <si>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</si>
  <si>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</si>
  <si>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</si>
  <si>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</si>
  <si>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</si>
  <si>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</si>
  <si>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</si>
  <si>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</si>
  <si>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</si>
  <si>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</si>
  <si>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</si>
  <si>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</si>
  <si>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</si>
  <si>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</si>
  <si>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</si>
  <si>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</si>
  <si>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</si>
  <si>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</si>
  <si>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</si>
  <si>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地方創生リーダー人材の育成・普及事業に必要な経費</t>
  </si>
  <si>
    <t>政策統括官（経済財政分析担当）</t>
  </si>
  <si>
    <t>平成27年度</t>
  </si>
  <si>
    <t>令和6年度</t>
  </si>
  <si>
    <t>地方創生推進室</t>
  </si>
  <si>
    <t>-</t>
  </si>
  <si>
    <t>地方創生支援事業費補助金</t>
  </si>
  <si>
    <t>地方創生支援委託費</t>
  </si>
  <si>
    <t>庁費</t>
  </si>
  <si>
    <t>委員等旅費</t>
  </si>
  <si>
    <t>職員旅費</t>
  </si>
  <si>
    <t>成約件数</t>
  </si>
  <si>
    <t>件（累計）</t>
  </si>
  <si>
    <t>各プロフェッショナル人材戦略拠点の実施計画より試算</t>
  </si>
  <si>
    <t>人（累計）</t>
  </si>
  <si>
    <t>地方創生カレッジ受講データ</t>
  </si>
  <si>
    <t>人材マッチング成約件数</t>
  </si>
  <si>
    <t>先導的人材マッチング事業成約実績</t>
  </si>
  <si>
    <t>ヶ所</t>
  </si>
  <si>
    <t>人材マッチングを担う間接補助事業者の選定数</t>
  </si>
  <si>
    <t>コンソーシアム</t>
  </si>
  <si>
    <t>プロフェッショナル人材事業予算総額（X）／
プロフェッショナル人材事業成約件数（Ｙ）</t>
    <phoneticPr fontId="5"/>
  </si>
  <si>
    <t>千円</t>
  </si>
  <si>
    <t>千円/件</t>
    <phoneticPr fontId="5"/>
  </si>
  <si>
    <t>42,328/3,122</t>
  </si>
  <si>
    <t>118,934/3,363</t>
  </si>
  <si>
    <t>地方創生カレッジ事業予算総額（X）／
地方創生カレッジの受講者数（Ｙ）</t>
    <phoneticPr fontId="5"/>
  </si>
  <si>
    <t>千円/人</t>
    <phoneticPr fontId="5"/>
  </si>
  <si>
    <t>375,260/20,783</t>
  </si>
  <si>
    <t>先導的人材マッチング事業予算総額（X）／
人材マッチング成約件数（Ｙ）</t>
    <phoneticPr fontId="5"/>
  </si>
  <si>
    <t>1,000,000/658</t>
  </si>
  <si>
    <t>金融庁</t>
  </si>
  <si>
    <t>地域企業経営人材マッチング促進事業</t>
  </si>
  <si>
    <t>0033</t>
  </si>
  <si>
    <t>0022</t>
  </si>
  <si>
    <t>0021</t>
  </si>
  <si>
    <t>0020</t>
  </si>
  <si>
    <t>○</t>
  </si>
  <si>
    <t>府</t>
  </si>
  <si>
    <t>-</t>
    <phoneticPr fontId="5"/>
  </si>
  <si>
    <t>101,526/4,293</t>
    <phoneticPr fontId="5"/>
  </si>
  <si>
    <t>100,553/4,293</t>
    <phoneticPr fontId="5"/>
  </si>
  <si>
    <t>-</t>
    <phoneticPr fontId="5"/>
  </si>
  <si>
    <t>５．地方創生</t>
    <phoneticPr fontId="5"/>
  </si>
  <si>
    <t>５．地方創生に関する施策の推進</t>
    <phoneticPr fontId="5"/>
  </si>
  <si>
    <t>https://www8.cao.go.jp/hyouka/r2hyouka/r2jigo/r2jigo-3.pdf</t>
    <phoneticPr fontId="5"/>
  </si>
  <si>
    <t>本事業は、プロフェッショナル人材や地方創生リーダー人材の発掘・育成・普及を通じて、地方創生を実現していくための施策であり、国民や社会のニーズを的確に反映している。</t>
    <phoneticPr fontId="5"/>
  </si>
  <si>
    <t>本事業の一部は平成29年度から地方自治体に委ねはじめているところ。本事業は、地方自治体、民間事業者等を巻き込んだスキームとなっており、ゆくゆくは、そうしたプレーヤーによる自立した取組となっていくことを目指す。</t>
    <phoneticPr fontId="5"/>
  </si>
  <si>
    <t>支出先の選定に当たっては、第三者委員を含む選定委員会を設置し、厳正な審査を行う等、適切な手続きを実施しており妥当である。
随意契約は少額につき随意契約としたもの。</t>
    <phoneticPr fontId="5"/>
  </si>
  <si>
    <t>有</t>
  </si>
  <si>
    <t>無</t>
  </si>
  <si>
    <t>‐</t>
  </si>
  <si>
    <t>‐</t>
    <phoneticPr fontId="5"/>
  </si>
  <si>
    <t>人員体制や本事業の活動内容を踏まえれば妥当な水準となっている。</t>
    <phoneticPr fontId="5"/>
  </si>
  <si>
    <t>支出に際しては、証憑類の確認を実施しており、合理的なものとなっている。</t>
    <phoneticPr fontId="5"/>
  </si>
  <si>
    <t>費目及び使途は、最小限のものとなるよう定期的に確認し、必要に応じて指導を行う。</t>
    <phoneticPr fontId="5"/>
  </si>
  <si>
    <t>外注等にあたり複数者から見積もりを求める等、コスト削減に努めている。</t>
  </si>
  <si>
    <t>事業実施にあたっては、より効果的な手段を採用し、目標に見合った実績が得られた。</t>
  </si>
  <si>
    <t>「地域企業経営人材マッチング促進事業」とは、大企業から地域の中堅・中小企業への人の流れを創出し、地域企業の経営人材確保を⽀援するため、地域経済活性化⽀援機構（ＲＥＶＩＣ）において人材リストを整備するとともに、企業が人材マッチングに必要な経費の補助等を行うものである。
一方、「プロフェッショナル人材事業」及び「先導的人材マッチング事業」は、地域の中堅・中小企業に対して人材マッチングを行う支援機関に対して支援を行うものである。</t>
    <phoneticPr fontId="5"/>
  </si>
  <si>
    <t>・本事業では、地域企業の成長を実現するプロフェッショナル人材や地方版総合戦略に掲げるプロジェクトの事業化等に取り組む地方創生リーダーの発掘・育成により、地方創生の実現を図っていくため、重点的に予算を配分している。
・支出先の選定に当たっては、第三者委員を含む選定委員会を設置し、厳正な審査を行う等、適切な手続きを実施している。</t>
    <rPh sb="149" eb="151">
      <t>テキセツ</t>
    </rPh>
    <phoneticPr fontId="5"/>
  </si>
  <si>
    <t>・現時点では、支出先の選定方法が適切に行われているなど、本事業は適切に実施されている。引き続き、事業の効率化、コスト削減などにも取り組んでいく。</t>
  </si>
  <si>
    <t>委託費</t>
    <rPh sb="0" eb="2">
      <t>イタク</t>
    </rPh>
    <rPh sb="2" eb="3">
      <t>ヒ</t>
    </rPh>
    <phoneticPr fontId="5"/>
  </si>
  <si>
    <t>PｗＣコンサルティング合同会社</t>
    <rPh sb="11" eb="13">
      <t>ゴウドウ</t>
    </rPh>
    <rPh sb="13" eb="15">
      <t>ガイシャ</t>
    </rPh>
    <phoneticPr fontId="5"/>
  </si>
  <si>
    <t>株式会社オーエムシー</t>
    <rPh sb="0" eb="4">
      <t>カブシキガイシャ</t>
    </rPh>
    <phoneticPr fontId="5"/>
  </si>
  <si>
    <t>☑</t>
  </si>
  <si>
    <t>再委託</t>
    <rPh sb="0" eb="3">
      <t>サイイタク</t>
    </rPh>
    <phoneticPr fontId="5"/>
  </si>
  <si>
    <t>1,000,000/1,622</t>
    <phoneticPr fontId="5"/>
  </si>
  <si>
    <t>2,100,000/1,622</t>
    <phoneticPr fontId="5"/>
  </si>
  <si>
    <t>216,803/37,070</t>
    <phoneticPr fontId="5"/>
  </si>
  <si>
    <t>-</t>
    <phoneticPr fontId="5"/>
  </si>
  <si>
    <t>本事業の政策目的は、人的支援を通じた地方創生の実現である。まち・ひと・しごと総合戦略の実現の鍵となるものであり、最優先事業の一つである。</t>
    <rPh sb="4" eb="6">
      <t>セイサク</t>
    </rPh>
    <rPh sb="6" eb="8">
      <t>モクテキ</t>
    </rPh>
    <rPh sb="10" eb="12">
      <t>ジンテキ</t>
    </rPh>
    <rPh sb="12" eb="14">
      <t>シエン</t>
    </rPh>
    <rPh sb="15" eb="16">
      <t>ツウ</t>
    </rPh>
    <rPh sb="18" eb="20">
      <t>チホウ</t>
    </rPh>
    <rPh sb="20" eb="22">
      <t>ソウセイ</t>
    </rPh>
    <rPh sb="23" eb="25">
      <t>ジツゲン</t>
    </rPh>
    <rPh sb="38" eb="40">
      <t>ソウゴウ</t>
    </rPh>
    <rPh sb="40" eb="42">
      <t>センリャク</t>
    </rPh>
    <rPh sb="43" eb="45">
      <t>ジツゲン</t>
    </rPh>
    <rPh sb="46" eb="47">
      <t>カギ</t>
    </rPh>
    <rPh sb="56" eb="57">
      <t>サイ</t>
    </rPh>
    <rPh sb="57" eb="59">
      <t>ユウセン</t>
    </rPh>
    <rPh sb="59" eb="61">
      <t>ジギョウ</t>
    </rPh>
    <rPh sb="62" eb="63">
      <t>ヒト</t>
    </rPh>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</si>
  <si>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</si>
  <si>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地方創生カレッジ事業の運営</t>
    <rPh sb="0" eb="2">
      <t>チホウ</t>
    </rPh>
    <rPh sb="2" eb="4">
      <t>ソウセイ</t>
    </rPh>
    <rPh sb="8" eb="10">
      <t>ジギョウ</t>
    </rPh>
    <rPh sb="11" eb="13">
      <t>ウンエイ</t>
    </rPh>
    <phoneticPr fontId="5"/>
  </si>
  <si>
    <t>補助金等交付</t>
  </si>
  <si>
    <t>地方創生を担う人材を育成するため、地方創生に資するｅラーニング講座や動画コンテンツ等の作成・提供に加え、地方創生に熱意のある関係者が集まるワークショップ、ウェブ上でノウハウ等の共有や課題解決に向けてアイデア交換等を行う「連携交流広場」を運営する。</t>
    <rPh sb="80" eb="81">
      <t>ジョウ</t>
    </rPh>
    <rPh sb="110" eb="112">
      <t>レンケイ</t>
    </rPh>
    <rPh sb="112" eb="114">
      <t>コウリュウ</t>
    </rPh>
    <rPh sb="114" eb="116">
      <t>ヒロバ</t>
    </rPh>
    <rPh sb="118" eb="120">
      <t>ウンエイ</t>
    </rPh>
    <phoneticPr fontId="5"/>
  </si>
  <si>
    <t>提出された各報告書は、「デジタル田園都市国家構想基本方針」等の作成に資するものである。</t>
    <rPh sb="16" eb="18">
      <t>デンエン</t>
    </rPh>
    <rPh sb="18" eb="20">
      <t>トシ</t>
    </rPh>
    <rPh sb="20" eb="22">
      <t>コッカ</t>
    </rPh>
    <rPh sb="22" eb="24">
      <t>コウソウ</t>
    </rPh>
    <rPh sb="24" eb="26">
      <t>キホン</t>
    </rPh>
    <rPh sb="26" eb="28">
      <t>ホウシン</t>
    </rPh>
    <phoneticPr fontId="5"/>
  </si>
  <si>
    <t>A.公益財団法人日本生産性本部</t>
    <phoneticPr fontId="5"/>
  </si>
  <si>
    <t>補助金</t>
    <rPh sb="0" eb="3">
      <t>ホジョキン</t>
    </rPh>
    <phoneticPr fontId="5"/>
  </si>
  <si>
    <t>地方創生カレッジ事業</t>
    <rPh sb="0" eb="2">
      <t>チホウ</t>
    </rPh>
    <rPh sb="2" eb="4">
      <t>ソウセイ</t>
    </rPh>
    <rPh sb="8" eb="10">
      <t>ジギョウ</t>
    </rPh>
    <phoneticPr fontId="5"/>
  </si>
  <si>
    <t>-</t>
    <phoneticPr fontId="5"/>
  </si>
  <si>
    <t>地域企業が「攻めの経営」に転換していくことを支援するために各道府県が行う「プロフェッショナル人材事業」について、各道府県に置くプロフェッショナル人材戦略拠点等を対象とした、情報の集約・提供、セミナー等を通じ、ネットワーク化や人材育成等を図る。</t>
    <phoneticPr fontId="5"/>
  </si>
  <si>
    <t>○地方創生カレッジ
　https://chihousousei-college.jp/_home.html
○プロフェッショナル人材事業
　http://www.pro-jinzai.go.jp/
○地方創生人材支援制度
　https://www.chisou.go.jp/sousei/about/jinzai-shien/index.html
○先導的人材マッチング事業
　https://pioneering-hr.jp/</t>
    <phoneticPr fontId="5"/>
  </si>
  <si>
    <t xml:space="preserve">B.株式会社日本総合研究所 </t>
    <phoneticPr fontId="5"/>
  </si>
  <si>
    <t>株式会社日本総合研究所</t>
    <phoneticPr fontId="5"/>
  </si>
  <si>
    <t>-</t>
    <phoneticPr fontId="5"/>
  </si>
  <si>
    <t>地域企業の成長・生産性向上を実現するため、日常的に地域企業と関わり、その経営課題を明らかにすることができる地金融機関等が、地域企業の経営幹部や経営課題解決に必要な専門人材のマッチングを支援する。</t>
    <rPh sb="21" eb="24">
      <t>ニチジョウテキ</t>
    </rPh>
    <rPh sb="25" eb="27">
      <t>チイキ</t>
    </rPh>
    <rPh sb="27" eb="29">
      <t>キギョウ</t>
    </rPh>
    <rPh sb="30" eb="31">
      <t>カカ</t>
    </rPh>
    <rPh sb="36" eb="38">
      <t>ケイエイ</t>
    </rPh>
    <rPh sb="38" eb="40">
      <t>カダイ</t>
    </rPh>
    <rPh sb="41" eb="42">
      <t>アキ</t>
    </rPh>
    <rPh sb="53" eb="54">
      <t>チ</t>
    </rPh>
    <rPh sb="54" eb="56">
      <t>キンユウ</t>
    </rPh>
    <rPh sb="56" eb="59">
      <t>キカンナド</t>
    </rPh>
    <rPh sb="61" eb="63">
      <t>チイキ</t>
    </rPh>
    <phoneticPr fontId="5"/>
  </si>
  <si>
    <t>委託費</t>
    <rPh sb="0" eb="2">
      <t>イタク</t>
    </rPh>
    <rPh sb="2" eb="3">
      <t>ヒ</t>
    </rPh>
    <phoneticPr fontId="5"/>
  </si>
  <si>
    <t>D.PwCコンサルティング合同会社</t>
    <rPh sb="13" eb="15">
      <t>ゴウドウ</t>
    </rPh>
    <rPh sb="15" eb="17">
      <t>カイシャ</t>
    </rPh>
    <phoneticPr fontId="5"/>
  </si>
  <si>
    <t>調査・分析業務</t>
    <rPh sb="0" eb="2">
      <t>チョウサ</t>
    </rPh>
    <rPh sb="3" eb="5">
      <t>ブンセキ</t>
    </rPh>
    <rPh sb="5" eb="7">
      <t>ギョウム</t>
    </rPh>
    <phoneticPr fontId="5"/>
  </si>
  <si>
    <t>E.株式会社オーエムシー</t>
    <rPh sb="2" eb="4">
      <t>カブシキ</t>
    </rPh>
    <rPh sb="4" eb="6">
      <t>カイシャ</t>
    </rPh>
    <phoneticPr fontId="5"/>
  </si>
  <si>
    <t>F. 株式会社オーエムシー</t>
    <rPh sb="3" eb="5">
      <t>カブシキ</t>
    </rPh>
    <rPh sb="5" eb="7">
      <t>カイシャ</t>
    </rPh>
    <phoneticPr fontId="5"/>
  </si>
  <si>
    <t>G.フェアシステム株式会社</t>
    <rPh sb="9" eb="13">
      <t>カブシキガイシャ</t>
    </rPh>
    <phoneticPr fontId="5"/>
  </si>
  <si>
    <t>プロフェッショナル人材戦略ポータルサイト改修等業務の実施（再委託）</t>
    <rPh sb="9" eb="11">
      <t>ジンザイ</t>
    </rPh>
    <rPh sb="11" eb="13">
      <t>センリャク</t>
    </rPh>
    <rPh sb="20" eb="23">
      <t>カイシュウナド</t>
    </rPh>
    <rPh sb="23" eb="25">
      <t>ギョウム</t>
    </rPh>
    <rPh sb="26" eb="28">
      <t>ジッシ</t>
    </rPh>
    <rPh sb="29" eb="32">
      <t>サイイタク</t>
    </rPh>
    <phoneticPr fontId="5"/>
  </si>
  <si>
    <t>プロフェッショナル人材戦略ポータルサイト運営保守事業の実施</t>
    <phoneticPr fontId="5"/>
  </si>
  <si>
    <t>プロフェッショナル人材戦略ポータルサイト改修等業務の実施</t>
    <phoneticPr fontId="5"/>
  </si>
  <si>
    <t>H.PwCコンサルティング合同会社</t>
    <rPh sb="13" eb="15">
      <t>ゴウドウ</t>
    </rPh>
    <rPh sb="15" eb="17">
      <t>カイシャ</t>
    </rPh>
    <phoneticPr fontId="5"/>
  </si>
  <si>
    <t>先導的人材マッチング事業</t>
    <rPh sb="0" eb="3">
      <t>センドウテキ</t>
    </rPh>
    <rPh sb="3" eb="5">
      <t>ジンザイ</t>
    </rPh>
    <rPh sb="10" eb="12">
      <t>ジギョウ</t>
    </rPh>
    <phoneticPr fontId="5"/>
  </si>
  <si>
    <t>-</t>
    <phoneticPr fontId="5"/>
  </si>
  <si>
    <t>予定価格が類推される恐れがあるため、落札率は記載していない</t>
    <phoneticPr fontId="5"/>
  </si>
  <si>
    <t>プロフェッショナル人材戦略ポータルサイトの保守運営</t>
    <phoneticPr fontId="5"/>
  </si>
  <si>
    <t>プロフェッショナル人材戦略ポータルサイト改修等業務</t>
    <phoneticPr fontId="5"/>
  </si>
  <si>
    <t>プロフェッショナル人材事業にかかる専門的調査・分析</t>
    <rPh sb="17" eb="20">
      <t>センモンテキ</t>
    </rPh>
    <phoneticPr fontId="5"/>
  </si>
  <si>
    <t>フェアシステム株式会社</t>
    <rPh sb="7" eb="11">
      <t>カブシキガイシャ</t>
    </rPh>
    <phoneticPr fontId="5"/>
  </si>
  <si>
    <t>補助金</t>
    <rPh sb="0" eb="3">
      <t>ホジョキン</t>
    </rPh>
    <phoneticPr fontId="5"/>
  </si>
  <si>
    <t>株式会社YMキャリア</t>
    <rPh sb="0" eb="2">
      <t>カブシキ</t>
    </rPh>
    <rPh sb="2" eb="4">
      <t>カイシャ</t>
    </rPh>
    <phoneticPr fontId="5"/>
  </si>
  <si>
    <t>地域企業に対するハイレベル人材マッチング</t>
    <phoneticPr fontId="5"/>
  </si>
  <si>
    <t>株式会社北海道共創パートナーズ</t>
    <rPh sb="0" eb="2">
      <t>カブシキ</t>
    </rPh>
    <rPh sb="2" eb="4">
      <t>カイシャ</t>
    </rPh>
    <phoneticPr fontId="5"/>
  </si>
  <si>
    <t>株式会社池田泉州銀行</t>
    <rPh sb="0" eb="2">
      <t>カブシキ</t>
    </rPh>
    <rPh sb="2" eb="4">
      <t>カイシャ</t>
    </rPh>
    <rPh sb="4" eb="6">
      <t>イケダ</t>
    </rPh>
    <rPh sb="6" eb="8">
      <t>センシュウ</t>
    </rPh>
    <rPh sb="8" eb="10">
      <t>ギンコウ</t>
    </rPh>
    <phoneticPr fontId="5"/>
  </si>
  <si>
    <t>株式会社名古屋銀行</t>
    <rPh sb="0" eb="2">
      <t>カブシキ</t>
    </rPh>
    <rPh sb="2" eb="4">
      <t>カイシャ</t>
    </rPh>
    <rPh sb="4" eb="7">
      <t>ナゴヤ</t>
    </rPh>
    <rPh sb="7" eb="9">
      <t>ギンコウ</t>
    </rPh>
    <phoneticPr fontId="5"/>
  </si>
  <si>
    <t>株式会社足利銀行</t>
    <rPh sb="0" eb="2">
      <t>カブシキ</t>
    </rPh>
    <rPh sb="2" eb="4">
      <t>カイシャ</t>
    </rPh>
    <rPh sb="4" eb="6">
      <t>アシカガ</t>
    </rPh>
    <rPh sb="6" eb="8">
      <t>ギンコウ</t>
    </rPh>
    <phoneticPr fontId="5"/>
  </si>
  <si>
    <t>いわぎんコンサルティング株式会社</t>
    <rPh sb="12" eb="14">
      <t>カブシキ</t>
    </rPh>
    <rPh sb="14" eb="16">
      <t>カイシャ</t>
    </rPh>
    <phoneticPr fontId="5"/>
  </si>
  <si>
    <t>株式会社横浜銀行</t>
    <rPh sb="0" eb="2">
      <t>カブシキ</t>
    </rPh>
    <rPh sb="2" eb="4">
      <t>カイシャ</t>
    </rPh>
    <rPh sb="4" eb="6">
      <t>ヨコハマ</t>
    </rPh>
    <rPh sb="6" eb="8">
      <t>ギンコウ</t>
    </rPh>
    <phoneticPr fontId="5"/>
  </si>
  <si>
    <t>株式会社広島銀行</t>
    <rPh sb="0" eb="2">
      <t>カブシキ</t>
    </rPh>
    <rPh sb="2" eb="4">
      <t>カイシャ</t>
    </rPh>
    <rPh sb="4" eb="6">
      <t>ヒロシマ</t>
    </rPh>
    <rPh sb="6" eb="8">
      <t>ギンコウ</t>
    </rPh>
    <phoneticPr fontId="5"/>
  </si>
  <si>
    <t>株式会社OKB総研</t>
    <rPh sb="0" eb="2">
      <t>カブシキ</t>
    </rPh>
    <rPh sb="2" eb="4">
      <t>カイシャ</t>
    </rPh>
    <rPh sb="7" eb="9">
      <t>ソウケン</t>
    </rPh>
    <phoneticPr fontId="5"/>
  </si>
  <si>
    <t>株式会社北陸銀行</t>
    <rPh sb="0" eb="2">
      <t>カブシキ</t>
    </rPh>
    <rPh sb="2" eb="4">
      <t>カイシャ</t>
    </rPh>
    <rPh sb="4" eb="6">
      <t>ホクリク</t>
    </rPh>
    <rPh sb="6" eb="8">
      <t>ギンコウ</t>
    </rPh>
    <phoneticPr fontId="5"/>
  </si>
  <si>
    <t>地方創生人材育成に関わる教育機関等によるプラットフォームの形成、eラーニング等の構築等を通じて、各地域の地方創生施策を推進できる人材を育成・普及を促進する。また、地域企業の経営幹部や経営課題解決に必要な専門人材等のマッチングを支援することにより、ビジネスの早期市場化・自走化を図るとともに、地域企業への人の流れを促進し、地域企業の成長・生産性向上の実現を目指す。</t>
    <rPh sb="105" eb="106">
      <t>トウ</t>
    </rPh>
    <rPh sb="113" eb="115">
      <t>シエン</t>
    </rPh>
    <rPh sb="145" eb="147">
      <t>チイキ</t>
    </rPh>
    <rPh sb="147" eb="149">
      <t>キギョウ</t>
    </rPh>
    <rPh sb="151" eb="152">
      <t>ヒト</t>
    </rPh>
    <rPh sb="153" eb="154">
      <t>ナガ</t>
    </rPh>
    <rPh sb="156" eb="158">
      <t>ソクシン</t>
    </rPh>
    <phoneticPr fontId="5"/>
  </si>
  <si>
    <t>地方版総合戦略の実行段階においては、地方創生リーダーの人材育成・確保等が重要となる。そのため、地方創生カレッジ事業において、実践的な知識をｅラーニング等のコンテンツにより提供する。加えて、web上での連携・交流のほか、地方創生に熱意のある関係者のネットワーク拡充を図ることで、地方創生人材の育成・確保に繋げていく。また、副業・兼業を含め、地域企業への人の流れを促進するため、地域企業が「攻めの経営」への転換を実現するためのプロフェッショナル人材の採用支援や、地域金融機関等が地域企業の人材ニーズを調査・分析し、職業紹介事業者等と連携するなどしてハイレベルな経営人材等のマッチングを行う取組に対して支援を行う。</t>
    <rPh sb="160" eb="162">
      <t>フクギョウ</t>
    </rPh>
    <rPh sb="163" eb="165">
      <t>ケンギョウ</t>
    </rPh>
    <rPh sb="166" eb="167">
      <t>フク</t>
    </rPh>
    <rPh sb="169" eb="171">
      <t>チイキ</t>
    </rPh>
    <rPh sb="171" eb="173">
      <t>キギョウ</t>
    </rPh>
    <rPh sb="175" eb="176">
      <t>ヒト</t>
    </rPh>
    <rPh sb="177" eb="178">
      <t>ナガ</t>
    </rPh>
    <rPh sb="180" eb="182">
      <t>ソクシン</t>
    </rPh>
    <phoneticPr fontId="5"/>
  </si>
  <si>
    <t>「コロナ克服・新時代開拓のための経済対策」、「まち・ひと・しごと創生基本方針2021」、第２期「まち・ひと・しごと創生総合戦略」（2020改訂版）</t>
    <phoneticPr fontId="5"/>
  </si>
  <si>
    <t>C.株式会社インテージリサーチ</t>
    <phoneticPr fontId="5"/>
  </si>
  <si>
    <t>株式会社共同通信イメージズ</t>
    <phoneticPr fontId="5"/>
  </si>
  <si>
    <t>サンフロンティアスペースマネジメント株式会社</t>
    <phoneticPr fontId="5"/>
  </si>
  <si>
    <t xml:space="preserve">一般財団法人全国自治協会 </t>
    <phoneticPr fontId="5"/>
  </si>
  <si>
    <t>写真撮影</t>
    <phoneticPr fontId="5"/>
  </si>
  <si>
    <t>会場借上</t>
    <phoneticPr fontId="5"/>
  </si>
  <si>
    <t>株式会社インテージリサーチ</t>
    <phoneticPr fontId="5"/>
  </si>
  <si>
    <t>人材マッチングを担う間接補助事業者の選定</t>
    <phoneticPr fontId="5"/>
  </si>
  <si>
    <t>調査・分析事業</t>
    <rPh sb="0" eb="2">
      <t>チョウサ</t>
    </rPh>
    <rPh sb="3" eb="5">
      <t>ブンセキ</t>
    </rPh>
    <rPh sb="5" eb="7">
      <t>ジギョウ</t>
    </rPh>
    <phoneticPr fontId="5"/>
  </si>
  <si>
    <t>地方創生人材支援に係る調査・派遣者支援事業</t>
    <phoneticPr fontId="5"/>
  </si>
  <si>
    <t>脱炭素分野専門人材の市町村派遣に向けた調査等業務</t>
    <phoneticPr fontId="5"/>
  </si>
  <si>
    <t>各道府県にプロフェッショナル人材戦略拠点を設置</t>
    <rPh sb="0" eb="4">
      <t>カクドウフケン</t>
    </rPh>
    <phoneticPr fontId="5"/>
  </si>
  <si>
    <t>各道府県のプロフェッショナル人材戦略拠点の設置数</t>
    <rPh sb="0" eb="4">
      <t>カクドウフケン</t>
    </rPh>
    <rPh sb="23" eb="24">
      <t>スウ</t>
    </rPh>
    <phoneticPr fontId="5"/>
  </si>
  <si>
    <t>-</t>
    <phoneticPr fontId="5"/>
  </si>
  <si>
    <t>中目標（Ⅱ）１　しごとづくり</t>
    <rPh sb="0" eb="1">
      <t>チュウ</t>
    </rPh>
    <rPh sb="1" eb="3">
      <t>モクヒョウ</t>
    </rPh>
    <phoneticPr fontId="5"/>
  </si>
  <si>
    <t>地域企業が新しい日常に対応した、従来事業からの脱却を含む経営戦略の策定等に取り組み、成長・生産性向上させることは喫緊の課題であり、地域金融機関等が行う人材マッチング事業を支援することで地域における人材ビジネスの早期市場化・自立化を図るもの。その後補助事業者を選定するにあたり、外部有識者より、地域金融機関等における支援体制の十分な調整が必要との意見を踏まえ、計画を見直し、令和４年度に繰越しを行ったもの。</t>
    <rPh sb="115" eb="116">
      <t>ハカ</t>
    </rPh>
    <phoneticPr fontId="5"/>
  </si>
  <si>
    <t>プロフェッショナル人材戦略拠点等の成約件数</t>
    <phoneticPr fontId="5"/>
  </si>
  <si>
    <t>地方創生カレッジ事業の受講者数</t>
    <phoneticPr fontId="5"/>
  </si>
  <si>
    <t>コンソーシアム</t>
    <phoneticPr fontId="5"/>
  </si>
  <si>
    <t>I.株式会社YMキャリア</t>
    <rPh sb="2" eb="6">
      <t>カブシキガイシャ</t>
    </rPh>
    <phoneticPr fontId="5"/>
  </si>
  <si>
    <t>先導的人材マッチング事業　間接補助金</t>
    <phoneticPr fontId="5"/>
  </si>
  <si>
    <t>-</t>
    <phoneticPr fontId="5"/>
  </si>
  <si>
    <t>-</t>
    <phoneticPr fontId="5"/>
  </si>
  <si>
    <t>216,864/37,070</t>
    <phoneticPr fontId="5"/>
  </si>
  <si>
    <t>268,603/32,682</t>
    <phoneticPr fontId="5"/>
  </si>
  <si>
    <t>・当初予算に比べて、補正予算の額および翌年度への繰越額が過大ではないか。計画的な事業実施が難しくなるのではないか。
・「地方創生カレッジの創設」はすでに創設されているので、指標を取り下げるべき。
・「地方創生人材に係るプラットフォームの形成」も「連携・交流ひろば」がすでに形成されているので、指標を取り下げるべき。
・「地方創生カレッジ」「eラーニング講座」「連携・交流ひろば」のHPは一体のものとなっているので、一括した枠組みとしてもよいのではないか。
・「人材マッチング成約件数」は実績値が「1622」であるが、目標は「1000」である。目標の上方修正の余地はないか。</t>
    <phoneticPr fontId="5"/>
  </si>
  <si>
    <t>外部有識者の所見を踏まえ、本レビューシートにおける説明内容の更なるブラッシュアップを検討するとともに、事業の進捗状況を的確に把握しながら、有効性、効率性及び成果実績について、より一層の検証に努めるべき。</t>
    <phoneticPr fontId="5"/>
  </si>
  <si>
    <t>地方創生カレッジで開講しているeラーニング講座数</t>
    <rPh sb="9" eb="11">
      <t>カイコウ</t>
    </rPh>
    <rPh sb="21" eb="23">
      <t>コウザ</t>
    </rPh>
    <rPh sb="23" eb="24">
      <t>スウ</t>
    </rPh>
    <phoneticPr fontId="5"/>
  </si>
  <si>
    <t>講座</t>
    <rPh sb="0" eb="2">
      <t>コウザ</t>
    </rPh>
    <phoneticPr fontId="5"/>
  </si>
  <si>
    <t>eラーニング講座数</t>
    <rPh sb="6" eb="8">
      <t>コウザ</t>
    </rPh>
    <rPh sb="8" eb="9">
      <t>スウ</t>
    </rPh>
    <phoneticPr fontId="5"/>
  </si>
  <si>
    <t>受講者数</t>
    <phoneticPr fontId="5"/>
  </si>
  <si>
    <t>・繰越は主に「先導的人材マッチング事業」によるものである。感染状況に応じて、地域ごとに緊急事態宣言や蔓延防止等重点措置の発出・解除が繰り返され、経済が停滞する中、地域の中堅・中小企業においては、資金繰りの安定化に留まらず、自社の経営課題の整理や収益体質の強化、事業変革などが必要と考えられる。こうした中堅・中小企業のニーズに、地域の金融機関等が人材マッチングで対応するにあたり、補助を行っていくが、感染症が収束していない中で、企業のニーズがどの程度あるのかは、当初予算組成時に把握することは難しく、補正予算で要求し、これを繰越して事業を実施しているため、計画的な事業実施に懸念はない。
・外部有識者の所見を踏まえ、地方創生カレッジ事業の活動目標・指標を「講座数」に変更した。
・「人材マッチングの成約件数」の目標値については、改めて検証した結果、上方修正を行った。</t>
    <rPh sb="294" eb="296">
      <t>ガイブ</t>
    </rPh>
    <rPh sb="296" eb="299">
      <t>ユウシキシャ</t>
    </rPh>
    <rPh sb="300" eb="302">
      <t>ショケン</t>
    </rPh>
    <rPh sb="307" eb="309">
      <t>チホウ</t>
    </rPh>
    <rPh sb="309" eb="311">
      <t>ソウセイ</t>
    </rPh>
    <rPh sb="315" eb="317">
      <t>ジギョウ</t>
    </rPh>
    <rPh sb="323" eb="325">
      <t>シヒョウ</t>
    </rPh>
    <rPh sb="327" eb="329">
      <t>コウザ</t>
    </rPh>
    <rPh sb="329" eb="330">
      <t>スウ</t>
    </rPh>
    <rPh sb="332" eb="334">
      <t>ヘンコウ</t>
    </rPh>
    <phoneticPr fontId="5"/>
  </si>
  <si>
    <t>参事官　塩手　能景
参事官　山下　智也</t>
    <rPh sb="0" eb="3">
      <t>サンジカン</t>
    </rPh>
    <rPh sb="4" eb="6">
      <t>シオテ</t>
    </rPh>
    <rPh sb="7" eb="8">
      <t>ノウ</t>
    </rPh>
    <rPh sb="8" eb="9">
      <t>ケイ</t>
    </rPh>
    <rPh sb="14" eb="16">
      <t>ヤマシタ</t>
    </rPh>
    <rPh sb="17" eb="19">
      <t>トモヤ</t>
    </rPh>
    <phoneticPr fontId="5"/>
  </si>
  <si>
    <t>重要政策推進枠：65</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</si>
</sst>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2" borderId="122"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11"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3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18"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36604</xdr:colOff>
      <xdr:row>132</xdr:row>
      <xdr:rowOff>283882</xdr:rowOff>
    </xdr:from>
    <xdr:to>
      <xdr:col>49</xdr:col>
      <xdr:colOff>507251</xdr:colOff>
      <xdr:row>132</xdr:row>
      <xdr:rowOff>283882</xdr:rowOff>
    </xdr:to>
    <xdr:cxnSp macro="">
      <xdr:nvCxnSpPr>
        <xdr:cNvPr id="47" name="直線コネクタ 46"/>
        <xdr:cNvCxnSpPr/>
      </xdr:nvCxnSpPr>
      <xdr:spPr>
        <a:xfrm flipV="1">
          <a:off x="1255804" y="94352782"/>
          <a:ext cx="9208247"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44822</xdr:colOff>
      <xdr:row>141</xdr:row>
      <xdr:rowOff>275665</xdr:rowOff>
    </xdr:from>
    <xdr:to>
      <xdr:col>50</xdr:col>
      <xdr:colOff>0</xdr:colOff>
      <xdr:row>141</xdr:row>
      <xdr:rowOff>275665</xdr:rowOff>
    </xdr:to>
    <xdr:cxnSp macro="">
      <xdr:nvCxnSpPr>
        <xdr:cNvPr id="48" name="直線コネクタ 47"/>
        <xdr:cNvCxnSpPr/>
      </xdr:nvCxnSpPr>
      <xdr:spPr>
        <a:xfrm flipV="1">
          <a:off x="1259260" y="56818446"/>
          <a:ext cx="9158709"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62415</xdr:colOff>
      <xdr:row>147</xdr:row>
      <xdr:rowOff>1864466</xdr:rowOff>
    </xdr:from>
    <xdr:to>
      <xdr:col>51</xdr:col>
      <xdr:colOff>25400</xdr:colOff>
      <xdr:row>147</xdr:row>
      <xdr:rowOff>1864466</xdr:rowOff>
    </xdr:to>
    <xdr:cxnSp macro="">
      <xdr:nvCxnSpPr>
        <xdr:cNvPr id="49" name="直線コネクタ 48"/>
        <xdr:cNvCxnSpPr/>
      </xdr:nvCxnSpPr>
      <xdr:spPr>
        <a:xfrm flipV="1">
          <a:off x="1281615" y="104124866"/>
          <a:ext cx="9208585"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9687</xdr:colOff>
      <xdr:row>128</xdr:row>
      <xdr:rowOff>11188</xdr:rowOff>
    </xdr:from>
    <xdr:to>
      <xdr:col>42</xdr:col>
      <xdr:colOff>19700</xdr:colOff>
      <xdr:row>128</xdr:row>
      <xdr:rowOff>539336</xdr:rowOff>
    </xdr:to>
    <xdr:sp macro="" textlink="">
      <xdr:nvSpPr>
        <xdr:cNvPr id="2" name="テキスト ボックス 1"/>
        <xdr:cNvSpPr txBox="1"/>
      </xdr:nvSpPr>
      <xdr:spPr>
        <a:xfrm>
          <a:off x="2854487" y="91895688"/>
          <a:ext cx="5699613" cy="528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217</a:t>
          </a:r>
          <a:r>
            <a:rPr kumimoji="1" lang="ja-JP" altLang="en-US" sz="1100"/>
            <a:t>百万円</a:t>
          </a:r>
        </a:p>
      </xdr:txBody>
    </xdr:sp>
    <xdr:clientData/>
  </xdr:twoCellAnchor>
  <xdr:twoCellAnchor>
    <xdr:from>
      <xdr:col>27</xdr:col>
      <xdr:colOff>167775</xdr:colOff>
      <xdr:row>128</xdr:row>
      <xdr:rowOff>534814</xdr:rowOff>
    </xdr:from>
    <xdr:to>
      <xdr:col>27</xdr:col>
      <xdr:colOff>167775</xdr:colOff>
      <xdr:row>129</xdr:row>
      <xdr:rowOff>276714</xdr:rowOff>
    </xdr:to>
    <xdr:cxnSp macro="">
      <xdr:nvCxnSpPr>
        <xdr:cNvPr id="3" name="直線矢印コネクタ 2"/>
        <xdr:cNvCxnSpPr/>
      </xdr:nvCxnSpPr>
      <xdr:spPr>
        <a:xfrm>
          <a:off x="5654175" y="92419314"/>
          <a:ext cx="0" cy="28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8736</xdr:colOff>
      <xdr:row>131</xdr:row>
      <xdr:rowOff>19711</xdr:rowOff>
    </xdr:from>
    <xdr:to>
      <xdr:col>41</xdr:col>
      <xdr:colOff>80281</xdr:colOff>
      <xdr:row>132</xdr:row>
      <xdr:rowOff>273842</xdr:rowOff>
    </xdr:to>
    <xdr:sp macro="" textlink="">
      <xdr:nvSpPr>
        <xdr:cNvPr id="4" name="大かっこ 3"/>
        <xdr:cNvSpPr/>
      </xdr:nvSpPr>
      <xdr:spPr>
        <a:xfrm>
          <a:off x="2842424" y="52180992"/>
          <a:ext cx="5536513" cy="801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・地方創生人材育成に関わる教育機関等のプラットフォームの立ち上げ、ポータルサイトの構築、</a:t>
          </a:r>
          <a:r>
            <a:rPr kumimoji="1" lang="en-US" altLang="ja-JP" sz="1100">
              <a:solidFill>
                <a:schemeClr val="tx1"/>
              </a:solidFill>
              <a:effectLst/>
              <a:latin typeface="+mn-lt"/>
              <a:ea typeface="+mn-ea"/>
              <a:cs typeface="+mn-cs"/>
            </a:rPr>
            <a:t>e</a:t>
          </a:r>
          <a:r>
            <a:rPr kumimoji="1" lang="ja-JP" altLang="ja-JP" sz="1100">
              <a:solidFill>
                <a:schemeClr val="tx1"/>
              </a:solidFill>
              <a:effectLst/>
              <a:latin typeface="+mn-lt"/>
              <a:ea typeface="+mn-ea"/>
              <a:cs typeface="+mn-cs"/>
            </a:rPr>
            <a:t>ラーニングやカリキュラムの開発等の</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地方創生カレッジ事業</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の実施</a:t>
          </a:r>
          <a:endParaRPr kumimoji="1" lang="en-US" altLang="ja-JP" sz="1100">
            <a:solidFill>
              <a:schemeClr val="tx1"/>
            </a:solidFill>
            <a:effectLst/>
            <a:latin typeface="+mn-lt"/>
            <a:ea typeface="+mn-ea"/>
            <a:cs typeface="+mn-cs"/>
          </a:endParaRPr>
        </a:p>
      </xdr:txBody>
    </xdr:sp>
    <xdr:clientData/>
  </xdr:twoCellAnchor>
  <xdr:twoCellAnchor>
    <xdr:from>
      <xdr:col>13</xdr:col>
      <xdr:colOff>115622</xdr:colOff>
      <xdr:row>129</xdr:row>
      <xdr:rowOff>265484</xdr:rowOff>
    </xdr:from>
    <xdr:to>
      <xdr:col>43</xdr:col>
      <xdr:colOff>178593</xdr:colOff>
      <xdr:row>130</xdr:row>
      <xdr:rowOff>40561</xdr:rowOff>
    </xdr:to>
    <xdr:sp macro="" textlink="">
      <xdr:nvSpPr>
        <xdr:cNvPr id="5" name="テキスト ボックス 4"/>
        <xdr:cNvSpPr txBox="1"/>
      </xdr:nvSpPr>
      <xdr:spPr>
        <a:xfrm>
          <a:off x="2746903" y="51331390"/>
          <a:ext cx="6135159" cy="3227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補助：第三者委員が過半を占める選定委員会による審査等を経て事業者を決定（公募）</a:t>
          </a:r>
          <a:r>
            <a:rPr kumimoji="1" lang="en-US" altLang="ja-JP" sz="1050"/>
            <a:t>】</a:t>
          </a:r>
          <a:endParaRPr kumimoji="1" lang="ja-JP" altLang="en-US" sz="1050"/>
        </a:p>
      </xdr:txBody>
    </xdr:sp>
    <xdr:clientData/>
  </xdr:twoCellAnchor>
  <xdr:twoCellAnchor>
    <xdr:from>
      <xdr:col>14</xdr:col>
      <xdr:colOff>9687</xdr:colOff>
      <xdr:row>129</xdr:row>
      <xdr:rowOff>534929</xdr:rowOff>
    </xdr:from>
    <xdr:to>
      <xdr:col>42</xdr:col>
      <xdr:colOff>19700</xdr:colOff>
      <xdr:row>130</xdr:row>
      <xdr:rowOff>518272</xdr:rowOff>
    </xdr:to>
    <xdr:sp macro="" textlink="">
      <xdr:nvSpPr>
        <xdr:cNvPr id="6" name="テキスト ボックス 5"/>
        <xdr:cNvSpPr txBox="1"/>
      </xdr:nvSpPr>
      <xdr:spPr>
        <a:xfrm>
          <a:off x="2854487" y="92965529"/>
          <a:ext cx="5699613" cy="529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algn="ctr"/>
          <a:r>
            <a:rPr kumimoji="1" lang="en-US" altLang="ja-JP" sz="1100"/>
            <a:t>217</a:t>
          </a:r>
          <a:r>
            <a:rPr kumimoji="1" lang="ja-JP" altLang="en-US" sz="1100"/>
            <a:t>百万円</a:t>
          </a:r>
        </a:p>
      </xdr:txBody>
    </xdr:sp>
    <xdr:clientData/>
  </xdr:twoCellAnchor>
  <xdr:twoCellAnchor>
    <xdr:from>
      <xdr:col>13</xdr:col>
      <xdr:colOff>200187</xdr:colOff>
      <xdr:row>133</xdr:row>
      <xdr:rowOff>4589</xdr:rowOff>
    </xdr:from>
    <xdr:to>
      <xdr:col>42</xdr:col>
      <xdr:colOff>7000</xdr:colOff>
      <xdr:row>133</xdr:row>
      <xdr:rowOff>531427</xdr:rowOff>
    </xdr:to>
    <xdr:sp macro="" textlink="">
      <xdr:nvSpPr>
        <xdr:cNvPr id="7" name="テキスト ボックス 6"/>
        <xdr:cNvSpPr txBox="1"/>
      </xdr:nvSpPr>
      <xdr:spPr>
        <a:xfrm>
          <a:off x="2841787" y="94619589"/>
          <a:ext cx="5699613" cy="5268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solidFill>
                <a:schemeClr val="dk1"/>
              </a:solidFill>
              <a:effectLst/>
              <a:latin typeface="+mn-lt"/>
              <a:ea typeface="+mn-ea"/>
              <a:cs typeface="+mn-cs"/>
            </a:rPr>
            <a:t>14.1</a:t>
          </a:r>
          <a:r>
            <a:rPr kumimoji="1" lang="ja-JP" altLang="en-US" sz="1100">
              <a:solidFill>
                <a:sysClr val="windowText" lastClr="000000"/>
              </a:solidFill>
            </a:rPr>
            <a:t>百</a:t>
          </a:r>
          <a:r>
            <a:rPr kumimoji="1" lang="ja-JP" altLang="en-US" sz="1100"/>
            <a:t>万円</a:t>
          </a:r>
        </a:p>
      </xdr:txBody>
    </xdr:sp>
    <xdr:clientData/>
  </xdr:twoCellAnchor>
  <xdr:twoCellAnchor>
    <xdr:from>
      <xdr:col>20</xdr:col>
      <xdr:colOff>97106</xdr:colOff>
      <xdr:row>133</xdr:row>
      <xdr:rowOff>508000</xdr:rowOff>
    </xdr:from>
    <xdr:to>
      <xdr:col>20</xdr:col>
      <xdr:colOff>97106</xdr:colOff>
      <xdr:row>134</xdr:row>
      <xdr:rowOff>474407</xdr:rowOff>
    </xdr:to>
    <xdr:cxnSp macro="">
      <xdr:nvCxnSpPr>
        <xdr:cNvPr id="8" name="直線矢印コネクタ 7"/>
        <xdr:cNvCxnSpPr/>
      </xdr:nvCxnSpPr>
      <xdr:spPr>
        <a:xfrm flipH="1">
          <a:off x="4161106" y="95123000"/>
          <a:ext cx="0" cy="5125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23491</xdr:colOff>
      <xdr:row>136</xdr:row>
      <xdr:rowOff>181195</xdr:rowOff>
    </xdr:from>
    <xdr:to>
      <xdr:col>41</xdr:col>
      <xdr:colOff>154781</xdr:colOff>
      <xdr:row>139</xdr:row>
      <xdr:rowOff>71437</xdr:rowOff>
    </xdr:to>
    <xdr:sp macro="" textlink="">
      <xdr:nvSpPr>
        <xdr:cNvPr id="9" name="大かっこ 8"/>
        <xdr:cNvSpPr/>
      </xdr:nvSpPr>
      <xdr:spPr>
        <a:xfrm>
          <a:off x="5893272" y="55080914"/>
          <a:ext cx="2560165" cy="759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脱炭素分野専門人材の市町村派遣に向けた調査等業務、地方創生人材支援制度報告会業務 </a:t>
          </a:r>
          <a:endParaRPr kumimoji="1" lang="en-US" altLang="ja-JP" sz="1100">
            <a:solidFill>
              <a:schemeClr val="tx1"/>
            </a:solidFill>
            <a:effectLst/>
            <a:latin typeface="+mn-lt"/>
            <a:ea typeface="+mn-ea"/>
            <a:cs typeface="+mn-cs"/>
          </a:endParaRPr>
        </a:p>
      </xdr:txBody>
    </xdr:sp>
    <xdr:clientData/>
  </xdr:twoCellAnchor>
  <xdr:twoCellAnchor>
    <xdr:from>
      <xdr:col>28</xdr:col>
      <xdr:colOff>75955</xdr:colOff>
      <xdr:row>135</xdr:row>
      <xdr:rowOff>150199</xdr:rowOff>
    </xdr:from>
    <xdr:to>
      <xdr:col>42</xdr:col>
      <xdr:colOff>7909</xdr:colOff>
      <xdr:row>136</xdr:row>
      <xdr:rowOff>135143</xdr:rowOff>
    </xdr:to>
    <xdr:sp macro="" textlink="">
      <xdr:nvSpPr>
        <xdr:cNvPr id="10" name="テキスト ボックス 9"/>
        <xdr:cNvSpPr txBox="1"/>
      </xdr:nvSpPr>
      <xdr:spPr>
        <a:xfrm>
          <a:off x="5765555" y="95857399"/>
          <a:ext cx="2776754" cy="531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民間事業者（</a:t>
          </a:r>
          <a:r>
            <a:rPr kumimoji="1" lang="en-US" altLang="ja-JP" sz="1100"/>
            <a:t>4</a:t>
          </a:r>
          <a:r>
            <a:rPr kumimoji="1" lang="ja-JP" altLang="en-US" sz="1100"/>
            <a:t>者）</a:t>
          </a:r>
          <a:endParaRPr kumimoji="1" lang="en-US" altLang="ja-JP" sz="1100"/>
        </a:p>
        <a:p>
          <a:pPr algn="ctr"/>
          <a:r>
            <a:rPr kumimoji="1" lang="en-US" altLang="ja-JP" sz="1100"/>
            <a:t>1.7</a:t>
          </a:r>
          <a:r>
            <a:rPr kumimoji="1" lang="ja-JP" altLang="en-US" sz="1100"/>
            <a:t>百万円</a:t>
          </a:r>
        </a:p>
      </xdr:txBody>
    </xdr:sp>
    <xdr:clientData/>
  </xdr:twoCellAnchor>
  <xdr:twoCellAnchor>
    <xdr:from>
      <xdr:col>20</xdr:col>
      <xdr:colOff>109254</xdr:colOff>
      <xdr:row>134</xdr:row>
      <xdr:rowOff>214854</xdr:rowOff>
    </xdr:from>
    <xdr:to>
      <xdr:col>35</xdr:col>
      <xdr:colOff>145966</xdr:colOff>
      <xdr:row>134</xdr:row>
      <xdr:rowOff>214854</xdr:rowOff>
    </xdr:to>
    <xdr:cxnSp macro="">
      <xdr:nvCxnSpPr>
        <xdr:cNvPr id="11" name="直線コネクタ 10"/>
        <xdr:cNvCxnSpPr/>
      </xdr:nvCxnSpPr>
      <xdr:spPr>
        <a:xfrm>
          <a:off x="4173254" y="95375954"/>
          <a:ext cx="30847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150129</xdr:colOff>
      <xdr:row>134</xdr:row>
      <xdr:rowOff>222537</xdr:rowOff>
    </xdr:from>
    <xdr:to>
      <xdr:col>35</xdr:col>
      <xdr:colOff>150129</xdr:colOff>
      <xdr:row>134</xdr:row>
      <xdr:rowOff>505958</xdr:rowOff>
    </xdr:to>
    <xdr:cxnSp macro="">
      <xdr:nvCxnSpPr>
        <xdr:cNvPr id="12" name="直線矢印コネクタ 11"/>
        <xdr:cNvCxnSpPr/>
      </xdr:nvCxnSpPr>
      <xdr:spPr>
        <a:xfrm>
          <a:off x="7262129" y="95383637"/>
          <a:ext cx="0" cy="2834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191634</xdr:colOff>
      <xdr:row>134</xdr:row>
      <xdr:rowOff>477640</xdr:rowOff>
    </xdr:from>
    <xdr:to>
      <xdr:col>35</xdr:col>
      <xdr:colOff>153324</xdr:colOff>
      <xdr:row>135</xdr:row>
      <xdr:rowOff>213851</xdr:rowOff>
    </xdr:to>
    <xdr:sp macro="" textlink="">
      <xdr:nvSpPr>
        <xdr:cNvPr id="13" name="テキスト ボックス 12"/>
        <xdr:cNvSpPr txBox="1"/>
      </xdr:nvSpPr>
      <xdr:spPr>
        <a:xfrm>
          <a:off x="5678034" y="95638740"/>
          <a:ext cx="1587290" cy="28231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35087</xdr:colOff>
      <xdr:row>142</xdr:row>
      <xdr:rowOff>16308</xdr:rowOff>
    </xdr:from>
    <xdr:to>
      <xdr:col>42</xdr:col>
      <xdr:colOff>45100</xdr:colOff>
      <xdr:row>142</xdr:row>
      <xdr:rowOff>545420</xdr:rowOff>
    </xdr:to>
    <xdr:sp macro="" textlink="">
      <xdr:nvSpPr>
        <xdr:cNvPr id="14" name="テキスト ボックス 13"/>
        <xdr:cNvSpPr txBox="1"/>
      </xdr:nvSpPr>
      <xdr:spPr>
        <a:xfrm>
          <a:off x="2879887" y="99546208"/>
          <a:ext cx="5699613" cy="5291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89.8</a:t>
          </a:r>
          <a:r>
            <a:rPr kumimoji="1" lang="ja-JP" altLang="en-US" sz="1100"/>
            <a:t>百万円</a:t>
          </a:r>
        </a:p>
      </xdr:txBody>
    </xdr:sp>
    <xdr:clientData/>
  </xdr:twoCellAnchor>
  <xdr:twoCellAnchor>
    <xdr:from>
      <xdr:col>10</xdr:col>
      <xdr:colOff>12701</xdr:colOff>
      <xdr:row>145</xdr:row>
      <xdr:rowOff>399062</xdr:rowOff>
    </xdr:from>
    <xdr:to>
      <xdr:col>21</xdr:col>
      <xdr:colOff>177801</xdr:colOff>
      <xdr:row>147</xdr:row>
      <xdr:rowOff>166687</xdr:rowOff>
    </xdr:to>
    <xdr:sp macro="" textlink="">
      <xdr:nvSpPr>
        <xdr:cNvPr id="15" name="大かっこ 14"/>
        <xdr:cNvSpPr/>
      </xdr:nvSpPr>
      <xdr:spPr>
        <a:xfrm>
          <a:off x="2036764" y="58406312"/>
          <a:ext cx="2391568" cy="86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プロフェッショナル人材事業にかかる専門的</a:t>
          </a:r>
          <a:r>
            <a:rPr kumimoji="1" lang="ja-JP" altLang="ja-JP" sz="1100">
              <a:solidFill>
                <a:schemeClr val="tx1"/>
              </a:solidFill>
              <a:effectLst/>
              <a:latin typeface="+mn-lt"/>
              <a:ea typeface="+mn-ea"/>
              <a:cs typeface="+mn-cs"/>
            </a:rPr>
            <a:t>調査・分析事業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9</xdr:col>
      <xdr:colOff>193978</xdr:colOff>
      <xdr:row>144</xdr:row>
      <xdr:rowOff>0</xdr:rowOff>
    </xdr:from>
    <xdr:to>
      <xdr:col>20</xdr:col>
      <xdr:colOff>0</xdr:colOff>
      <xdr:row>144</xdr:row>
      <xdr:rowOff>337904</xdr:rowOff>
    </xdr:to>
    <xdr:sp macro="" textlink="">
      <xdr:nvSpPr>
        <xdr:cNvPr id="16" name="テキスト ボックス 15"/>
        <xdr:cNvSpPr txBox="1"/>
      </xdr:nvSpPr>
      <xdr:spPr>
        <a:xfrm>
          <a:off x="2022778" y="100622100"/>
          <a:ext cx="2041222" cy="3379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一般競争入札（総合評価）</a:t>
          </a:r>
          <a:r>
            <a:rPr kumimoji="1" lang="en-US" altLang="ja-JP" sz="1050"/>
            <a:t>】</a:t>
          </a:r>
          <a:endParaRPr kumimoji="1" lang="ja-JP" altLang="en-US" sz="1050"/>
        </a:p>
      </xdr:txBody>
    </xdr:sp>
    <xdr:clientData/>
  </xdr:twoCellAnchor>
  <xdr:twoCellAnchor>
    <xdr:from>
      <xdr:col>10</xdr:col>
      <xdr:colOff>1</xdr:colOff>
      <xdr:row>144</xdr:row>
      <xdr:rowOff>279400</xdr:rowOff>
    </xdr:from>
    <xdr:to>
      <xdr:col>22</xdr:col>
      <xdr:colOff>1</xdr:colOff>
      <xdr:row>145</xdr:row>
      <xdr:rowOff>266796</xdr:rowOff>
    </xdr:to>
    <xdr:sp macro="" textlink="">
      <xdr:nvSpPr>
        <xdr:cNvPr id="17" name="テキスト ボックス 16"/>
        <xdr:cNvSpPr txBox="1"/>
      </xdr:nvSpPr>
      <xdr:spPr>
        <a:xfrm>
          <a:off x="2032001" y="100901500"/>
          <a:ext cx="2438400" cy="533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88</a:t>
          </a:r>
          <a:r>
            <a:rPr kumimoji="1" lang="ja-JP" altLang="en-US" sz="1100"/>
            <a:t>百万円</a:t>
          </a:r>
        </a:p>
      </xdr:txBody>
    </xdr:sp>
    <xdr:clientData/>
  </xdr:twoCellAnchor>
  <xdr:twoCellAnchor>
    <xdr:from>
      <xdr:col>23</xdr:col>
      <xdr:colOff>12700</xdr:colOff>
      <xdr:row>144</xdr:row>
      <xdr:rowOff>279400</xdr:rowOff>
    </xdr:from>
    <xdr:to>
      <xdr:col>35</xdr:col>
      <xdr:colOff>12700</xdr:colOff>
      <xdr:row>145</xdr:row>
      <xdr:rowOff>266796</xdr:rowOff>
    </xdr:to>
    <xdr:sp macro="" textlink="">
      <xdr:nvSpPr>
        <xdr:cNvPr id="18" name="テキスト ボックス 17"/>
        <xdr:cNvSpPr txBox="1"/>
      </xdr:nvSpPr>
      <xdr:spPr>
        <a:xfrm>
          <a:off x="4686300" y="100901500"/>
          <a:ext cx="2438400" cy="533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1</a:t>
          </a:r>
          <a:r>
            <a:rPr kumimoji="1" lang="ja-JP" altLang="en-US" sz="1100"/>
            <a:t>百万円</a:t>
          </a:r>
        </a:p>
      </xdr:txBody>
    </xdr:sp>
    <xdr:clientData/>
  </xdr:twoCellAnchor>
  <xdr:twoCellAnchor>
    <xdr:from>
      <xdr:col>22</xdr:col>
      <xdr:colOff>139700</xdr:colOff>
      <xdr:row>144</xdr:row>
      <xdr:rowOff>0</xdr:rowOff>
    </xdr:from>
    <xdr:to>
      <xdr:col>30</xdr:col>
      <xdr:colOff>90686</xdr:colOff>
      <xdr:row>144</xdr:row>
      <xdr:rowOff>327700</xdr:rowOff>
    </xdr:to>
    <xdr:sp macro="" textlink="">
      <xdr:nvSpPr>
        <xdr:cNvPr id="19" name="テキスト ボックス 18"/>
        <xdr:cNvSpPr txBox="1"/>
      </xdr:nvSpPr>
      <xdr:spPr>
        <a:xfrm>
          <a:off x="4610100" y="100622100"/>
          <a:ext cx="1576586" cy="32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xdr:colOff>
      <xdr:row>145</xdr:row>
      <xdr:rowOff>400396</xdr:rowOff>
    </xdr:from>
    <xdr:to>
      <xdr:col>34</xdr:col>
      <xdr:colOff>177801</xdr:colOff>
      <xdr:row>146</xdr:row>
      <xdr:rowOff>534520</xdr:rowOff>
    </xdr:to>
    <xdr:sp macro="" textlink="">
      <xdr:nvSpPr>
        <xdr:cNvPr id="20" name="大かっこ 19"/>
        <xdr:cNvSpPr/>
      </xdr:nvSpPr>
      <xdr:spPr>
        <a:xfrm>
          <a:off x="4673601" y="101568596"/>
          <a:ext cx="2413000" cy="680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プロフェッショナル人材戦略ポータルサイト保守運営の実施</a:t>
          </a:r>
          <a:endParaRPr lang="ja-JP" altLang="ja-JP">
            <a:effectLst/>
          </a:endParaRPr>
        </a:p>
      </xdr:txBody>
    </xdr:sp>
    <xdr:clientData/>
  </xdr:twoCellAnchor>
  <xdr:twoCellAnchor>
    <xdr:from>
      <xdr:col>16</xdr:col>
      <xdr:colOff>0</xdr:colOff>
      <xdr:row>143</xdr:row>
      <xdr:rowOff>0</xdr:rowOff>
    </xdr:from>
    <xdr:to>
      <xdr:col>16</xdr:col>
      <xdr:colOff>1288</xdr:colOff>
      <xdr:row>143</xdr:row>
      <xdr:rowOff>540000</xdr:rowOff>
    </xdr:to>
    <xdr:cxnSp macro="">
      <xdr:nvCxnSpPr>
        <xdr:cNvPr id="21" name="直線矢印コネクタ 20"/>
        <xdr:cNvCxnSpPr/>
      </xdr:nvCxnSpPr>
      <xdr:spPr>
        <a:xfrm>
          <a:off x="3251200" y="100076000"/>
          <a:ext cx="1288" cy="54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143</xdr:row>
      <xdr:rowOff>190500</xdr:rowOff>
    </xdr:from>
    <xdr:to>
      <xdr:col>42</xdr:col>
      <xdr:colOff>0</xdr:colOff>
      <xdr:row>143</xdr:row>
      <xdr:rowOff>190500</xdr:rowOff>
    </xdr:to>
    <xdr:cxnSp macro="">
      <xdr:nvCxnSpPr>
        <xdr:cNvPr id="22" name="直線コネクタ 21"/>
        <xdr:cNvCxnSpPr/>
      </xdr:nvCxnSpPr>
      <xdr:spPr>
        <a:xfrm>
          <a:off x="3251200" y="100266500"/>
          <a:ext cx="5283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143</xdr:row>
      <xdr:rowOff>186100</xdr:rowOff>
    </xdr:from>
    <xdr:to>
      <xdr:col>42</xdr:col>
      <xdr:colOff>0</xdr:colOff>
      <xdr:row>144</xdr:row>
      <xdr:rowOff>0</xdr:rowOff>
    </xdr:to>
    <xdr:cxnSp macro="">
      <xdr:nvCxnSpPr>
        <xdr:cNvPr id="23" name="直線矢印コネクタ 22"/>
        <xdr:cNvCxnSpPr/>
      </xdr:nvCxnSpPr>
      <xdr:spPr>
        <a:xfrm flipH="1">
          <a:off x="8534400" y="100262100"/>
          <a:ext cx="0" cy="36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9687</xdr:colOff>
      <xdr:row>148</xdr:row>
      <xdr:rowOff>99770</xdr:rowOff>
    </xdr:from>
    <xdr:to>
      <xdr:col>42</xdr:col>
      <xdr:colOff>19700</xdr:colOff>
      <xdr:row>149</xdr:row>
      <xdr:rowOff>65887</xdr:rowOff>
    </xdr:to>
    <xdr:sp macro="" textlink="">
      <xdr:nvSpPr>
        <xdr:cNvPr id="24" name="テキスト ボックス 23"/>
        <xdr:cNvSpPr txBox="1"/>
      </xdr:nvSpPr>
      <xdr:spPr>
        <a:xfrm>
          <a:off x="2854487" y="102906270"/>
          <a:ext cx="5699613" cy="512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920</a:t>
          </a:r>
          <a:r>
            <a:rPr kumimoji="1" lang="ja-JP" altLang="en-US" sz="1100"/>
            <a:t>百万円</a:t>
          </a:r>
        </a:p>
      </xdr:txBody>
    </xdr:sp>
    <xdr:clientData/>
  </xdr:twoCellAnchor>
  <xdr:twoCellAnchor>
    <xdr:from>
      <xdr:col>14</xdr:col>
      <xdr:colOff>43221</xdr:colOff>
      <xdr:row>151</xdr:row>
      <xdr:rowOff>156842</xdr:rowOff>
    </xdr:from>
    <xdr:to>
      <xdr:col>42</xdr:col>
      <xdr:colOff>11789</xdr:colOff>
      <xdr:row>152</xdr:row>
      <xdr:rowOff>207139</xdr:rowOff>
    </xdr:to>
    <xdr:sp macro="" textlink="">
      <xdr:nvSpPr>
        <xdr:cNvPr id="25" name="大かっこ 24"/>
        <xdr:cNvSpPr/>
      </xdr:nvSpPr>
      <xdr:spPr>
        <a:xfrm>
          <a:off x="2888021" y="104601642"/>
          <a:ext cx="5658168" cy="596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人材マッチング事業を担う地域金融機関等（間接補助事業者）の公募・選定、マッチング案件に対する間接補助金の交付事務等の事業運営</a:t>
          </a:r>
          <a:endParaRPr kumimoji="1" lang="en-US" altLang="ja-JP" sz="1100">
            <a:solidFill>
              <a:schemeClr val="tx1"/>
            </a:solidFill>
            <a:effectLst/>
            <a:latin typeface="+mn-lt"/>
            <a:ea typeface="+mn-ea"/>
            <a:cs typeface="+mn-cs"/>
          </a:endParaRPr>
        </a:p>
      </xdr:txBody>
    </xdr:sp>
    <xdr:clientData/>
  </xdr:twoCellAnchor>
  <xdr:twoCellAnchor>
    <xdr:from>
      <xdr:col>13</xdr:col>
      <xdr:colOff>166576</xdr:colOff>
      <xdr:row>149</xdr:row>
      <xdr:rowOff>422704</xdr:rowOff>
    </xdr:from>
    <xdr:to>
      <xdr:col>42</xdr:col>
      <xdr:colOff>65815</xdr:colOff>
      <xdr:row>150</xdr:row>
      <xdr:rowOff>204017</xdr:rowOff>
    </xdr:to>
    <xdr:sp macro="" textlink="">
      <xdr:nvSpPr>
        <xdr:cNvPr id="26" name="テキスト ボックス 25"/>
        <xdr:cNvSpPr txBox="1"/>
      </xdr:nvSpPr>
      <xdr:spPr>
        <a:xfrm>
          <a:off x="2808176" y="103775304"/>
          <a:ext cx="5792039" cy="32741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補助：第三者委員を含めた選定委員会による審査等を経て事業者を決定（公募）</a:t>
          </a:r>
          <a:r>
            <a:rPr kumimoji="1" lang="en-US" altLang="ja-JP" sz="1050"/>
            <a:t>】</a:t>
          </a:r>
          <a:endParaRPr kumimoji="1" lang="ja-JP" altLang="en-US" sz="1050"/>
        </a:p>
      </xdr:txBody>
    </xdr:sp>
    <xdr:clientData/>
  </xdr:twoCellAnchor>
  <xdr:twoCellAnchor>
    <xdr:from>
      <xdr:col>14</xdr:col>
      <xdr:colOff>9687</xdr:colOff>
      <xdr:row>150</xdr:row>
      <xdr:rowOff>152288</xdr:rowOff>
    </xdr:from>
    <xdr:to>
      <xdr:col>42</xdr:col>
      <xdr:colOff>19700</xdr:colOff>
      <xdr:row>151</xdr:row>
      <xdr:rowOff>137966</xdr:rowOff>
    </xdr:to>
    <xdr:sp macro="" textlink="">
      <xdr:nvSpPr>
        <xdr:cNvPr id="27" name="テキスト ボックス 26"/>
        <xdr:cNvSpPr txBox="1"/>
      </xdr:nvSpPr>
      <xdr:spPr>
        <a:xfrm>
          <a:off x="2854487" y="104050988"/>
          <a:ext cx="5699613" cy="531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Ｈ．民間事業者</a:t>
          </a:r>
          <a:endParaRPr kumimoji="1" lang="en-US" altLang="ja-JP" sz="1100"/>
        </a:p>
        <a:p>
          <a:pPr algn="ctr"/>
          <a:r>
            <a:rPr kumimoji="1" lang="en-US" altLang="ja-JP" sz="1100"/>
            <a:t>920</a:t>
          </a:r>
          <a:r>
            <a:rPr kumimoji="1" lang="ja-JP" altLang="en-US" sz="1100"/>
            <a:t>百万円</a:t>
          </a:r>
        </a:p>
      </xdr:txBody>
    </xdr:sp>
    <xdr:clientData/>
  </xdr:twoCellAnchor>
  <xdr:twoCellAnchor>
    <xdr:from>
      <xdr:col>28</xdr:col>
      <xdr:colOff>25113</xdr:colOff>
      <xdr:row>149</xdr:row>
      <xdr:rowOff>72287</xdr:rowOff>
    </xdr:from>
    <xdr:to>
      <xdr:col>28</xdr:col>
      <xdr:colOff>25113</xdr:colOff>
      <xdr:row>149</xdr:row>
      <xdr:rowOff>425093</xdr:rowOff>
    </xdr:to>
    <xdr:cxnSp macro="">
      <xdr:nvCxnSpPr>
        <xdr:cNvPr id="28" name="直線矢印コネクタ 27"/>
        <xdr:cNvCxnSpPr/>
      </xdr:nvCxnSpPr>
      <xdr:spPr>
        <a:xfrm>
          <a:off x="5714713" y="103424887"/>
          <a:ext cx="0" cy="3528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9686</xdr:colOff>
      <xdr:row>135</xdr:row>
      <xdr:rowOff>140644</xdr:rowOff>
    </xdr:from>
    <xdr:to>
      <xdr:col>27</xdr:col>
      <xdr:colOff>132875</xdr:colOff>
      <xdr:row>136</xdr:row>
      <xdr:rowOff>125588</xdr:rowOff>
    </xdr:to>
    <xdr:sp macro="" textlink="">
      <xdr:nvSpPr>
        <xdr:cNvPr id="29" name="テキスト ボックス 28"/>
        <xdr:cNvSpPr txBox="1"/>
      </xdr:nvSpPr>
      <xdr:spPr>
        <a:xfrm>
          <a:off x="2854486" y="95847844"/>
          <a:ext cx="2764789" cy="531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solidFill>
                <a:schemeClr val="dk1"/>
              </a:solidFill>
              <a:effectLst/>
              <a:latin typeface="+mn-lt"/>
              <a:ea typeface="+mn-ea"/>
              <a:cs typeface="+mn-cs"/>
            </a:rPr>
            <a:t>12.4</a:t>
          </a:r>
          <a:r>
            <a:rPr kumimoji="1" lang="ja-JP" altLang="en-US" sz="1100"/>
            <a:t>百万円</a:t>
          </a:r>
        </a:p>
      </xdr:txBody>
    </xdr:sp>
    <xdr:clientData/>
  </xdr:twoCellAnchor>
  <xdr:twoCellAnchor>
    <xdr:from>
      <xdr:col>14</xdr:col>
      <xdr:colOff>108806</xdr:colOff>
      <xdr:row>136</xdr:row>
      <xdr:rowOff>187142</xdr:rowOff>
    </xdr:from>
    <xdr:to>
      <xdr:col>26</xdr:col>
      <xdr:colOff>150378</xdr:colOff>
      <xdr:row>137</xdr:row>
      <xdr:rowOff>247485</xdr:rowOff>
    </xdr:to>
    <xdr:sp macro="" textlink="">
      <xdr:nvSpPr>
        <xdr:cNvPr id="30" name="大かっこ 29"/>
        <xdr:cNvSpPr/>
      </xdr:nvSpPr>
      <xdr:spPr>
        <a:xfrm>
          <a:off x="2953606" y="96440442"/>
          <a:ext cx="2479972" cy="6064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地方創生人材支援に係る調査・派遣者支援事業の実施</a:t>
          </a:r>
          <a:endParaRPr kumimoji="1" lang="en-US" altLang="ja-JP" sz="1100">
            <a:solidFill>
              <a:schemeClr val="tx1"/>
            </a:solidFill>
            <a:effectLst/>
            <a:latin typeface="+mn-lt"/>
            <a:ea typeface="+mn-ea"/>
            <a:cs typeface="+mn-cs"/>
          </a:endParaRPr>
        </a:p>
      </xdr:txBody>
    </xdr:sp>
    <xdr:clientData/>
  </xdr:twoCellAnchor>
  <xdr:twoCellAnchor>
    <xdr:from>
      <xdr:col>13</xdr:col>
      <xdr:colOff>133890</xdr:colOff>
      <xdr:row>134</xdr:row>
      <xdr:rowOff>478509</xdr:rowOff>
    </xdr:from>
    <xdr:to>
      <xdr:col>26</xdr:col>
      <xdr:colOff>9809</xdr:colOff>
      <xdr:row>135</xdr:row>
      <xdr:rowOff>195613</xdr:rowOff>
    </xdr:to>
    <xdr:sp macro="" textlink="">
      <xdr:nvSpPr>
        <xdr:cNvPr id="31" name="テキスト ボックス 30"/>
        <xdr:cNvSpPr txBox="1"/>
      </xdr:nvSpPr>
      <xdr:spPr>
        <a:xfrm>
          <a:off x="2775490" y="95639609"/>
          <a:ext cx="2517519" cy="2632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28</xdr:col>
      <xdr:colOff>25112</xdr:colOff>
      <xdr:row>152</xdr:row>
      <xdr:rowOff>56091</xdr:rowOff>
    </xdr:from>
    <xdr:to>
      <xdr:col>28</xdr:col>
      <xdr:colOff>25112</xdr:colOff>
      <xdr:row>152</xdr:row>
      <xdr:rowOff>438476</xdr:rowOff>
    </xdr:to>
    <xdr:cxnSp macro="">
      <xdr:nvCxnSpPr>
        <xdr:cNvPr id="41" name="直線矢印コネクタ 40"/>
        <xdr:cNvCxnSpPr/>
      </xdr:nvCxnSpPr>
      <xdr:spPr>
        <a:xfrm>
          <a:off x="5714712" y="105046991"/>
          <a:ext cx="0" cy="382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8913</xdr:colOff>
      <xdr:row>153</xdr:row>
      <xdr:rowOff>148293</xdr:rowOff>
    </xdr:from>
    <xdr:to>
      <xdr:col>42</xdr:col>
      <xdr:colOff>18926</xdr:colOff>
      <xdr:row>154</xdr:row>
      <xdr:rowOff>140357</xdr:rowOff>
    </xdr:to>
    <xdr:sp macro="" textlink="">
      <xdr:nvSpPr>
        <xdr:cNvPr id="42" name="テキスト ボックス 41"/>
        <xdr:cNvSpPr txBox="1"/>
      </xdr:nvSpPr>
      <xdr:spPr>
        <a:xfrm>
          <a:off x="2853713" y="105685293"/>
          <a:ext cx="5699613" cy="538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Ｉ．民間事業者（</a:t>
          </a:r>
          <a:r>
            <a:rPr kumimoji="1" lang="en-US" altLang="ja-JP" sz="1100"/>
            <a:t>75</a:t>
          </a:r>
          <a:r>
            <a:rPr kumimoji="1" lang="ja-JP" altLang="en-US" sz="1100"/>
            <a:t>者）</a:t>
          </a:r>
          <a:endParaRPr kumimoji="1" lang="en-US" altLang="ja-JP" sz="1100"/>
        </a:p>
        <a:p>
          <a:pPr algn="ctr"/>
          <a:r>
            <a:rPr kumimoji="1" lang="en-US" altLang="ja-JP" sz="1100"/>
            <a:t>853</a:t>
          </a:r>
          <a:r>
            <a:rPr kumimoji="1" lang="ja-JP" altLang="en-US" sz="1100"/>
            <a:t>百万円</a:t>
          </a:r>
        </a:p>
      </xdr:txBody>
    </xdr:sp>
    <xdr:clientData/>
  </xdr:twoCellAnchor>
  <xdr:twoCellAnchor>
    <xdr:from>
      <xdr:col>28</xdr:col>
      <xdr:colOff>25112</xdr:colOff>
      <xdr:row>152</xdr:row>
      <xdr:rowOff>387173</xdr:rowOff>
    </xdr:from>
    <xdr:to>
      <xdr:col>34</xdr:col>
      <xdr:colOff>109901</xdr:colOff>
      <xdr:row>153</xdr:row>
      <xdr:rowOff>195462</xdr:rowOff>
    </xdr:to>
    <xdr:sp macro="" textlink="">
      <xdr:nvSpPr>
        <xdr:cNvPr id="43" name="テキスト ボックス 42"/>
        <xdr:cNvSpPr txBox="1"/>
      </xdr:nvSpPr>
      <xdr:spPr>
        <a:xfrm>
          <a:off x="5714712" y="105378073"/>
          <a:ext cx="1303989" cy="35438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補助金交付</a:t>
          </a:r>
          <a:r>
            <a:rPr kumimoji="1" lang="en-US" altLang="ja-JP" sz="1050"/>
            <a:t>】</a:t>
          </a:r>
          <a:endParaRPr kumimoji="1" lang="ja-JP" altLang="en-US" sz="1050"/>
        </a:p>
      </xdr:txBody>
    </xdr:sp>
    <xdr:clientData/>
  </xdr:twoCellAnchor>
  <xdr:twoCellAnchor>
    <xdr:from>
      <xdr:col>42</xdr:col>
      <xdr:colOff>124456</xdr:colOff>
      <xdr:row>150</xdr:row>
      <xdr:rowOff>144879</xdr:rowOff>
    </xdr:from>
    <xdr:to>
      <xdr:col>48</xdr:col>
      <xdr:colOff>23218</xdr:colOff>
      <xdr:row>153</xdr:row>
      <xdr:rowOff>377285</xdr:rowOff>
    </xdr:to>
    <xdr:sp macro="" textlink="">
      <xdr:nvSpPr>
        <xdr:cNvPr id="44" name="大かっこ 43"/>
        <xdr:cNvSpPr/>
      </xdr:nvSpPr>
      <xdr:spPr>
        <a:xfrm>
          <a:off x="8658856" y="104043579"/>
          <a:ext cx="1117962" cy="1870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a:effectLst/>
            </a:rPr>
            <a:t>間接補助事業者選定及び補助金交付に係る事務経費</a:t>
          </a:r>
          <a:endParaRPr lang="en-US" altLang="ja-JP">
            <a:effectLst/>
          </a:endParaRPr>
        </a:p>
        <a:p>
          <a:r>
            <a:rPr lang="en-US" altLang="ja-JP">
              <a:effectLst/>
            </a:rPr>
            <a:t>67</a:t>
          </a:r>
          <a:r>
            <a:rPr lang="ja-JP" altLang="en-US">
              <a:effectLst/>
            </a:rPr>
            <a:t>百万円</a:t>
          </a:r>
          <a:endParaRPr lang="ja-JP" altLang="ja-JP">
            <a:effectLst/>
          </a:endParaRPr>
        </a:p>
      </xdr:txBody>
    </xdr:sp>
    <xdr:clientData/>
  </xdr:twoCellAnchor>
  <xdr:twoCellAnchor>
    <xdr:from>
      <xdr:col>14</xdr:col>
      <xdr:colOff>20877</xdr:colOff>
      <xdr:row>154</xdr:row>
      <xdr:rowOff>258559</xdr:rowOff>
    </xdr:from>
    <xdr:to>
      <xdr:col>31</xdr:col>
      <xdr:colOff>111047</xdr:colOff>
      <xdr:row>154</xdr:row>
      <xdr:rowOff>510697</xdr:rowOff>
    </xdr:to>
    <xdr:sp macro="" textlink="">
      <xdr:nvSpPr>
        <xdr:cNvPr id="55" name="大かっこ 54"/>
        <xdr:cNvSpPr/>
      </xdr:nvSpPr>
      <xdr:spPr>
        <a:xfrm>
          <a:off x="2865677" y="106341659"/>
          <a:ext cx="3544570" cy="252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地域企業に対するハイレベル人材のマッチング</a:t>
          </a:r>
          <a:endParaRPr kumimoji="1" lang="en-US" altLang="ja-JP" sz="1100">
            <a:solidFill>
              <a:schemeClr val="tx1"/>
            </a:solidFill>
            <a:effectLst/>
            <a:latin typeface="+mn-lt"/>
            <a:ea typeface="+mn-ea"/>
            <a:cs typeface="+mn-cs"/>
          </a:endParaRPr>
        </a:p>
      </xdr:txBody>
    </xdr:sp>
    <xdr:clientData/>
  </xdr:twoCellAnchor>
  <xdr:twoCellAnchor>
    <xdr:from>
      <xdr:col>36</xdr:col>
      <xdr:colOff>0</xdr:colOff>
      <xdr:row>144</xdr:row>
      <xdr:rowOff>279400</xdr:rowOff>
    </xdr:from>
    <xdr:to>
      <xdr:col>48</xdr:col>
      <xdr:colOff>0</xdr:colOff>
      <xdr:row>145</xdr:row>
      <xdr:rowOff>266796</xdr:rowOff>
    </xdr:to>
    <xdr:sp macro="" textlink="">
      <xdr:nvSpPr>
        <xdr:cNvPr id="62" name="テキスト ボックス 61"/>
        <xdr:cNvSpPr txBox="1"/>
      </xdr:nvSpPr>
      <xdr:spPr>
        <a:xfrm>
          <a:off x="7315200" y="100901500"/>
          <a:ext cx="2438400" cy="533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0.8</a:t>
          </a:r>
          <a:r>
            <a:rPr kumimoji="1" lang="ja-JP" altLang="en-US" sz="1100"/>
            <a:t>百万円</a:t>
          </a:r>
        </a:p>
      </xdr:txBody>
    </xdr:sp>
    <xdr:clientData/>
  </xdr:twoCellAnchor>
  <xdr:twoCellAnchor>
    <xdr:from>
      <xdr:col>28</xdr:col>
      <xdr:colOff>0</xdr:colOff>
      <xdr:row>143</xdr:row>
      <xdr:rowOff>198800</xdr:rowOff>
    </xdr:from>
    <xdr:to>
      <xdr:col>28</xdr:col>
      <xdr:colOff>0</xdr:colOff>
      <xdr:row>144</xdr:row>
      <xdr:rowOff>12700</xdr:rowOff>
    </xdr:to>
    <xdr:cxnSp macro="">
      <xdr:nvCxnSpPr>
        <xdr:cNvPr id="63" name="直線矢印コネクタ 62"/>
        <xdr:cNvCxnSpPr/>
      </xdr:nvCxnSpPr>
      <xdr:spPr>
        <a:xfrm flipH="1">
          <a:off x="5689600" y="100274800"/>
          <a:ext cx="0" cy="36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163314</xdr:colOff>
      <xdr:row>144</xdr:row>
      <xdr:rowOff>0</xdr:rowOff>
    </xdr:from>
    <xdr:to>
      <xdr:col>43</xdr:col>
      <xdr:colOff>114300</xdr:colOff>
      <xdr:row>144</xdr:row>
      <xdr:rowOff>327700</xdr:rowOff>
    </xdr:to>
    <xdr:sp macro="" textlink="">
      <xdr:nvSpPr>
        <xdr:cNvPr id="65" name="テキスト ボックス 64"/>
        <xdr:cNvSpPr txBox="1"/>
      </xdr:nvSpPr>
      <xdr:spPr>
        <a:xfrm>
          <a:off x="7275314" y="100622100"/>
          <a:ext cx="1576586" cy="32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88899</xdr:colOff>
      <xdr:row>145</xdr:row>
      <xdr:rowOff>400396</xdr:rowOff>
    </xdr:from>
    <xdr:to>
      <xdr:col>49</xdr:col>
      <xdr:colOff>0</xdr:colOff>
      <xdr:row>146</xdr:row>
      <xdr:rowOff>534520</xdr:rowOff>
    </xdr:to>
    <xdr:sp macro="" textlink="">
      <xdr:nvSpPr>
        <xdr:cNvPr id="66" name="大かっこ 65"/>
        <xdr:cNvSpPr/>
      </xdr:nvSpPr>
      <xdr:spPr>
        <a:xfrm>
          <a:off x="7810499" y="101568596"/>
          <a:ext cx="2146301" cy="680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プロフェッショナル人材戦略ポータルサイト改修等業務の実施</a:t>
          </a:r>
          <a:endParaRPr lang="ja-JP" altLang="ja-JP">
            <a:effectLst/>
          </a:endParaRPr>
        </a:p>
      </xdr:txBody>
    </xdr:sp>
    <xdr:clientData/>
  </xdr:twoCellAnchor>
  <xdr:twoCellAnchor>
    <xdr:from>
      <xdr:col>36</xdr:col>
      <xdr:colOff>12700</xdr:colOff>
      <xdr:row>147</xdr:row>
      <xdr:rowOff>292100</xdr:rowOff>
    </xdr:from>
    <xdr:to>
      <xdr:col>48</xdr:col>
      <xdr:colOff>12700</xdr:colOff>
      <xdr:row>147</xdr:row>
      <xdr:rowOff>825596</xdr:rowOff>
    </xdr:to>
    <xdr:sp macro="" textlink="">
      <xdr:nvSpPr>
        <xdr:cNvPr id="53" name="テキスト ボックス 52"/>
        <xdr:cNvSpPr txBox="1"/>
      </xdr:nvSpPr>
      <xdr:spPr>
        <a:xfrm>
          <a:off x="7327900" y="102552500"/>
          <a:ext cx="2438400" cy="533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0.1</a:t>
          </a:r>
          <a:r>
            <a:rPr kumimoji="1" lang="ja-JP" altLang="en-US" sz="1100"/>
            <a:t>百万円</a:t>
          </a:r>
        </a:p>
      </xdr:txBody>
    </xdr:sp>
    <xdr:clientData/>
  </xdr:twoCellAnchor>
  <xdr:twoCellAnchor>
    <xdr:from>
      <xdr:col>36</xdr:col>
      <xdr:colOff>190500</xdr:colOff>
      <xdr:row>145</xdr:row>
      <xdr:rowOff>262300</xdr:rowOff>
    </xdr:from>
    <xdr:to>
      <xdr:col>36</xdr:col>
      <xdr:colOff>190500</xdr:colOff>
      <xdr:row>147</xdr:row>
      <xdr:rowOff>214100</xdr:rowOff>
    </xdr:to>
    <xdr:cxnSp macro="">
      <xdr:nvCxnSpPr>
        <xdr:cNvPr id="54" name="直線矢印コネクタ 53"/>
        <xdr:cNvCxnSpPr/>
      </xdr:nvCxnSpPr>
      <xdr:spPr>
        <a:xfrm>
          <a:off x="7505700" y="101430500"/>
          <a:ext cx="0" cy="104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188714</xdr:colOff>
      <xdr:row>147</xdr:row>
      <xdr:rowOff>25400</xdr:rowOff>
    </xdr:from>
    <xdr:to>
      <xdr:col>44</xdr:col>
      <xdr:colOff>139700</xdr:colOff>
      <xdr:row>147</xdr:row>
      <xdr:rowOff>353100</xdr:rowOff>
    </xdr:to>
    <xdr:sp macro="" textlink="">
      <xdr:nvSpPr>
        <xdr:cNvPr id="56" name="テキスト ボックス 55"/>
        <xdr:cNvSpPr txBox="1"/>
      </xdr:nvSpPr>
      <xdr:spPr>
        <a:xfrm>
          <a:off x="7503914" y="102285800"/>
          <a:ext cx="1576586" cy="32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38</xdr:col>
      <xdr:colOff>101599</xdr:colOff>
      <xdr:row>147</xdr:row>
      <xdr:rowOff>946496</xdr:rowOff>
    </xdr:from>
    <xdr:to>
      <xdr:col>48</xdr:col>
      <xdr:colOff>177800</xdr:colOff>
      <xdr:row>147</xdr:row>
      <xdr:rowOff>1626720</xdr:rowOff>
    </xdr:to>
    <xdr:sp macro="" textlink="">
      <xdr:nvSpPr>
        <xdr:cNvPr id="57" name="大かっこ 56"/>
        <xdr:cNvSpPr/>
      </xdr:nvSpPr>
      <xdr:spPr>
        <a:xfrm>
          <a:off x="7823199" y="103206896"/>
          <a:ext cx="2108201" cy="680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プロフェッショナル人材戦略ポータルサイト改修補助</a:t>
          </a:r>
          <a:endParaRPr lang="ja-JP" altLang="ja-JP">
            <a:effectLst/>
          </a:endParaRPr>
        </a:p>
      </xdr:txBody>
    </xdr:sp>
    <xdr:clientData/>
  </xdr:twoCellAnchor>
  <xdr:twoCellAnchor>
    <xdr:from>
      <xdr:col>43</xdr:col>
      <xdr:colOff>71437</xdr:colOff>
      <xdr:row>135</xdr:row>
      <xdr:rowOff>154781</xdr:rowOff>
    </xdr:from>
    <xdr:to>
      <xdr:col>49</xdr:col>
      <xdr:colOff>135731</xdr:colOff>
      <xdr:row>137</xdr:row>
      <xdr:rowOff>103981</xdr:rowOff>
    </xdr:to>
    <xdr:sp macro="" textlink="">
      <xdr:nvSpPr>
        <xdr:cNvPr id="51" name="大かっこ 50"/>
        <xdr:cNvSpPr/>
      </xdr:nvSpPr>
      <xdr:spPr>
        <a:xfrm>
          <a:off x="8774906" y="55506937"/>
          <a:ext cx="1278731" cy="104457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a:solidFill>
                <a:sysClr val="windowText" lastClr="000000"/>
              </a:solidFill>
              <a:effectLst/>
            </a:rPr>
            <a:t>職員旅費及び</a:t>
          </a:r>
          <a:endParaRPr lang="en-US" altLang="ja-JP">
            <a:solidFill>
              <a:sysClr val="windowText" lastClr="000000"/>
            </a:solidFill>
            <a:effectLst/>
          </a:endParaRPr>
        </a:p>
        <a:p>
          <a:r>
            <a:rPr lang="ja-JP" altLang="en-US">
              <a:solidFill>
                <a:sysClr val="windowText" lastClr="000000"/>
              </a:solidFill>
              <a:effectLst/>
            </a:rPr>
            <a:t>委員等旅費　</a:t>
          </a:r>
          <a:endParaRPr lang="en-US" altLang="ja-JP">
            <a:solidFill>
              <a:sysClr val="windowText" lastClr="000000"/>
            </a:solidFill>
            <a:effectLst/>
          </a:endParaRPr>
        </a:p>
        <a:p>
          <a:r>
            <a:rPr lang="en-US" altLang="ja-JP">
              <a:solidFill>
                <a:sysClr val="windowText" lastClr="000000"/>
              </a:solidFill>
              <a:effectLst/>
            </a:rPr>
            <a:t>0.3</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2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8" t="s">
        <v>0</v>
      </c>
      <c r="Y2" s="70"/>
      <c r="Z2" s="47"/>
      <c r="AA2" s="47"/>
      <c r="AB2" s="47"/>
      <c r="AC2" s="47"/>
      <c r="AD2" s="649">
        <v>2022</v>
      </c>
      <c r="AE2" s="649"/>
      <c r="AF2" s="649"/>
      <c r="AG2" s="649"/>
      <c r="AH2" s="649"/>
      <c r="AI2" s="80" t="s">
        <v>263</v>
      </c>
      <c r="AJ2" s="649" t="s">
        <v>619</v>
      </c>
      <c r="AK2" s="649"/>
      <c r="AL2" s="649"/>
      <c r="AM2" s="649"/>
      <c r="AN2" s="80" t="s">
        <v>263</v>
      </c>
      <c r="AO2" s="649">
        <v>21</v>
      </c>
      <c r="AP2" s="649"/>
      <c r="AQ2" s="649"/>
      <c r="AR2" s="81" t="s">
        <v>263</v>
      </c>
      <c r="AS2" s="650">
        <v>21</v>
      </c>
      <c r="AT2" s="650"/>
      <c r="AU2" s="650"/>
      <c r="AV2" s="80" t="str">
        <f>IF(AW2="","","-")</f>
        <v/>
      </c>
      <c r="AW2" s="651"/>
      <c r="AX2" s="651"/>
    </row>
    <row r="3" spans="1:50" ht="21" customHeight="1" thickBot="1" x14ac:dyDescent="0.2">
      <c r="A3" s="652" t="s">
        <v>570</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23" t="s">
        <v>57</v>
      </c>
      <c r="AJ3" s="654" t="s">
        <v>580</v>
      </c>
      <c r="AK3" s="654"/>
      <c r="AL3" s="654"/>
      <c r="AM3" s="654"/>
      <c r="AN3" s="654"/>
      <c r="AO3" s="654"/>
      <c r="AP3" s="654"/>
      <c r="AQ3" s="654"/>
      <c r="AR3" s="654"/>
      <c r="AS3" s="654"/>
      <c r="AT3" s="654"/>
      <c r="AU3" s="654"/>
      <c r="AV3" s="654"/>
      <c r="AW3" s="654"/>
      <c r="AX3" s="24" t="s">
        <v>58</v>
      </c>
    </row>
    <row r="4" spans="1:50" ht="24.75" customHeight="1" x14ac:dyDescent="0.15">
      <c r="A4" s="687" t="s">
        <v>23</v>
      </c>
      <c r="B4" s="688"/>
      <c r="C4" s="688"/>
      <c r="D4" s="688"/>
      <c r="E4" s="688"/>
      <c r="F4" s="688"/>
      <c r="G4" s="689" t="s">
        <v>581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582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60</v>
      </c>
      <c r="B5" s="700"/>
      <c r="C5" s="700"/>
      <c r="D5" s="700"/>
      <c r="E5" s="700"/>
      <c r="F5" s="701"/>
      <c r="G5" s="702" t="s">
        <v>583</v>
      </c>
      <c r="H5" s="703"/>
      <c r="I5" s="703"/>
      <c r="J5" s="703"/>
      <c r="K5" s="703"/>
      <c r="L5" s="703"/>
      <c r="M5" s="704" t="s">
        <v>59</v>
      </c>
      <c r="N5" s="705"/>
      <c r="O5" s="705"/>
      <c r="P5" s="705"/>
      <c r="Q5" s="705"/>
      <c r="R5" s="706"/>
      <c r="S5" s="707" t="s">
        <v>584</v>
      </c>
      <c r="T5" s="703"/>
      <c r="U5" s="703"/>
      <c r="V5" s="703"/>
      <c r="W5" s="703"/>
      <c r="X5" s="708"/>
      <c r="Y5" s="709" t="s">
        <v>3</v>
      </c>
      <c r="Z5" s="710"/>
      <c r="AA5" s="710"/>
      <c r="AB5" s="710"/>
      <c r="AC5" s="710"/>
      <c r="AD5" s="711"/>
      <c r="AE5" s="666" t="s">
        <v>585</v>
      </c>
      <c r="AF5" s="666"/>
      <c r="AG5" s="666"/>
      <c r="AH5" s="666"/>
      <c r="AI5" s="666"/>
      <c r="AJ5" s="666"/>
      <c r="AK5" s="666"/>
      <c r="AL5" s="666"/>
      <c r="AM5" s="666"/>
      <c r="AN5" s="666"/>
      <c r="AO5" s="666"/>
      <c r="AP5" s="667"/>
      <c r="AQ5" s="668" t="s">
        <v>731</v>
      </c>
      <c r="AR5" s="669"/>
      <c r="AS5" s="669"/>
      <c r="AT5" s="669"/>
      <c r="AU5" s="669"/>
      <c r="AV5" s="669"/>
      <c r="AW5" s="669"/>
      <c r="AX5" s="670"/>
    </row>
    <row r="6" spans="1:50" ht="39" customHeight="1" x14ac:dyDescent="0.15">
      <c r="A6" s="671" t="s">
        <v>4</v>
      </c>
      <c r="B6" s="672"/>
      <c r="C6" s="672"/>
      <c r="D6" s="672"/>
      <c r="E6" s="672"/>
      <c r="F6" s="672"/>
      <c r="G6" s="673" t="str">
        <f>入力規則等!F39</f>
        <v>一般会計</v>
      </c>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row>
    <row r="7" spans="1:50" ht="49.5" customHeight="1" x14ac:dyDescent="0.15">
      <c r="A7" s="655" t="s">
        <v>20</v>
      </c>
      <c r="B7" s="656"/>
      <c r="C7" s="656"/>
      <c r="D7" s="656"/>
      <c r="E7" s="656"/>
      <c r="F7" s="657"/>
      <c r="G7" s="676" t="s">
        <v>586</v>
      </c>
      <c r="H7" s="677"/>
      <c r="I7" s="677"/>
      <c r="J7" s="677"/>
      <c r="K7" s="677"/>
      <c r="L7" s="677"/>
      <c r="M7" s="677"/>
      <c r="N7" s="677"/>
      <c r="O7" s="677"/>
      <c r="P7" s="677"/>
      <c r="Q7" s="677"/>
      <c r="R7" s="677"/>
      <c r="S7" s="677"/>
      <c r="T7" s="677"/>
      <c r="U7" s="677"/>
      <c r="V7" s="677"/>
      <c r="W7" s="677"/>
      <c r="X7" s="678"/>
      <c r="Y7" s="679" t="s">
        <v>248</v>
      </c>
      <c r="Z7" s="521"/>
      <c r="AA7" s="521"/>
      <c r="AB7" s="521"/>
      <c r="AC7" s="521"/>
      <c r="AD7" s="680"/>
      <c r="AE7" s="681" t="s">
        <v>698</v>
      </c>
      <c r="AF7" s="682"/>
      <c r="AG7" s="682"/>
      <c r="AH7" s="682"/>
      <c r="AI7" s="682"/>
      <c r="AJ7" s="682"/>
      <c r="AK7" s="682"/>
      <c r="AL7" s="682"/>
      <c r="AM7" s="682"/>
      <c r="AN7" s="682"/>
      <c r="AO7" s="682"/>
      <c r="AP7" s="682"/>
      <c r="AQ7" s="682"/>
      <c r="AR7" s="682"/>
      <c r="AS7" s="682"/>
      <c r="AT7" s="682"/>
      <c r="AU7" s="682"/>
      <c r="AV7" s="682"/>
      <c r="AW7" s="682"/>
      <c r="AX7" s="683"/>
    </row>
    <row r="8" spans="1:50" ht="53.25" customHeight="1" x14ac:dyDescent="0.15">
      <c r="A8" s="655" t="s">
        <v>179</v>
      </c>
      <c r="B8" s="656"/>
      <c r="C8" s="656"/>
      <c r="D8" s="656"/>
      <c r="E8" s="656"/>
      <c r="F8" s="657"/>
      <c r="G8" s="658" t="str">
        <f>入力規則等!A27</f>
        <v>地方創生</v>
      </c>
      <c r="H8" s="659"/>
      <c r="I8" s="659"/>
      <c r="J8" s="659"/>
      <c r="K8" s="659"/>
      <c r="L8" s="659"/>
      <c r="M8" s="659"/>
      <c r="N8" s="659"/>
      <c r="O8" s="659"/>
      <c r="P8" s="659"/>
      <c r="Q8" s="659"/>
      <c r="R8" s="659"/>
      <c r="S8" s="659"/>
      <c r="T8" s="659"/>
      <c r="U8" s="659"/>
      <c r="V8" s="659"/>
      <c r="W8" s="659"/>
      <c r="X8" s="660"/>
      <c r="Y8" s="661" t="s">
        <v>180</v>
      </c>
      <c r="Z8" s="662"/>
      <c r="AA8" s="662"/>
      <c r="AB8" s="662"/>
      <c r="AC8" s="662"/>
      <c r="AD8" s="663"/>
      <c r="AE8" s="664" t="str">
        <f>入力規則等!K13</f>
        <v>その他の事項経費</v>
      </c>
      <c r="AF8" s="659"/>
      <c r="AG8" s="659"/>
      <c r="AH8" s="659"/>
      <c r="AI8" s="659"/>
      <c r="AJ8" s="659"/>
      <c r="AK8" s="659"/>
      <c r="AL8" s="659"/>
      <c r="AM8" s="659"/>
      <c r="AN8" s="659"/>
      <c r="AO8" s="659"/>
      <c r="AP8" s="659"/>
      <c r="AQ8" s="659"/>
      <c r="AR8" s="659"/>
      <c r="AS8" s="659"/>
      <c r="AT8" s="659"/>
      <c r="AU8" s="659"/>
      <c r="AV8" s="659"/>
      <c r="AW8" s="659"/>
      <c r="AX8" s="665"/>
    </row>
    <row r="9" spans="1:50" ht="58.5" customHeight="1" x14ac:dyDescent="0.15">
      <c r="A9" s="633" t="s">
        <v>21</v>
      </c>
      <c r="B9" s="634"/>
      <c r="C9" s="634"/>
      <c r="D9" s="634"/>
      <c r="E9" s="634"/>
      <c r="F9" s="634"/>
      <c r="G9" s="712" t="s">
        <v>696</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4"/>
    </row>
    <row r="10" spans="1:50" ht="71.25" customHeight="1" x14ac:dyDescent="0.15">
      <c r="A10" s="621" t="s">
        <v>28</v>
      </c>
      <c r="B10" s="622"/>
      <c r="C10" s="622"/>
      <c r="D10" s="622"/>
      <c r="E10" s="622"/>
      <c r="F10" s="622"/>
      <c r="G10" s="623" t="s">
        <v>697</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621" t="s">
        <v>5</v>
      </c>
      <c r="B11" s="622"/>
      <c r="C11" s="622"/>
      <c r="D11" s="622"/>
      <c r="E11" s="622"/>
      <c r="F11" s="626"/>
      <c r="G11" s="627" t="str">
        <f>入力規則等!P10</f>
        <v>委託・請負、補助</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9"/>
    </row>
    <row r="12" spans="1:50" ht="21" customHeight="1" x14ac:dyDescent="0.15">
      <c r="A12" s="630" t="s">
        <v>22</v>
      </c>
      <c r="B12" s="631"/>
      <c r="C12" s="631"/>
      <c r="D12" s="631"/>
      <c r="E12" s="631"/>
      <c r="F12" s="632"/>
      <c r="G12" s="636"/>
      <c r="H12" s="637"/>
      <c r="I12" s="637"/>
      <c r="J12" s="637"/>
      <c r="K12" s="637"/>
      <c r="L12" s="637"/>
      <c r="M12" s="637"/>
      <c r="N12" s="637"/>
      <c r="O12" s="637"/>
      <c r="P12" s="128" t="s">
        <v>395</v>
      </c>
      <c r="Q12" s="126"/>
      <c r="R12" s="126"/>
      <c r="S12" s="126"/>
      <c r="T12" s="126"/>
      <c r="U12" s="126"/>
      <c r="V12" s="127"/>
      <c r="W12" s="128" t="s">
        <v>547</v>
      </c>
      <c r="X12" s="126"/>
      <c r="Y12" s="126"/>
      <c r="Z12" s="126"/>
      <c r="AA12" s="126"/>
      <c r="AB12" s="126"/>
      <c r="AC12" s="127"/>
      <c r="AD12" s="128" t="s">
        <v>549</v>
      </c>
      <c r="AE12" s="126"/>
      <c r="AF12" s="126"/>
      <c r="AG12" s="126"/>
      <c r="AH12" s="126"/>
      <c r="AI12" s="126"/>
      <c r="AJ12" s="127"/>
      <c r="AK12" s="128" t="s">
        <v>562</v>
      </c>
      <c r="AL12" s="126"/>
      <c r="AM12" s="126"/>
      <c r="AN12" s="126"/>
      <c r="AO12" s="126"/>
      <c r="AP12" s="126"/>
      <c r="AQ12" s="127"/>
      <c r="AR12" s="128" t="s">
        <v>563</v>
      </c>
      <c r="AS12" s="126"/>
      <c r="AT12" s="126"/>
      <c r="AU12" s="126"/>
      <c r="AV12" s="126"/>
      <c r="AW12" s="126"/>
      <c r="AX12" s="718"/>
    </row>
    <row r="13" spans="1:50" ht="21" customHeight="1" x14ac:dyDescent="0.15">
      <c r="A13" s="236"/>
      <c r="B13" s="237"/>
      <c r="C13" s="237"/>
      <c r="D13" s="237"/>
      <c r="E13" s="237"/>
      <c r="F13" s="238"/>
      <c r="G13" s="607" t="s">
        <v>6</v>
      </c>
      <c r="H13" s="608"/>
      <c r="I13" s="719" t="s">
        <v>7</v>
      </c>
      <c r="J13" s="720"/>
      <c r="K13" s="720"/>
      <c r="L13" s="720"/>
      <c r="M13" s="720"/>
      <c r="N13" s="720"/>
      <c r="O13" s="721"/>
      <c r="P13" s="544">
        <v>360</v>
      </c>
      <c r="Q13" s="545"/>
      <c r="R13" s="545"/>
      <c r="S13" s="545"/>
      <c r="T13" s="545"/>
      <c r="U13" s="545"/>
      <c r="V13" s="546"/>
      <c r="W13" s="544">
        <v>424</v>
      </c>
      <c r="X13" s="545"/>
      <c r="Y13" s="545"/>
      <c r="Z13" s="545"/>
      <c r="AA13" s="545"/>
      <c r="AB13" s="545"/>
      <c r="AC13" s="546"/>
      <c r="AD13" s="544">
        <v>341</v>
      </c>
      <c r="AE13" s="545"/>
      <c r="AF13" s="545"/>
      <c r="AG13" s="545"/>
      <c r="AH13" s="545"/>
      <c r="AI13" s="545"/>
      <c r="AJ13" s="546"/>
      <c r="AK13" s="544">
        <v>335</v>
      </c>
      <c r="AL13" s="545"/>
      <c r="AM13" s="545"/>
      <c r="AN13" s="545"/>
      <c r="AO13" s="545"/>
      <c r="AP13" s="545"/>
      <c r="AQ13" s="546"/>
      <c r="AR13" s="584">
        <v>389</v>
      </c>
      <c r="AS13" s="585"/>
      <c r="AT13" s="585"/>
      <c r="AU13" s="585"/>
      <c r="AV13" s="585"/>
      <c r="AW13" s="585"/>
      <c r="AX13" s="647"/>
    </row>
    <row r="14" spans="1:50" ht="21" customHeight="1" x14ac:dyDescent="0.15">
      <c r="A14" s="236"/>
      <c r="B14" s="237"/>
      <c r="C14" s="237"/>
      <c r="D14" s="237"/>
      <c r="E14" s="237"/>
      <c r="F14" s="238"/>
      <c r="G14" s="609"/>
      <c r="H14" s="610"/>
      <c r="I14" s="615" t="s">
        <v>8</v>
      </c>
      <c r="J14" s="645"/>
      <c r="K14" s="645"/>
      <c r="L14" s="645"/>
      <c r="M14" s="645"/>
      <c r="N14" s="645"/>
      <c r="O14" s="646"/>
      <c r="P14" s="544">
        <v>1000</v>
      </c>
      <c r="Q14" s="545"/>
      <c r="R14" s="545"/>
      <c r="S14" s="545"/>
      <c r="T14" s="545"/>
      <c r="U14" s="545"/>
      <c r="V14" s="546"/>
      <c r="W14" s="544">
        <v>1000</v>
      </c>
      <c r="X14" s="545"/>
      <c r="Y14" s="545"/>
      <c r="Z14" s="545"/>
      <c r="AA14" s="545"/>
      <c r="AB14" s="545"/>
      <c r="AC14" s="546"/>
      <c r="AD14" s="544">
        <v>2100</v>
      </c>
      <c r="AE14" s="545"/>
      <c r="AF14" s="545"/>
      <c r="AG14" s="545"/>
      <c r="AH14" s="545"/>
      <c r="AI14" s="545"/>
      <c r="AJ14" s="546"/>
      <c r="AK14" s="544" t="s">
        <v>623</v>
      </c>
      <c r="AL14" s="545"/>
      <c r="AM14" s="545"/>
      <c r="AN14" s="545"/>
      <c r="AO14" s="545"/>
      <c r="AP14" s="545"/>
      <c r="AQ14" s="546"/>
      <c r="AR14" s="613"/>
      <c r="AS14" s="613"/>
      <c r="AT14" s="613"/>
      <c r="AU14" s="613"/>
      <c r="AV14" s="613"/>
      <c r="AW14" s="613"/>
      <c r="AX14" s="614"/>
    </row>
    <row r="15" spans="1:50" ht="21" customHeight="1" x14ac:dyDescent="0.15">
      <c r="A15" s="236"/>
      <c r="B15" s="237"/>
      <c r="C15" s="237"/>
      <c r="D15" s="237"/>
      <c r="E15" s="237"/>
      <c r="F15" s="238"/>
      <c r="G15" s="609"/>
      <c r="H15" s="610"/>
      <c r="I15" s="615" t="s">
        <v>48</v>
      </c>
      <c r="J15" s="616"/>
      <c r="K15" s="616"/>
      <c r="L15" s="616"/>
      <c r="M15" s="616"/>
      <c r="N15" s="616"/>
      <c r="O15" s="617"/>
      <c r="P15" s="544">
        <v>99</v>
      </c>
      <c r="Q15" s="545"/>
      <c r="R15" s="545"/>
      <c r="S15" s="545"/>
      <c r="T15" s="545"/>
      <c r="U15" s="545"/>
      <c r="V15" s="546"/>
      <c r="W15" s="544">
        <v>1007</v>
      </c>
      <c r="X15" s="545"/>
      <c r="Y15" s="545"/>
      <c r="Z15" s="545"/>
      <c r="AA15" s="545"/>
      <c r="AB15" s="545"/>
      <c r="AC15" s="546"/>
      <c r="AD15" s="544">
        <v>1000</v>
      </c>
      <c r="AE15" s="545"/>
      <c r="AF15" s="545"/>
      <c r="AG15" s="545"/>
      <c r="AH15" s="545"/>
      <c r="AI15" s="545"/>
      <c r="AJ15" s="546"/>
      <c r="AK15" s="544">
        <v>2100</v>
      </c>
      <c r="AL15" s="545"/>
      <c r="AM15" s="545"/>
      <c r="AN15" s="545"/>
      <c r="AO15" s="545"/>
      <c r="AP15" s="545"/>
      <c r="AQ15" s="546"/>
      <c r="AR15" s="544"/>
      <c r="AS15" s="545"/>
      <c r="AT15" s="545"/>
      <c r="AU15" s="545"/>
      <c r="AV15" s="545"/>
      <c r="AW15" s="545"/>
      <c r="AX15" s="648"/>
    </row>
    <row r="16" spans="1:50" ht="21" customHeight="1" x14ac:dyDescent="0.15">
      <c r="A16" s="236"/>
      <c r="B16" s="237"/>
      <c r="C16" s="237"/>
      <c r="D16" s="237"/>
      <c r="E16" s="237"/>
      <c r="F16" s="238"/>
      <c r="G16" s="609"/>
      <c r="H16" s="610"/>
      <c r="I16" s="615" t="s">
        <v>49</v>
      </c>
      <c r="J16" s="616"/>
      <c r="K16" s="616"/>
      <c r="L16" s="616"/>
      <c r="M16" s="616"/>
      <c r="N16" s="616"/>
      <c r="O16" s="617"/>
      <c r="P16" s="544">
        <v>-1007</v>
      </c>
      <c r="Q16" s="545"/>
      <c r="R16" s="545"/>
      <c r="S16" s="545"/>
      <c r="T16" s="545"/>
      <c r="U16" s="545"/>
      <c r="V16" s="546"/>
      <c r="W16" s="544">
        <v>-1000</v>
      </c>
      <c r="X16" s="545"/>
      <c r="Y16" s="545"/>
      <c r="Z16" s="545"/>
      <c r="AA16" s="545"/>
      <c r="AB16" s="545"/>
      <c r="AC16" s="546"/>
      <c r="AD16" s="544">
        <v>-2100</v>
      </c>
      <c r="AE16" s="545"/>
      <c r="AF16" s="545"/>
      <c r="AG16" s="545"/>
      <c r="AH16" s="545"/>
      <c r="AI16" s="545"/>
      <c r="AJ16" s="546"/>
      <c r="AK16" s="544" t="s">
        <v>623</v>
      </c>
      <c r="AL16" s="545"/>
      <c r="AM16" s="545"/>
      <c r="AN16" s="545"/>
      <c r="AO16" s="545"/>
      <c r="AP16" s="545"/>
      <c r="AQ16" s="546"/>
      <c r="AR16" s="715"/>
      <c r="AS16" s="716"/>
      <c r="AT16" s="716"/>
      <c r="AU16" s="716"/>
      <c r="AV16" s="716"/>
      <c r="AW16" s="716"/>
      <c r="AX16" s="717"/>
    </row>
    <row r="17" spans="1:50" ht="24.75" customHeight="1" x14ac:dyDescent="0.15">
      <c r="A17" s="236"/>
      <c r="B17" s="237"/>
      <c r="C17" s="237"/>
      <c r="D17" s="237"/>
      <c r="E17" s="237"/>
      <c r="F17" s="238"/>
      <c r="G17" s="609"/>
      <c r="H17" s="610"/>
      <c r="I17" s="615" t="s">
        <v>47</v>
      </c>
      <c r="J17" s="645"/>
      <c r="K17" s="645"/>
      <c r="L17" s="645"/>
      <c r="M17" s="645"/>
      <c r="N17" s="645"/>
      <c r="O17" s="646"/>
      <c r="P17" s="544" t="s">
        <v>586</v>
      </c>
      <c r="Q17" s="545"/>
      <c r="R17" s="545"/>
      <c r="S17" s="545"/>
      <c r="T17" s="545"/>
      <c r="U17" s="545"/>
      <c r="V17" s="546"/>
      <c r="W17" s="544" t="s">
        <v>586</v>
      </c>
      <c r="X17" s="545"/>
      <c r="Y17" s="545"/>
      <c r="Z17" s="545"/>
      <c r="AA17" s="545"/>
      <c r="AB17" s="545"/>
      <c r="AC17" s="546"/>
      <c r="AD17" s="544" t="s">
        <v>586</v>
      </c>
      <c r="AE17" s="545"/>
      <c r="AF17" s="545"/>
      <c r="AG17" s="545"/>
      <c r="AH17" s="545"/>
      <c r="AI17" s="545"/>
      <c r="AJ17" s="546"/>
      <c r="AK17" s="544" t="s">
        <v>712</v>
      </c>
      <c r="AL17" s="545"/>
      <c r="AM17" s="545"/>
      <c r="AN17" s="545"/>
      <c r="AO17" s="545"/>
      <c r="AP17" s="545"/>
      <c r="AQ17" s="546"/>
      <c r="AR17" s="605"/>
      <c r="AS17" s="605"/>
      <c r="AT17" s="605"/>
      <c r="AU17" s="605"/>
      <c r="AV17" s="605"/>
      <c r="AW17" s="605"/>
      <c r="AX17" s="606"/>
    </row>
    <row r="18" spans="1:50" ht="24.75" customHeight="1" x14ac:dyDescent="0.15">
      <c r="A18" s="236"/>
      <c r="B18" s="237"/>
      <c r="C18" s="237"/>
      <c r="D18" s="237"/>
      <c r="E18" s="237"/>
      <c r="F18" s="238"/>
      <c r="G18" s="611"/>
      <c r="H18" s="612"/>
      <c r="I18" s="638" t="s">
        <v>18</v>
      </c>
      <c r="J18" s="639"/>
      <c r="K18" s="639"/>
      <c r="L18" s="639"/>
      <c r="M18" s="639"/>
      <c r="N18" s="639"/>
      <c r="O18" s="640"/>
      <c r="P18" s="641">
        <f>SUM(P13:V17)</f>
        <v>452</v>
      </c>
      <c r="Q18" s="642"/>
      <c r="R18" s="642"/>
      <c r="S18" s="642"/>
      <c r="T18" s="642"/>
      <c r="U18" s="642"/>
      <c r="V18" s="643"/>
      <c r="W18" s="641">
        <f>SUM(W13:AC17)</f>
        <v>1431</v>
      </c>
      <c r="X18" s="642"/>
      <c r="Y18" s="642"/>
      <c r="Z18" s="642"/>
      <c r="AA18" s="642"/>
      <c r="AB18" s="642"/>
      <c r="AC18" s="643"/>
      <c r="AD18" s="641">
        <f>SUM(AD13:AJ17)</f>
        <v>1341</v>
      </c>
      <c r="AE18" s="642"/>
      <c r="AF18" s="642"/>
      <c r="AG18" s="642"/>
      <c r="AH18" s="642"/>
      <c r="AI18" s="642"/>
      <c r="AJ18" s="643"/>
      <c r="AK18" s="641">
        <f>SUM(AK13:AQ17)</f>
        <v>2435</v>
      </c>
      <c r="AL18" s="642"/>
      <c r="AM18" s="642"/>
      <c r="AN18" s="642"/>
      <c r="AO18" s="642"/>
      <c r="AP18" s="642"/>
      <c r="AQ18" s="643"/>
      <c r="AR18" s="641">
        <f>SUM(AR13:AX17)</f>
        <v>389</v>
      </c>
      <c r="AS18" s="642"/>
      <c r="AT18" s="642"/>
      <c r="AU18" s="642"/>
      <c r="AV18" s="642"/>
      <c r="AW18" s="642"/>
      <c r="AX18" s="644"/>
    </row>
    <row r="19" spans="1:50" ht="24.75" customHeight="1" x14ac:dyDescent="0.15">
      <c r="A19" s="236"/>
      <c r="B19" s="237"/>
      <c r="C19" s="237"/>
      <c r="D19" s="237"/>
      <c r="E19" s="237"/>
      <c r="F19" s="238"/>
      <c r="G19" s="619" t="s">
        <v>9</v>
      </c>
      <c r="H19" s="620"/>
      <c r="I19" s="620"/>
      <c r="J19" s="620"/>
      <c r="K19" s="620"/>
      <c r="L19" s="620"/>
      <c r="M19" s="620"/>
      <c r="N19" s="620"/>
      <c r="O19" s="620"/>
      <c r="P19" s="544">
        <v>407</v>
      </c>
      <c r="Q19" s="545"/>
      <c r="R19" s="545"/>
      <c r="S19" s="545"/>
      <c r="T19" s="545"/>
      <c r="U19" s="545"/>
      <c r="V19" s="546"/>
      <c r="W19" s="544">
        <v>890</v>
      </c>
      <c r="X19" s="545"/>
      <c r="Y19" s="545"/>
      <c r="Z19" s="545"/>
      <c r="AA19" s="545"/>
      <c r="AB19" s="545"/>
      <c r="AC19" s="546"/>
      <c r="AD19" s="544">
        <v>1241</v>
      </c>
      <c r="AE19" s="545"/>
      <c r="AF19" s="545"/>
      <c r="AG19" s="545"/>
      <c r="AH19" s="545"/>
      <c r="AI19" s="545"/>
      <c r="AJ19" s="546"/>
      <c r="AK19" s="596"/>
      <c r="AL19" s="596"/>
      <c r="AM19" s="596"/>
      <c r="AN19" s="596"/>
      <c r="AO19" s="596"/>
      <c r="AP19" s="596"/>
      <c r="AQ19" s="596"/>
      <c r="AR19" s="596"/>
      <c r="AS19" s="596"/>
      <c r="AT19" s="596"/>
      <c r="AU19" s="596"/>
      <c r="AV19" s="596"/>
      <c r="AW19" s="596"/>
      <c r="AX19" s="598"/>
    </row>
    <row r="20" spans="1:50" ht="24.75" customHeight="1" x14ac:dyDescent="0.15">
      <c r="A20" s="236"/>
      <c r="B20" s="237"/>
      <c r="C20" s="237"/>
      <c r="D20" s="237"/>
      <c r="E20" s="237"/>
      <c r="F20" s="238"/>
      <c r="G20" s="619" t="s">
        <v>10</v>
      </c>
      <c r="H20" s="620"/>
      <c r="I20" s="620"/>
      <c r="J20" s="620"/>
      <c r="K20" s="620"/>
      <c r="L20" s="620"/>
      <c r="M20" s="620"/>
      <c r="N20" s="620"/>
      <c r="O20" s="620"/>
      <c r="P20" s="595">
        <f>IF(P18=0, "-", SUM(P19)/P18)</f>
        <v>0.90044247787610621</v>
      </c>
      <c r="Q20" s="595"/>
      <c r="R20" s="595"/>
      <c r="S20" s="595"/>
      <c r="T20" s="595"/>
      <c r="U20" s="595"/>
      <c r="V20" s="595"/>
      <c r="W20" s="595">
        <f>IF(W18=0, "-", SUM(W19)/W18)</f>
        <v>0.62194269741439556</v>
      </c>
      <c r="X20" s="595"/>
      <c r="Y20" s="595"/>
      <c r="Z20" s="595"/>
      <c r="AA20" s="595"/>
      <c r="AB20" s="595"/>
      <c r="AC20" s="595"/>
      <c r="AD20" s="595">
        <f>IF(AD18=0, "-", SUM(AD19)/AD18)</f>
        <v>0.9254287844891872</v>
      </c>
      <c r="AE20" s="595"/>
      <c r="AF20" s="595"/>
      <c r="AG20" s="595"/>
      <c r="AH20" s="595"/>
      <c r="AI20" s="595"/>
      <c r="AJ20" s="595"/>
      <c r="AK20" s="596"/>
      <c r="AL20" s="596"/>
      <c r="AM20" s="596"/>
      <c r="AN20" s="596"/>
      <c r="AO20" s="596"/>
      <c r="AP20" s="596"/>
      <c r="AQ20" s="597"/>
      <c r="AR20" s="597"/>
      <c r="AS20" s="597"/>
      <c r="AT20" s="597"/>
      <c r="AU20" s="596"/>
      <c r="AV20" s="596"/>
      <c r="AW20" s="596"/>
      <c r="AX20" s="598"/>
    </row>
    <row r="21" spans="1:50" ht="25.5" customHeight="1" x14ac:dyDescent="0.15">
      <c r="A21" s="633"/>
      <c r="B21" s="634"/>
      <c r="C21" s="634"/>
      <c r="D21" s="634"/>
      <c r="E21" s="634"/>
      <c r="F21" s="635"/>
      <c r="G21" s="593" t="s">
        <v>222</v>
      </c>
      <c r="H21" s="594"/>
      <c r="I21" s="594"/>
      <c r="J21" s="594"/>
      <c r="K21" s="594"/>
      <c r="L21" s="594"/>
      <c r="M21" s="594"/>
      <c r="N21" s="594"/>
      <c r="O21" s="594"/>
      <c r="P21" s="595">
        <f>IF(P19=0, "-", SUM(P19)/SUM(P13,P14))</f>
        <v>0.29926470588235293</v>
      </c>
      <c r="Q21" s="595"/>
      <c r="R21" s="595"/>
      <c r="S21" s="595"/>
      <c r="T21" s="595"/>
      <c r="U21" s="595"/>
      <c r="V21" s="595"/>
      <c r="W21" s="595">
        <f>IF(W19=0, "-", SUM(W19)/SUM(W13,W14))</f>
        <v>0.625</v>
      </c>
      <c r="X21" s="595"/>
      <c r="Y21" s="595"/>
      <c r="Z21" s="595"/>
      <c r="AA21" s="595"/>
      <c r="AB21" s="595"/>
      <c r="AC21" s="595"/>
      <c r="AD21" s="595">
        <f>IF(AD19=0, "-", SUM(AD19)/SUM(AD13,AD14))</f>
        <v>0.50839819746005732</v>
      </c>
      <c r="AE21" s="595"/>
      <c r="AF21" s="595"/>
      <c r="AG21" s="595"/>
      <c r="AH21" s="595"/>
      <c r="AI21" s="595"/>
      <c r="AJ21" s="595"/>
      <c r="AK21" s="596"/>
      <c r="AL21" s="596"/>
      <c r="AM21" s="596"/>
      <c r="AN21" s="596"/>
      <c r="AO21" s="596"/>
      <c r="AP21" s="596"/>
      <c r="AQ21" s="597"/>
      <c r="AR21" s="597"/>
      <c r="AS21" s="597"/>
      <c r="AT21" s="597"/>
      <c r="AU21" s="596"/>
      <c r="AV21" s="596"/>
      <c r="AW21" s="596"/>
      <c r="AX21" s="598"/>
    </row>
    <row r="22" spans="1:50" ht="18.75" customHeight="1" x14ac:dyDescent="0.15">
      <c r="A22" s="550" t="s">
        <v>566</v>
      </c>
      <c r="B22" s="551"/>
      <c r="C22" s="551"/>
      <c r="D22" s="551"/>
      <c r="E22" s="551"/>
      <c r="F22" s="552"/>
      <c r="G22" s="556" t="s">
        <v>213</v>
      </c>
      <c r="H22" s="557"/>
      <c r="I22" s="557"/>
      <c r="J22" s="557"/>
      <c r="K22" s="557"/>
      <c r="L22" s="557"/>
      <c r="M22" s="557"/>
      <c r="N22" s="557"/>
      <c r="O22" s="558"/>
      <c r="P22" s="559" t="s">
        <v>564</v>
      </c>
      <c r="Q22" s="557"/>
      <c r="R22" s="557"/>
      <c r="S22" s="557"/>
      <c r="T22" s="557"/>
      <c r="U22" s="557"/>
      <c r="V22" s="558"/>
      <c r="W22" s="559" t="s">
        <v>565</v>
      </c>
      <c r="X22" s="557"/>
      <c r="Y22" s="557"/>
      <c r="Z22" s="557"/>
      <c r="AA22" s="557"/>
      <c r="AB22" s="557"/>
      <c r="AC22" s="558"/>
      <c r="AD22" s="559" t="s">
        <v>212</v>
      </c>
      <c r="AE22" s="557"/>
      <c r="AF22" s="557"/>
      <c r="AG22" s="557"/>
      <c r="AH22" s="557"/>
      <c r="AI22" s="557"/>
      <c r="AJ22" s="557"/>
      <c r="AK22" s="557"/>
      <c r="AL22" s="557"/>
      <c r="AM22" s="557"/>
      <c r="AN22" s="557"/>
      <c r="AO22" s="557"/>
      <c r="AP22" s="557"/>
      <c r="AQ22" s="557"/>
      <c r="AR22" s="557"/>
      <c r="AS22" s="557"/>
      <c r="AT22" s="557"/>
      <c r="AU22" s="557"/>
      <c r="AV22" s="557"/>
      <c r="AW22" s="557"/>
      <c r="AX22" s="618"/>
    </row>
    <row r="23" spans="1:50" ht="25.5" customHeight="1" x14ac:dyDescent="0.15">
      <c r="A23" s="553"/>
      <c r="B23" s="554"/>
      <c r="C23" s="554"/>
      <c r="D23" s="554"/>
      <c r="E23" s="554"/>
      <c r="F23" s="555"/>
      <c r="G23" s="581" t="s">
        <v>587</v>
      </c>
      <c r="H23" s="582"/>
      <c r="I23" s="582"/>
      <c r="J23" s="582"/>
      <c r="K23" s="582"/>
      <c r="L23" s="582"/>
      <c r="M23" s="582"/>
      <c r="N23" s="582"/>
      <c r="O23" s="583"/>
      <c r="P23" s="584">
        <v>217</v>
      </c>
      <c r="Q23" s="585"/>
      <c r="R23" s="585"/>
      <c r="S23" s="585"/>
      <c r="T23" s="585"/>
      <c r="U23" s="585"/>
      <c r="V23" s="586"/>
      <c r="W23" s="584">
        <v>217</v>
      </c>
      <c r="X23" s="585"/>
      <c r="Y23" s="585"/>
      <c r="Z23" s="585"/>
      <c r="AA23" s="585"/>
      <c r="AB23" s="585"/>
      <c r="AC23" s="586"/>
      <c r="AD23" s="587" t="s">
        <v>732</v>
      </c>
      <c r="AE23" s="588"/>
      <c r="AF23" s="588"/>
      <c r="AG23" s="588"/>
      <c r="AH23" s="588"/>
      <c r="AI23" s="588"/>
      <c r="AJ23" s="588"/>
      <c r="AK23" s="588"/>
      <c r="AL23" s="588"/>
      <c r="AM23" s="588"/>
      <c r="AN23" s="588"/>
      <c r="AO23" s="588"/>
      <c r="AP23" s="588"/>
      <c r="AQ23" s="588"/>
      <c r="AR23" s="588"/>
      <c r="AS23" s="588"/>
      <c r="AT23" s="588"/>
      <c r="AU23" s="588"/>
      <c r="AV23" s="588"/>
      <c r="AW23" s="588"/>
      <c r="AX23" s="589"/>
    </row>
    <row r="24" spans="1:50" ht="25.5" customHeight="1" x14ac:dyDescent="0.15">
      <c r="A24" s="553"/>
      <c r="B24" s="554"/>
      <c r="C24" s="554"/>
      <c r="D24" s="554"/>
      <c r="E24" s="554"/>
      <c r="F24" s="555"/>
      <c r="G24" s="547" t="s">
        <v>588</v>
      </c>
      <c r="H24" s="548"/>
      <c r="I24" s="548"/>
      <c r="J24" s="548"/>
      <c r="K24" s="548"/>
      <c r="L24" s="548"/>
      <c r="M24" s="548"/>
      <c r="N24" s="548"/>
      <c r="O24" s="549"/>
      <c r="P24" s="544">
        <v>116</v>
      </c>
      <c r="Q24" s="545"/>
      <c r="R24" s="545"/>
      <c r="S24" s="545"/>
      <c r="T24" s="545"/>
      <c r="U24" s="545"/>
      <c r="V24" s="546"/>
      <c r="W24" s="544">
        <v>169</v>
      </c>
      <c r="X24" s="545"/>
      <c r="Y24" s="545"/>
      <c r="Z24" s="545"/>
      <c r="AA24" s="545"/>
      <c r="AB24" s="545"/>
      <c r="AC24" s="546"/>
      <c r="AD24" s="590"/>
      <c r="AE24" s="591"/>
      <c r="AF24" s="591"/>
      <c r="AG24" s="591"/>
      <c r="AH24" s="591"/>
      <c r="AI24" s="591"/>
      <c r="AJ24" s="591"/>
      <c r="AK24" s="591"/>
      <c r="AL24" s="591"/>
      <c r="AM24" s="591"/>
      <c r="AN24" s="591"/>
      <c r="AO24" s="591"/>
      <c r="AP24" s="591"/>
      <c r="AQ24" s="591"/>
      <c r="AR24" s="591"/>
      <c r="AS24" s="591"/>
      <c r="AT24" s="591"/>
      <c r="AU24" s="591"/>
      <c r="AV24" s="591"/>
      <c r="AW24" s="591"/>
      <c r="AX24" s="592"/>
    </row>
    <row r="25" spans="1:50" ht="25.5" customHeight="1" x14ac:dyDescent="0.15">
      <c r="A25" s="553"/>
      <c r="B25" s="554"/>
      <c r="C25" s="554"/>
      <c r="D25" s="554"/>
      <c r="E25" s="554"/>
      <c r="F25" s="555"/>
      <c r="G25" s="547" t="s">
        <v>589</v>
      </c>
      <c r="H25" s="548"/>
      <c r="I25" s="548"/>
      <c r="J25" s="548"/>
      <c r="K25" s="548"/>
      <c r="L25" s="548"/>
      <c r="M25" s="548"/>
      <c r="N25" s="548"/>
      <c r="O25" s="549"/>
      <c r="P25" s="544">
        <v>1</v>
      </c>
      <c r="Q25" s="545"/>
      <c r="R25" s="545"/>
      <c r="S25" s="545"/>
      <c r="T25" s="545"/>
      <c r="U25" s="545"/>
      <c r="V25" s="546"/>
      <c r="W25" s="544">
        <v>1</v>
      </c>
      <c r="X25" s="545"/>
      <c r="Y25" s="545"/>
      <c r="Z25" s="545"/>
      <c r="AA25" s="545"/>
      <c r="AB25" s="545"/>
      <c r="AC25" s="546"/>
      <c r="AD25" s="590"/>
      <c r="AE25" s="591"/>
      <c r="AF25" s="591"/>
      <c r="AG25" s="591"/>
      <c r="AH25" s="591"/>
      <c r="AI25" s="591"/>
      <c r="AJ25" s="591"/>
      <c r="AK25" s="591"/>
      <c r="AL25" s="591"/>
      <c r="AM25" s="591"/>
      <c r="AN25" s="591"/>
      <c r="AO25" s="591"/>
      <c r="AP25" s="591"/>
      <c r="AQ25" s="591"/>
      <c r="AR25" s="591"/>
      <c r="AS25" s="591"/>
      <c r="AT25" s="591"/>
      <c r="AU25" s="591"/>
      <c r="AV25" s="591"/>
      <c r="AW25" s="591"/>
      <c r="AX25" s="592"/>
    </row>
    <row r="26" spans="1:50" ht="25.5" customHeight="1" x14ac:dyDescent="0.15">
      <c r="A26" s="553"/>
      <c r="B26" s="554"/>
      <c r="C26" s="554"/>
      <c r="D26" s="554"/>
      <c r="E26" s="554"/>
      <c r="F26" s="555"/>
      <c r="G26" s="547" t="s">
        <v>590</v>
      </c>
      <c r="H26" s="548"/>
      <c r="I26" s="548"/>
      <c r="J26" s="548"/>
      <c r="K26" s="548"/>
      <c r="L26" s="548"/>
      <c r="M26" s="548"/>
      <c r="N26" s="548"/>
      <c r="O26" s="549"/>
      <c r="P26" s="544">
        <v>0.9</v>
      </c>
      <c r="Q26" s="545"/>
      <c r="R26" s="545"/>
      <c r="S26" s="545"/>
      <c r="T26" s="545"/>
      <c r="U26" s="545"/>
      <c r="V26" s="546"/>
      <c r="W26" s="544">
        <v>1</v>
      </c>
      <c r="X26" s="545"/>
      <c r="Y26" s="545"/>
      <c r="Z26" s="545"/>
      <c r="AA26" s="545"/>
      <c r="AB26" s="545"/>
      <c r="AC26" s="546"/>
      <c r="AD26" s="590"/>
      <c r="AE26" s="591"/>
      <c r="AF26" s="591"/>
      <c r="AG26" s="591"/>
      <c r="AH26" s="591"/>
      <c r="AI26" s="591"/>
      <c r="AJ26" s="591"/>
      <c r="AK26" s="591"/>
      <c r="AL26" s="591"/>
      <c r="AM26" s="591"/>
      <c r="AN26" s="591"/>
      <c r="AO26" s="591"/>
      <c r="AP26" s="591"/>
      <c r="AQ26" s="591"/>
      <c r="AR26" s="591"/>
      <c r="AS26" s="591"/>
      <c r="AT26" s="591"/>
      <c r="AU26" s="591"/>
      <c r="AV26" s="591"/>
      <c r="AW26" s="591"/>
      <c r="AX26" s="592"/>
    </row>
    <row r="27" spans="1:50" ht="25.5" customHeight="1" x14ac:dyDescent="0.15">
      <c r="A27" s="553"/>
      <c r="B27" s="554"/>
      <c r="C27" s="554"/>
      <c r="D27" s="554"/>
      <c r="E27" s="554"/>
      <c r="F27" s="555"/>
      <c r="G27" s="547" t="s">
        <v>591</v>
      </c>
      <c r="H27" s="548"/>
      <c r="I27" s="548"/>
      <c r="J27" s="548"/>
      <c r="K27" s="548"/>
      <c r="L27" s="548"/>
      <c r="M27" s="548"/>
      <c r="N27" s="548"/>
      <c r="O27" s="549"/>
      <c r="P27" s="544">
        <v>0.8</v>
      </c>
      <c r="Q27" s="545"/>
      <c r="R27" s="545"/>
      <c r="S27" s="545"/>
      <c r="T27" s="545"/>
      <c r="U27" s="545"/>
      <c r="V27" s="546"/>
      <c r="W27" s="544">
        <v>0.8</v>
      </c>
      <c r="X27" s="545"/>
      <c r="Y27" s="545"/>
      <c r="Z27" s="545"/>
      <c r="AA27" s="545"/>
      <c r="AB27" s="545"/>
      <c r="AC27" s="546"/>
      <c r="AD27" s="590"/>
      <c r="AE27" s="591"/>
      <c r="AF27" s="591"/>
      <c r="AG27" s="591"/>
      <c r="AH27" s="591"/>
      <c r="AI27" s="591"/>
      <c r="AJ27" s="591"/>
      <c r="AK27" s="591"/>
      <c r="AL27" s="591"/>
      <c r="AM27" s="591"/>
      <c r="AN27" s="591"/>
      <c r="AO27" s="591"/>
      <c r="AP27" s="591"/>
      <c r="AQ27" s="591"/>
      <c r="AR27" s="591"/>
      <c r="AS27" s="591"/>
      <c r="AT27" s="591"/>
      <c r="AU27" s="591"/>
      <c r="AV27" s="591"/>
      <c r="AW27" s="591"/>
      <c r="AX27" s="592"/>
    </row>
    <row r="28" spans="1:50" ht="25.5" customHeight="1" x14ac:dyDescent="0.15">
      <c r="A28" s="553"/>
      <c r="B28" s="554"/>
      <c r="C28" s="554"/>
      <c r="D28" s="554"/>
      <c r="E28" s="554"/>
      <c r="F28" s="555"/>
      <c r="G28" s="599"/>
      <c r="H28" s="600"/>
      <c r="I28" s="600"/>
      <c r="J28" s="600"/>
      <c r="K28" s="600"/>
      <c r="L28" s="600"/>
      <c r="M28" s="600"/>
      <c r="N28" s="600"/>
      <c r="O28" s="601"/>
      <c r="P28" s="602"/>
      <c r="Q28" s="603"/>
      <c r="R28" s="603"/>
      <c r="S28" s="603"/>
      <c r="T28" s="603"/>
      <c r="U28" s="603"/>
      <c r="V28" s="604"/>
      <c r="W28" s="602"/>
      <c r="X28" s="603"/>
      <c r="Y28" s="603"/>
      <c r="Z28" s="603"/>
      <c r="AA28" s="603"/>
      <c r="AB28" s="603"/>
      <c r="AC28" s="604"/>
      <c r="AD28" s="590"/>
      <c r="AE28" s="591"/>
      <c r="AF28" s="591"/>
      <c r="AG28" s="591"/>
      <c r="AH28" s="591"/>
      <c r="AI28" s="591"/>
      <c r="AJ28" s="591"/>
      <c r="AK28" s="591"/>
      <c r="AL28" s="591"/>
      <c r="AM28" s="591"/>
      <c r="AN28" s="591"/>
      <c r="AO28" s="591"/>
      <c r="AP28" s="591"/>
      <c r="AQ28" s="591"/>
      <c r="AR28" s="591"/>
      <c r="AS28" s="591"/>
      <c r="AT28" s="591"/>
      <c r="AU28" s="591"/>
      <c r="AV28" s="591"/>
      <c r="AW28" s="591"/>
      <c r="AX28" s="592"/>
    </row>
    <row r="29" spans="1:50" ht="25.5" customHeight="1" thickBot="1" x14ac:dyDescent="0.2">
      <c r="A29" s="553"/>
      <c r="B29" s="554"/>
      <c r="C29" s="554"/>
      <c r="D29" s="554"/>
      <c r="E29" s="554"/>
      <c r="F29" s="555"/>
      <c r="G29" s="227" t="s">
        <v>18</v>
      </c>
      <c r="H29" s="566"/>
      <c r="I29" s="566"/>
      <c r="J29" s="566"/>
      <c r="K29" s="566"/>
      <c r="L29" s="566"/>
      <c r="M29" s="566"/>
      <c r="N29" s="566"/>
      <c r="O29" s="567"/>
      <c r="P29" s="568">
        <f>AK13</f>
        <v>335</v>
      </c>
      <c r="Q29" s="569"/>
      <c r="R29" s="569"/>
      <c r="S29" s="569"/>
      <c r="T29" s="569"/>
      <c r="U29" s="569"/>
      <c r="V29" s="570"/>
      <c r="W29" s="571">
        <v>389</v>
      </c>
      <c r="X29" s="572"/>
      <c r="Y29" s="572"/>
      <c r="Z29" s="572"/>
      <c r="AA29" s="572"/>
      <c r="AB29" s="572"/>
      <c r="AC29" s="573"/>
      <c r="AD29" s="591"/>
      <c r="AE29" s="591"/>
      <c r="AF29" s="591"/>
      <c r="AG29" s="591"/>
      <c r="AH29" s="591"/>
      <c r="AI29" s="591"/>
      <c r="AJ29" s="591"/>
      <c r="AK29" s="591"/>
      <c r="AL29" s="591"/>
      <c r="AM29" s="591"/>
      <c r="AN29" s="591"/>
      <c r="AO29" s="591"/>
      <c r="AP29" s="591"/>
      <c r="AQ29" s="591"/>
      <c r="AR29" s="591"/>
      <c r="AS29" s="591"/>
      <c r="AT29" s="591"/>
      <c r="AU29" s="591"/>
      <c r="AV29" s="591"/>
      <c r="AW29" s="591"/>
      <c r="AX29" s="592"/>
    </row>
    <row r="30" spans="1:50" ht="47.25" customHeight="1" x14ac:dyDescent="0.15">
      <c r="A30" s="574" t="s">
        <v>555</v>
      </c>
      <c r="B30" s="575"/>
      <c r="C30" s="575"/>
      <c r="D30" s="575"/>
      <c r="E30" s="575"/>
      <c r="F30" s="576"/>
      <c r="G30" s="563" t="s">
        <v>661</v>
      </c>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31.5" customHeight="1" x14ac:dyDescent="0.15">
      <c r="A31" s="538" t="s">
        <v>556</v>
      </c>
      <c r="B31" s="539"/>
      <c r="C31" s="539"/>
      <c r="D31" s="539"/>
      <c r="E31" s="539"/>
      <c r="F31" s="419"/>
      <c r="G31" s="540" t="s">
        <v>551</v>
      </c>
      <c r="H31" s="541"/>
      <c r="I31" s="541"/>
      <c r="J31" s="541"/>
      <c r="K31" s="541"/>
      <c r="L31" s="541"/>
      <c r="M31" s="541"/>
      <c r="N31" s="541"/>
      <c r="O31" s="541"/>
      <c r="P31" s="542" t="s">
        <v>550</v>
      </c>
      <c r="Q31" s="541"/>
      <c r="R31" s="541"/>
      <c r="S31" s="541"/>
      <c r="T31" s="541"/>
      <c r="U31" s="541"/>
      <c r="V31" s="541"/>
      <c r="W31" s="541"/>
      <c r="X31" s="543"/>
      <c r="Y31" s="474"/>
      <c r="Z31" s="475"/>
      <c r="AA31" s="476"/>
      <c r="AB31" s="446" t="s">
        <v>11</v>
      </c>
      <c r="AC31" s="446"/>
      <c r="AD31" s="446"/>
      <c r="AE31" s="144" t="s">
        <v>395</v>
      </c>
      <c r="AF31" s="478"/>
      <c r="AG31" s="478"/>
      <c r="AH31" s="479"/>
      <c r="AI31" s="144" t="s">
        <v>547</v>
      </c>
      <c r="AJ31" s="478"/>
      <c r="AK31" s="478"/>
      <c r="AL31" s="479"/>
      <c r="AM31" s="144" t="s">
        <v>363</v>
      </c>
      <c r="AN31" s="478"/>
      <c r="AO31" s="478"/>
      <c r="AP31" s="479"/>
      <c r="AQ31" s="471" t="s">
        <v>394</v>
      </c>
      <c r="AR31" s="472"/>
      <c r="AS31" s="472"/>
      <c r="AT31" s="477"/>
      <c r="AU31" s="471" t="s">
        <v>567</v>
      </c>
      <c r="AV31" s="472"/>
      <c r="AW31" s="472"/>
      <c r="AX31" s="473"/>
    </row>
    <row r="32" spans="1:50" ht="23.25" customHeight="1" x14ac:dyDescent="0.15">
      <c r="A32" s="538"/>
      <c r="B32" s="539"/>
      <c r="C32" s="539"/>
      <c r="D32" s="539"/>
      <c r="E32" s="539"/>
      <c r="F32" s="419"/>
      <c r="G32" s="577" t="s">
        <v>710</v>
      </c>
      <c r="H32" s="578"/>
      <c r="I32" s="578"/>
      <c r="J32" s="578"/>
      <c r="K32" s="578"/>
      <c r="L32" s="578"/>
      <c r="M32" s="578"/>
      <c r="N32" s="578"/>
      <c r="O32" s="578"/>
      <c r="P32" s="283" t="s">
        <v>711</v>
      </c>
      <c r="Q32" s="530"/>
      <c r="R32" s="530"/>
      <c r="S32" s="530"/>
      <c r="T32" s="530"/>
      <c r="U32" s="530"/>
      <c r="V32" s="530"/>
      <c r="W32" s="530"/>
      <c r="X32" s="531"/>
      <c r="Y32" s="535" t="s">
        <v>52</v>
      </c>
      <c r="Z32" s="536"/>
      <c r="AA32" s="537"/>
      <c r="AB32" s="468" t="s">
        <v>599</v>
      </c>
      <c r="AC32" s="468"/>
      <c r="AD32" s="468"/>
      <c r="AE32" s="469">
        <v>45</v>
      </c>
      <c r="AF32" s="469"/>
      <c r="AG32" s="469"/>
      <c r="AH32" s="469"/>
      <c r="AI32" s="469">
        <v>45</v>
      </c>
      <c r="AJ32" s="469"/>
      <c r="AK32" s="469"/>
      <c r="AL32" s="469"/>
      <c r="AM32" s="469">
        <v>45</v>
      </c>
      <c r="AN32" s="469"/>
      <c r="AO32" s="469"/>
      <c r="AP32" s="469"/>
      <c r="AQ32" s="470" t="s">
        <v>620</v>
      </c>
      <c r="AR32" s="469"/>
      <c r="AS32" s="469"/>
      <c r="AT32" s="469"/>
      <c r="AU32" s="117" t="s">
        <v>712</v>
      </c>
      <c r="AV32" s="117"/>
      <c r="AW32" s="117"/>
      <c r="AX32" s="150"/>
    </row>
    <row r="33" spans="1:51" ht="23.25" customHeight="1" x14ac:dyDescent="0.15">
      <c r="A33" s="132"/>
      <c r="B33" s="133"/>
      <c r="C33" s="133"/>
      <c r="D33" s="133"/>
      <c r="E33" s="133"/>
      <c r="F33" s="134"/>
      <c r="G33" s="579"/>
      <c r="H33" s="580"/>
      <c r="I33" s="580"/>
      <c r="J33" s="580"/>
      <c r="K33" s="580"/>
      <c r="L33" s="580"/>
      <c r="M33" s="580"/>
      <c r="N33" s="580"/>
      <c r="O33" s="580"/>
      <c r="P33" s="532"/>
      <c r="Q33" s="533"/>
      <c r="R33" s="533"/>
      <c r="S33" s="533"/>
      <c r="T33" s="533"/>
      <c r="U33" s="533"/>
      <c r="V33" s="533"/>
      <c r="W33" s="533"/>
      <c r="X33" s="534"/>
      <c r="Y33" s="465" t="s">
        <v>53</v>
      </c>
      <c r="Z33" s="466"/>
      <c r="AA33" s="467"/>
      <c r="AB33" s="468" t="s">
        <v>599</v>
      </c>
      <c r="AC33" s="468"/>
      <c r="AD33" s="468"/>
      <c r="AE33" s="469">
        <v>45</v>
      </c>
      <c r="AF33" s="469"/>
      <c r="AG33" s="469"/>
      <c r="AH33" s="469"/>
      <c r="AI33" s="469">
        <v>45</v>
      </c>
      <c r="AJ33" s="469"/>
      <c r="AK33" s="469"/>
      <c r="AL33" s="469"/>
      <c r="AM33" s="469">
        <v>45</v>
      </c>
      <c r="AN33" s="469"/>
      <c r="AO33" s="469"/>
      <c r="AP33" s="469"/>
      <c r="AQ33" s="469">
        <v>46</v>
      </c>
      <c r="AR33" s="469"/>
      <c r="AS33" s="469"/>
      <c r="AT33" s="469"/>
      <c r="AU33" s="117">
        <v>46</v>
      </c>
      <c r="AV33" s="117"/>
      <c r="AW33" s="117"/>
      <c r="AX33" s="150"/>
    </row>
    <row r="34" spans="1:51" ht="23.25" customHeight="1" x14ac:dyDescent="0.15">
      <c r="A34" s="514" t="s">
        <v>557</v>
      </c>
      <c r="B34" s="515"/>
      <c r="C34" s="515"/>
      <c r="D34" s="515"/>
      <c r="E34" s="515"/>
      <c r="F34" s="516"/>
      <c r="G34" s="126" t="s">
        <v>558</v>
      </c>
      <c r="H34" s="126"/>
      <c r="I34" s="126"/>
      <c r="J34" s="126"/>
      <c r="K34" s="126"/>
      <c r="L34" s="126"/>
      <c r="M34" s="126"/>
      <c r="N34" s="126"/>
      <c r="O34" s="126"/>
      <c r="P34" s="126"/>
      <c r="Q34" s="126"/>
      <c r="R34" s="126"/>
      <c r="S34" s="126"/>
      <c r="T34" s="126"/>
      <c r="U34" s="126"/>
      <c r="V34" s="126"/>
      <c r="W34" s="126"/>
      <c r="X34" s="127"/>
      <c r="Y34" s="108"/>
      <c r="Z34" s="109"/>
      <c r="AA34" s="110"/>
      <c r="AB34" s="128" t="s">
        <v>11</v>
      </c>
      <c r="AC34" s="126"/>
      <c r="AD34" s="127"/>
      <c r="AE34" s="128" t="s">
        <v>395</v>
      </c>
      <c r="AF34" s="126"/>
      <c r="AG34" s="126"/>
      <c r="AH34" s="127"/>
      <c r="AI34" s="128" t="s">
        <v>547</v>
      </c>
      <c r="AJ34" s="126"/>
      <c r="AK34" s="126"/>
      <c r="AL34" s="127"/>
      <c r="AM34" s="128" t="s">
        <v>363</v>
      </c>
      <c r="AN34" s="126"/>
      <c r="AO34" s="126"/>
      <c r="AP34" s="127"/>
      <c r="AQ34" s="123" t="s">
        <v>568</v>
      </c>
      <c r="AR34" s="124"/>
      <c r="AS34" s="124"/>
      <c r="AT34" s="124"/>
      <c r="AU34" s="124"/>
      <c r="AV34" s="124"/>
      <c r="AW34" s="124"/>
      <c r="AX34" s="125"/>
    </row>
    <row r="35" spans="1:51" ht="23.25" customHeight="1" x14ac:dyDescent="0.15">
      <c r="A35" s="517"/>
      <c r="B35" s="518"/>
      <c r="C35" s="518"/>
      <c r="D35" s="518"/>
      <c r="E35" s="518"/>
      <c r="F35" s="519"/>
      <c r="G35" s="492" t="s">
        <v>602</v>
      </c>
      <c r="H35" s="493"/>
      <c r="I35" s="493"/>
      <c r="J35" s="493"/>
      <c r="K35" s="493"/>
      <c r="L35" s="493"/>
      <c r="M35" s="493"/>
      <c r="N35" s="493"/>
      <c r="O35" s="493"/>
      <c r="P35" s="493"/>
      <c r="Q35" s="493"/>
      <c r="R35" s="493"/>
      <c r="S35" s="493"/>
      <c r="T35" s="493"/>
      <c r="U35" s="493"/>
      <c r="V35" s="493"/>
      <c r="W35" s="493"/>
      <c r="X35" s="493"/>
      <c r="Y35" s="496" t="s">
        <v>557</v>
      </c>
      <c r="Z35" s="497"/>
      <c r="AA35" s="498"/>
      <c r="AB35" s="499" t="s">
        <v>603</v>
      </c>
      <c r="AC35" s="500"/>
      <c r="AD35" s="501"/>
      <c r="AE35" s="470">
        <v>14</v>
      </c>
      <c r="AF35" s="470"/>
      <c r="AG35" s="470"/>
      <c r="AH35" s="470"/>
      <c r="AI35" s="470">
        <v>35</v>
      </c>
      <c r="AJ35" s="470"/>
      <c r="AK35" s="470"/>
      <c r="AL35" s="470"/>
      <c r="AM35" s="470">
        <v>24</v>
      </c>
      <c r="AN35" s="470"/>
      <c r="AO35" s="470"/>
      <c r="AP35" s="470"/>
      <c r="AQ35" s="116">
        <v>23</v>
      </c>
      <c r="AR35" s="117"/>
      <c r="AS35" s="117"/>
      <c r="AT35" s="117"/>
      <c r="AU35" s="117"/>
      <c r="AV35" s="117"/>
      <c r="AW35" s="117"/>
      <c r="AX35" s="150"/>
    </row>
    <row r="36" spans="1:51" ht="46.5" customHeight="1" x14ac:dyDescent="0.15">
      <c r="A36" s="520"/>
      <c r="B36" s="521"/>
      <c r="C36" s="521"/>
      <c r="D36" s="521"/>
      <c r="E36" s="521"/>
      <c r="F36" s="522"/>
      <c r="G36" s="494"/>
      <c r="H36" s="495"/>
      <c r="I36" s="495"/>
      <c r="J36" s="495"/>
      <c r="K36" s="495"/>
      <c r="L36" s="495"/>
      <c r="M36" s="495"/>
      <c r="N36" s="495"/>
      <c r="O36" s="495"/>
      <c r="P36" s="495"/>
      <c r="Q36" s="495"/>
      <c r="R36" s="495"/>
      <c r="S36" s="495"/>
      <c r="T36" s="495"/>
      <c r="U36" s="495"/>
      <c r="V36" s="495"/>
      <c r="W36" s="495"/>
      <c r="X36" s="495"/>
      <c r="Y36" s="118" t="s">
        <v>559</v>
      </c>
      <c r="Z36" s="489"/>
      <c r="AA36" s="490"/>
      <c r="AB36" s="459" t="s">
        <v>604</v>
      </c>
      <c r="AC36" s="460"/>
      <c r="AD36" s="461"/>
      <c r="AE36" s="462" t="s">
        <v>605</v>
      </c>
      <c r="AF36" s="462"/>
      <c r="AG36" s="462"/>
      <c r="AH36" s="462"/>
      <c r="AI36" s="462" t="s">
        <v>606</v>
      </c>
      <c r="AJ36" s="462"/>
      <c r="AK36" s="462"/>
      <c r="AL36" s="462"/>
      <c r="AM36" s="462" t="s">
        <v>621</v>
      </c>
      <c r="AN36" s="462"/>
      <c r="AO36" s="462"/>
      <c r="AP36" s="462"/>
      <c r="AQ36" s="462" t="s">
        <v>622</v>
      </c>
      <c r="AR36" s="462"/>
      <c r="AS36" s="462"/>
      <c r="AT36" s="462"/>
      <c r="AU36" s="462"/>
      <c r="AV36" s="462"/>
      <c r="AW36" s="462"/>
      <c r="AX36" s="491"/>
    </row>
    <row r="37" spans="1:51" ht="18.75" customHeight="1" x14ac:dyDescent="0.15">
      <c r="A37" s="502" t="s">
        <v>219</v>
      </c>
      <c r="B37" s="503"/>
      <c r="C37" s="503"/>
      <c r="D37" s="503"/>
      <c r="E37" s="503"/>
      <c r="F37" s="504"/>
      <c r="G37" s="447" t="s">
        <v>136</v>
      </c>
      <c r="H37" s="99"/>
      <c r="I37" s="99"/>
      <c r="J37" s="99"/>
      <c r="K37" s="99"/>
      <c r="L37" s="99"/>
      <c r="M37" s="99"/>
      <c r="N37" s="99"/>
      <c r="O37" s="448"/>
      <c r="P37" s="451" t="s">
        <v>56</v>
      </c>
      <c r="Q37" s="99"/>
      <c r="R37" s="99"/>
      <c r="S37" s="99"/>
      <c r="T37" s="99"/>
      <c r="U37" s="99"/>
      <c r="V37" s="99"/>
      <c r="W37" s="99"/>
      <c r="X37" s="448"/>
      <c r="Y37" s="453"/>
      <c r="Z37" s="454"/>
      <c r="AA37" s="455"/>
      <c r="AB37" s="141" t="s">
        <v>11</v>
      </c>
      <c r="AC37" s="142"/>
      <c r="AD37" s="143"/>
      <c r="AE37" s="141" t="s">
        <v>395</v>
      </c>
      <c r="AF37" s="142"/>
      <c r="AG37" s="142"/>
      <c r="AH37" s="143"/>
      <c r="AI37" s="512" t="s">
        <v>547</v>
      </c>
      <c r="AJ37" s="512"/>
      <c r="AK37" s="512"/>
      <c r="AL37" s="141"/>
      <c r="AM37" s="512" t="s">
        <v>363</v>
      </c>
      <c r="AN37" s="512"/>
      <c r="AO37" s="512"/>
      <c r="AP37" s="141"/>
      <c r="AQ37" s="96" t="s">
        <v>170</v>
      </c>
      <c r="AR37" s="97"/>
      <c r="AS37" s="97"/>
      <c r="AT37" s="98"/>
      <c r="AU37" s="99" t="s">
        <v>126</v>
      </c>
      <c r="AV37" s="99"/>
      <c r="AW37" s="99"/>
      <c r="AX37" s="100"/>
    </row>
    <row r="38" spans="1:51" ht="18.75" customHeight="1" x14ac:dyDescent="0.15">
      <c r="A38" s="505"/>
      <c r="B38" s="506"/>
      <c r="C38" s="506"/>
      <c r="D38" s="506"/>
      <c r="E38" s="506"/>
      <c r="F38" s="507"/>
      <c r="G38" s="449"/>
      <c r="H38" s="106"/>
      <c r="I38" s="106"/>
      <c r="J38" s="106"/>
      <c r="K38" s="106"/>
      <c r="L38" s="106"/>
      <c r="M38" s="106"/>
      <c r="N38" s="106"/>
      <c r="O38" s="450"/>
      <c r="P38" s="452"/>
      <c r="Q38" s="106"/>
      <c r="R38" s="106"/>
      <c r="S38" s="106"/>
      <c r="T38" s="106"/>
      <c r="U38" s="106"/>
      <c r="V38" s="106"/>
      <c r="W38" s="106"/>
      <c r="X38" s="450"/>
      <c r="Y38" s="456"/>
      <c r="Z38" s="457"/>
      <c r="AA38" s="458"/>
      <c r="AB38" s="144"/>
      <c r="AC38" s="145"/>
      <c r="AD38" s="146"/>
      <c r="AE38" s="144"/>
      <c r="AF38" s="145"/>
      <c r="AG38" s="145"/>
      <c r="AH38" s="146"/>
      <c r="AI38" s="513"/>
      <c r="AJ38" s="513"/>
      <c r="AK38" s="513"/>
      <c r="AL38" s="144"/>
      <c r="AM38" s="513"/>
      <c r="AN38" s="513"/>
      <c r="AO38" s="513"/>
      <c r="AP38" s="144"/>
      <c r="AQ38" s="101" t="s">
        <v>586</v>
      </c>
      <c r="AR38" s="102"/>
      <c r="AS38" s="103" t="s">
        <v>171</v>
      </c>
      <c r="AT38" s="104"/>
      <c r="AU38" s="105">
        <v>6</v>
      </c>
      <c r="AV38" s="105"/>
      <c r="AW38" s="106" t="s">
        <v>163</v>
      </c>
      <c r="AX38" s="107"/>
    </row>
    <row r="39" spans="1:51" ht="23.25" customHeight="1" x14ac:dyDescent="0.15">
      <c r="A39" s="508"/>
      <c r="B39" s="506"/>
      <c r="C39" s="506"/>
      <c r="D39" s="506"/>
      <c r="E39" s="506"/>
      <c r="F39" s="507"/>
      <c r="G39" s="433" t="s">
        <v>715</v>
      </c>
      <c r="H39" s="434"/>
      <c r="I39" s="434"/>
      <c r="J39" s="434"/>
      <c r="K39" s="434"/>
      <c r="L39" s="434"/>
      <c r="M39" s="434"/>
      <c r="N39" s="434"/>
      <c r="O39" s="435"/>
      <c r="P39" s="284" t="s">
        <v>592</v>
      </c>
      <c r="Q39" s="284"/>
      <c r="R39" s="284"/>
      <c r="S39" s="284"/>
      <c r="T39" s="284"/>
      <c r="U39" s="284"/>
      <c r="V39" s="284"/>
      <c r="W39" s="284"/>
      <c r="X39" s="442"/>
      <c r="Y39" s="118" t="s">
        <v>12</v>
      </c>
      <c r="Z39" s="119"/>
      <c r="AA39" s="120"/>
      <c r="AB39" s="121" t="s">
        <v>593</v>
      </c>
      <c r="AC39" s="121"/>
      <c r="AD39" s="121"/>
      <c r="AE39" s="116">
        <v>8617</v>
      </c>
      <c r="AF39" s="117"/>
      <c r="AG39" s="117"/>
      <c r="AH39" s="117"/>
      <c r="AI39" s="116">
        <v>11980</v>
      </c>
      <c r="AJ39" s="117"/>
      <c r="AK39" s="117"/>
      <c r="AL39" s="117"/>
      <c r="AM39" s="116">
        <v>16273</v>
      </c>
      <c r="AN39" s="117"/>
      <c r="AO39" s="117"/>
      <c r="AP39" s="117"/>
      <c r="AQ39" s="147" t="s">
        <v>586</v>
      </c>
      <c r="AR39" s="148"/>
      <c r="AS39" s="148"/>
      <c r="AT39" s="149"/>
      <c r="AU39" s="117" t="s">
        <v>586</v>
      </c>
      <c r="AV39" s="117"/>
      <c r="AW39" s="117"/>
      <c r="AX39" s="150"/>
    </row>
    <row r="40" spans="1:51" ht="23.25" customHeight="1" x14ac:dyDescent="0.15">
      <c r="A40" s="509"/>
      <c r="B40" s="510"/>
      <c r="C40" s="510"/>
      <c r="D40" s="510"/>
      <c r="E40" s="510"/>
      <c r="F40" s="511"/>
      <c r="G40" s="436"/>
      <c r="H40" s="437"/>
      <c r="I40" s="437"/>
      <c r="J40" s="437"/>
      <c r="K40" s="437"/>
      <c r="L40" s="437"/>
      <c r="M40" s="437"/>
      <c r="N40" s="437"/>
      <c r="O40" s="438"/>
      <c r="P40" s="287"/>
      <c r="Q40" s="287"/>
      <c r="R40" s="287"/>
      <c r="S40" s="287"/>
      <c r="T40" s="287"/>
      <c r="U40" s="287"/>
      <c r="V40" s="287"/>
      <c r="W40" s="287"/>
      <c r="X40" s="443"/>
      <c r="Y40" s="128" t="s">
        <v>51</v>
      </c>
      <c r="Z40" s="126"/>
      <c r="AA40" s="127"/>
      <c r="AB40" s="122" t="s">
        <v>593</v>
      </c>
      <c r="AC40" s="122"/>
      <c r="AD40" s="122"/>
      <c r="AE40" s="116" t="s">
        <v>586</v>
      </c>
      <c r="AF40" s="117"/>
      <c r="AG40" s="117"/>
      <c r="AH40" s="117"/>
      <c r="AI40" s="116" t="s">
        <v>586</v>
      </c>
      <c r="AJ40" s="117"/>
      <c r="AK40" s="117"/>
      <c r="AL40" s="117"/>
      <c r="AM40" s="116" t="s">
        <v>586</v>
      </c>
      <c r="AN40" s="117"/>
      <c r="AO40" s="117"/>
      <c r="AP40" s="117"/>
      <c r="AQ40" s="147" t="s">
        <v>586</v>
      </c>
      <c r="AR40" s="148"/>
      <c r="AS40" s="148"/>
      <c r="AT40" s="149"/>
      <c r="AU40" s="117">
        <v>18617</v>
      </c>
      <c r="AV40" s="117"/>
      <c r="AW40" s="117"/>
      <c r="AX40" s="150"/>
    </row>
    <row r="41" spans="1:51" ht="23.25" customHeight="1" x14ac:dyDescent="0.15">
      <c r="A41" s="508"/>
      <c r="B41" s="506"/>
      <c r="C41" s="506"/>
      <c r="D41" s="506"/>
      <c r="E41" s="506"/>
      <c r="F41" s="507"/>
      <c r="G41" s="439"/>
      <c r="H41" s="440"/>
      <c r="I41" s="440"/>
      <c r="J41" s="440"/>
      <c r="K41" s="440"/>
      <c r="L41" s="440"/>
      <c r="M41" s="440"/>
      <c r="N41" s="440"/>
      <c r="O41" s="441"/>
      <c r="P41" s="290"/>
      <c r="Q41" s="290"/>
      <c r="R41" s="290"/>
      <c r="S41" s="290"/>
      <c r="T41" s="290"/>
      <c r="U41" s="290"/>
      <c r="V41" s="290"/>
      <c r="W41" s="290"/>
      <c r="X41" s="444"/>
      <c r="Y41" s="128" t="s">
        <v>13</v>
      </c>
      <c r="Z41" s="126"/>
      <c r="AA41" s="127"/>
      <c r="AB41" s="445" t="s">
        <v>14</v>
      </c>
      <c r="AC41" s="445"/>
      <c r="AD41" s="445"/>
      <c r="AE41" s="116" t="s">
        <v>586</v>
      </c>
      <c r="AF41" s="117"/>
      <c r="AG41" s="117"/>
      <c r="AH41" s="117"/>
      <c r="AI41" s="116" t="s">
        <v>586</v>
      </c>
      <c r="AJ41" s="117"/>
      <c r="AK41" s="117"/>
      <c r="AL41" s="117"/>
      <c r="AM41" s="116" t="s">
        <v>586</v>
      </c>
      <c r="AN41" s="117"/>
      <c r="AO41" s="117"/>
      <c r="AP41" s="117"/>
      <c r="AQ41" s="147" t="s">
        <v>586</v>
      </c>
      <c r="AR41" s="148"/>
      <c r="AS41" s="148"/>
      <c r="AT41" s="149"/>
      <c r="AU41" s="117" t="s">
        <v>586</v>
      </c>
      <c r="AV41" s="117"/>
      <c r="AW41" s="117"/>
      <c r="AX41" s="150"/>
    </row>
    <row r="42" spans="1:51" ht="23.25" customHeight="1" x14ac:dyDescent="0.15">
      <c r="A42" s="129" t="s">
        <v>240</v>
      </c>
      <c r="B42" s="130"/>
      <c r="C42" s="130"/>
      <c r="D42" s="130"/>
      <c r="E42" s="130"/>
      <c r="F42" s="131"/>
      <c r="G42" s="135" t="s">
        <v>594</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row>
    <row r="43" spans="1:51" ht="23.25" customHeight="1" thickBot="1" x14ac:dyDescent="0.2">
      <c r="A43" s="132"/>
      <c r="B43" s="133"/>
      <c r="C43" s="133"/>
      <c r="D43" s="133"/>
      <c r="E43" s="133"/>
      <c r="F43" s="134"/>
      <c r="G43" s="138"/>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40"/>
    </row>
    <row r="44" spans="1:51" ht="47.25" customHeight="1" x14ac:dyDescent="0.15">
      <c r="A44" s="574" t="s">
        <v>555</v>
      </c>
      <c r="B44" s="575"/>
      <c r="C44" s="575"/>
      <c r="D44" s="575"/>
      <c r="E44" s="575"/>
      <c r="F44" s="576"/>
      <c r="G44" s="563" t="s">
        <v>655</v>
      </c>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c r="AY44">
        <f>COUNTA($G$44)</f>
        <v>1</v>
      </c>
    </row>
    <row r="45" spans="1:51" ht="31.5" customHeight="1" x14ac:dyDescent="0.15">
      <c r="A45" s="538" t="s">
        <v>556</v>
      </c>
      <c r="B45" s="539"/>
      <c r="C45" s="539"/>
      <c r="D45" s="539"/>
      <c r="E45" s="539"/>
      <c r="F45" s="419"/>
      <c r="G45" s="540" t="s">
        <v>551</v>
      </c>
      <c r="H45" s="541"/>
      <c r="I45" s="541"/>
      <c r="J45" s="541"/>
      <c r="K45" s="541"/>
      <c r="L45" s="541"/>
      <c r="M45" s="541"/>
      <c r="N45" s="541"/>
      <c r="O45" s="541"/>
      <c r="P45" s="542" t="s">
        <v>550</v>
      </c>
      <c r="Q45" s="541"/>
      <c r="R45" s="541"/>
      <c r="S45" s="541"/>
      <c r="T45" s="541"/>
      <c r="U45" s="541"/>
      <c r="V45" s="541"/>
      <c r="W45" s="541"/>
      <c r="X45" s="543"/>
      <c r="Y45" s="474"/>
      <c r="Z45" s="475"/>
      <c r="AA45" s="476"/>
      <c r="AB45" s="446" t="s">
        <v>11</v>
      </c>
      <c r="AC45" s="446"/>
      <c r="AD45" s="446"/>
      <c r="AE45" s="144" t="s">
        <v>395</v>
      </c>
      <c r="AF45" s="478"/>
      <c r="AG45" s="478"/>
      <c r="AH45" s="479"/>
      <c r="AI45" s="144" t="s">
        <v>547</v>
      </c>
      <c r="AJ45" s="478"/>
      <c r="AK45" s="478"/>
      <c r="AL45" s="479"/>
      <c r="AM45" s="144" t="s">
        <v>363</v>
      </c>
      <c r="AN45" s="478"/>
      <c r="AO45" s="478"/>
      <c r="AP45" s="479"/>
      <c r="AQ45" s="471" t="s">
        <v>394</v>
      </c>
      <c r="AR45" s="472"/>
      <c r="AS45" s="472"/>
      <c r="AT45" s="477"/>
      <c r="AU45" s="471" t="s">
        <v>567</v>
      </c>
      <c r="AV45" s="472"/>
      <c r="AW45" s="472"/>
      <c r="AX45" s="473"/>
      <c r="AY45">
        <f>COUNTA($G$46)</f>
        <v>1</v>
      </c>
    </row>
    <row r="46" spans="1:51" ht="23.25" customHeight="1" x14ac:dyDescent="0.15">
      <c r="A46" s="538"/>
      <c r="B46" s="539"/>
      <c r="C46" s="539"/>
      <c r="D46" s="539"/>
      <c r="E46" s="539"/>
      <c r="F46" s="419"/>
      <c r="G46" s="283" t="s">
        <v>726</v>
      </c>
      <c r="H46" s="530"/>
      <c r="I46" s="530"/>
      <c r="J46" s="530"/>
      <c r="K46" s="530"/>
      <c r="L46" s="530"/>
      <c r="M46" s="530"/>
      <c r="N46" s="530"/>
      <c r="O46" s="531"/>
      <c r="P46" s="283" t="s">
        <v>728</v>
      </c>
      <c r="Q46" s="530"/>
      <c r="R46" s="530"/>
      <c r="S46" s="530"/>
      <c r="T46" s="530"/>
      <c r="U46" s="530"/>
      <c r="V46" s="530"/>
      <c r="W46" s="530"/>
      <c r="X46" s="531"/>
      <c r="Y46" s="535" t="s">
        <v>52</v>
      </c>
      <c r="Z46" s="536"/>
      <c r="AA46" s="537"/>
      <c r="AB46" s="121" t="s">
        <v>727</v>
      </c>
      <c r="AC46" s="468"/>
      <c r="AD46" s="468"/>
      <c r="AE46" s="469">
        <v>177</v>
      </c>
      <c r="AF46" s="469"/>
      <c r="AG46" s="469"/>
      <c r="AH46" s="469"/>
      <c r="AI46" s="469">
        <v>184</v>
      </c>
      <c r="AJ46" s="469"/>
      <c r="AK46" s="469"/>
      <c r="AL46" s="469"/>
      <c r="AM46" s="469">
        <v>190</v>
      </c>
      <c r="AN46" s="469"/>
      <c r="AO46" s="469"/>
      <c r="AP46" s="469"/>
      <c r="AQ46" s="470" t="s">
        <v>650</v>
      </c>
      <c r="AR46" s="469"/>
      <c r="AS46" s="469"/>
      <c r="AT46" s="469"/>
      <c r="AU46" s="470" t="s">
        <v>712</v>
      </c>
      <c r="AV46" s="469"/>
      <c r="AW46" s="469"/>
      <c r="AX46" s="469"/>
      <c r="AY46">
        <f>$AY$45</f>
        <v>1</v>
      </c>
    </row>
    <row r="47" spans="1:51" ht="23.25" customHeight="1" x14ac:dyDescent="0.15">
      <c r="A47" s="132"/>
      <c r="B47" s="133"/>
      <c r="C47" s="133"/>
      <c r="D47" s="133"/>
      <c r="E47" s="133"/>
      <c r="F47" s="134"/>
      <c r="G47" s="532"/>
      <c r="H47" s="533"/>
      <c r="I47" s="533"/>
      <c r="J47" s="533"/>
      <c r="K47" s="533"/>
      <c r="L47" s="533"/>
      <c r="M47" s="533"/>
      <c r="N47" s="533"/>
      <c r="O47" s="534"/>
      <c r="P47" s="532"/>
      <c r="Q47" s="533"/>
      <c r="R47" s="533"/>
      <c r="S47" s="533"/>
      <c r="T47" s="533"/>
      <c r="U47" s="533"/>
      <c r="V47" s="533"/>
      <c r="W47" s="533"/>
      <c r="X47" s="534"/>
      <c r="Y47" s="465" t="s">
        <v>53</v>
      </c>
      <c r="Z47" s="466"/>
      <c r="AA47" s="467"/>
      <c r="AB47" s="121" t="s">
        <v>727</v>
      </c>
      <c r="AC47" s="468"/>
      <c r="AD47" s="468"/>
      <c r="AE47" s="469">
        <v>177</v>
      </c>
      <c r="AF47" s="469"/>
      <c r="AG47" s="469"/>
      <c r="AH47" s="469"/>
      <c r="AI47" s="469">
        <v>184</v>
      </c>
      <c r="AJ47" s="469"/>
      <c r="AK47" s="469"/>
      <c r="AL47" s="469"/>
      <c r="AM47" s="469">
        <v>190</v>
      </c>
      <c r="AN47" s="469"/>
      <c r="AO47" s="469"/>
      <c r="AP47" s="469"/>
      <c r="AQ47" s="469">
        <v>195</v>
      </c>
      <c r="AR47" s="469"/>
      <c r="AS47" s="469"/>
      <c r="AT47" s="469"/>
      <c r="AU47" s="470">
        <v>200</v>
      </c>
      <c r="AV47" s="469"/>
      <c r="AW47" s="469"/>
      <c r="AX47" s="469"/>
      <c r="AY47">
        <f>$AY$45</f>
        <v>1</v>
      </c>
    </row>
    <row r="48" spans="1:51" ht="23.25" customHeight="1" x14ac:dyDescent="0.15">
      <c r="A48" s="514" t="s">
        <v>557</v>
      </c>
      <c r="B48" s="515"/>
      <c r="C48" s="515"/>
      <c r="D48" s="515"/>
      <c r="E48" s="515"/>
      <c r="F48" s="516"/>
      <c r="G48" s="126" t="s">
        <v>558</v>
      </c>
      <c r="H48" s="126"/>
      <c r="I48" s="126"/>
      <c r="J48" s="126"/>
      <c r="K48" s="126"/>
      <c r="L48" s="126"/>
      <c r="M48" s="126"/>
      <c r="N48" s="126"/>
      <c r="O48" s="126"/>
      <c r="P48" s="126"/>
      <c r="Q48" s="126"/>
      <c r="R48" s="126"/>
      <c r="S48" s="126"/>
      <c r="T48" s="126"/>
      <c r="U48" s="126"/>
      <c r="V48" s="126"/>
      <c r="W48" s="126"/>
      <c r="X48" s="127"/>
      <c r="Y48" s="108"/>
      <c r="Z48" s="109"/>
      <c r="AA48" s="110"/>
      <c r="AB48" s="128" t="s">
        <v>11</v>
      </c>
      <c r="AC48" s="126"/>
      <c r="AD48" s="127"/>
      <c r="AE48" s="95" t="s">
        <v>395</v>
      </c>
      <c r="AF48" s="95"/>
      <c r="AG48" s="95"/>
      <c r="AH48" s="95"/>
      <c r="AI48" s="95" t="s">
        <v>547</v>
      </c>
      <c r="AJ48" s="95"/>
      <c r="AK48" s="95"/>
      <c r="AL48" s="95"/>
      <c r="AM48" s="95" t="s">
        <v>363</v>
      </c>
      <c r="AN48" s="95"/>
      <c r="AO48" s="95"/>
      <c r="AP48" s="95"/>
      <c r="AQ48" s="123" t="s">
        <v>568</v>
      </c>
      <c r="AR48" s="124"/>
      <c r="AS48" s="124"/>
      <c r="AT48" s="124"/>
      <c r="AU48" s="124"/>
      <c r="AV48" s="124"/>
      <c r="AW48" s="124"/>
      <c r="AX48" s="125"/>
      <c r="AY48">
        <f>IF(SUBSTITUTE(SUBSTITUTE($G$49,"／",""),"　","")="",0,1)</f>
        <v>1</v>
      </c>
    </row>
    <row r="49" spans="1:51" ht="23.25" customHeight="1" x14ac:dyDescent="0.15">
      <c r="A49" s="517"/>
      <c r="B49" s="518"/>
      <c r="C49" s="518"/>
      <c r="D49" s="518"/>
      <c r="E49" s="518"/>
      <c r="F49" s="519"/>
      <c r="G49" s="492" t="s">
        <v>607</v>
      </c>
      <c r="H49" s="493"/>
      <c r="I49" s="493"/>
      <c r="J49" s="493"/>
      <c r="K49" s="493"/>
      <c r="L49" s="493"/>
      <c r="M49" s="493"/>
      <c r="N49" s="493"/>
      <c r="O49" s="493"/>
      <c r="P49" s="493"/>
      <c r="Q49" s="493"/>
      <c r="R49" s="493"/>
      <c r="S49" s="493"/>
      <c r="T49" s="493"/>
      <c r="U49" s="493"/>
      <c r="V49" s="493"/>
      <c r="W49" s="493"/>
      <c r="X49" s="493"/>
      <c r="Y49" s="496" t="s">
        <v>557</v>
      </c>
      <c r="Z49" s="497"/>
      <c r="AA49" s="498"/>
      <c r="AB49" s="499" t="s">
        <v>603</v>
      </c>
      <c r="AC49" s="500"/>
      <c r="AD49" s="501"/>
      <c r="AE49" s="470">
        <v>18</v>
      </c>
      <c r="AF49" s="470"/>
      <c r="AG49" s="470"/>
      <c r="AH49" s="470"/>
      <c r="AI49" s="470">
        <v>8</v>
      </c>
      <c r="AJ49" s="470"/>
      <c r="AK49" s="470"/>
      <c r="AL49" s="470"/>
      <c r="AM49" s="470">
        <v>6</v>
      </c>
      <c r="AN49" s="470"/>
      <c r="AO49" s="470"/>
      <c r="AP49" s="470"/>
      <c r="AQ49" s="116">
        <v>6</v>
      </c>
      <c r="AR49" s="117"/>
      <c r="AS49" s="117"/>
      <c r="AT49" s="117"/>
      <c r="AU49" s="117"/>
      <c r="AV49" s="117"/>
      <c r="AW49" s="117"/>
      <c r="AX49" s="150"/>
      <c r="AY49">
        <f>$AY$48</f>
        <v>1</v>
      </c>
    </row>
    <row r="50" spans="1:51" ht="46.5" customHeight="1" x14ac:dyDescent="0.15">
      <c r="A50" s="520"/>
      <c r="B50" s="521"/>
      <c r="C50" s="521"/>
      <c r="D50" s="521"/>
      <c r="E50" s="521"/>
      <c r="F50" s="522"/>
      <c r="G50" s="494"/>
      <c r="H50" s="495"/>
      <c r="I50" s="495"/>
      <c r="J50" s="495"/>
      <c r="K50" s="495"/>
      <c r="L50" s="495"/>
      <c r="M50" s="495"/>
      <c r="N50" s="495"/>
      <c r="O50" s="495"/>
      <c r="P50" s="495"/>
      <c r="Q50" s="495"/>
      <c r="R50" s="495"/>
      <c r="S50" s="495"/>
      <c r="T50" s="495"/>
      <c r="U50" s="495"/>
      <c r="V50" s="495"/>
      <c r="W50" s="495"/>
      <c r="X50" s="495"/>
      <c r="Y50" s="118" t="s">
        <v>559</v>
      </c>
      <c r="Z50" s="489"/>
      <c r="AA50" s="490"/>
      <c r="AB50" s="459" t="s">
        <v>608</v>
      </c>
      <c r="AC50" s="460"/>
      <c r="AD50" s="461"/>
      <c r="AE50" s="462" t="s">
        <v>609</v>
      </c>
      <c r="AF50" s="462"/>
      <c r="AG50" s="462"/>
      <c r="AH50" s="462"/>
      <c r="AI50" s="462" t="s">
        <v>723</v>
      </c>
      <c r="AJ50" s="462"/>
      <c r="AK50" s="462"/>
      <c r="AL50" s="462"/>
      <c r="AM50" s="462" t="s">
        <v>722</v>
      </c>
      <c r="AN50" s="462"/>
      <c r="AO50" s="462"/>
      <c r="AP50" s="462"/>
      <c r="AQ50" s="462" t="s">
        <v>649</v>
      </c>
      <c r="AR50" s="462"/>
      <c r="AS50" s="462"/>
      <c r="AT50" s="462"/>
      <c r="AU50" s="462"/>
      <c r="AV50" s="462"/>
      <c r="AW50" s="462"/>
      <c r="AX50" s="491"/>
      <c r="AY50">
        <f>$AY$48</f>
        <v>1</v>
      </c>
    </row>
    <row r="51" spans="1:51" ht="18.75" customHeight="1" x14ac:dyDescent="0.15">
      <c r="A51" s="345" t="s">
        <v>219</v>
      </c>
      <c r="B51" s="480"/>
      <c r="C51" s="480"/>
      <c r="D51" s="480"/>
      <c r="E51" s="480"/>
      <c r="F51" s="481"/>
      <c r="G51" s="447" t="s">
        <v>136</v>
      </c>
      <c r="H51" s="99"/>
      <c r="I51" s="99"/>
      <c r="J51" s="99"/>
      <c r="K51" s="99"/>
      <c r="L51" s="99"/>
      <c r="M51" s="99"/>
      <c r="N51" s="99"/>
      <c r="O51" s="448"/>
      <c r="P51" s="451" t="s">
        <v>56</v>
      </c>
      <c r="Q51" s="99"/>
      <c r="R51" s="99"/>
      <c r="S51" s="99"/>
      <c r="T51" s="99"/>
      <c r="U51" s="99"/>
      <c r="V51" s="99"/>
      <c r="W51" s="99"/>
      <c r="X51" s="448"/>
      <c r="Y51" s="453"/>
      <c r="Z51" s="454"/>
      <c r="AA51" s="455"/>
      <c r="AB51" s="141" t="s">
        <v>11</v>
      </c>
      <c r="AC51" s="142"/>
      <c r="AD51" s="143"/>
      <c r="AE51" s="95" t="s">
        <v>395</v>
      </c>
      <c r="AF51" s="95"/>
      <c r="AG51" s="95"/>
      <c r="AH51" s="95"/>
      <c r="AI51" s="95" t="s">
        <v>547</v>
      </c>
      <c r="AJ51" s="95"/>
      <c r="AK51" s="95"/>
      <c r="AL51" s="95"/>
      <c r="AM51" s="95" t="s">
        <v>363</v>
      </c>
      <c r="AN51" s="95"/>
      <c r="AO51" s="95"/>
      <c r="AP51" s="95"/>
      <c r="AQ51" s="96" t="s">
        <v>170</v>
      </c>
      <c r="AR51" s="97"/>
      <c r="AS51" s="97"/>
      <c r="AT51" s="98"/>
      <c r="AU51" s="99" t="s">
        <v>126</v>
      </c>
      <c r="AV51" s="99"/>
      <c r="AW51" s="99"/>
      <c r="AX51" s="100"/>
      <c r="AY51">
        <f>COUNTA($G$53)</f>
        <v>1</v>
      </c>
    </row>
    <row r="52" spans="1:51" ht="18.75" customHeight="1" x14ac:dyDescent="0.15">
      <c r="A52" s="482"/>
      <c r="B52" s="483"/>
      <c r="C52" s="483"/>
      <c r="D52" s="483"/>
      <c r="E52" s="483"/>
      <c r="F52" s="484"/>
      <c r="G52" s="449"/>
      <c r="H52" s="106"/>
      <c r="I52" s="106"/>
      <c r="J52" s="106"/>
      <c r="K52" s="106"/>
      <c r="L52" s="106"/>
      <c r="M52" s="106"/>
      <c r="N52" s="106"/>
      <c r="O52" s="450"/>
      <c r="P52" s="452"/>
      <c r="Q52" s="106"/>
      <c r="R52" s="106"/>
      <c r="S52" s="106"/>
      <c r="T52" s="106"/>
      <c r="U52" s="106"/>
      <c r="V52" s="106"/>
      <c r="W52" s="106"/>
      <c r="X52" s="450"/>
      <c r="Y52" s="456"/>
      <c r="Z52" s="457"/>
      <c r="AA52" s="458"/>
      <c r="AB52" s="144"/>
      <c r="AC52" s="145"/>
      <c r="AD52" s="146"/>
      <c r="AE52" s="95"/>
      <c r="AF52" s="95"/>
      <c r="AG52" s="95"/>
      <c r="AH52" s="95"/>
      <c r="AI52" s="95"/>
      <c r="AJ52" s="95"/>
      <c r="AK52" s="95"/>
      <c r="AL52" s="95"/>
      <c r="AM52" s="95"/>
      <c r="AN52" s="95"/>
      <c r="AO52" s="95"/>
      <c r="AP52" s="95"/>
      <c r="AQ52" s="101" t="s">
        <v>586</v>
      </c>
      <c r="AR52" s="102"/>
      <c r="AS52" s="103" t="s">
        <v>171</v>
      </c>
      <c r="AT52" s="104"/>
      <c r="AU52" s="105">
        <v>6</v>
      </c>
      <c r="AV52" s="105"/>
      <c r="AW52" s="106" t="s">
        <v>163</v>
      </c>
      <c r="AX52" s="107"/>
      <c r="AY52">
        <f t="shared" ref="AY52:AY57" si="0">$AY$51</f>
        <v>1</v>
      </c>
    </row>
    <row r="53" spans="1:51" ht="23.25" customHeight="1" x14ac:dyDescent="0.15">
      <c r="A53" s="485"/>
      <c r="B53" s="483"/>
      <c r="C53" s="483"/>
      <c r="D53" s="483"/>
      <c r="E53" s="483"/>
      <c r="F53" s="484"/>
      <c r="G53" s="433" t="s">
        <v>716</v>
      </c>
      <c r="H53" s="434"/>
      <c r="I53" s="434"/>
      <c r="J53" s="434"/>
      <c r="K53" s="434"/>
      <c r="L53" s="434"/>
      <c r="M53" s="434"/>
      <c r="N53" s="434"/>
      <c r="O53" s="435"/>
      <c r="P53" s="284" t="s">
        <v>729</v>
      </c>
      <c r="Q53" s="284"/>
      <c r="R53" s="284"/>
      <c r="S53" s="284"/>
      <c r="T53" s="284"/>
      <c r="U53" s="284"/>
      <c r="V53" s="284"/>
      <c r="W53" s="284"/>
      <c r="X53" s="442"/>
      <c r="Y53" s="118" t="s">
        <v>12</v>
      </c>
      <c r="Z53" s="119"/>
      <c r="AA53" s="120"/>
      <c r="AB53" s="121" t="s">
        <v>595</v>
      </c>
      <c r="AC53" s="121"/>
      <c r="AD53" s="121"/>
      <c r="AE53" s="116">
        <v>20783</v>
      </c>
      <c r="AF53" s="117"/>
      <c r="AG53" s="117"/>
      <c r="AH53" s="117"/>
      <c r="AI53" s="116">
        <v>32682</v>
      </c>
      <c r="AJ53" s="117"/>
      <c r="AK53" s="117"/>
      <c r="AL53" s="117"/>
      <c r="AM53" s="116">
        <v>37070</v>
      </c>
      <c r="AN53" s="117"/>
      <c r="AO53" s="117"/>
      <c r="AP53" s="117"/>
      <c r="AQ53" s="147" t="s">
        <v>586</v>
      </c>
      <c r="AR53" s="148"/>
      <c r="AS53" s="148"/>
      <c r="AT53" s="149"/>
      <c r="AU53" s="117" t="s">
        <v>586</v>
      </c>
      <c r="AV53" s="117"/>
      <c r="AW53" s="117"/>
      <c r="AX53" s="150"/>
      <c r="AY53">
        <f t="shared" si="0"/>
        <v>1</v>
      </c>
    </row>
    <row r="54" spans="1:51" ht="23.25" customHeight="1" x14ac:dyDescent="0.15">
      <c r="A54" s="486"/>
      <c r="B54" s="487"/>
      <c r="C54" s="487"/>
      <c r="D54" s="487"/>
      <c r="E54" s="487"/>
      <c r="F54" s="488"/>
      <c r="G54" s="436"/>
      <c r="H54" s="437"/>
      <c r="I54" s="437"/>
      <c r="J54" s="437"/>
      <c r="K54" s="437"/>
      <c r="L54" s="437"/>
      <c r="M54" s="437"/>
      <c r="N54" s="437"/>
      <c r="O54" s="438"/>
      <c r="P54" s="287"/>
      <c r="Q54" s="287"/>
      <c r="R54" s="287"/>
      <c r="S54" s="287"/>
      <c r="T54" s="287"/>
      <c r="U54" s="287"/>
      <c r="V54" s="287"/>
      <c r="W54" s="287"/>
      <c r="X54" s="443"/>
      <c r="Y54" s="128" t="s">
        <v>51</v>
      </c>
      <c r="Z54" s="126"/>
      <c r="AA54" s="127"/>
      <c r="AB54" s="122" t="s">
        <v>595</v>
      </c>
      <c r="AC54" s="122"/>
      <c r="AD54" s="122"/>
      <c r="AE54" s="116">
        <v>10000</v>
      </c>
      <c r="AF54" s="117"/>
      <c r="AG54" s="117"/>
      <c r="AH54" s="117"/>
      <c r="AI54" s="116" t="s">
        <v>586</v>
      </c>
      <c r="AJ54" s="117"/>
      <c r="AK54" s="117"/>
      <c r="AL54" s="117"/>
      <c r="AM54" s="116" t="s">
        <v>263</v>
      </c>
      <c r="AN54" s="117"/>
      <c r="AO54" s="117"/>
      <c r="AP54" s="117"/>
      <c r="AQ54" s="147" t="s">
        <v>586</v>
      </c>
      <c r="AR54" s="148"/>
      <c r="AS54" s="148"/>
      <c r="AT54" s="149"/>
      <c r="AU54" s="117">
        <v>30000</v>
      </c>
      <c r="AV54" s="117"/>
      <c r="AW54" s="117"/>
      <c r="AX54" s="150"/>
      <c r="AY54">
        <f t="shared" si="0"/>
        <v>1</v>
      </c>
    </row>
    <row r="55" spans="1:51" ht="23.25" customHeight="1" x14ac:dyDescent="0.15">
      <c r="A55" s="485"/>
      <c r="B55" s="483"/>
      <c r="C55" s="483"/>
      <c r="D55" s="483"/>
      <c r="E55" s="483"/>
      <c r="F55" s="484"/>
      <c r="G55" s="439"/>
      <c r="H55" s="440"/>
      <c r="I55" s="440"/>
      <c r="J55" s="440"/>
      <c r="K55" s="440"/>
      <c r="L55" s="440"/>
      <c r="M55" s="440"/>
      <c r="N55" s="440"/>
      <c r="O55" s="441"/>
      <c r="P55" s="290"/>
      <c r="Q55" s="290"/>
      <c r="R55" s="290"/>
      <c r="S55" s="290"/>
      <c r="T55" s="290"/>
      <c r="U55" s="290"/>
      <c r="V55" s="290"/>
      <c r="W55" s="290"/>
      <c r="X55" s="444"/>
      <c r="Y55" s="128" t="s">
        <v>13</v>
      </c>
      <c r="Z55" s="126"/>
      <c r="AA55" s="127"/>
      <c r="AB55" s="445" t="s">
        <v>14</v>
      </c>
      <c r="AC55" s="445"/>
      <c r="AD55" s="445"/>
      <c r="AE55" s="116">
        <v>208</v>
      </c>
      <c r="AF55" s="117"/>
      <c r="AG55" s="117"/>
      <c r="AH55" s="117"/>
      <c r="AI55" s="116" t="s">
        <v>586</v>
      </c>
      <c r="AJ55" s="117"/>
      <c r="AK55" s="117"/>
      <c r="AL55" s="117"/>
      <c r="AM55" s="116" t="s">
        <v>263</v>
      </c>
      <c r="AN55" s="117"/>
      <c r="AO55" s="117"/>
      <c r="AP55" s="117"/>
      <c r="AQ55" s="147" t="s">
        <v>586</v>
      </c>
      <c r="AR55" s="148"/>
      <c r="AS55" s="148"/>
      <c r="AT55" s="149"/>
      <c r="AU55" s="117" t="s">
        <v>586</v>
      </c>
      <c r="AV55" s="117"/>
      <c r="AW55" s="117"/>
      <c r="AX55" s="150"/>
      <c r="AY55">
        <f t="shared" si="0"/>
        <v>1</v>
      </c>
    </row>
    <row r="56" spans="1:51" ht="23.25" customHeight="1" x14ac:dyDescent="0.15">
      <c r="A56" s="129" t="s">
        <v>240</v>
      </c>
      <c r="B56" s="130"/>
      <c r="C56" s="130"/>
      <c r="D56" s="130"/>
      <c r="E56" s="130"/>
      <c r="F56" s="131"/>
      <c r="G56" s="135" t="s">
        <v>596</v>
      </c>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7"/>
      <c r="AY56">
        <f t="shared" si="0"/>
        <v>1</v>
      </c>
    </row>
    <row r="57" spans="1:51" ht="23.25" customHeight="1" thickBot="1" x14ac:dyDescent="0.2">
      <c r="A57" s="132"/>
      <c r="B57" s="133"/>
      <c r="C57" s="133"/>
      <c r="D57" s="133"/>
      <c r="E57" s="133"/>
      <c r="F57" s="134"/>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f t="shared" si="0"/>
        <v>1</v>
      </c>
    </row>
    <row r="58" spans="1:51" ht="47.25" customHeight="1" x14ac:dyDescent="0.15">
      <c r="A58" s="560" t="s">
        <v>555</v>
      </c>
      <c r="B58" s="561"/>
      <c r="C58" s="561"/>
      <c r="D58" s="561"/>
      <c r="E58" s="561"/>
      <c r="F58" s="562"/>
      <c r="G58" s="563" t="s">
        <v>666</v>
      </c>
      <c r="H58" s="564"/>
      <c r="I58" s="564"/>
      <c r="J58" s="564"/>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5"/>
      <c r="AY58">
        <f>COUNTA($G$58)</f>
        <v>1</v>
      </c>
    </row>
    <row r="59" spans="1:51" ht="31.5" customHeight="1" x14ac:dyDescent="0.15">
      <c r="A59" s="538" t="s">
        <v>556</v>
      </c>
      <c r="B59" s="539"/>
      <c r="C59" s="539"/>
      <c r="D59" s="539"/>
      <c r="E59" s="539"/>
      <c r="F59" s="419"/>
      <c r="G59" s="540" t="s">
        <v>551</v>
      </c>
      <c r="H59" s="541"/>
      <c r="I59" s="541"/>
      <c r="J59" s="541"/>
      <c r="K59" s="541"/>
      <c r="L59" s="541"/>
      <c r="M59" s="541"/>
      <c r="N59" s="541"/>
      <c r="O59" s="541"/>
      <c r="P59" s="542" t="s">
        <v>550</v>
      </c>
      <c r="Q59" s="541"/>
      <c r="R59" s="541"/>
      <c r="S59" s="541"/>
      <c r="T59" s="541"/>
      <c r="U59" s="541"/>
      <c r="V59" s="541"/>
      <c r="W59" s="541"/>
      <c r="X59" s="543"/>
      <c r="Y59" s="474"/>
      <c r="Z59" s="475"/>
      <c r="AA59" s="476"/>
      <c r="AB59" s="446" t="s">
        <v>11</v>
      </c>
      <c r="AC59" s="446"/>
      <c r="AD59" s="446"/>
      <c r="AE59" s="95" t="s">
        <v>395</v>
      </c>
      <c r="AF59" s="95"/>
      <c r="AG59" s="95"/>
      <c r="AH59" s="95"/>
      <c r="AI59" s="95" t="s">
        <v>547</v>
      </c>
      <c r="AJ59" s="95"/>
      <c r="AK59" s="95"/>
      <c r="AL59" s="95"/>
      <c r="AM59" s="95" t="s">
        <v>363</v>
      </c>
      <c r="AN59" s="95"/>
      <c r="AO59" s="95"/>
      <c r="AP59" s="95"/>
      <c r="AQ59" s="471" t="s">
        <v>394</v>
      </c>
      <c r="AR59" s="472"/>
      <c r="AS59" s="472"/>
      <c r="AT59" s="477"/>
      <c r="AU59" s="471" t="s">
        <v>567</v>
      </c>
      <c r="AV59" s="472"/>
      <c r="AW59" s="472"/>
      <c r="AX59" s="473"/>
      <c r="AY59">
        <f>COUNTA($G$60)</f>
        <v>1</v>
      </c>
    </row>
    <row r="60" spans="1:51" ht="23.25" customHeight="1" x14ac:dyDescent="0.15">
      <c r="A60" s="538"/>
      <c r="B60" s="539"/>
      <c r="C60" s="539"/>
      <c r="D60" s="539"/>
      <c r="E60" s="539"/>
      <c r="F60" s="419"/>
      <c r="G60" s="283" t="s">
        <v>706</v>
      </c>
      <c r="H60" s="530"/>
      <c r="I60" s="530"/>
      <c r="J60" s="530"/>
      <c r="K60" s="530"/>
      <c r="L60" s="530"/>
      <c r="M60" s="530"/>
      <c r="N60" s="530"/>
      <c r="O60" s="531"/>
      <c r="P60" s="529" t="s">
        <v>600</v>
      </c>
      <c r="Q60" s="530"/>
      <c r="R60" s="530"/>
      <c r="S60" s="530"/>
      <c r="T60" s="530"/>
      <c r="U60" s="530"/>
      <c r="V60" s="530"/>
      <c r="W60" s="530"/>
      <c r="X60" s="531"/>
      <c r="Y60" s="535" t="s">
        <v>52</v>
      </c>
      <c r="Z60" s="536"/>
      <c r="AA60" s="537"/>
      <c r="AB60" s="468" t="s">
        <v>601</v>
      </c>
      <c r="AC60" s="468"/>
      <c r="AD60" s="468"/>
      <c r="AE60" s="469" t="s">
        <v>586</v>
      </c>
      <c r="AF60" s="469"/>
      <c r="AG60" s="469"/>
      <c r="AH60" s="469"/>
      <c r="AI60" s="469">
        <v>60</v>
      </c>
      <c r="AJ60" s="469"/>
      <c r="AK60" s="469"/>
      <c r="AL60" s="469"/>
      <c r="AM60" s="469">
        <v>81</v>
      </c>
      <c r="AN60" s="469"/>
      <c r="AO60" s="469"/>
      <c r="AP60" s="469"/>
      <c r="AQ60" s="470" t="s">
        <v>263</v>
      </c>
      <c r="AR60" s="469"/>
      <c r="AS60" s="469"/>
      <c r="AT60" s="469"/>
      <c r="AU60" s="116" t="s">
        <v>263</v>
      </c>
      <c r="AV60" s="463"/>
      <c r="AW60" s="463"/>
      <c r="AX60" s="464"/>
      <c r="AY60">
        <f>$AY$59</f>
        <v>1</v>
      </c>
    </row>
    <row r="61" spans="1:51" ht="23.25" customHeight="1" x14ac:dyDescent="0.15">
      <c r="A61" s="132"/>
      <c r="B61" s="133"/>
      <c r="C61" s="133"/>
      <c r="D61" s="133"/>
      <c r="E61" s="133"/>
      <c r="F61" s="134"/>
      <c r="G61" s="532"/>
      <c r="H61" s="533"/>
      <c r="I61" s="533"/>
      <c r="J61" s="533"/>
      <c r="K61" s="533"/>
      <c r="L61" s="533"/>
      <c r="M61" s="533"/>
      <c r="N61" s="533"/>
      <c r="O61" s="534"/>
      <c r="P61" s="532"/>
      <c r="Q61" s="533"/>
      <c r="R61" s="533"/>
      <c r="S61" s="533"/>
      <c r="T61" s="533"/>
      <c r="U61" s="533"/>
      <c r="V61" s="533"/>
      <c r="W61" s="533"/>
      <c r="X61" s="534"/>
      <c r="Y61" s="465" t="s">
        <v>53</v>
      </c>
      <c r="Z61" s="466"/>
      <c r="AA61" s="467"/>
      <c r="AB61" s="121" t="s">
        <v>717</v>
      </c>
      <c r="AC61" s="468"/>
      <c r="AD61" s="468"/>
      <c r="AE61" s="469" t="s">
        <v>586</v>
      </c>
      <c r="AF61" s="469"/>
      <c r="AG61" s="469"/>
      <c r="AH61" s="469"/>
      <c r="AI61" s="469">
        <v>60</v>
      </c>
      <c r="AJ61" s="469"/>
      <c r="AK61" s="469"/>
      <c r="AL61" s="469"/>
      <c r="AM61" s="469">
        <v>70</v>
      </c>
      <c r="AN61" s="469"/>
      <c r="AO61" s="469"/>
      <c r="AP61" s="469"/>
      <c r="AQ61" s="469">
        <v>100</v>
      </c>
      <c r="AR61" s="469"/>
      <c r="AS61" s="469"/>
      <c r="AT61" s="469"/>
      <c r="AU61" s="116">
        <v>120</v>
      </c>
      <c r="AV61" s="463"/>
      <c r="AW61" s="463"/>
      <c r="AX61" s="464"/>
      <c r="AY61">
        <f>$AY$59</f>
        <v>1</v>
      </c>
    </row>
    <row r="62" spans="1:51" ht="23.25" customHeight="1" x14ac:dyDescent="0.15">
      <c r="A62" s="129" t="s">
        <v>557</v>
      </c>
      <c r="B62" s="523"/>
      <c r="C62" s="523"/>
      <c r="D62" s="523"/>
      <c r="E62" s="523"/>
      <c r="F62" s="524"/>
      <c r="G62" s="126" t="s">
        <v>558</v>
      </c>
      <c r="H62" s="126"/>
      <c r="I62" s="126"/>
      <c r="J62" s="126"/>
      <c r="K62" s="126"/>
      <c r="L62" s="126"/>
      <c r="M62" s="126"/>
      <c r="N62" s="126"/>
      <c r="O62" s="126"/>
      <c r="P62" s="126"/>
      <c r="Q62" s="126"/>
      <c r="R62" s="126"/>
      <c r="S62" s="126"/>
      <c r="T62" s="126"/>
      <c r="U62" s="126"/>
      <c r="V62" s="126"/>
      <c r="W62" s="126"/>
      <c r="X62" s="127"/>
      <c r="Y62" s="108"/>
      <c r="Z62" s="109"/>
      <c r="AA62" s="110"/>
      <c r="AB62" s="128" t="s">
        <v>11</v>
      </c>
      <c r="AC62" s="126"/>
      <c r="AD62" s="127"/>
      <c r="AE62" s="95" t="s">
        <v>395</v>
      </c>
      <c r="AF62" s="95"/>
      <c r="AG62" s="95"/>
      <c r="AH62" s="95"/>
      <c r="AI62" s="95" t="s">
        <v>547</v>
      </c>
      <c r="AJ62" s="95"/>
      <c r="AK62" s="95"/>
      <c r="AL62" s="95"/>
      <c r="AM62" s="95" t="s">
        <v>363</v>
      </c>
      <c r="AN62" s="95"/>
      <c r="AO62" s="95"/>
      <c r="AP62" s="95"/>
      <c r="AQ62" s="123" t="s">
        <v>568</v>
      </c>
      <c r="AR62" s="124"/>
      <c r="AS62" s="124"/>
      <c r="AT62" s="124"/>
      <c r="AU62" s="124"/>
      <c r="AV62" s="124"/>
      <c r="AW62" s="124"/>
      <c r="AX62" s="125"/>
      <c r="AY62">
        <f>IF(SUBSTITUTE(SUBSTITUTE($G$63,"／",""),"　","")="",0,1)</f>
        <v>1</v>
      </c>
    </row>
    <row r="63" spans="1:51" ht="23.25" customHeight="1" x14ac:dyDescent="0.15">
      <c r="A63" s="525"/>
      <c r="B63" s="99"/>
      <c r="C63" s="99"/>
      <c r="D63" s="99"/>
      <c r="E63" s="99"/>
      <c r="F63" s="526"/>
      <c r="G63" s="492" t="s">
        <v>610</v>
      </c>
      <c r="H63" s="493"/>
      <c r="I63" s="493"/>
      <c r="J63" s="493"/>
      <c r="K63" s="493"/>
      <c r="L63" s="493"/>
      <c r="M63" s="493"/>
      <c r="N63" s="493"/>
      <c r="O63" s="493"/>
      <c r="P63" s="493"/>
      <c r="Q63" s="493"/>
      <c r="R63" s="493"/>
      <c r="S63" s="493"/>
      <c r="T63" s="493"/>
      <c r="U63" s="493"/>
      <c r="V63" s="493"/>
      <c r="W63" s="493"/>
      <c r="X63" s="493"/>
      <c r="Y63" s="496" t="s">
        <v>557</v>
      </c>
      <c r="Z63" s="497"/>
      <c r="AA63" s="498"/>
      <c r="AB63" s="499" t="s">
        <v>603</v>
      </c>
      <c r="AC63" s="500"/>
      <c r="AD63" s="501"/>
      <c r="AE63" s="470" t="s">
        <v>586</v>
      </c>
      <c r="AF63" s="470"/>
      <c r="AG63" s="470"/>
      <c r="AH63" s="470"/>
      <c r="AI63" s="470">
        <v>1520</v>
      </c>
      <c r="AJ63" s="470"/>
      <c r="AK63" s="470"/>
      <c r="AL63" s="470"/>
      <c r="AM63" s="470">
        <v>617</v>
      </c>
      <c r="AN63" s="470"/>
      <c r="AO63" s="470"/>
      <c r="AP63" s="470"/>
      <c r="AQ63" s="116">
        <v>1295</v>
      </c>
      <c r="AR63" s="117"/>
      <c r="AS63" s="117"/>
      <c r="AT63" s="117"/>
      <c r="AU63" s="117"/>
      <c r="AV63" s="117"/>
      <c r="AW63" s="117"/>
      <c r="AX63" s="150"/>
      <c r="AY63">
        <f>$AY$62</f>
        <v>1</v>
      </c>
    </row>
    <row r="64" spans="1:51" ht="46.5" customHeight="1" x14ac:dyDescent="0.15">
      <c r="A64" s="527"/>
      <c r="B64" s="106"/>
      <c r="C64" s="106"/>
      <c r="D64" s="106"/>
      <c r="E64" s="106"/>
      <c r="F64" s="528"/>
      <c r="G64" s="494"/>
      <c r="H64" s="495"/>
      <c r="I64" s="495"/>
      <c r="J64" s="495"/>
      <c r="K64" s="495"/>
      <c r="L64" s="495"/>
      <c r="M64" s="495"/>
      <c r="N64" s="495"/>
      <c r="O64" s="495"/>
      <c r="P64" s="495"/>
      <c r="Q64" s="495"/>
      <c r="R64" s="495"/>
      <c r="S64" s="495"/>
      <c r="T64" s="495"/>
      <c r="U64" s="495"/>
      <c r="V64" s="495"/>
      <c r="W64" s="495"/>
      <c r="X64" s="495"/>
      <c r="Y64" s="118" t="s">
        <v>559</v>
      </c>
      <c r="Z64" s="489"/>
      <c r="AA64" s="490"/>
      <c r="AB64" s="459" t="s">
        <v>604</v>
      </c>
      <c r="AC64" s="460"/>
      <c r="AD64" s="461"/>
      <c r="AE64" s="462" t="s">
        <v>586</v>
      </c>
      <c r="AF64" s="462"/>
      <c r="AG64" s="462"/>
      <c r="AH64" s="462"/>
      <c r="AI64" s="462" t="s">
        <v>611</v>
      </c>
      <c r="AJ64" s="462"/>
      <c r="AK64" s="462"/>
      <c r="AL64" s="462"/>
      <c r="AM64" s="462" t="s">
        <v>647</v>
      </c>
      <c r="AN64" s="462"/>
      <c r="AO64" s="462"/>
      <c r="AP64" s="462"/>
      <c r="AQ64" s="462" t="s">
        <v>648</v>
      </c>
      <c r="AR64" s="462"/>
      <c r="AS64" s="462"/>
      <c r="AT64" s="462"/>
      <c r="AU64" s="462"/>
      <c r="AV64" s="462"/>
      <c r="AW64" s="462"/>
      <c r="AX64" s="491"/>
      <c r="AY64">
        <f>$AY$62</f>
        <v>1</v>
      </c>
    </row>
    <row r="65" spans="1:51" ht="18.75" customHeight="1" x14ac:dyDescent="0.15">
      <c r="A65" s="345" t="s">
        <v>219</v>
      </c>
      <c r="B65" s="480"/>
      <c r="C65" s="480"/>
      <c r="D65" s="480"/>
      <c r="E65" s="480"/>
      <c r="F65" s="481"/>
      <c r="G65" s="447" t="s">
        <v>136</v>
      </c>
      <c r="H65" s="99"/>
      <c r="I65" s="99"/>
      <c r="J65" s="99"/>
      <c r="K65" s="99"/>
      <c r="L65" s="99"/>
      <c r="M65" s="99"/>
      <c r="N65" s="99"/>
      <c r="O65" s="448"/>
      <c r="P65" s="451" t="s">
        <v>56</v>
      </c>
      <c r="Q65" s="99"/>
      <c r="R65" s="99"/>
      <c r="S65" s="99"/>
      <c r="T65" s="99"/>
      <c r="U65" s="99"/>
      <c r="V65" s="99"/>
      <c r="W65" s="99"/>
      <c r="X65" s="448"/>
      <c r="Y65" s="453"/>
      <c r="Z65" s="454"/>
      <c r="AA65" s="455"/>
      <c r="AB65" s="141" t="s">
        <v>11</v>
      </c>
      <c r="AC65" s="142"/>
      <c r="AD65" s="143"/>
      <c r="AE65" s="95" t="s">
        <v>395</v>
      </c>
      <c r="AF65" s="95"/>
      <c r="AG65" s="95"/>
      <c r="AH65" s="95"/>
      <c r="AI65" s="95" t="s">
        <v>547</v>
      </c>
      <c r="AJ65" s="95"/>
      <c r="AK65" s="95"/>
      <c r="AL65" s="95"/>
      <c r="AM65" s="95" t="s">
        <v>363</v>
      </c>
      <c r="AN65" s="95"/>
      <c r="AO65" s="95"/>
      <c r="AP65" s="95"/>
      <c r="AQ65" s="96" t="s">
        <v>170</v>
      </c>
      <c r="AR65" s="97"/>
      <c r="AS65" s="97"/>
      <c r="AT65" s="98"/>
      <c r="AU65" s="99" t="s">
        <v>126</v>
      </c>
      <c r="AV65" s="99"/>
      <c r="AW65" s="99"/>
      <c r="AX65" s="100"/>
      <c r="AY65">
        <f>COUNTA($G$67)</f>
        <v>1</v>
      </c>
    </row>
    <row r="66" spans="1:51" ht="18.75" customHeight="1" x14ac:dyDescent="0.15">
      <c r="A66" s="482"/>
      <c r="B66" s="483"/>
      <c r="C66" s="483"/>
      <c r="D66" s="483"/>
      <c r="E66" s="483"/>
      <c r="F66" s="484"/>
      <c r="G66" s="449"/>
      <c r="H66" s="106"/>
      <c r="I66" s="106"/>
      <c r="J66" s="106"/>
      <c r="K66" s="106"/>
      <c r="L66" s="106"/>
      <c r="M66" s="106"/>
      <c r="N66" s="106"/>
      <c r="O66" s="450"/>
      <c r="P66" s="452"/>
      <c r="Q66" s="106"/>
      <c r="R66" s="106"/>
      <c r="S66" s="106"/>
      <c r="T66" s="106"/>
      <c r="U66" s="106"/>
      <c r="V66" s="106"/>
      <c r="W66" s="106"/>
      <c r="X66" s="450"/>
      <c r="Y66" s="456"/>
      <c r="Z66" s="457"/>
      <c r="AA66" s="458"/>
      <c r="AB66" s="144"/>
      <c r="AC66" s="145"/>
      <c r="AD66" s="146"/>
      <c r="AE66" s="95"/>
      <c r="AF66" s="95"/>
      <c r="AG66" s="95"/>
      <c r="AH66" s="95"/>
      <c r="AI66" s="95"/>
      <c r="AJ66" s="95"/>
      <c r="AK66" s="95"/>
      <c r="AL66" s="95"/>
      <c r="AM66" s="95"/>
      <c r="AN66" s="95"/>
      <c r="AO66" s="95"/>
      <c r="AP66" s="95"/>
      <c r="AQ66" s="101" t="s">
        <v>586</v>
      </c>
      <c r="AR66" s="102"/>
      <c r="AS66" s="103" t="s">
        <v>171</v>
      </c>
      <c r="AT66" s="104"/>
      <c r="AU66" s="105">
        <v>5</v>
      </c>
      <c r="AV66" s="105"/>
      <c r="AW66" s="106" t="s">
        <v>163</v>
      </c>
      <c r="AX66" s="107"/>
      <c r="AY66">
        <f t="shared" ref="AY66:AY71" si="1">$AY$65</f>
        <v>1</v>
      </c>
    </row>
    <row r="67" spans="1:51" ht="23.25" customHeight="1" x14ac:dyDescent="0.15">
      <c r="A67" s="485"/>
      <c r="B67" s="483"/>
      <c r="C67" s="483"/>
      <c r="D67" s="483"/>
      <c r="E67" s="483"/>
      <c r="F67" s="484"/>
      <c r="G67" s="433" t="s">
        <v>597</v>
      </c>
      <c r="H67" s="434"/>
      <c r="I67" s="434"/>
      <c r="J67" s="434"/>
      <c r="K67" s="434"/>
      <c r="L67" s="434"/>
      <c r="M67" s="434"/>
      <c r="N67" s="434"/>
      <c r="O67" s="435"/>
      <c r="P67" s="284" t="s">
        <v>592</v>
      </c>
      <c r="Q67" s="284"/>
      <c r="R67" s="284"/>
      <c r="S67" s="284"/>
      <c r="T67" s="284"/>
      <c r="U67" s="284"/>
      <c r="V67" s="284"/>
      <c r="W67" s="284"/>
      <c r="X67" s="442"/>
      <c r="Y67" s="118" t="s">
        <v>12</v>
      </c>
      <c r="Z67" s="119"/>
      <c r="AA67" s="120"/>
      <c r="AB67" s="121" t="s">
        <v>593</v>
      </c>
      <c r="AC67" s="121"/>
      <c r="AD67" s="121"/>
      <c r="AE67" s="116" t="s">
        <v>586</v>
      </c>
      <c r="AF67" s="117"/>
      <c r="AG67" s="117"/>
      <c r="AH67" s="117"/>
      <c r="AI67" s="116">
        <v>658</v>
      </c>
      <c r="AJ67" s="117"/>
      <c r="AK67" s="117"/>
      <c r="AL67" s="117"/>
      <c r="AM67" s="116">
        <v>1622</v>
      </c>
      <c r="AN67" s="117"/>
      <c r="AO67" s="117"/>
      <c r="AP67" s="117"/>
      <c r="AQ67" s="147" t="s">
        <v>586</v>
      </c>
      <c r="AR67" s="148"/>
      <c r="AS67" s="148"/>
      <c r="AT67" s="149"/>
      <c r="AU67" s="117" t="s">
        <v>586</v>
      </c>
      <c r="AV67" s="117"/>
      <c r="AW67" s="117"/>
      <c r="AX67" s="150"/>
      <c r="AY67">
        <f t="shared" si="1"/>
        <v>1</v>
      </c>
    </row>
    <row r="68" spans="1:51" ht="23.25" customHeight="1" x14ac:dyDescent="0.15">
      <c r="A68" s="486"/>
      <c r="B68" s="487"/>
      <c r="C68" s="487"/>
      <c r="D68" s="487"/>
      <c r="E68" s="487"/>
      <c r="F68" s="488"/>
      <c r="G68" s="436"/>
      <c r="H68" s="437"/>
      <c r="I68" s="437"/>
      <c r="J68" s="437"/>
      <c r="K68" s="437"/>
      <c r="L68" s="437"/>
      <c r="M68" s="437"/>
      <c r="N68" s="437"/>
      <c r="O68" s="438"/>
      <c r="P68" s="287"/>
      <c r="Q68" s="287"/>
      <c r="R68" s="287"/>
      <c r="S68" s="287"/>
      <c r="T68" s="287"/>
      <c r="U68" s="287"/>
      <c r="V68" s="287"/>
      <c r="W68" s="287"/>
      <c r="X68" s="443"/>
      <c r="Y68" s="128" t="s">
        <v>51</v>
      </c>
      <c r="Z68" s="126"/>
      <c r="AA68" s="127"/>
      <c r="AB68" s="122" t="s">
        <v>593</v>
      </c>
      <c r="AC68" s="122"/>
      <c r="AD68" s="122"/>
      <c r="AE68" s="116" t="s">
        <v>586</v>
      </c>
      <c r="AF68" s="117"/>
      <c r="AG68" s="117"/>
      <c r="AH68" s="117"/>
      <c r="AI68" s="116" t="s">
        <v>586</v>
      </c>
      <c r="AJ68" s="117"/>
      <c r="AK68" s="117"/>
      <c r="AL68" s="117"/>
      <c r="AM68" s="116" t="s">
        <v>263</v>
      </c>
      <c r="AN68" s="117"/>
      <c r="AO68" s="117"/>
      <c r="AP68" s="117"/>
      <c r="AQ68" s="147" t="s">
        <v>586</v>
      </c>
      <c r="AR68" s="148"/>
      <c r="AS68" s="148"/>
      <c r="AT68" s="149"/>
      <c r="AU68" s="117">
        <v>2500</v>
      </c>
      <c r="AV68" s="117"/>
      <c r="AW68" s="117"/>
      <c r="AX68" s="150"/>
      <c r="AY68">
        <f t="shared" si="1"/>
        <v>1</v>
      </c>
    </row>
    <row r="69" spans="1:51" ht="23.25" customHeight="1" x14ac:dyDescent="0.15">
      <c r="A69" s="485"/>
      <c r="B69" s="483"/>
      <c r="C69" s="483"/>
      <c r="D69" s="483"/>
      <c r="E69" s="483"/>
      <c r="F69" s="484"/>
      <c r="G69" s="439"/>
      <c r="H69" s="440"/>
      <c r="I69" s="440"/>
      <c r="J69" s="440"/>
      <c r="K69" s="440"/>
      <c r="L69" s="440"/>
      <c r="M69" s="440"/>
      <c r="N69" s="440"/>
      <c r="O69" s="441"/>
      <c r="P69" s="290"/>
      <c r="Q69" s="290"/>
      <c r="R69" s="290"/>
      <c r="S69" s="290"/>
      <c r="T69" s="290"/>
      <c r="U69" s="290"/>
      <c r="V69" s="290"/>
      <c r="W69" s="290"/>
      <c r="X69" s="444"/>
      <c r="Y69" s="128" t="s">
        <v>13</v>
      </c>
      <c r="Z69" s="126"/>
      <c r="AA69" s="127"/>
      <c r="AB69" s="445" t="s">
        <v>14</v>
      </c>
      <c r="AC69" s="445"/>
      <c r="AD69" s="445"/>
      <c r="AE69" s="116" t="s">
        <v>586</v>
      </c>
      <c r="AF69" s="117"/>
      <c r="AG69" s="117"/>
      <c r="AH69" s="117"/>
      <c r="AI69" s="116" t="s">
        <v>586</v>
      </c>
      <c r="AJ69" s="117"/>
      <c r="AK69" s="117"/>
      <c r="AL69" s="117"/>
      <c r="AM69" s="116" t="s">
        <v>263</v>
      </c>
      <c r="AN69" s="117"/>
      <c r="AO69" s="117"/>
      <c r="AP69" s="117"/>
      <c r="AQ69" s="147" t="s">
        <v>586</v>
      </c>
      <c r="AR69" s="148"/>
      <c r="AS69" s="148"/>
      <c r="AT69" s="149"/>
      <c r="AU69" s="117" t="s">
        <v>586</v>
      </c>
      <c r="AV69" s="117"/>
      <c r="AW69" s="117"/>
      <c r="AX69" s="150"/>
      <c r="AY69">
        <f t="shared" si="1"/>
        <v>1</v>
      </c>
    </row>
    <row r="70" spans="1:51" ht="23.25" customHeight="1" x14ac:dyDescent="0.15">
      <c r="A70" s="129" t="s">
        <v>240</v>
      </c>
      <c r="B70" s="130"/>
      <c r="C70" s="130"/>
      <c r="D70" s="130"/>
      <c r="E70" s="130"/>
      <c r="F70" s="131"/>
      <c r="G70" s="135" t="s">
        <v>598</v>
      </c>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7"/>
      <c r="AY70">
        <f t="shared" si="1"/>
        <v>1</v>
      </c>
    </row>
    <row r="71" spans="1:51" ht="23.25" customHeight="1" x14ac:dyDescent="0.15">
      <c r="A71" s="132"/>
      <c r="B71" s="133"/>
      <c r="C71" s="133"/>
      <c r="D71" s="133"/>
      <c r="E71" s="133"/>
      <c r="F71" s="134"/>
      <c r="G71" s="138"/>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40"/>
      <c r="AY71">
        <f t="shared" si="1"/>
        <v>1</v>
      </c>
    </row>
    <row r="72" spans="1:51" ht="18.75" customHeight="1" thickBot="1" x14ac:dyDescent="0.2">
      <c r="A72" s="345" t="s">
        <v>552</v>
      </c>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7" t="s">
        <v>216</v>
      </c>
      <c r="AP72" s="348"/>
      <c r="AQ72" s="348"/>
      <c r="AR72" s="86" t="s">
        <v>215</v>
      </c>
      <c r="AS72" s="347"/>
      <c r="AT72" s="348"/>
      <c r="AU72" s="348"/>
      <c r="AV72" s="348"/>
      <c r="AW72" s="348"/>
      <c r="AX72" s="349"/>
      <c r="AY72">
        <f>COUNTIF($AR$72,"☑")</f>
        <v>0</v>
      </c>
    </row>
    <row r="73" spans="1:51" ht="45" customHeight="1" x14ac:dyDescent="0.15">
      <c r="A73" s="424" t="s">
        <v>262</v>
      </c>
      <c r="B73" s="425"/>
      <c r="C73" s="427" t="s">
        <v>172</v>
      </c>
      <c r="D73" s="425"/>
      <c r="E73" s="428" t="s">
        <v>186</v>
      </c>
      <c r="F73" s="429"/>
      <c r="G73" s="430" t="s">
        <v>624</v>
      </c>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1" ht="32.25" customHeight="1" x14ac:dyDescent="0.15">
      <c r="A74" s="426"/>
      <c r="B74" s="416"/>
      <c r="C74" s="415"/>
      <c r="D74" s="416"/>
      <c r="E74" s="417" t="s">
        <v>185</v>
      </c>
      <c r="F74" s="131"/>
      <c r="G74" s="684" t="s">
        <v>625</v>
      </c>
      <c r="H74" s="284"/>
      <c r="I74" s="284"/>
      <c r="J74" s="284"/>
      <c r="K74" s="284"/>
      <c r="L74" s="284"/>
      <c r="M74" s="284"/>
      <c r="N74" s="284"/>
      <c r="O74" s="284"/>
      <c r="P74" s="284"/>
      <c r="Q74" s="284"/>
      <c r="R74" s="284"/>
      <c r="S74" s="284"/>
      <c r="T74" s="284"/>
      <c r="U74" s="284"/>
      <c r="V74" s="442"/>
      <c r="W74" s="404" t="s">
        <v>560</v>
      </c>
      <c r="X74" s="405"/>
      <c r="Y74" s="405"/>
      <c r="Z74" s="405"/>
      <c r="AA74" s="406"/>
      <c r="AB74" s="407" t="s">
        <v>626</v>
      </c>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9"/>
    </row>
    <row r="75" spans="1:51" ht="21" customHeight="1" x14ac:dyDescent="0.15">
      <c r="A75" s="426"/>
      <c r="B75" s="416"/>
      <c r="C75" s="415"/>
      <c r="D75" s="416"/>
      <c r="E75" s="420"/>
      <c r="F75" s="134"/>
      <c r="G75" s="685"/>
      <c r="H75" s="290"/>
      <c r="I75" s="290"/>
      <c r="J75" s="290"/>
      <c r="K75" s="290"/>
      <c r="L75" s="290"/>
      <c r="M75" s="290"/>
      <c r="N75" s="290"/>
      <c r="O75" s="290"/>
      <c r="P75" s="290"/>
      <c r="Q75" s="290"/>
      <c r="R75" s="290"/>
      <c r="S75" s="290"/>
      <c r="T75" s="290"/>
      <c r="U75" s="290"/>
      <c r="V75" s="444"/>
      <c r="W75" s="410" t="s">
        <v>561</v>
      </c>
      <c r="X75" s="411"/>
      <c r="Y75" s="411"/>
      <c r="Z75" s="411"/>
      <c r="AA75" s="412"/>
      <c r="AB75" s="407" t="s">
        <v>713</v>
      </c>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9"/>
    </row>
    <row r="76" spans="1:51" ht="34.5" customHeight="1" x14ac:dyDescent="0.15">
      <c r="A76" s="426"/>
      <c r="B76" s="416"/>
      <c r="C76" s="413" t="s">
        <v>572</v>
      </c>
      <c r="D76" s="414"/>
      <c r="E76" s="417" t="s">
        <v>258</v>
      </c>
      <c r="F76" s="131"/>
      <c r="G76" s="394" t="s">
        <v>175</v>
      </c>
      <c r="H76" s="395"/>
      <c r="I76" s="395"/>
      <c r="J76" s="421" t="s">
        <v>586</v>
      </c>
      <c r="K76" s="422"/>
      <c r="L76" s="422"/>
      <c r="M76" s="422"/>
      <c r="N76" s="422"/>
      <c r="O76" s="422"/>
      <c r="P76" s="422"/>
      <c r="Q76" s="422"/>
      <c r="R76" s="422"/>
      <c r="S76" s="422"/>
      <c r="T76" s="423"/>
      <c r="U76" s="392" t="s">
        <v>721</v>
      </c>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3"/>
      <c r="AY76" s="75"/>
    </row>
    <row r="77" spans="1:51" ht="34.5" customHeight="1" x14ac:dyDescent="0.15">
      <c r="A77" s="426"/>
      <c r="B77" s="416"/>
      <c r="C77" s="415"/>
      <c r="D77" s="416"/>
      <c r="E77" s="418"/>
      <c r="F77" s="419"/>
      <c r="G77" s="394" t="s">
        <v>573</v>
      </c>
      <c r="H77" s="395"/>
      <c r="I77" s="395"/>
      <c r="J77" s="395"/>
      <c r="K77" s="395"/>
      <c r="L77" s="395"/>
      <c r="M77" s="395"/>
      <c r="N77" s="395"/>
      <c r="O77" s="395"/>
      <c r="P77" s="395"/>
      <c r="Q77" s="395"/>
      <c r="R77" s="395"/>
      <c r="S77" s="395"/>
      <c r="T77" s="395"/>
      <c r="U77" s="391" t="s">
        <v>712</v>
      </c>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393"/>
      <c r="AY77" s="75"/>
    </row>
    <row r="78" spans="1:51" ht="34.5" customHeight="1" thickBot="1" x14ac:dyDescent="0.2">
      <c r="A78" s="426"/>
      <c r="B78" s="416"/>
      <c r="C78" s="415"/>
      <c r="D78" s="416"/>
      <c r="E78" s="420"/>
      <c r="F78" s="134"/>
      <c r="G78" s="394" t="s">
        <v>561</v>
      </c>
      <c r="H78" s="395"/>
      <c r="I78" s="395"/>
      <c r="J78" s="395"/>
      <c r="K78" s="395"/>
      <c r="L78" s="395"/>
      <c r="M78" s="395"/>
      <c r="N78" s="395"/>
      <c r="O78" s="395"/>
      <c r="P78" s="395"/>
      <c r="Q78" s="395"/>
      <c r="R78" s="395"/>
      <c r="S78" s="395"/>
      <c r="T78" s="395"/>
      <c r="U78" s="686" t="s">
        <v>712</v>
      </c>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4"/>
      <c r="AY78" s="75"/>
    </row>
    <row r="79" spans="1:51" ht="27" customHeight="1" x14ac:dyDescent="0.15">
      <c r="A79" s="396" t="s">
        <v>45</v>
      </c>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8"/>
    </row>
    <row r="80" spans="1:51" ht="27" customHeight="1" x14ac:dyDescent="0.15">
      <c r="A80" s="5"/>
      <c r="B80" s="6"/>
      <c r="C80" s="399" t="s">
        <v>30</v>
      </c>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1"/>
      <c r="AD80" s="400" t="s">
        <v>34</v>
      </c>
      <c r="AE80" s="400"/>
      <c r="AF80" s="400"/>
      <c r="AG80" s="402" t="s">
        <v>29</v>
      </c>
      <c r="AH80" s="400"/>
      <c r="AI80" s="400"/>
      <c r="AJ80" s="400"/>
      <c r="AK80" s="400"/>
      <c r="AL80" s="400"/>
      <c r="AM80" s="400"/>
      <c r="AN80" s="400"/>
      <c r="AO80" s="400"/>
      <c r="AP80" s="400"/>
      <c r="AQ80" s="400"/>
      <c r="AR80" s="400"/>
      <c r="AS80" s="400"/>
      <c r="AT80" s="400"/>
      <c r="AU80" s="400"/>
      <c r="AV80" s="400"/>
      <c r="AW80" s="400"/>
      <c r="AX80" s="403"/>
    </row>
    <row r="81" spans="1:50" ht="51.75" customHeight="1" x14ac:dyDescent="0.15">
      <c r="A81" s="369" t="s">
        <v>131</v>
      </c>
      <c r="B81" s="370"/>
      <c r="C81" s="375" t="s">
        <v>132</v>
      </c>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7"/>
      <c r="AD81" s="378" t="s">
        <v>618</v>
      </c>
      <c r="AE81" s="379"/>
      <c r="AF81" s="379"/>
      <c r="AG81" s="380" t="s">
        <v>627</v>
      </c>
      <c r="AH81" s="381"/>
      <c r="AI81" s="381"/>
      <c r="AJ81" s="381"/>
      <c r="AK81" s="381"/>
      <c r="AL81" s="381"/>
      <c r="AM81" s="381"/>
      <c r="AN81" s="381"/>
      <c r="AO81" s="381"/>
      <c r="AP81" s="381"/>
      <c r="AQ81" s="381"/>
      <c r="AR81" s="381"/>
      <c r="AS81" s="381"/>
      <c r="AT81" s="381"/>
      <c r="AU81" s="381"/>
      <c r="AV81" s="381"/>
      <c r="AW81" s="381"/>
      <c r="AX81" s="382"/>
    </row>
    <row r="82" spans="1:50" ht="53.25" customHeight="1" x14ac:dyDescent="0.15">
      <c r="A82" s="371"/>
      <c r="B82" s="372"/>
      <c r="C82" s="383" t="s">
        <v>35</v>
      </c>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26"/>
      <c r="AD82" s="327" t="s">
        <v>618</v>
      </c>
      <c r="AE82" s="328"/>
      <c r="AF82" s="328"/>
      <c r="AG82" s="322" t="s">
        <v>628</v>
      </c>
      <c r="AH82" s="323"/>
      <c r="AI82" s="323"/>
      <c r="AJ82" s="323"/>
      <c r="AK82" s="323"/>
      <c r="AL82" s="323"/>
      <c r="AM82" s="323"/>
      <c r="AN82" s="323"/>
      <c r="AO82" s="323"/>
      <c r="AP82" s="323"/>
      <c r="AQ82" s="323"/>
      <c r="AR82" s="323"/>
      <c r="AS82" s="323"/>
      <c r="AT82" s="323"/>
      <c r="AU82" s="323"/>
      <c r="AV82" s="323"/>
      <c r="AW82" s="323"/>
      <c r="AX82" s="324"/>
    </row>
    <row r="83" spans="1:50" ht="53.25" customHeight="1" x14ac:dyDescent="0.15">
      <c r="A83" s="373"/>
      <c r="B83" s="374"/>
      <c r="C83" s="385" t="s">
        <v>133</v>
      </c>
      <c r="D83" s="386"/>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7"/>
      <c r="AD83" s="340" t="s">
        <v>618</v>
      </c>
      <c r="AE83" s="341"/>
      <c r="AF83" s="341"/>
      <c r="AG83" s="286" t="s">
        <v>651</v>
      </c>
      <c r="AH83" s="287"/>
      <c r="AI83" s="287"/>
      <c r="AJ83" s="287"/>
      <c r="AK83" s="287"/>
      <c r="AL83" s="287"/>
      <c r="AM83" s="287"/>
      <c r="AN83" s="287"/>
      <c r="AO83" s="287"/>
      <c r="AP83" s="287"/>
      <c r="AQ83" s="287"/>
      <c r="AR83" s="287"/>
      <c r="AS83" s="287"/>
      <c r="AT83" s="287"/>
      <c r="AU83" s="287"/>
      <c r="AV83" s="287"/>
      <c r="AW83" s="287"/>
      <c r="AX83" s="288"/>
    </row>
    <row r="84" spans="1:50" ht="27" customHeight="1" x14ac:dyDescent="0.15">
      <c r="A84" s="302" t="s">
        <v>37</v>
      </c>
      <c r="B84" s="350"/>
      <c r="C84" s="352" t="s">
        <v>39</v>
      </c>
      <c r="D84" s="279"/>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4"/>
      <c r="AD84" s="280" t="s">
        <v>618</v>
      </c>
      <c r="AE84" s="281"/>
      <c r="AF84" s="281"/>
      <c r="AG84" s="283" t="s">
        <v>629</v>
      </c>
      <c r="AH84" s="284"/>
      <c r="AI84" s="284"/>
      <c r="AJ84" s="284"/>
      <c r="AK84" s="284"/>
      <c r="AL84" s="284"/>
      <c r="AM84" s="284"/>
      <c r="AN84" s="284"/>
      <c r="AO84" s="284"/>
      <c r="AP84" s="284"/>
      <c r="AQ84" s="284"/>
      <c r="AR84" s="284"/>
      <c r="AS84" s="284"/>
      <c r="AT84" s="284"/>
      <c r="AU84" s="284"/>
      <c r="AV84" s="284"/>
      <c r="AW84" s="284"/>
      <c r="AX84" s="285"/>
    </row>
    <row r="85" spans="1:50" ht="35.25" customHeight="1" x14ac:dyDescent="0.15">
      <c r="A85" s="304"/>
      <c r="B85" s="351"/>
      <c r="C85" s="355"/>
      <c r="D85" s="356"/>
      <c r="E85" s="359" t="s">
        <v>241</v>
      </c>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1"/>
      <c r="AD85" s="327" t="s">
        <v>630</v>
      </c>
      <c r="AE85" s="328"/>
      <c r="AF85" s="329"/>
      <c r="AG85" s="286"/>
      <c r="AH85" s="287"/>
      <c r="AI85" s="287"/>
      <c r="AJ85" s="287"/>
      <c r="AK85" s="287"/>
      <c r="AL85" s="287"/>
      <c r="AM85" s="287"/>
      <c r="AN85" s="287"/>
      <c r="AO85" s="287"/>
      <c r="AP85" s="287"/>
      <c r="AQ85" s="287"/>
      <c r="AR85" s="287"/>
      <c r="AS85" s="287"/>
      <c r="AT85" s="287"/>
      <c r="AU85" s="287"/>
      <c r="AV85" s="287"/>
      <c r="AW85" s="287"/>
      <c r="AX85" s="288"/>
    </row>
    <row r="86" spans="1:50" ht="26.25" customHeight="1" x14ac:dyDescent="0.15">
      <c r="A86" s="304"/>
      <c r="B86" s="351"/>
      <c r="C86" s="357"/>
      <c r="D86" s="358"/>
      <c r="E86" s="362" t="s">
        <v>205</v>
      </c>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4"/>
      <c r="AD86" s="365" t="s">
        <v>631</v>
      </c>
      <c r="AE86" s="366"/>
      <c r="AF86" s="366"/>
      <c r="AG86" s="286"/>
      <c r="AH86" s="287"/>
      <c r="AI86" s="287"/>
      <c r="AJ86" s="287"/>
      <c r="AK86" s="287"/>
      <c r="AL86" s="287"/>
      <c r="AM86" s="287"/>
      <c r="AN86" s="287"/>
      <c r="AO86" s="287"/>
      <c r="AP86" s="287"/>
      <c r="AQ86" s="287"/>
      <c r="AR86" s="287"/>
      <c r="AS86" s="287"/>
      <c r="AT86" s="287"/>
      <c r="AU86" s="287"/>
      <c r="AV86" s="287"/>
      <c r="AW86" s="287"/>
      <c r="AX86" s="288"/>
    </row>
    <row r="87" spans="1:50" ht="26.25" customHeight="1" x14ac:dyDescent="0.15">
      <c r="A87" s="304"/>
      <c r="B87" s="305"/>
      <c r="C87" s="367" t="s">
        <v>40</v>
      </c>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11" t="s">
        <v>632</v>
      </c>
      <c r="AE87" s="312"/>
      <c r="AF87" s="312"/>
      <c r="AG87" s="314" t="s">
        <v>633</v>
      </c>
      <c r="AH87" s="315"/>
      <c r="AI87" s="315"/>
      <c r="AJ87" s="315"/>
      <c r="AK87" s="315"/>
      <c r="AL87" s="315"/>
      <c r="AM87" s="315"/>
      <c r="AN87" s="315"/>
      <c r="AO87" s="315"/>
      <c r="AP87" s="315"/>
      <c r="AQ87" s="315"/>
      <c r="AR87" s="315"/>
      <c r="AS87" s="315"/>
      <c r="AT87" s="315"/>
      <c r="AU87" s="315"/>
      <c r="AV87" s="315"/>
      <c r="AW87" s="315"/>
      <c r="AX87" s="316"/>
    </row>
    <row r="88" spans="1:50" ht="26.25" customHeight="1" x14ac:dyDescent="0.15">
      <c r="A88" s="304"/>
      <c r="B88" s="305"/>
      <c r="C88" s="325" t="s">
        <v>134</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7" t="s">
        <v>618</v>
      </c>
      <c r="AE88" s="328"/>
      <c r="AF88" s="328"/>
      <c r="AG88" s="322" t="s">
        <v>634</v>
      </c>
      <c r="AH88" s="323"/>
      <c r="AI88" s="323"/>
      <c r="AJ88" s="323"/>
      <c r="AK88" s="323"/>
      <c r="AL88" s="323"/>
      <c r="AM88" s="323"/>
      <c r="AN88" s="323"/>
      <c r="AO88" s="323"/>
      <c r="AP88" s="323"/>
      <c r="AQ88" s="323"/>
      <c r="AR88" s="323"/>
      <c r="AS88" s="323"/>
      <c r="AT88" s="323"/>
      <c r="AU88" s="323"/>
      <c r="AV88" s="323"/>
      <c r="AW88" s="323"/>
      <c r="AX88" s="324"/>
    </row>
    <row r="89" spans="1:50" ht="26.25" customHeight="1" x14ac:dyDescent="0.15">
      <c r="A89" s="304"/>
      <c r="B89" s="305"/>
      <c r="C89" s="325" t="s">
        <v>36</v>
      </c>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7" t="s">
        <v>618</v>
      </c>
      <c r="AE89" s="328"/>
      <c r="AF89" s="328"/>
      <c r="AG89" s="322" t="s">
        <v>635</v>
      </c>
      <c r="AH89" s="323"/>
      <c r="AI89" s="323"/>
      <c r="AJ89" s="323"/>
      <c r="AK89" s="323"/>
      <c r="AL89" s="323"/>
      <c r="AM89" s="323"/>
      <c r="AN89" s="323"/>
      <c r="AO89" s="323"/>
      <c r="AP89" s="323"/>
      <c r="AQ89" s="323"/>
      <c r="AR89" s="323"/>
      <c r="AS89" s="323"/>
      <c r="AT89" s="323"/>
      <c r="AU89" s="323"/>
      <c r="AV89" s="323"/>
      <c r="AW89" s="323"/>
      <c r="AX89" s="324"/>
    </row>
    <row r="90" spans="1:50" ht="26.25" customHeight="1" x14ac:dyDescent="0.15">
      <c r="A90" s="304"/>
      <c r="B90" s="305"/>
      <c r="C90" s="325" t="s">
        <v>41</v>
      </c>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39"/>
      <c r="AD90" s="327" t="s">
        <v>618</v>
      </c>
      <c r="AE90" s="328"/>
      <c r="AF90" s="328"/>
      <c r="AG90" s="322" t="s">
        <v>636</v>
      </c>
      <c r="AH90" s="323"/>
      <c r="AI90" s="323"/>
      <c r="AJ90" s="323"/>
      <c r="AK90" s="323"/>
      <c r="AL90" s="323"/>
      <c r="AM90" s="323"/>
      <c r="AN90" s="323"/>
      <c r="AO90" s="323"/>
      <c r="AP90" s="323"/>
      <c r="AQ90" s="323"/>
      <c r="AR90" s="323"/>
      <c r="AS90" s="323"/>
      <c r="AT90" s="323"/>
      <c r="AU90" s="323"/>
      <c r="AV90" s="323"/>
      <c r="AW90" s="323"/>
      <c r="AX90" s="324"/>
    </row>
    <row r="91" spans="1:50" ht="27" customHeight="1" x14ac:dyDescent="0.15">
      <c r="A91" s="304"/>
      <c r="B91" s="305"/>
      <c r="C91" s="325" t="s">
        <v>217</v>
      </c>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39"/>
      <c r="AD91" s="340" t="s">
        <v>632</v>
      </c>
      <c r="AE91" s="341"/>
      <c r="AF91" s="341"/>
      <c r="AG91" s="342" t="s">
        <v>632</v>
      </c>
      <c r="AH91" s="343"/>
      <c r="AI91" s="343"/>
      <c r="AJ91" s="343"/>
      <c r="AK91" s="343"/>
      <c r="AL91" s="343"/>
      <c r="AM91" s="343"/>
      <c r="AN91" s="343"/>
      <c r="AO91" s="343"/>
      <c r="AP91" s="343"/>
      <c r="AQ91" s="343"/>
      <c r="AR91" s="343"/>
      <c r="AS91" s="343"/>
      <c r="AT91" s="343"/>
      <c r="AU91" s="343"/>
      <c r="AV91" s="343"/>
      <c r="AW91" s="343"/>
      <c r="AX91" s="344"/>
    </row>
    <row r="92" spans="1:50" ht="116.25" customHeight="1" x14ac:dyDescent="0.15">
      <c r="A92" s="304"/>
      <c r="B92" s="305"/>
      <c r="C92" s="388" t="s">
        <v>218</v>
      </c>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90"/>
      <c r="AD92" s="327" t="s">
        <v>618</v>
      </c>
      <c r="AE92" s="328"/>
      <c r="AF92" s="329"/>
      <c r="AG92" s="322" t="s">
        <v>714</v>
      </c>
      <c r="AH92" s="323"/>
      <c r="AI92" s="323"/>
      <c r="AJ92" s="323"/>
      <c r="AK92" s="323"/>
      <c r="AL92" s="323"/>
      <c r="AM92" s="323"/>
      <c r="AN92" s="323"/>
      <c r="AO92" s="323"/>
      <c r="AP92" s="323"/>
      <c r="AQ92" s="323"/>
      <c r="AR92" s="323"/>
      <c r="AS92" s="323"/>
      <c r="AT92" s="323"/>
      <c r="AU92" s="323"/>
      <c r="AV92" s="323"/>
      <c r="AW92" s="323"/>
      <c r="AX92" s="324"/>
    </row>
    <row r="93" spans="1:50" ht="26.25" customHeight="1" x14ac:dyDescent="0.15">
      <c r="A93" s="306"/>
      <c r="B93" s="307"/>
      <c r="C93" s="330" t="s">
        <v>208</v>
      </c>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2"/>
      <c r="AD93" s="333" t="s">
        <v>618</v>
      </c>
      <c r="AE93" s="334"/>
      <c r="AF93" s="335"/>
      <c r="AG93" s="336" t="s">
        <v>637</v>
      </c>
      <c r="AH93" s="337"/>
      <c r="AI93" s="337"/>
      <c r="AJ93" s="337"/>
      <c r="AK93" s="337"/>
      <c r="AL93" s="337"/>
      <c r="AM93" s="337"/>
      <c r="AN93" s="337"/>
      <c r="AO93" s="337"/>
      <c r="AP93" s="337"/>
      <c r="AQ93" s="337"/>
      <c r="AR93" s="337"/>
      <c r="AS93" s="337"/>
      <c r="AT93" s="337"/>
      <c r="AU93" s="337"/>
      <c r="AV93" s="337"/>
      <c r="AW93" s="337"/>
      <c r="AX93" s="338"/>
    </row>
    <row r="94" spans="1:50" ht="27" customHeight="1" x14ac:dyDescent="0.15">
      <c r="A94" s="302" t="s">
        <v>38</v>
      </c>
      <c r="B94" s="303"/>
      <c r="C94" s="308" t="s">
        <v>209</v>
      </c>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10"/>
      <c r="AD94" s="311" t="s">
        <v>618</v>
      </c>
      <c r="AE94" s="312"/>
      <c r="AF94" s="313"/>
      <c r="AG94" s="314" t="s">
        <v>638</v>
      </c>
      <c r="AH94" s="315"/>
      <c r="AI94" s="315"/>
      <c r="AJ94" s="315"/>
      <c r="AK94" s="315"/>
      <c r="AL94" s="315"/>
      <c r="AM94" s="315"/>
      <c r="AN94" s="315"/>
      <c r="AO94" s="315"/>
      <c r="AP94" s="315"/>
      <c r="AQ94" s="315"/>
      <c r="AR94" s="315"/>
      <c r="AS94" s="315"/>
      <c r="AT94" s="315"/>
      <c r="AU94" s="315"/>
      <c r="AV94" s="315"/>
      <c r="AW94" s="315"/>
      <c r="AX94" s="316"/>
    </row>
    <row r="95" spans="1:50" ht="35.25" customHeight="1" x14ac:dyDescent="0.15">
      <c r="A95" s="304"/>
      <c r="B95" s="305"/>
      <c r="C95" s="317" t="s">
        <v>43</v>
      </c>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9"/>
      <c r="AD95" s="320" t="s">
        <v>618</v>
      </c>
      <c r="AE95" s="321"/>
      <c r="AF95" s="321"/>
      <c r="AG95" s="322" t="s">
        <v>638</v>
      </c>
      <c r="AH95" s="323"/>
      <c r="AI95" s="323"/>
      <c r="AJ95" s="323"/>
      <c r="AK95" s="323"/>
      <c r="AL95" s="323"/>
      <c r="AM95" s="323"/>
      <c r="AN95" s="323"/>
      <c r="AO95" s="323"/>
      <c r="AP95" s="323"/>
      <c r="AQ95" s="323"/>
      <c r="AR95" s="323"/>
      <c r="AS95" s="323"/>
      <c r="AT95" s="323"/>
      <c r="AU95" s="323"/>
      <c r="AV95" s="323"/>
      <c r="AW95" s="323"/>
      <c r="AX95" s="324"/>
    </row>
    <row r="96" spans="1:50" ht="27" customHeight="1" x14ac:dyDescent="0.15">
      <c r="A96" s="304"/>
      <c r="B96" s="305"/>
      <c r="C96" s="325" t="s">
        <v>173</v>
      </c>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7" t="s">
        <v>618</v>
      </c>
      <c r="AE96" s="328"/>
      <c r="AF96" s="328"/>
      <c r="AG96" s="322" t="s">
        <v>638</v>
      </c>
      <c r="AH96" s="323"/>
      <c r="AI96" s="323"/>
      <c r="AJ96" s="323"/>
      <c r="AK96" s="323"/>
      <c r="AL96" s="323"/>
      <c r="AM96" s="323"/>
      <c r="AN96" s="323"/>
      <c r="AO96" s="323"/>
      <c r="AP96" s="323"/>
      <c r="AQ96" s="323"/>
      <c r="AR96" s="323"/>
      <c r="AS96" s="323"/>
      <c r="AT96" s="323"/>
      <c r="AU96" s="323"/>
      <c r="AV96" s="323"/>
      <c r="AW96" s="323"/>
      <c r="AX96" s="324"/>
    </row>
    <row r="97" spans="1:50" ht="27" customHeight="1" x14ac:dyDescent="0.15">
      <c r="A97" s="306"/>
      <c r="B97" s="307"/>
      <c r="C97" s="325" t="s">
        <v>42</v>
      </c>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7" t="s">
        <v>618</v>
      </c>
      <c r="AE97" s="328"/>
      <c r="AF97" s="328"/>
      <c r="AG97" s="289" t="s">
        <v>656</v>
      </c>
      <c r="AH97" s="290"/>
      <c r="AI97" s="290"/>
      <c r="AJ97" s="290"/>
      <c r="AK97" s="290"/>
      <c r="AL97" s="290"/>
      <c r="AM97" s="290"/>
      <c r="AN97" s="290"/>
      <c r="AO97" s="290"/>
      <c r="AP97" s="290"/>
      <c r="AQ97" s="290"/>
      <c r="AR97" s="290"/>
      <c r="AS97" s="290"/>
      <c r="AT97" s="290"/>
      <c r="AU97" s="290"/>
      <c r="AV97" s="290"/>
      <c r="AW97" s="290"/>
      <c r="AX97" s="291"/>
    </row>
    <row r="98" spans="1:50" ht="41.25" customHeight="1" x14ac:dyDescent="0.15">
      <c r="A98" s="271" t="s">
        <v>55</v>
      </c>
      <c r="B98" s="272"/>
      <c r="C98" s="277" t="s">
        <v>135</v>
      </c>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9"/>
      <c r="AD98" s="280" t="s">
        <v>618</v>
      </c>
      <c r="AE98" s="281"/>
      <c r="AF98" s="282"/>
      <c r="AG98" s="283" t="s">
        <v>639</v>
      </c>
      <c r="AH98" s="284"/>
      <c r="AI98" s="284"/>
      <c r="AJ98" s="284"/>
      <c r="AK98" s="284"/>
      <c r="AL98" s="284"/>
      <c r="AM98" s="284"/>
      <c r="AN98" s="284"/>
      <c r="AO98" s="284"/>
      <c r="AP98" s="284"/>
      <c r="AQ98" s="284"/>
      <c r="AR98" s="284"/>
      <c r="AS98" s="284"/>
      <c r="AT98" s="284"/>
      <c r="AU98" s="284"/>
      <c r="AV98" s="284"/>
      <c r="AW98" s="284"/>
      <c r="AX98" s="285"/>
    </row>
    <row r="99" spans="1:50" ht="19.7" customHeight="1" x14ac:dyDescent="0.15">
      <c r="A99" s="273"/>
      <c r="B99" s="274"/>
      <c r="C99" s="725" t="s">
        <v>0</v>
      </c>
      <c r="D99" s="726"/>
      <c r="E99" s="726"/>
      <c r="F99" s="726"/>
      <c r="G99" s="726"/>
      <c r="H99" s="726"/>
      <c r="I99" s="726"/>
      <c r="J99" s="726"/>
      <c r="K99" s="726"/>
      <c r="L99" s="726"/>
      <c r="M99" s="726"/>
      <c r="N99" s="726"/>
      <c r="O99" s="722" t="s">
        <v>578</v>
      </c>
      <c r="P99" s="723"/>
      <c r="Q99" s="723"/>
      <c r="R99" s="723"/>
      <c r="S99" s="723"/>
      <c r="T99" s="723"/>
      <c r="U99" s="723"/>
      <c r="V99" s="723"/>
      <c r="W99" s="723"/>
      <c r="X99" s="723"/>
      <c r="Y99" s="723"/>
      <c r="Z99" s="723"/>
      <c r="AA99" s="723"/>
      <c r="AB99" s="723"/>
      <c r="AC99" s="723"/>
      <c r="AD99" s="723"/>
      <c r="AE99" s="723"/>
      <c r="AF99" s="724"/>
      <c r="AG99" s="286"/>
      <c r="AH99" s="287"/>
      <c r="AI99" s="287"/>
      <c r="AJ99" s="287"/>
      <c r="AK99" s="287"/>
      <c r="AL99" s="287"/>
      <c r="AM99" s="287"/>
      <c r="AN99" s="287"/>
      <c r="AO99" s="287"/>
      <c r="AP99" s="287"/>
      <c r="AQ99" s="287"/>
      <c r="AR99" s="287"/>
      <c r="AS99" s="287"/>
      <c r="AT99" s="287"/>
      <c r="AU99" s="287"/>
      <c r="AV99" s="287"/>
      <c r="AW99" s="287"/>
      <c r="AX99" s="288"/>
    </row>
    <row r="100" spans="1:50" ht="24.75" customHeight="1" x14ac:dyDescent="0.15">
      <c r="A100" s="273"/>
      <c r="B100" s="274"/>
      <c r="C100" s="749"/>
      <c r="D100" s="750"/>
      <c r="E100" s="297" t="s">
        <v>612</v>
      </c>
      <c r="F100" s="297"/>
      <c r="G100" s="297"/>
      <c r="H100" s="298"/>
      <c r="I100" s="298"/>
      <c r="J100" s="751"/>
      <c r="K100" s="751"/>
      <c r="L100" s="751"/>
      <c r="M100" s="298"/>
      <c r="N100" s="752"/>
      <c r="O100" s="753" t="s">
        <v>613</v>
      </c>
      <c r="P100" s="754"/>
      <c r="Q100" s="754"/>
      <c r="R100" s="754"/>
      <c r="S100" s="754"/>
      <c r="T100" s="754"/>
      <c r="U100" s="754"/>
      <c r="V100" s="754"/>
      <c r="W100" s="754"/>
      <c r="X100" s="754"/>
      <c r="Y100" s="754"/>
      <c r="Z100" s="754"/>
      <c r="AA100" s="754"/>
      <c r="AB100" s="754"/>
      <c r="AC100" s="754"/>
      <c r="AD100" s="754"/>
      <c r="AE100" s="754"/>
      <c r="AF100" s="755"/>
      <c r="AG100" s="286"/>
      <c r="AH100" s="287"/>
      <c r="AI100" s="287"/>
      <c r="AJ100" s="287"/>
      <c r="AK100" s="287"/>
      <c r="AL100" s="287"/>
      <c r="AM100" s="287"/>
      <c r="AN100" s="287"/>
      <c r="AO100" s="287"/>
      <c r="AP100" s="287"/>
      <c r="AQ100" s="287"/>
      <c r="AR100" s="287"/>
      <c r="AS100" s="287"/>
      <c r="AT100" s="287"/>
      <c r="AU100" s="287"/>
      <c r="AV100" s="287"/>
      <c r="AW100" s="287"/>
      <c r="AX100" s="288"/>
    </row>
    <row r="101" spans="1:50" ht="24.75" customHeight="1" x14ac:dyDescent="0.15">
      <c r="A101" s="273"/>
      <c r="B101" s="274"/>
      <c r="C101" s="295"/>
      <c r="D101" s="296"/>
      <c r="E101" s="297"/>
      <c r="F101" s="297"/>
      <c r="G101" s="297"/>
      <c r="H101" s="298"/>
      <c r="I101" s="298"/>
      <c r="J101" s="292"/>
      <c r="K101" s="292"/>
      <c r="L101" s="292"/>
      <c r="M101" s="293"/>
      <c r="N101" s="294"/>
      <c r="O101" s="756"/>
      <c r="P101" s="757"/>
      <c r="Q101" s="757"/>
      <c r="R101" s="757"/>
      <c r="S101" s="757"/>
      <c r="T101" s="757"/>
      <c r="U101" s="757"/>
      <c r="V101" s="757"/>
      <c r="W101" s="757"/>
      <c r="X101" s="757"/>
      <c r="Y101" s="757"/>
      <c r="Z101" s="757"/>
      <c r="AA101" s="757"/>
      <c r="AB101" s="757"/>
      <c r="AC101" s="757"/>
      <c r="AD101" s="757"/>
      <c r="AE101" s="757"/>
      <c r="AF101" s="758"/>
      <c r="AG101" s="286"/>
      <c r="AH101" s="287"/>
      <c r="AI101" s="287"/>
      <c r="AJ101" s="287"/>
      <c r="AK101" s="287"/>
      <c r="AL101" s="287"/>
      <c r="AM101" s="287"/>
      <c r="AN101" s="287"/>
      <c r="AO101" s="287"/>
      <c r="AP101" s="287"/>
      <c r="AQ101" s="287"/>
      <c r="AR101" s="287"/>
      <c r="AS101" s="287"/>
      <c r="AT101" s="287"/>
      <c r="AU101" s="287"/>
      <c r="AV101" s="287"/>
      <c r="AW101" s="287"/>
      <c r="AX101" s="288"/>
    </row>
    <row r="102" spans="1:50" ht="24.75" customHeight="1" x14ac:dyDescent="0.15">
      <c r="A102" s="273"/>
      <c r="B102" s="274"/>
      <c r="C102" s="295"/>
      <c r="D102" s="296"/>
      <c r="E102" s="297"/>
      <c r="F102" s="297"/>
      <c r="G102" s="297"/>
      <c r="H102" s="298"/>
      <c r="I102" s="298"/>
      <c r="J102" s="292"/>
      <c r="K102" s="292"/>
      <c r="L102" s="292"/>
      <c r="M102" s="293"/>
      <c r="N102" s="294"/>
      <c r="O102" s="756"/>
      <c r="P102" s="757"/>
      <c r="Q102" s="757"/>
      <c r="R102" s="757"/>
      <c r="S102" s="757"/>
      <c r="T102" s="757"/>
      <c r="U102" s="757"/>
      <c r="V102" s="757"/>
      <c r="W102" s="757"/>
      <c r="X102" s="757"/>
      <c r="Y102" s="757"/>
      <c r="Z102" s="757"/>
      <c r="AA102" s="757"/>
      <c r="AB102" s="757"/>
      <c r="AC102" s="757"/>
      <c r="AD102" s="757"/>
      <c r="AE102" s="757"/>
      <c r="AF102" s="758"/>
      <c r="AG102" s="286"/>
      <c r="AH102" s="287"/>
      <c r="AI102" s="287"/>
      <c r="AJ102" s="287"/>
      <c r="AK102" s="287"/>
      <c r="AL102" s="287"/>
      <c r="AM102" s="287"/>
      <c r="AN102" s="287"/>
      <c r="AO102" s="287"/>
      <c r="AP102" s="287"/>
      <c r="AQ102" s="287"/>
      <c r="AR102" s="287"/>
      <c r="AS102" s="287"/>
      <c r="AT102" s="287"/>
      <c r="AU102" s="287"/>
      <c r="AV102" s="287"/>
      <c r="AW102" s="287"/>
      <c r="AX102" s="288"/>
    </row>
    <row r="103" spans="1:50" ht="24.75" customHeight="1" x14ac:dyDescent="0.15">
      <c r="A103" s="273"/>
      <c r="B103" s="274"/>
      <c r="C103" s="295"/>
      <c r="D103" s="296"/>
      <c r="E103" s="297"/>
      <c r="F103" s="297"/>
      <c r="G103" s="297"/>
      <c r="H103" s="298"/>
      <c r="I103" s="298"/>
      <c r="J103" s="292"/>
      <c r="K103" s="292"/>
      <c r="L103" s="292"/>
      <c r="M103" s="293"/>
      <c r="N103" s="294"/>
      <c r="O103" s="756"/>
      <c r="P103" s="757"/>
      <c r="Q103" s="757"/>
      <c r="R103" s="757"/>
      <c r="S103" s="757"/>
      <c r="T103" s="757"/>
      <c r="U103" s="757"/>
      <c r="V103" s="757"/>
      <c r="W103" s="757"/>
      <c r="X103" s="757"/>
      <c r="Y103" s="757"/>
      <c r="Z103" s="757"/>
      <c r="AA103" s="757"/>
      <c r="AB103" s="757"/>
      <c r="AC103" s="757"/>
      <c r="AD103" s="757"/>
      <c r="AE103" s="757"/>
      <c r="AF103" s="758"/>
      <c r="AG103" s="286"/>
      <c r="AH103" s="287"/>
      <c r="AI103" s="287"/>
      <c r="AJ103" s="287"/>
      <c r="AK103" s="287"/>
      <c r="AL103" s="287"/>
      <c r="AM103" s="287"/>
      <c r="AN103" s="287"/>
      <c r="AO103" s="287"/>
      <c r="AP103" s="287"/>
      <c r="AQ103" s="287"/>
      <c r="AR103" s="287"/>
      <c r="AS103" s="287"/>
      <c r="AT103" s="287"/>
      <c r="AU103" s="287"/>
      <c r="AV103" s="287"/>
      <c r="AW103" s="287"/>
      <c r="AX103" s="288"/>
    </row>
    <row r="104" spans="1:50" ht="24.75" customHeight="1" x14ac:dyDescent="0.15">
      <c r="A104" s="275"/>
      <c r="B104" s="276"/>
      <c r="C104" s="299"/>
      <c r="D104" s="300"/>
      <c r="E104" s="297"/>
      <c r="F104" s="297"/>
      <c r="G104" s="297"/>
      <c r="H104" s="298"/>
      <c r="I104" s="298"/>
      <c r="J104" s="301"/>
      <c r="K104" s="301"/>
      <c r="L104" s="301"/>
      <c r="M104" s="747"/>
      <c r="N104" s="748"/>
      <c r="O104" s="759"/>
      <c r="P104" s="760"/>
      <c r="Q104" s="760"/>
      <c r="R104" s="760"/>
      <c r="S104" s="760"/>
      <c r="T104" s="760"/>
      <c r="U104" s="760"/>
      <c r="V104" s="760"/>
      <c r="W104" s="760"/>
      <c r="X104" s="760"/>
      <c r="Y104" s="760"/>
      <c r="Z104" s="760"/>
      <c r="AA104" s="760"/>
      <c r="AB104" s="760"/>
      <c r="AC104" s="760"/>
      <c r="AD104" s="760"/>
      <c r="AE104" s="760"/>
      <c r="AF104" s="761"/>
      <c r="AG104" s="289"/>
      <c r="AH104" s="290"/>
      <c r="AI104" s="290"/>
      <c r="AJ104" s="290"/>
      <c r="AK104" s="290"/>
      <c r="AL104" s="290"/>
      <c r="AM104" s="290"/>
      <c r="AN104" s="290"/>
      <c r="AO104" s="290"/>
      <c r="AP104" s="290"/>
      <c r="AQ104" s="290"/>
      <c r="AR104" s="290"/>
      <c r="AS104" s="290"/>
      <c r="AT104" s="290"/>
      <c r="AU104" s="290"/>
      <c r="AV104" s="290"/>
      <c r="AW104" s="290"/>
      <c r="AX104" s="291"/>
    </row>
    <row r="105" spans="1:50" ht="67.5" customHeight="1" x14ac:dyDescent="0.15">
      <c r="A105" s="302" t="s">
        <v>46</v>
      </c>
      <c r="B105" s="737"/>
      <c r="C105" s="227" t="s">
        <v>50</v>
      </c>
      <c r="D105" s="566"/>
      <c r="E105" s="566"/>
      <c r="F105" s="567"/>
      <c r="G105" s="740" t="s">
        <v>640</v>
      </c>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row>
    <row r="106" spans="1:50" ht="67.5" customHeight="1" thickBot="1" x14ac:dyDescent="0.2">
      <c r="A106" s="738"/>
      <c r="B106" s="739"/>
      <c r="C106" s="742" t="s">
        <v>54</v>
      </c>
      <c r="D106" s="743"/>
      <c r="E106" s="743"/>
      <c r="F106" s="744"/>
      <c r="G106" s="745" t="s">
        <v>641</v>
      </c>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row>
    <row r="107" spans="1:50" ht="24" customHeight="1" x14ac:dyDescent="0.15">
      <c r="A107" s="727" t="s">
        <v>31</v>
      </c>
      <c r="B107" s="728"/>
      <c r="C107" s="728"/>
      <c r="D107" s="728"/>
      <c r="E107" s="728"/>
      <c r="F107" s="728"/>
      <c r="G107" s="728"/>
      <c r="H107" s="728"/>
      <c r="I107" s="728"/>
      <c r="J107" s="728"/>
      <c r="K107" s="728"/>
      <c r="L107" s="728"/>
      <c r="M107" s="728"/>
      <c r="N107" s="728"/>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9"/>
    </row>
    <row r="108" spans="1:50" ht="111" customHeight="1" thickBot="1" x14ac:dyDescent="0.2">
      <c r="A108" s="730" t="s">
        <v>724</v>
      </c>
      <c r="B108" s="731"/>
      <c r="C108" s="731"/>
      <c r="D108" s="731"/>
      <c r="E108" s="731"/>
      <c r="F108" s="731"/>
      <c r="G108" s="731"/>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2"/>
    </row>
    <row r="109" spans="1:50" ht="24.75" customHeight="1" x14ac:dyDescent="0.15">
      <c r="A109" s="733" t="s">
        <v>32</v>
      </c>
      <c r="B109" s="734"/>
      <c r="C109" s="734"/>
      <c r="D109" s="734"/>
      <c r="E109" s="734"/>
      <c r="F109" s="734"/>
      <c r="G109" s="734"/>
      <c r="H109" s="734"/>
      <c r="I109" s="734"/>
      <c r="J109" s="734"/>
      <c r="K109" s="734"/>
      <c r="L109" s="734"/>
      <c r="M109" s="734"/>
      <c r="N109" s="734"/>
      <c r="O109" s="734"/>
      <c r="P109" s="734"/>
      <c r="Q109" s="734"/>
      <c r="R109" s="734"/>
      <c r="S109" s="734"/>
      <c r="T109" s="734"/>
      <c r="U109" s="734"/>
      <c r="V109" s="734"/>
      <c r="W109" s="734"/>
      <c r="X109" s="734"/>
      <c r="Y109" s="734"/>
      <c r="Z109" s="734"/>
      <c r="AA109" s="734"/>
      <c r="AB109" s="734"/>
      <c r="AC109" s="734"/>
      <c r="AD109" s="734"/>
      <c r="AE109" s="734"/>
      <c r="AF109" s="734"/>
      <c r="AG109" s="734"/>
      <c r="AH109" s="734"/>
      <c r="AI109" s="734"/>
      <c r="AJ109" s="734"/>
      <c r="AK109" s="734"/>
      <c r="AL109" s="734"/>
      <c r="AM109" s="734"/>
      <c r="AN109" s="734"/>
      <c r="AO109" s="734"/>
      <c r="AP109" s="734"/>
      <c r="AQ109" s="734"/>
      <c r="AR109" s="734"/>
      <c r="AS109" s="734"/>
      <c r="AT109" s="734"/>
      <c r="AU109" s="734"/>
      <c r="AV109" s="734"/>
      <c r="AW109" s="734"/>
      <c r="AX109" s="735"/>
    </row>
    <row r="110" spans="1:50" ht="67.5" customHeight="1" thickBot="1" x14ac:dyDescent="0.2">
      <c r="A110" s="253" t="s">
        <v>130</v>
      </c>
      <c r="B110" s="254"/>
      <c r="C110" s="254"/>
      <c r="D110" s="254"/>
      <c r="E110" s="255"/>
      <c r="F110" s="736" t="s">
        <v>725</v>
      </c>
      <c r="G110" s="731"/>
      <c r="H110" s="731"/>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2"/>
    </row>
    <row r="111" spans="1:50" ht="24.75" customHeight="1" x14ac:dyDescent="0.15">
      <c r="A111" s="733" t="s">
        <v>44</v>
      </c>
      <c r="B111" s="734"/>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4"/>
      <c r="AA111" s="734"/>
      <c r="AB111" s="734"/>
      <c r="AC111" s="734"/>
      <c r="AD111" s="734"/>
      <c r="AE111" s="734"/>
      <c r="AF111" s="734"/>
      <c r="AG111" s="734"/>
      <c r="AH111" s="734"/>
      <c r="AI111" s="734"/>
      <c r="AJ111" s="734"/>
      <c r="AK111" s="734"/>
      <c r="AL111" s="734"/>
      <c r="AM111" s="734"/>
      <c r="AN111" s="734"/>
      <c r="AO111" s="734"/>
      <c r="AP111" s="734"/>
      <c r="AQ111" s="734"/>
      <c r="AR111" s="734"/>
      <c r="AS111" s="734"/>
      <c r="AT111" s="734"/>
      <c r="AU111" s="734"/>
      <c r="AV111" s="734"/>
      <c r="AW111" s="734"/>
      <c r="AX111" s="735"/>
    </row>
    <row r="112" spans="1:50" ht="124.5" customHeight="1" thickBot="1" x14ac:dyDescent="0.2">
      <c r="A112" s="253" t="s">
        <v>130</v>
      </c>
      <c r="B112" s="254"/>
      <c r="C112" s="254"/>
      <c r="D112" s="254"/>
      <c r="E112" s="255"/>
      <c r="F112" s="256" t="s">
        <v>730</v>
      </c>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2" ht="24.75" customHeight="1" x14ac:dyDescent="0.15">
      <c r="A113" s="259" t="s">
        <v>33</v>
      </c>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1"/>
    </row>
    <row r="114" spans="1:52" ht="130.5" customHeight="1" thickBot="1" x14ac:dyDescent="0.2">
      <c r="A114" s="262" t="s">
        <v>662</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4"/>
    </row>
    <row r="115" spans="1:52" ht="24.75" customHeight="1" x14ac:dyDescent="0.15">
      <c r="A115" s="265" t="s">
        <v>220</v>
      </c>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7"/>
      <c r="AZ115" s="10"/>
    </row>
    <row r="116" spans="1:52" ht="24.75" customHeight="1" x14ac:dyDescent="0.15">
      <c r="A116" s="268" t="s">
        <v>256</v>
      </c>
      <c r="B116" s="269"/>
      <c r="C116" s="269"/>
      <c r="D116" s="270"/>
      <c r="E116" s="249" t="s">
        <v>586</v>
      </c>
      <c r="F116" s="250"/>
      <c r="G116" s="250"/>
      <c r="H116" s="250"/>
      <c r="I116" s="250"/>
      <c r="J116" s="250"/>
      <c r="K116" s="250"/>
      <c r="L116" s="250"/>
      <c r="M116" s="250"/>
      <c r="N116" s="250"/>
      <c r="O116" s="250"/>
      <c r="P116" s="251"/>
      <c r="Q116" s="249"/>
      <c r="R116" s="250"/>
      <c r="S116" s="250"/>
      <c r="T116" s="250"/>
      <c r="U116" s="250"/>
      <c r="V116" s="250"/>
      <c r="W116" s="250"/>
      <c r="X116" s="250"/>
      <c r="Y116" s="250"/>
      <c r="Z116" s="250"/>
      <c r="AA116" s="250"/>
      <c r="AB116" s="251"/>
      <c r="AC116" s="249"/>
      <c r="AD116" s="250"/>
      <c r="AE116" s="250"/>
      <c r="AF116" s="250"/>
      <c r="AG116" s="250"/>
      <c r="AH116" s="250"/>
      <c r="AI116" s="250"/>
      <c r="AJ116" s="250"/>
      <c r="AK116" s="250"/>
      <c r="AL116" s="250"/>
      <c r="AM116" s="250"/>
      <c r="AN116" s="251"/>
      <c r="AO116" s="249"/>
      <c r="AP116" s="250"/>
      <c r="AQ116" s="250"/>
      <c r="AR116" s="250"/>
      <c r="AS116" s="250"/>
      <c r="AT116" s="250"/>
      <c r="AU116" s="250"/>
      <c r="AV116" s="250"/>
      <c r="AW116" s="250"/>
      <c r="AX116" s="252"/>
      <c r="AY116" s="79"/>
    </row>
    <row r="117" spans="1:52" ht="24.75" customHeight="1" x14ac:dyDescent="0.15">
      <c r="A117" s="175" t="s">
        <v>255</v>
      </c>
      <c r="B117" s="175"/>
      <c r="C117" s="175"/>
      <c r="D117" s="175"/>
      <c r="E117" s="249" t="s">
        <v>586</v>
      </c>
      <c r="F117" s="250"/>
      <c r="G117" s="250"/>
      <c r="H117" s="250"/>
      <c r="I117" s="250"/>
      <c r="J117" s="250"/>
      <c r="K117" s="250"/>
      <c r="L117" s="250"/>
      <c r="M117" s="250"/>
      <c r="N117" s="250"/>
      <c r="O117" s="250"/>
      <c r="P117" s="251"/>
      <c r="Q117" s="249"/>
      <c r="R117" s="250"/>
      <c r="S117" s="250"/>
      <c r="T117" s="250"/>
      <c r="U117" s="250"/>
      <c r="V117" s="250"/>
      <c r="W117" s="250"/>
      <c r="X117" s="250"/>
      <c r="Y117" s="250"/>
      <c r="Z117" s="250"/>
      <c r="AA117" s="250"/>
      <c r="AB117" s="251"/>
      <c r="AC117" s="249"/>
      <c r="AD117" s="250"/>
      <c r="AE117" s="250"/>
      <c r="AF117" s="250"/>
      <c r="AG117" s="250"/>
      <c r="AH117" s="250"/>
      <c r="AI117" s="250"/>
      <c r="AJ117" s="250"/>
      <c r="AK117" s="250"/>
      <c r="AL117" s="250"/>
      <c r="AM117" s="250"/>
      <c r="AN117" s="251"/>
      <c r="AO117" s="249"/>
      <c r="AP117" s="250"/>
      <c r="AQ117" s="250"/>
      <c r="AR117" s="250"/>
      <c r="AS117" s="250"/>
      <c r="AT117" s="250"/>
      <c r="AU117" s="250"/>
      <c r="AV117" s="250"/>
      <c r="AW117" s="250"/>
      <c r="AX117" s="252"/>
    </row>
    <row r="118" spans="1:52" ht="24.75" customHeight="1" x14ac:dyDescent="0.15">
      <c r="A118" s="175" t="s">
        <v>254</v>
      </c>
      <c r="B118" s="175"/>
      <c r="C118" s="175"/>
      <c r="D118" s="175"/>
      <c r="E118" s="249" t="s">
        <v>586</v>
      </c>
      <c r="F118" s="250"/>
      <c r="G118" s="250"/>
      <c r="H118" s="250"/>
      <c r="I118" s="250"/>
      <c r="J118" s="250"/>
      <c r="K118" s="250"/>
      <c r="L118" s="250"/>
      <c r="M118" s="250"/>
      <c r="N118" s="250"/>
      <c r="O118" s="250"/>
      <c r="P118" s="251"/>
      <c r="Q118" s="249"/>
      <c r="R118" s="250"/>
      <c r="S118" s="250"/>
      <c r="T118" s="250"/>
      <c r="U118" s="250"/>
      <c r="V118" s="250"/>
      <c r="W118" s="250"/>
      <c r="X118" s="250"/>
      <c r="Y118" s="250"/>
      <c r="Z118" s="250"/>
      <c r="AA118" s="250"/>
      <c r="AB118" s="251"/>
      <c r="AC118" s="249"/>
      <c r="AD118" s="250"/>
      <c r="AE118" s="250"/>
      <c r="AF118" s="250"/>
      <c r="AG118" s="250"/>
      <c r="AH118" s="250"/>
      <c r="AI118" s="250"/>
      <c r="AJ118" s="250"/>
      <c r="AK118" s="250"/>
      <c r="AL118" s="250"/>
      <c r="AM118" s="250"/>
      <c r="AN118" s="251"/>
      <c r="AO118" s="249"/>
      <c r="AP118" s="250"/>
      <c r="AQ118" s="250"/>
      <c r="AR118" s="250"/>
      <c r="AS118" s="250"/>
      <c r="AT118" s="250"/>
      <c r="AU118" s="250"/>
      <c r="AV118" s="250"/>
      <c r="AW118" s="250"/>
      <c r="AX118" s="252"/>
    </row>
    <row r="119" spans="1:52" ht="24.75" customHeight="1" x14ac:dyDescent="0.15">
      <c r="A119" s="175" t="s">
        <v>253</v>
      </c>
      <c r="B119" s="175"/>
      <c r="C119" s="175"/>
      <c r="D119" s="175"/>
      <c r="E119" s="249" t="s">
        <v>586</v>
      </c>
      <c r="F119" s="250"/>
      <c r="G119" s="250"/>
      <c r="H119" s="250"/>
      <c r="I119" s="250"/>
      <c r="J119" s="250"/>
      <c r="K119" s="250"/>
      <c r="L119" s="250"/>
      <c r="M119" s="250"/>
      <c r="N119" s="250"/>
      <c r="O119" s="250"/>
      <c r="P119" s="251"/>
      <c r="Q119" s="249"/>
      <c r="R119" s="250"/>
      <c r="S119" s="250"/>
      <c r="T119" s="250"/>
      <c r="U119" s="250"/>
      <c r="V119" s="250"/>
      <c r="W119" s="250"/>
      <c r="X119" s="250"/>
      <c r="Y119" s="250"/>
      <c r="Z119" s="250"/>
      <c r="AA119" s="250"/>
      <c r="AB119" s="251"/>
      <c r="AC119" s="249"/>
      <c r="AD119" s="250"/>
      <c r="AE119" s="250"/>
      <c r="AF119" s="250"/>
      <c r="AG119" s="250"/>
      <c r="AH119" s="250"/>
      <c r="AI119" s="250"/>
      <c r="AJ119" s="250"/>
      <c r="AK119" s="250"/>
      <c r="AL119" s="250"/>
      <c r="AM119" s="250"/>
      <c r="AN119" s="251"/>
      <c r="AO119" s="249"/>
      <c r="AP119" s="250"/>
      <c r="AQ119" s="250"/>
      <c r="AR119" s="250"/>
      <c r="AS119" s="250"/>
      <c r="AT119" s="250"/>
      <c r="AU119" s="250"/>
      <c r="AV119" s="250"/>
      <c r="AW119" s="250"/>
      <c r="AX119" s="252"/>
    </row>
    <row r="120" spans="1:52" ht="24.75" customHeight="1" x14ac:dyDescent="0.15">
      <c r="A120" s="175" t="s">
        <v>252</v>
      </c>
      <c r="B120" s="175"/>
      <c r="C120" s="175"/>
      <c r="D120" s="175"/>
      <c r="E120" s="249" t="s">
        <v>614</v>
      </c>
      <c r="F120" s="250"/>
      <c r="G120" s="250"/>
      <c r="H120" s="250"/>
      <c r="I120" s="250"/>
      <c r="J120" s="250"/>
      <c r="K120" s="250"/>
      <c r="L120" s="250"/>
      <c r="M120" s="250"/>
      <c r="N120" s="250"/>
      <c r="O120" s="250"/>
      <c r="P120" s="251"/>
      <c r="Q120" s="249"/>
      <c r="R120" s="250"/>
      <c r="S120" s="250"/>
      <c r="T120" s="250"/>
      <c r="U120" s="250"/>
      <c r="V120" s="250"/>
      <c r="W120" s="250"/>
      <c r="X120" s="250"/>
      <c r="Y120" s="250"/>
      <c r="Z120" s="250"/>
      <c r="AA120" s="250"/>
      <c r="AB120" s="251"/>
      <c r="AC120" s="249"/>
      <c r="AD120" s="250"/>
      <c r="AE120" s="250"/>
      <c r="AF120" s="250"/>
      <c r="AG120" s="250"/>
      <c r="AH120" s="250"/>
      <c r="AI120" s="250"/>
      <c r="AJ120" s="250"/>
      <c r="AK120" s="250"/>
      <c r="AL120" s="250"/>
      <c r="AM120" s="250"/>
      <c r="AN120" s="251"/>
      <c r="AO120" s="249"/>
      <c r="AP120" s="250"/>
      <c r="AQ120" s="250"/>
      <c r="AR120" s="250"/>
      <c r="AS120" s="250"/>
      <c r="AT120" s="250"/>
      <c r="AU120" s="250"/>
      <c r="AV120" s="250"/>
      <c r="AW120" s="250"/>
      <c r="AX120" s="252"/>
    </row>
    <row r="121" spans="1:52" ht="24.75" customHeight="1" x14ac:dyDescent="0.15">
      <c r="A121" s="175" t="s">
        <v>251</v>
      </c>
      <c r="B121" s="175"/>
      <c r="C121" s="175"/>
      <c r="D121" s="175"/>
      <c r="E121" s="249" t="s">
        <v>615</v>
      </c>
      <c r="F121" s="250"/>
      <c r="G121" s="250"/>
      <c r="H121" s="250"/>
      <c r="I121" s="250"/>
      <c r="J121" s="250"/>
      <c r="K121" s="250"/>
      <c r="L121" s="250"/>
      <c r="M121" s="250"/>
      <c r="N121" s="250"/>
      <c r="O121" s="250"/>
      <c r="P121" s="251"/>
      <c r="Q121" s="249"/>
      <c r="R121" s="250"/>
      <c r="S121" s="250"/>
      <c r="T121" s="250"/>
      <c r="U121" s="250"/>
      <c r="V121" s="250"/>
      <c r="W121" s="250"/>
      <c r="X121" s="250"/>
      <c r="Y121" s="250"/>
      <c r="Z121" s="250"/>
      <c r="AA121" s="250"/>
      <c r="AB121" s="251"/>
      <c r="AC121" s="249"/>
      <c r="AD121" s="250"/>
      <c r="AE121" s="250"/>
      <c r="AF121" s="250"/>
      <c r="AG121" s="250"/>
      <c r="AH121" s="250"/>
      <c r="AI121" s="250"/>
      <c r="AJ121" s="250"/>
      <c r="AK121" s="250"/>
      <c r="AL121" s="250"/>
      <c r="AM121" s="250"/>
      <c r="AN121" s="251"/>
      <c r="AO121" s="249"/>
      <c r="AP121" s="250"/>
      <c r="AQ121" s="250"/>
      <c r="AR121" s="250"/>
      <c r="AS121" s="250"/>
      <c r="AT121" s="250"/>
      <c r="AU121" s="250"/>
      <c r="AV121" s="250"/>
      <c r="AW121" s="250"/>
      <c r="AX121" s="252"/>
    </row>
    <row r="122" spans="1:52" ht="24.75" customHeight="1" x14ac:dyDescent="0.15">
      <c r="A122" s="175" t="s">
        <v>250</v>
      </c>
      <c r="B122" s="175"/>
      <c r="C122" s="175"/>
      <c r="D122" s="175"/>
      <c r="E122" s="249" t="s">
        <v>616</v>
      </c>
      <c r="F122" s="250"/>
      <c r="G122" s="250"/>
      <c r="H122" s="250"/>
      <c r="I122" s="250"/>
      <c r="J122" s="250"/>
      <c r="K122" s="250"/>
      <c r="L122" s="250"/>
      <c r="M122" s="250"/>
      <c r="N122" s="250"/>
      <c r="O122" s="250"/>
      <c r="P122" s="251"/>
      <c r="Q122" s="249"/>
      <c r="R122" s="250"/>
      <c r="S122" s="250"/>
      <c r="T122" s="250"/>
      <c r="U122" s="250"/>
      <c r="V122" s="250"/>
      <c r="W122" s="250"/>
      <c r="X122" s="250"/>
      <c r="Y122" s="250"/>
      <c r="Z122" s="250"/>
      <c r="AA122" s="250"/>
      <c r="AB122" s="251"/>
      <c r="AC122" s="249"/>
      <c r="AD122" s="250"/>
      <c r="AE122" s="250"/>
      <c r="AF122" s="250"/>
      <c r="AG122" s="250"/>
      <c r="AH122" s="250"/>
      <c r="AI122" s="250"/>
      <c r="AJ122" s="250"/>
      <c r="AK122" s="250"/>
      <c r="AL122" s="250"/>
      <c r="AM122" s="250"/>
      <c r="AN122" s="251"/>
      <c r="AO122" s="249"/>
      <c r="AP122" s="250"/>
      <c r="AQ122" s="250"/>
      <c r="AR122" s="250"/>
      <c r="AS122" s="250"/>
      <c r="AT122" s="250"/>
      <c r="AU122" s="250"/>
      <c r="AV122" s="250"/>
      <c r="AW122" s="250"/>
      <c r="AX122" s="252"/>
    </row>
    <row r="123" spans="1:52" ht="24.75" customHeight="1" x14ac:dyDescent="0.15">
      <c r="A123" s="175" t="s">
        <v>249</v>
      </c>
      <c r="B123" s="175"/>
      <c r="C123" s="175"/>
      <c r="D123" s="175"/>
      <c r="E123" s="249" t="s">
        <v>617</v>
      </c>
      <c r="F123" s="250"/>
      <c r="G123" s="250"/>
      <c r="H123" s="250"/>
      <c r="I123" s="250"/>
      <c r="J123" s="250"/>
      <c r="K123" s="250"/>
      <c r="L123" s="250"/>
      <c r="M123" s="250"/>
      <c r="N123" s="250"/>
      <c r="O123" s="250"/>
      <c r="P123" s="251"/>
      <c r="Q123" s="249"/>
      <c r="R123" s="250"/>
      <c r="S123" s="250"/>
      <c r="T123" s="250"/>
      <c r="U123" s="250"/>
      <c r="V123" s="250"/>
      <c r="W123" s="250"/>
      <c r="X123" s="250"/>
      <c r="Y123" s="250"/>
      <c r="Z123" s="250"/>
      <c r="AA123" s="250"/>
      <c r="AB123" s="251"/>
      <c r="AC123" s="249"/>
      <c r="AD123" s="250"/>
      <c r="AE123" s="250"/>
      <c r="AF123" s="250"/>
      <c r="AG123" s="250"/>
      <c r="AH123" s="250"/>
      <c r="AI123" s="250"/>
      <c r="AJ123" s="250"/>
      <c r="AK123" s="250"/>
      <c r="AL123" s="250"/>
      <c r="AM123" s="250"/>
      <c r="AN123" s="251"/>
      <c r="AO123" s="249"/>
      <c r="AP123" s="250"/>
      <c r="AQ123" s="250"/>
      <c r="AR123" s="250"/>
      <c r="AS123" s="250"/>
      <c r="AT123" s="250"/>
      <c r="AU123" s="250"/>
      <c r="AV123" s="250"/>
      <c r="AW123" s="250"/>
      <c r="AX123" s="252"/>
    </row>
    <row r="124" spans="1:52" ht="24.75" customHeight="1" x14ac:dyDescent="0.15">
      <c r="A124" s="175" t="s">
        <v>395</v>
      </c>
      <c r="B124" s="175"/>
      <c r="C124" s="175"/>
      <c r="D124" s="175"/>
      <c r="E124" s="91" t="s">
        <v>580</v>
      </c>
      <c r="F124" s="90"/>
      <c r="G124" s="90"/>
      <c r="H124" s="82" t="str">
        <f>IF(E124="","","-")</f>
        <v>-</v>
      </c>
      <c r="I124" s="90"/>
      <c r="J124" s="90"/>
      <c r="K124" s="82" t="str">
        <f>IF(I124="","","-")</f>
        <v/>
      </c>
      <c r="L124" s="92">
        <v>22</v>
      </c>
      <c r="M124" s="92"/>
      <c r="N124" s="82" t="str">
        <f>IF(O124="","","-")</f>
        <v/>
      </c>
      <c r="O124" s="93"/>
      <c r="P124" s="94"/>
      <c r="Q124" s="91"/>
      <c r="R124" s="90"/>
      <c r="S124" s="90"/>
      <c r="T124" s="82" t="str">
        <f>IF(Q124="","","-")</f>
        <v/>
      </c>
      <c r="U124" s="90"/>
      <c r="V124" s="90"/>
      <c r="W124" s="82" t="str">
        <f>IF(U124="","","-")</f>
        <v/>
      </c>
      <c r="X124" s="92"/>
      <c r="Y124" s="92"/>
      <c r="Z124" s="82" t="str">
        <f>IF(AA124="","","-")</f>
        <v/>
      </c>
      <c r="AA124" s="93"/>
      <c r="AB124" s="94"/>
      <c r="AC124" s="91"/>
      <c r="AD124" s="90"/>
      <c r="AE124" s="90"/>
      <c r="AF124" s="82" t="str">
        <f>IF(AC124="","","-")</f>
        <v/>
      </c>
      <c r="AG124" s="90"/>
      <c r="AH124" s="90"/>
      <c r="AI124" s="82" t="str">
        <f>IF(AG124="","","-")</f>
        <v/>
      </c>
      <c r="AJ124" s="92"/>
      <c r="AK124" s="92"/>
      <c r="AL124" s="82" t="str">
        <f>IF(AM124="","","-")</f>
        <v/>
      </c>
      <c r="AM124" s="93"/>
      <c r="AN124" s="94"/>
      <c r="AO124" s="91"/>
      <c r="AP124" s="90"/>
      <c r="AQ124" s="82" t="str">
        <f>IF(AO124="","","-")</f>
        <v/>
      </c>
      <c r="AR124" s="90"/>
      <c r="AS124" s="90"/>
      <c r="AT124" s="82" t="str">
        <f>IF(AR124="","","-")</f>
        <v/>
      </c>
      <c r="AU124" s="92"/>
      <c r="AV124" s="92"/>
      <c r="AW124" s="82" t="str">
        <f>IF(AX124="","","-")</f>
        <v/>
      </c>
      <c r="AX124" s="85"/>
    </row>
    <row r="125" spans="1:52" ht="24.75" customHeight="1" x14ac:dyDescent="0.15">
      <c r="A125" s="175" t="s">
        <v>569</v>
      </c>
      <c r="B125" s="175"/>
      <c r="C125" s="175"/>
      <c r="D125" s="175"/>
      <c r="E125" s="91" t="s">
        <v>580</v>
      </c>
      <c r="F125" s="90"/>
      <c r="G125" s="90"/>
      <c r="H125" s="82"/>
      <c r="I125" s="90"/>
      <c r="J125" s="90"/>
      <c r="K125" s="82"/>
      <c r="L125" s="92">
        <v>21</v>
      </c>
      <c r="M125" s="92"/>
      <c r="N125" s="82" t="str">
        <f>IF(O125="","","-")</f>
        <v/>
      </c>
      <c r="O125" s="93"/>
      <c r="P125" s="94"/>
      <c r="Q125" s="91"/>
      <c r="R125" s="90"/>
      <c r="S125" s="90"/>
      <c r="T125" s="82" t="str">
        <f>IF(Q125="","","-")</f>
        <v/>
      </c>
      <c r="U125" s="90"/>
      <c r="V125" s="90"/>
      <c r="W125" s="82" t="str">
        <f>IF(U125="","","-")</f>
        <v/>
      </c>
      <c r="X125" s="92"/>
      <c r="Y125" s="92"/>
      <c r="Z125" s="82" t="str">
        <f>IF(AA125="","","-")</f>
        <v/>
      </c>
      <c r="AA125" s="93"/>
      <c r="AB125" s="94"/>
      <c r="AC125" s="91"/>
      <c r="AD125" s="90"/>
      <c r="AE125" s="90"/>
      <c r="AF125" s="82" t="str">
        <f>IF(AC125="","","-")</f>
        <v/>
      </c>
      <c r="AG125" s="90"/>
      <c r="AH125" s="90"/>
      <c r="AI125" s="82" t="str">
        <f>IF(AG125="","","-")</f>
        <v/>
      </c>
      <c r="AJ125" s="92"/>
      <c r="AK125" s="92"/>
      <c r="AL125" s="82" t="str">
        <f>IF(AM125="","","-")</f>
        <v/>
      </c>
      <c r="AM125" s="93"/>
      <c r="AN125" s="94"/>
      <c r="AO125" s="91"/>
      <c r="AP125" s="90"/>
      <c r="AQ125" s="82" t="str">
        <f>IF(AO125="","","-")</f>
        <v/>
      </c>
      <c r="AR125" s="90"/>
      <c r="AS125" s="90"/>
      <c r="AT125" s="82" t="str">
        <f>IF(AR125="","","-")</f>
        <v/>
      </c>
      <c r="AU125" s="92"/>
      <c r="AV125" s="92"/>
      <c r="AW125" s="82" t="str">
        <f>IF(AX125="","","-")</f>
        <v/>
      </c>
      <c r="AX125" s="85"/>
    </row>
    <row r="126" spans="1:52" ht="24.75" customHeight="1" x14ac:dyDescent="0.15">
      <c r="A126" s="175" t="s">
        <v>363</v>
      </c>
      <c r="B126" s="175"/>
      <c r="C126" s="175"/>
      <c r="D126" s="175"/>
      <c r="E126" s="88">
        <v>2021</v>
      </c>
      <c r="F126" s="89"/>
      <c r="G126" s="90" t="s">
        <v>619</v>
      </c>
      <c r="H126" s="90"/>
      <c r="I126" s="90"/>
      <c r="J126" s="89">
        <v>20</v>
      </c>
      <c r="K126" s="89"/>
      <c r="L126" s="92">
        <v>21</v>
      </c>
      <c r="M126" s="92"/>
      <c r="N126" s="92"/>
      <c r="O126" s="89"/>
      <c r="P126" s="89"/>
      <c r="Q126" s="88"/>
      <c r="R126" s="89"/>
      <c r="S126" s="90"/>
      <c r="T126" s="90"/>
      <c r="U126" s="90"/>
      <c r="V126" s="89"/>
      <c r="W126" s="89"/>
      <c r="X126" s="92"/>
      <c r="Y126" s="92"/>
      <c r="Z126" s="92"/>
      <c r="AA126" s="89"/>
      <c r="AB126" s="248"/>
      <c r="AC126" s="88"/>
      <c r="AD126" s="89"/>
      <c r="AE126" s="90"/>
      <c r="AF126" s="90"/>
      <c r="AG126" s="90"/>
      <c r="AH126" s="89"/>
      <c r="AI126" s="89"/>
      <c r="AJ126" s="92"/>
      <c r="AK126" s="92"/>
      <c r="AL126" s="92"/>
      <c r="AM126" s="89"/>
      <c r="AN126" s="248"/>
      <c r="AO126" s="88"/>
      <c r="AP126" s="89"/>
      <c r="AQ126" s="90"/>
      <c r="AR126" s="90"/>
      <c r="AS126" s="90"/>
      <c r="AT126" s="89"/>
      <c r="AU126" s="89"/>
      <c r="AV126" s="92"/>
      <c r="AW126" s="92"/>
      <c r="AX126" s="85"/>
    </row>
    <row r="127" spans="1:52" ht="28.35" customHeight="1" x14ac:dyDescent="0.15">
      <c r="A127" s="236" t="s">
        <v>243</v>
      </c>
      <c r="B127" s="237"/>
      <c r="C127" s="237"/>
      <c r="D127" s="237"/>
      <c r="E127" s="237"/>
      <c r="F127" s="238"/>
      <c r="G127" s="69" t="s">
        <v>571</v>
      </c>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2" ht="18.75" customHeight="1" x14ac:dyDescent="0.15">
      <c r="A128" s="236"/>
      <c r="B128" s="237"/>
      <c r="C128" s="237"/>
      <c r="D128" s="237"/>
      <c r="E128" s="237"/>
      <c r="F128" s="238"/>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40"/>
    </row>
    <row r="129" spans="1:50" ht="42.75" customHeight="1" x14ac:dyDescent="0.15">
      <c r="A129" s="236"/>
      <c r="B129" s="237"/>
      <c r="C129" s="237"/>
      <c r="D129" s="237"/>
      <c r="E129" s="237"/>
      <c r="F129" s="238"/>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40"/>
    </row>
    <row r="130" spans="1:50" ht="42.75" customHeight="1" x14ac:dyDescent="0.15">
      <c r="A130" s="236"/>
      <c r="B130" s="237"/>
      <c r="C130" s="237"/>
      <c r="D130" s="237"/>
      <c r="E130" s="237"/>
      <c r="F130" s="238"/>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0" ht="42.75" customHeight="1" x14ac:dyDescent="0.15">
      <c r="A131" s="236"/>
      <c r="B131" s="237"/>
      <c r="C131" s="237"/>
      <c r="D131" s="237"/>
      <c r="E131" s="237"/>
      <c r="F131" s="238"/>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40"/>
    </row>
    <row r="132" spans="1:50" ht="42.75" customHeight="1" x14ac:dyDescent="0.15">
      <c r="A132" s="236"/>
      <c r="B132" s="237"/>
      <c r="C132" s="237"/>
      <c r="D132" s="237"/>
      <c r="E132" s="237"/>
      <c r="F132" s="238"/>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40"/>
    </row>
    <row r="133" spans="1:50" ht="42.75" customHeight="1" x14ac:dyDescent="0.15">
      <c r="A133" s="236"/>
      <c r="B133" s="237"/>
      <c r="C133" s="237"/>
      <c r="D133" s="237"/>
      <c r="E133" s="237"/>
      <c r="F133" s="238"/>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0" ht="42.75" customHeight="1" x14ac:dyDescent="0.15">
      <c r="A134" s="236"/>
      <c r="B134" s="237"/>
      <c r="C134" s="237"/>
      <c r="D134" s="237"/>
      <c r="E134" s="237"/>
      <c r="F134" s="238"/>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0" ht="42.75" customHeight="1" x14ac:dyDescent="0.15">
      <c r="A135" s="236"/>
      <c r="B135" s="237"/>
      <c r="C135" s="237"/>
      <c r="D135" s="237"/>
      <c r="E135" s="237"/>
      <c r="F135" s="238"/>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0" ht="42.75" customHeight="1" x14ac:dyDescent="0.15">
      <c r="A136" s="236"/>
      <c r="B136" s="237"/>
      <c r="C136" s="237"/>
      <c r="D136" s="237"/>
      <c r="E136" s="237"/>
      <c r="F136" s="238"/>
      <c r="G136" s="38"/>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40"/>
    </row>
    <row r="137" spans="1:50" ht="42.75" customHeight="1" x14ac:dyDescent="0.15">
      <c r="A137" s="236"/>
      <c r="B137" s="237"/>
      <c r="C137" s="237"/>
      <c r="D137" s="237"/>
      <c r="E137" s="237"/>
      <c r="F137" s="238"/>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40"/>
    </row>
    <row r="138" spans="1:50" ht="18.75" customHeight="1" x14ac:dyDescent="0.15">
      <c r="A138" s="236"/>
      <c r="B138" s="237"/>
      <c r="C138" s="237"/>
      <c r="D138" s="237"/>
      <c r="E138" s="237"/>
      <c r="F138" s="238"/>
      <c r="G138" s="38"/>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40"/>
    </row>
    <row r="139" spans="1:50" ht="6.75" customHeight="1" x14ac:dyDescent="0.15">
      <c r="A139" s="236"/>
      <c r="B139" s="237"/>
      <c r="C139" s="237"/>
      <c r="D139" s="237"/>
      <c r="E139" s="237"/>
      <c r="F139" s="238"/>
      <c r="G139" s="38"/>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40"/>
    </row>
    <row r="140" spans="1:50" ht="6.75" customHeight="1" x14ac:dyDescent="0.15">
      <c r="A140" s="236"/>
      <c r="B140" s="237"/>
      <c r="C140" s="237"/>
      <c r="D140" s="237"/>
      <c r="E140" s="237"/>
      <c r="F140" s="238"/>
      <c r="G140" s="38"/>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40"/>
    </row>
    <row r="141" spans="1:50" ht="6.75" customHeight="1" x14ac:dyDescent="0.15">
      <c r="A141" s="236"/>
      <c r="B141" s="237"/>
      <c r="C141" s="237"/>
      <c r="D141" s="237"/>
      <c r="E141" s="237"/>
      <c r="F141" s="238"/>
      <c r="G141" s="38"/>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40"/>
    </row>
    <row r="142" spans="1:50" ht="33.75" customHeight="1" x14ac:dyDescent="0.15">
      <c r="A142" s="236"/>
      <c r="B142" s="237"/>
      <c r="C142" s="237"/>
      <c r="D142" s="237"/>
      <c r="E142" s="237"/>
      <c r="F142" s="238"/>
      <c r="G142" s="38"/>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40"/>
    </row>
    <row r="143" spans="1:50" ht="42.75" customHeight="1" x14ac:dyDescent="0.15">
      <c r="A143" s="236"/>
      <c r="B143" s="237"/>
      <c r="C143" s="237"/>
      <c r="D143" s="237"/>
      <c r="E143" s="237"/>
      <c r="F143" s="238"/>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40"/>
    </row>
    <row r="144" spans="1:50" ht="42.75" customHeight="1" x14ac:dyDescent="0.15">
      <c r="A144" s="236"/>
      <c r="B144" s="237"/>
      <c r="C144" s="237"/>
      <c r="D144" s="237"/>
      <c r="E144" s="237"/>
      <c r="F144" s="238"/>
      <c r="G144" s="38"/>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40"/>
    </row>
    <row r="145" spans="1:50" ht="42.75" customHeight="1" x14ac:dyDescent="0.15">
      <c r="A145" s="236"/>
      <c r="B145" s="237"/>
      <c r="C145" s="237"/>
      <c r="D145" s="237"/>
      <c r="E145" s="237"/>
      <c r="F145" s="238"/>
      <c r="G145" s="38"/>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40"/>
    </row>
    <row r="146" spans="1:50" ht="42.75" customHeight="1" x14ac:dyDescent="0.15">
      <c r="A146" s="236"/>
      <c r="B146" s="237"/>
      <c r="C146" s="237"/>
      <c r="D146" s="237"/>
      <c r="E146" s="237"/>
      <c r="F146" s="238"/>
      <c r="G146" s="38"/>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40"/>
    </row>
    <row r="147" spans="1:50" ht="42.75" customHeight="1" x14ac:dyDescent="0.15">
      <c r="A147" s="236"/>
      <c r="B147" s="237"/>
      <c r="C147" s="237"/>
      <c r="D147" s="237"/>
      <c r="E147" s="237"/>
      <c r="F147" s="238"/>
      <c r="G147" s="38"/>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40"/>
    </row>
    <row r="148" spans="1:50" ht="163.5" customHeight="1" x14ac:dyDescent="0.15">
      <c r="A148" s="236"/>
      <c r="B148" s="237"/>
      <c r="C148" s="237"/>
      <c r="D148" s="237"/>
      <c r="E148" s="237"/>
      <c r="F148" s="238"/>
      <c r="G148" s="38"/>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40"/>
    </row>
    <row r="149" spans="1:50" ht="42.75" customHeight="1" x14ac:dyDescent="0.15">
      <c r="A149" s="236"/>
      <c r="B149" s="237"/>
      <c r="C149" s="237"/>
      <c r="D149" s="237"/>
      <c r="E149" s="237"/>
      <c r="F149" s="238"/>
      <c r="G149" s="38"/>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40"/>
    </row>
    <row r="150" spans="1:50" ht="42.75" customHeight="1" x14ac:dyDescent="0.15">
      <c r="A150" s="236"/>
      <c r="B150" s="237"/>
      <c r="C150" s="237"/>
      <c r="D150" s="237"/>
      <c r="E150" s="237"/>
      <c r="F150" s="238"/>
      <c r="G150" s="38"/>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40"/>
    </row>
    <row r="151" spans="1:50" ht="42.75" customHeight="1" x14ac:dyDescent="0.15">
      <c r="A151" s="236"/>
      <c r="B151" s="237"/>
      <c r="C151" s="237"/>
      <c r="D151" s="237"/>
      <c r="E151" s="237"/>
      <c r="F151" s="238"/>
      <c r="G151" s="38"/>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40"/>
    </row>
    <row r="152" spans="1:50" ht="42.75" customHeight="1" x14ac:dyDescent="0.15">
      <c r="A152" s="236"/>
      <c r="B152" s="237"/>
      <c r="C152" s="237"/>
      <c r="D152" s="237"/>
      <c r="E152" s="237"/>
      <c r="F152" s="238"/>
      <c r="G152" s="38"/>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40"/>
    </row>
    <row r="153" spans="1:50" ht="42.75" customHeight="1" x14ac:dyDescent="0.15">
      <c r="A153" s="236"/>
      <c r="B153" s="237"/>
      <c r="C153" s="237"/>
      <c r="D153" s="237"/>
      <c r="E153" s="237"/>
      <c r="F153" s="238"/>
      <c r="G153" s="38"/>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40"/>
    </row>
    <row r="154" spans="1:50" ht="42.75" customHeight="1" x14ac:dyDescent="0.15">
      <c r="A154" s="236"/>
      <c r="B154" s="237"/>
      <c r="C154" s="237"/>
      <c r="D154" s="237"/>
      <c r="E154" s="237"/>
      <c r="F154" s="238"/>
      <c r="G154" s="38"/>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40"/>
    </row>
    <row r="155" spans="1:50" ht="42.75" customHeight="1" x14ac:dyDescent="0.15">
      <c r="A155" s="236"/>
      <c r="B155" s="237"/>
      <c r="C155" s="237"/>
      <c r="D155" s="237"/>
      <c r="E155" s="237"/>
      <c r="F155" s="238"/>
      <c r="G155" s="38"/>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40"/>
    </row>
    <row r="156" spans="1:50" ht="6" customHeight="1" x14ac:dyDescent="0.15">
      <c r="A156" s="236"/>
      <c r="B156" s="237"/>
      <c r="C156" s="237"/>
      <c r="D156" s="237"/>
      <c r="E156" s="237"/>
      <c r="F156" s="238"/>
      <c r="G156" s="38"/>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40"/>
    </row>
    <row r="157" spans="1:50" ht="15.75" customHeight="1" x14ac:dyDescent="0.15">
      <c r="A157" s="236"/>
      <c r="B157" s="237"/>
      <c r="C157" s="237"/>
      <c r="D157" s="237"/>
      <c r="E157" s="237"/>
      <c r="F157" s="238"/>
      <c r="G157" s="38"/>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40"/>
    </row>
    <row r="158" spans="1:50" ht="14.25" customHeight="1" x14ac:dyDescent="0.15">
      <c r="A158" s="236"/>
      <c r="B158" s="237"/>
      <c r="C158" s="237"/>
      <c r="D158" s="237"/>
      <c r="E158" s="237"/>
      <c r="F158" s="238"/>
      <c r="G158" s="38"/>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40"/>
    </row>
    <row r="159" spans="1:50" ht="6" customHeight="1" x14ac:dyDescent="0.15">
      <c r="A159" s="236"/>
      <c r="B159" s="237"/>
      <c r="C159" s="237"/>
      <c r="D159" s="237"/>
      <c r="E159" s="237"/>
      <c r="F159" s="238"/>
      <c r="G159" s="38"/>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40"/>
    </row>
    <row r="160" spans="1:50" ht="6" customHeight="1" x14ac:dyDescent="0.15">
      <c r="A160" s="236"/>
      <c r="B160" s="237"/>
      <c r="C160" s="237"/>
      <c r="D160" s="237"/>
      <c r="E160" s="237"/>
      <c r="F160" s="238"/>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40"/>
    </row>
    <row r="161" spans="1:51" ht="6" customHeight="1" x14ac:dyDescent="0.15">
      <c r="A161" s="236"/>
      <c r="B161" s="237"/>
      <c r="C161" s="237"/>
      <c r="D161" s="237"/>
      <c r="E161" s="237"/>
      <c r="F161" s="238"/>
      <c r="G161" s="38"/>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40"/>
    </row>
    <row r="162" spans="1:51" ht="6" customHeight="1" x14ac:dyDescent="0.15">
      <c r="A162" s="236"/>
      <c r="B162" s="237"/>
      <c r="C162" s="237"/>
      <c r="D162" s="237"/>
      <c r="E162" s="237"/>
      <c r="F162" s="238"/>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40"/>
    </row>
    <row r="163" spans="1:51" ht="6" customHeight="1" x14ac:dyDescent="0.15">
      <c r="A163" s="236"/>
      <c r="B163" s="237"/>
      <c r="C163" s="237"/>
      <c r="D163" s="237"/>
      <c r="E163" s="237"/>
      <c r="F163" s="238"/>
      <c r="G163" s="38"/>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40"/>
    </row>
    <row r="164" spans="1:51" ht="6" customHeight="1" x14ac:dyDescent="0.15">
      <c r="A164" s="236"/>
      <c r="B164" s="237"/>
      <c r="C164" s="237"/>
      <c r="D164" s="237"/>
      <c r="E164" s="237"/>
      <c r="F164" s="238"/>
      <c r="G164" s="38"/>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40"/>
    </row>
    <row r="165" spans="1:51" ht="6" customHeight="1" thickBot="1" x14ac:dyDescent="0.2">
      <c r="A165" s="239"/>
      <c r="B165" s="240"/>
      <c r="C165" s="240"/>
      <c r="D165" s="240"/>
      <c r="E165" s="240"/>
      <c r="F165" s="241"/>
      <c r="G165" s="41"/>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3"/>
    </row>
    <row r="166" spans="1:51" ht="24.75" customHeight="1" x14ac:dyDescent="0.15">
      <c r="A166" s="242" t="s">
        <v>245</v>
      </c>
      <c r="B166" s="243"/>
      <c r="C166" s="243"/>
      <c r="D166" s="243"/>
      <c r="E166" s="243"/>
      <c r="F166" s="244"/>
      <c r="G166" s="223" t="s">
        <v>657</v>
      </c>
      <c r="H166" s="224"/>
      <c r="I166" s="224"/>
      <c r="J166" s="224"/>
      <c r="K166" s="224"/>
      <c r="L166" s="224"/>
      <c r="M166" s="224"/>
      <c r="N166" s="224"/>
      <c r="O166" s="224"/>
      <c r="P166" s="224"/>
      <c r="Q166" s="224"/>
      <c r="R166" s="224"/>
      <c r="S166" s="224"/>
      <c r="T166" s="224"/>
      <c r="U166" s="224"/>
      <c r="V166" s="224"/>
      <c r="W166" s="224"/>
      <c r="X166" s="224"/>
      <c r="Y166" s="224"/>
      <c r="Z166" s="224"/>
      <c r="AA166" s="224"/>
      <c r="AB166" s="225"/>
      <c r="AC166" s="223" t="s">
        <v>663</v>
      </c>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6"/>
    </row>
    <row r="167" spans="1:51" ht="24.75" customHeight="1" x14ac:dyDescent="0.15">
      <c r="A167" s="245"/>
      <c r="B167" s="246"/>
      <c r="C167" s="246"/>
      <c r="D167" s="246"/>
      <c r="E167" s="246"/>
      <c r="F167" s="247"/>
      <c r="G167" s="227" t="s">
        <v>15</v>
      </c>
      <c r="H167" s="228"/>
      <c r="I167" s="228"/>
      <c r="J167" s="228"/>
      <c r="K167" s="228"/>
      <c r="L167" s="229" t="s">
        <v>16</v>
      </c>
      <c r="M167" s="228"/>
      <c r="N167" s="228"/>
      <c r="O167" s="228"/>
      <c r="P167" s="228"/>
      <c r="Q167" s="228"/>
      <c r="R167" s="228"/>
      <c r="S167" s="228"/>
      <c r="T167" s="228"/>
      <c r="U167" s="228"/>
      <c r="V167" s="228"/>
      <c r="W167" s="228"/>
      <c r="X167" s="230"/>
      <c r="Y167" s="231" t="s">
        <v>17</v>
      </c>
      <c r="Z167" s="232"/>
      <c r="AA167" s="232"/>
      <c r="AB167" s="233"/>
      <c r="AC167" s="227" t="s">
        <v>15</v>
      </c>
      <c r="AD167" s="228"/>
      <c r="AE167" s="228"/>
      <c r="AF167" s="228"/>
      <c r="AG167" s="228"/>
      <c r="AH167" s="229" t="s">
        <v>16</v>
      </c>
      <c r="AI167" s="228"/>
      <c r="AJ167" s="228"/>
      <c r="AK167" s="228"/>
      <c r="AL167" s="228"/>
      <c r="AM167" s="228"/>
      <c r="AN167" s="228"/>
      <c r="AO167" s="228"/>
      <c r="AP167" s="228"/>
      <c r="AQ167" s="228"/>
      <c r="AR167" s="228"/>
      <c r="AS167" s="228"/>
      <c r="AT167" s="230"/>
      <c r="AU167" s="231" t="s">
        <v>17</v>
      </c>
      <c r="AV167" s="232"/>
      <c r="AW167" s="232"/>
      <c r="AX167" s="234"/>
    </row>
    <row r="168" spans="1:51" ht="24.75" customHeight="1" x14ac:dyDescent="0.15">
      <c r="A168" s="245"/>
      <c r="B168" s="246"/>
      <c r="C168" s="246"/>
      <c r="D168" s="246"/>
      <c r="E168" s="246"/>
      <c r="F168" s="247"/>
      <c r="G168" s="214" t="s">
        <v>658</v>
      </c>
      <c r="H168" s="215"/>
      <c r="I168" s="215"/>
      <c r="J168" s="215"/>
      <c r="K168" s="216"/>
      <c r="L168" s="217" t="s">
        <v>659</v>
      </c>
      <c r="M168" s="218"/>
      <c r="N168" s="218"/>
      <c r="O168" s="218"/>
      <c r="P168" s="218"/>
      <c r="Q168" s="218"/>
      <c r="R168" s="218"/>
      <c r="S168" s="218"/>
      <c r="T168" s="218"/>
      <c r="U168" s="218"/>
      <c r="V168" s="218"/>
      <c r="W168" s="218"/>
      <c r="X168" s="219"/>
      <c r="Y168" s="220">
        <v>217</v>
      </c>
      <c r="Z168" s="221"/>
      <c r="AA168" s="221"/>
      <c r="AB168" s="222"/>
      <c r="AC168" s="214" t="s">
        <v>642</v>
      </c>
      <c r="AD168" s="215"/>
      <c r="AE168" s="215"/>
      <c r="AF168" s="215"/>
      <c r="AG168" s="216"/>
      <c r="AH168" s="217" t="s">
        <v>707</v>
      </c>
      <c r="AI168" s="218"/>
      <c r="AJ168" s="218"/>
      <c r="AK168" s="218"/>
      <c r="AL168" s="218"/>
      <c r="AM168" s="218"/>
      <c r="AN168" s="218"/>
      <c r="AO168" s="218"/>
      <c r="AP168" s="218"/>
      <c r="AQ168" s="218"/>
      <c r="AR168" s="218"/>
      <c r="AS168" s="218"/>
      <c r="AT168" s="219"/>
      <c r="AU168" s="220">
        <v>12.4</v>
      </c>
      <c r="AV168" s="221"/>
      <c r="AW168" s="221"/>
      <c r="AX168" s="235"/>
    </row>
    <row r="169" spans="1:51" ht="24.75" customHeight="1" thickBot="1" x14ac:dyDescent="0.2">
      <c r="A169" s="245"/>
      <c r="B169" s="246"/>
      <c r="C169" s="246"/>
      <c r="D169" s="246"/>
      <c r="E169" s="246"/>
      <c r="F169" s="247"/>
      <c r="G169" s="200" t="s">
        <v>18</v>
      </c>
      <c r="H169" s="201"/>
      <c r="I169" s="201"/>
      <c r="J169" s="201"/>
      <c r="K169" s="201"/>
      <c r="L169" s="202"/>
      <c r="M169" s="203"/>
      <c r="N169" s="203"/>
      <c r="O169" s="203"/>
      <c r="P169" s="203"/>
      <c r="Q169" s="203"/>
      <c r="R169" s="203"/>
      <c r="S169" s="203"/>
      <c r="T169" s="203"/>
      <c r="U169" s="203"/>
      <c r="V169" s="203"/>
      <c r="W169" s="203"/>
      <c r="X169" s="204"/>
      <c r="Y169" s="205">
        <f>SUM(Y168:AB168)</f>
        <v>217</v>
      </c>
      <c r="Z169" s="206"/>
      <c r="AA169" s="206"/>
      <c r="AB169" s="207"/>
      <c r="AC169" s="200" t="s">
        <v>18</v>
      </c>
      <c r="AD169" s="201"/>
      <c r="AE169" s="201"/>
      <c r="AF169" s="201"/>
      <c r="AG169" s="201"/>
      <c r="AH169" s="202"/>
      <c r="AI169" s="203"/>
      <c r="AJ169" s="203"/>
      <c r="AK169" s="203"/>
      <c r="AL169" s="203"/>
      <c r="AM169" s="203"/>
      <c r="AN169" s="203"/>
      <c r="AO169" s="203"/>
      <c r="AP169" s="203"/>
      <c r="AQ169" s="203"/>
      <c r="AR169" s="203"/>
      <c r="AS169" s="203"/>
      <c r="AT169" s="204"/>
      <c r="AU169" s="205">
        <f>SUM(AU168:AX168)</f>
        <v>12.4</v>
      </c>
      <c r="AV169" s="206"/>
      <c r="AW169" s="206"/>
      <c r="AX169" s="208"/>
    </row>
    <row r="170" spans="1:51" ht="24.75" customHeight="1" x14ac:dyDescent="0.15">
      <c r="A170" s="245"/>
      <c r="B170" s="246"/>
      <c r="C170" s="246"/>
      <c r="D170" s="246"/>
      <c r="E170" s="246"/>
      <c r="F170" s="247"/>
      <c r="G170" s="223" t="s">
        <v>699</v>
      </c>
      <c r="H170" s="224"/>
      <c r="I170" s="224"/>
      <c r="J170" s="224"/>
      <c r="K170" s="224"/>
      <c r="L170" s="224"/>
      <c r="M170" s="224"/>
      <c r="N170" s="224"/>
      <c r="O170" s="224"/>
      <c r="P170" s="224"/>
      <c r="Q170" s="224"/>
      <c r="R170" s="224"/>
      <c r="S170" s="224"/>
      <c r="T170" s="224"/>
      <c r="U170" s="224"/>
      <c r="V170" s="224"/>
      <c r="W170" s="224"/>
      <c r="X170" s="224"/>
      <c r="Y170" s="224"/>
      <c r="Z170" s="224"/>
      <c r="AA170" s="224"/>
      <c r="AB170" s="225"/>
      <c r="AC170" s="223" t="s">
        <v>668</v>
      </c>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6"/>
      <c r="AY170">
        <f>COUNTA($G$172,$AC$172)</f>
        <v>2</v>
      </c>
    </row>
    <row r="171" spans="1:51" ht="24.75" customHeight="1" x14ac:dyDescent="0.15">
      <c r="A171" s="245"/>
      <c r="B171" s="246"/>
      <c r="C171" s="246"/>
      <c r="D171" s="246"/>
      <c r="E171" s="246"/>
      <c r="F171" s="247"/>
      <c r="G171" s="227" t="s">
        <v>15</v>
      </c>
      <c r="H171" s="228"/>
      <c r="I171" s="228"/>
      <c r="J171" s="228"/>
      <c r="K171" s="228"/>
      <c r="L171" s="229" t="s">
        <v>16</v>
      </c>
      <c r="M171" s="228"/>
      <c r="N171" s="228"/>
      <c r="O171" s="228"/>
      <c r="P171" s="228"/>
      <c r="Q171" s="228"/>
      <c r="R171" s="228"/>
      <c r="S171" s="228"/>
      <c r="T171" s="228"/>
      <c r="U171" s="228"/>
      <c r="V171" s="228"/>
      <c r="W171" s="228"/>
      <c r="X171" s="230"/>
      <c r="Y171" s="231" t="s">
        <v>17</v>
      </c>
      <c r="Z171" s="232"/>
      <c r="AA171" s="232"/>
      <c r="AB171" s="233"/>
      <c r="AC171" s="227" t="s">
        <v>15</v>
      </c>
      <c r="AD171" s="228"/>
      <c r="AE171" s="228"/>
      <c r="AF171" s="228"/>
      <c r="AG171" s="228"/>
      <c r="AH171" s="229" t="s">
        <v>16</v>
      </c>
      <c r="AI171" s="228"/>
      <c r="AJ171" s="228"/>
      <c r="AK171" s="228"/>
      <c r="AL171" s="228"/>
      <c r="AM171" s="228"/>
      <c r="AN171" s="228"/>
      <c r="AO171" s="228"/>
      <c r="AP171" s="228"/>
      <c r="AQ171" s="228"/>
      <c r="AR171" s="228"/>
      <c r="AS171" s="228"/>
      <c r="AT171" s="230"/>
      <c r="AU171" s="231" t="s">
        <v>17</v>
      </c>
      <c r="AV171" s="232"/>
      <c r="AW171" s="232"/>
      <c r="AX171" s="234"/>
      <c r="AY171">
        <f>$AY$170</f>
        <v>2</v>
      </c>
    </row>
    <row r="172" spans="1:51" ht="24.75" customHeight="1" x14ac:dyDescent="0.15">
      <c r="A172" s="245"/>
      <c r="B172" s="246"/>
      <c r="C172" s="246"/>
      <c r="D172" s="246"/>
      <c r="E172" s="246"/>
      <c r="F172" s="247"/>
      <c r="G172" s="214" t="s">
        <v>642</v>
      </c>
      <c r="H172" s="215"/>
      <c r="I172" s="215"/>
      <c r="J172" s="215"/>
      <c r="K172" s="216"/>
      <c r="L172" s="217" t="s">
        <v>707</v>
      </c>
      <c r="M172" s="218"/>
      <c r="N172" s="218"/>
      <c r="O172" s="218"/>
      <c r="P172" s="218"/>
      <c r="Q172" s="218"/>
      <c r="R172" s="218"/>
      <c r="S172" s="218"/>
      <c r="T172" s="218"/>
      <c r="U172" s="218"/>
      <c r="V172" s="218"/>
      <c r="W172" s="218"/>
      <c r="X172" s="219"/>
      <c r="Y172" s="220">
        <v>1</v>
      </c>
      <c r="Z172" s="221"/>
      <c r="AA172" s="221"/>
      <c r="AB172" s="222"/>
      <c r="AC172" s="214" t="s">
        <v>667</v>
      </c>
      <c r="AD172" s="215"/>
      <c r="AE172" s="215"/>
      <c r="AF172" s="215"/>
      <c r="AG172" s="216"/>
      <c r="AH172" s="217" t="s">
        <v>669</v>
      </c>
      <c r="AI172" s="218"/>
      <c r="AJ172" s="218"/>
      <c r="AK172" s="218"/>
      <c r="AL172" s="218"/>
      <c r="AM172" s="218"/>
      <c r="AN172" s="218"/>
      <c r="AO172" s="218"/>
      <c r="AP172" s="218"/>
      <c r="AQ172" s="218"/>
      <c r="AR172" s="218"/>
      <c r="AS172" s="218"/>
      <c r="AT172" s="219"/>
      <c r="AU172" s="220">
        <v>88</v>
      </c>
      <c r="AV172" s="221"/>
      <c r="AW172" s="221"/>
      <c r="AX172" s="235"/>
      <c r="AY172">
        <f>$AY$170</f>
        <v>2</v>
      </c>
    </row>
    <row r="173" spans="1:51" ht="24.75" customHeight="1" thickBot="1" x14ac:dyDescent="0.2">
      <c r="A173" s="245"/>
      <c r="B173" s="246"/>
      <c r="C173" s="246"/>
      <c r="D173" s="246"/>
      <c r="E173" s="246"/>
      <c r="F173" s="247"/>
      <c r="G173" s="200" t="s">
        <v>18</v>
      </c>
      <c r="H173" s="201"/>
      <c r="I173" s="201"/>
      <c r="J173" s="201"/>
      <c r="K173" s="201"/>
      <c r="L173" s="202"/>
      <c r="M173" s="203"/>
      <c r="N173" s="203"/>
      <c r="O173" s="203"/>
      <c r="P173" s="203"/>
      <c r="Q173" s="203"/>
      <c r="R173" s="203"/>
      <c r="S173" s="203"/>
      <c r="T173" s="203"/>
      <c r="U173" s="203"/>
      <c r="V173" s="203"/>
      <c r="W173" s="203"/>
      <c r="X173" s="204"/>
      <c r="Y173" s="205">
        <f>SUM(Y172:AB172)</f>
        <v>1</v>
      </c>
      <c r="Z173" s="206"/>
      <c r="AA173" s="206"/>
      <c r="AB173" s="207"/>
      <c r="AC173" s="200" t="s">
        <v>18</v>
      </c>
      <c r="AD173" s="201"/>
      <c r="AE173" s="201"/>
      <c r="AF173" s="201"/>
      <c r="AG173" s="201"/>
      <c r="AH173" s="202"/>
      <c r="AI173" s="203"/>
      <c r="AJ173" s="203"/>
      <c r="AK173" s="203"/>
      <c r="AL173" s="203"/>
      <c r="AM173" s="203"/>
      <c r="AN173" s="203"/>
      <c r="AO173" s="203"/>
      <c r="AP173" s="203"/>
      <c r="AQ173" s="203"/>
      <c r="AR173" s="203"/>
      <c r="AS173" s="203"/>
      <c r="AT173" s="204"/>
      <c r="AU173" s="205">
        <f>SUM(AU172:AX172)</f>
        <v>88</v>
      </c>
      <c r="AV173" s="206"/>
      <c r="AW173" s="206"/>
      <c r="AX173" s="208"/>
      <c r="AY173">
        <f>$AY$170</f>
        <v>2</v>
      </c>
    </row>
    <row r="174" spans="1:51" ht="24.75" customHeight="1" x14ac:dyDescent="0.15">
      <c r="A174" s="245"/>
      <c r="B174" s="246"/>
      <c r="C174" s="246"/>
      <c r="D174" s="246"/>
      <c r="E174" s="246"/>
      <c r="F174" s="247"/>
      <c r="G174" s="223" t="s">
        <v>670</v>
      </c>
      <c r="H174" s="224"/>
      <c r="I174" s="224"/>
      <c r="J174" s="224"/>
      <c r="K174" s="224"/>
      <c r="L174" s="224"/>
      <c r="M174" s="224"/>
      <c r="N174" s="224"/>
      <c r="O174" s="224"/>
      <c r="P174" s="224"/>
      <c r="Q174" s="224"/>
      <c r="R174" s="224"/>
      <c r="S174" s="224"/>
      <c r="T174" s="224"/>
      <c r="U174" s="224"/>
      <c r="V174" s="224"/>
      <c r="W174" s="224"/>
      <c r="X174" s="224"/>
      <c r="Y174" s="224"/>
      <c r="Z174" s="224"/>
      <c r="AA174" s="224"/>
      <c r="AB174" s="225"/>
      <c r="AC174" s="223" t="s">
        <v>671</v>
      </c>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6"/>
      <c r="AY174">
        <f>COUNTA($G$176,$AC$176)</f>
        <v>2</v>
      </c>
    </row>
    <row r="175" spans="1:51" ht="24.75" customHeight="1" x14ac:dyDescent="0.15">
      <c r="A175" s="245"/>
      <c r="B175" s="246"/>
      <c r="C175" s="246"/>
      <c r="D175" s="246"/>
      <c r="E175" s="246"/>
      <c r="F175" s="247"/>
      <c r="G175" s="227" t="s">
        <v>15</v>
      </c>
      <c r="H175" s="228"/>
      <c r="I175" s="228"/>
      <c r="J175" s="228"/>
      <c r="K175" s="228"/>
      <c r="L175" s="229" t="s">
        <v>16</v>
      </c>
      <c r="M175" s="228"/>
      <c r="N175" s="228"/>
      <c r="O175" s="228"/>
      <c r="P175" s="228"/>
      <c r="Q175" s="228"/>
      <c r="R175" s="228"/>
      <c r="S175" s="228"/>
      <c r="T175" s="228"/>
      <c r="U175" s="228"/>
      <c r="V175" s="228"/>
      <c r="W175" s="228"/>
      <c r="X175" s="230"/>
      <c r="Y175" s="231" t="s">
        <v>17</v>
      </c>
      <c r="Z175" s="232"/>
      <c r="AA175" s="232"/>
      <c r="AB175" s="233"/>
      <c r="AC175" s="227" t="s">
        <v>15</v>
      </c>
      <c r="AD175" s="228"/>
      <c r="AE175" s="228"/>
      <c r="AF175" s="228"/>
      <c r="AG175" s="228"/>
      <c r="AH175" s="229" t="s">
        <v>16</v>
      </c>
      <c r="AI175" s="228"/>
      <c r="AJ175" s="228"/>
      <c r="AK175" s="228"/>
      <c r="AL175" s="228"/>
      <c r="AM175" s="228"/>
      <c r="AN175" s="228"/>
      <c r="AO175" s="228"/>
      <c r="AP175" s="228"/>
      <c r="AQ175" s="228"/>
      <c r="AR175" s="228"/>
      <c r="AS175" s="228"/>
      <c r="AT175" s="230"/>
      <c r="AU175" s="231" t="s">
        <v>17</v>
      </c>
      <c r="AV175" s="232"/>
      <c r="AW175" s="232"/>
      <c r="AX175" s="234"/>
      <c r="AY175">
        <f>$AY$174</f>
        <v>2</v>
      </c>
    </row>
    <row r="176" spans="1:51" ht="24.75" customHeight="1" x14ac:dyDescent="0.15">
      <c r="A176" s="245"/>
      <c r="B176" s="246"/>
      <c r="C176" s="246"/>
      <c r="D176" s="246"/>
      <c r="E176" s="246"/>
      <c r="F176" s="247"/>
      <c r="G176" s="214" t="s">
        <v>667</v>
      </c>
      <c r="H176" s="215"/>
      <c r="I176" s="215"/>
      <c r="J176" s="215"/>
      <c r="K176" s="216"/>
      <c r="L176" s="217" t="s">
        <v>674</v>
      </c>
      <c r="M176" s="218"/>
      <c r="N176" s="218"/>
      <c r="O176" s="218"/>
      <c r="P176" s="218"/>
      <c r="Q176" s="218"/>
      <c r="R176" s="218"/>
      <c r="S176" s="218"/>
      <c r="T176" s="218"/>
      <c r="U176" s="218"/>
      <c r="V176" s="218"/>
      <c r="W176" s="218"/>
      <c r="X176" s="219"/>
      <c r="Y176" s="220">
        <v>1</v>
      </c>
      <c r="Z176" s="221"/>
      <c r="AA176" s="221"/>
      <c r="AB176" s="222"/>
      <c r="AC176" s="214" t="s">
        <v>642</v>
      </c>
      <c r="AD176" s="215"/>
      <c r="AE176" s="215"/>
      <c r="AF176" s="215"/>
      <c r="AG176" s="216"/>
      <c r="AH176" s="217" t="s">
        <v>675</v>
      </c>
      <c r="AI176" s="218"/>
      <c r="AJ176" s="218"/>
      <c r="AK176" s="218"/>
      <c r="AL176" s="218"/>
      <c r="AM176" s="218"/>
      <c r="AN176" s="218"/>
      <c r="AO176" s="218"/>
      <c r="AP176" s="218"/>
      <c r="AQ176" s="218"/>
      <c r="AR176" s="218"/>
      <c r="AS176" s="218"/>
      <c r="AT176" s="219"/>
      <c r="AU176" s="220">
        <v>0.8</v>
      </c>
      <c r="AV176" s="221"/>
      <c r="AW176" s="221"/>
      <c r="AX176" s="235"/>
      <c r="AY176">
        <f>$AY$174</f>
        <v>2</v>
      </c>
    </row>
    <row r="177" spans="1:51" ht="24.75" customHeight="1" thickBot="1" x14ac:dyDescent="0.2">
      <c r="A177" s="245"/>
      <c r="B177" s="246"/>
      <c r="C177" s="246"/>
      <c r="D177" s="246"/>
      <c r="E177" s="246"/>
      <c r="F177" s="247"/>
      <c r="G177" s="200" t="s">
        <v>18</v>
      </c>
      <c r="H177" s="201"/>
      <c r="I177" s="201"/>
      <c r="J177" s="201"/>
      <c r="K177" s="201"/>
      <c r="L177" s="202"/>
      <c r="M177" s="203"/>
      <c r="N177" s="203"/>
      <c r="O177" s="203"/>
      <c r="P177" s="203"/>
      <c r="Q177" s="203"/>
      <c r="R177" s="203"/>
      <c r="S177" s="203"/>
      <c r="T177" s="203"/>
      <c r="U177" s="203"/>
      <c r="V177" s="203"/>
      <c r="W177" s="203"/>
      <c r="X177" s="204"/>
      <c r="Y177" s="205">
        <f>SUM(Y176:AB176)</f>
        <v>1</v>
      </c>
      <c r="Z177" s="206"/>
      <c r="AA177" s="206"/>
      <c r="AB177" s="207"/>
      <c r="AC177" s="200" t="s">
        <v>18</v>
      </c>
      <c r="AD177" s="201"/>
      <c r="AE177" s="201"/>
      <c r="AF177" s="201"/>
      <c r="AG177" s="201"/>
      <c r="AH177" s="202"/>
      <c r="AI177" s="203"/>
      <c r="AJ177" s="203"/>
      <c r="AK177" s="203"/>
      <c r="AL177" s="203"/>
      <c r="AM177" s="203"/>
      <c r="AN177" s="203"/>
      <c r="AO177" s="203"/>
      <c r="AP177" s="203"/>
      <c r="AQ177" s="203"/>
      <c r="AR177" s="203"/>
      <c r="AS177" s="203"/>
      <c r="AT177" s="204"/>
      <c r="AU177" s="205">
        <f>SUM(AU176:AX176)</f>
        <v>0.8</v>
      </c>
      <c r="AV177" s="206"/>
      <c r="AW177" s="206"/>
      <c r="AX177" s="208"/>
      <c r="AY177">
        <f>$AY$174</f>
        <v>2</v>
      </c>
    </row>
    <row r="178" spans="1:51" ht="24.75" customHeight="1" x14ac:dyDescent="0.15">
      <c r="A178" s="245"/>
      <c r="B178" s="246"/>
      <c r="C178" s="246"/>
      <c r="D178" s="246"/>
      <c r="E178" s="246"/>
      <c r="F178" s="247"/>
      <c r="G178" s="223" t="s">
        <v>672</v>
      </c>
      <c r="H178" s="224"/>
      <c r="I178" s="224"/>
      <c r="J178" s="224"/>
      <c r="K178" s="224"/>
      <c r="L178" s="224"/>
      <c r="M178" s="224"/>
      <c r="N178" s="224"/>
      <c r="O178" s="224"/>
      <c r="P178" s="224"/>
      <c r="Q178" s="224"/>
      <c r="R178" s="224"/>
      <c r="S178" s="224"/>
      <c r="T178" s="224"/>
      <c r="U178" s="224"/>
      <c r="V178" s="224"/>
      <c r="W178" s="224"/>
      <c r="X178" s="224"/>
      <c r="Y178" s="224"/>
      <c r="Z178" s="224"/>
      <c r="AA178" s="224"/>
      <c r="AB178" s="225"/>
      <c r="AC178" s="223" t="s">
        <v>676</v>
      </c>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6"/>
      <c r="AY178">
        <f>COUNTA($G$180,$AC$180)</f>
        <v>2</v>
      </c>
    </row>
    <row r="179" spans="1:51" ht="24.75" customHeight="1" x14ac:dyDescent="0.15">
      <c r="A179" s="245"/>
      <c r="B179" s="246"/>
      <c r="C179" s="246"/>
      <c r="D179" s="246"/>
      <c r="E179" s="246"/>
      <c r="F179" s="247"/>
      <c r="G179" s="227" t="s">
        <v>15</v>
      </c>
      <c r="H179" s="228"/>
      <c r="I179" s="228"/>
      <c r="J179" s="228"/>
      <c r="K179" s="228"/>
      <c r="L179" s="229" t="s">
        <v>16</v>
      </c>
      <c r="M179" s="228"/>
      <c r="N179" s="228"/>
      <c r="O179" s="228"/>
      <c r="P179" s="228"/>
      <c r="Q179" s="228"/>
      <c r="R179" s="228"/>
      <c r="S179" s="228"/>
      <c r="T179" s="228"/>
      <c r="U179" s="228"/>
      <c r="V179" s="228"/>
      <c r="W179" s="228"/>
      <c r="X179" s="230"/>
      <c r="Y179" s="231" t="s">
        <v>17</v>
      </c>
      <c r="Z179" s="232"/>
      <c r="AA179" s="232"/>
      <c r="AB179" s="233"/>
      <c r="AC179" s="227" t="s">
        <v>15</v>
      </c>
      <c r="AD179" s="228"/>
      <c r="AE179" s="228"/>
      <c r="AF179" s="228"/>
      <c r="AG179" s="228"/>
      <c r="AH179" s="229" t="s">
        <v>16</v>
      </c>
      <c r="AI179" s="228"/>
      <c r="AJ179" s="228"/>
      <c r="AK179" s="228"/>
      <c r="AL179" s="228"/>
      <c r="AM179" s="228"/>
      <c r="AN179" s="228"/>
      <c r="AO179" s="228"/>
      <c r="AP179" s="228"/>
      <c r="AQ179" s="228"/>
      <c r="AR179" s="228"/>
      <c r="AS179" s="228"/>
      <c r="AT179" s="230"/>
      <c r="AU179" s="231" t="s">
        <v>17</v>
      </c>
      <c r="AV179" s="232"/>
      <c r="AW179" s="232"/>
      <c r="AX179" s="234"/>
      <c r="AY179">
        <f>$AY$178</f>
        <v>2</v>
      </c>
    </row>
    <row r="180" spans="1:51" s="16" customFormat="1" ht="24.75" customHeight="1" x14ac:dyDescent="0.15">
      <c r="A180" s="245"/>
      <c r="B180" s="246"/>
      <c r="C180" s="246"/>
      <c r="D180" s="246"/>
      <c r="E180" s="246"/>
      <c r="F180" s="247"/>
      <c r="G180" s="214" t="s">
        <v>646</v>
      </c>
      <c r="H180" s="215"/>
      <c r="I180" s="215"/>
      <c r="J180" s="215"/>
      <c r="K180" s="216"/>
      <c r="L180" s="217" t="s">
        <v>673</v>
      </c>
      <c r="M180" s="218"/>
      <c r="N180" s="218"/>
      <c r="O180" s="218"/>
      <c r="P180" s="218"/>
      <c r="Q180" s="218"/>
      <c r="R180" s="218"/>
      <c r="S180" s="218"/>
      <c r="T180" s="218"/>
      <c r="U180" s="218"/>
      <c r="V180" s="218"/>
      <c r="W180" s="218"/>
      <c r="X180" s="219"/>
      <c r="Y180" s="220">
        <v>0.1</v>
      </c>
      <c r="Z180" s="221"/>
      <c r="AA180" s="221"/>
      <c r="AB180" s="222"/>
      <c r="AC180" s="214" t="s">
        <v>658</v>
      </c>
      <c r="AD180" s="215"/>
      <c r="AE180" s="215"/>
      <c r="AF180" s="215"/>
      <c r="AG180" s="216"/>
      <c r="AH180" s="217" t="s">
        <v>677</v>
      </c>
      <c r="AI180" s="218"/>
      <c r="AJ180" s="218"/>
      <c r="AK180" s="218"/>
      <c r="AL180" s="218"/>
      <c r="AM180" s="218"/>
      <c r="AN180" s="218"/>
      <c r="AO180" s="218"/>
      <c r="AP180" s="218"/>
      <c r="AQ180" s="218"/>
      <c r="AR180" s="218"/>
      <c r="AS180" s="218"/>
      <c r="AT180" s="219"/>
      <c r="AU180" s="220">
        <v>920</v>
      </c>
      <c r="AV180" s="221"/>
      <c r="AW180" s="221"/>
      <c r="AX180" s="222"/>
      <c r="AY180">
        <f>$AY$178</f>
        <v>2</v>
      </c>
    </row>
    <row r="181" spans="1:51" ht="24.75" customHeight="1" x14ac:dyDescent="0.15">
      <c r="A181" s="245"/>
      <c r="B181" s="246"/>
      <c r="C181" s="246"/>
      <c r="D181" s="246"/>
      <c r="E181" s="246"/>
      <c r="F181" s="247"/>
      <c r="G181" s="200" t="s">
        <v>18</v>
      </c>
      <c r="H181" s="201"/>
      <c r="I181" s="201"/>
      <c r="J181" s="201"/>
      <c r="K181" s="201"/>
      <c r="L181" s="202"/>
      <c r="M181" s="203"/>
      <c r="N181" s="203"/>
      <c r="O181" s="203"/>
      <c r="P181" s="203"/>
      <c r="Q181" s="203"/>
      <c r="R181" s="203"/>
      <c r="S181" s="203"/>
      <c r="T181" s="203"/>
      <c r="U181" s="203"/>
      <c r="V181" s="203"/>
      <c r="W181" s="203"/>
      <c r="X181" s="204"/>
      <c r="Y181" s="205">
        <f>SUM(Y180:AB180)</f>
        <v>0.1</v>
      </c>
      <c r="Z181" s="206"/>
      <c r="AA181" s="206"/>
      <c r="AB181" s="207"/>
      <c r="AC181" s="200" t="s">
        <v>18</v>
      </c>
      <c r="AD181" s="201"/>
      <c r="AE181" s="201"/>
      <c r="AF181" s="201"/>
      <c r="AG181" s="201"/>
      <c r="AH181" s="202"/>
      <c r="AI181" s="203"/>
      <c r="AJ181" s="203"/>
      <c r="AK181" s="203"/>
      <c r="AL181" s="203"/>
      <c r="AM181" s="203"/>
      <c r="AN181" s="203"/>
      <c r="AO181" s="203"/>
      <c r="AP181" s="203"/>
      <c r="AQ181" s="203"/>
      <c r="AR181" s="203"/>
      <c r="AS181" s="203"/>
      <c r="AT181" s="204"/>
      <c r="AU181" s="205">
        <f>SUM(AU180:AX180)</f>
        <v>920</v>
      </c>
      <c r="AV181" s="206"/>
      <c r="AW181" s="206"/>
      <c r="AX181" s="208"/>
      <c r="AY181">
        <f>$AY$178</f>
        <v>2</v>
      </c>
    </row>
    <row r="182" spans="1:51" ht="24.75" customHeight="1" thickBot="1" x14ac:dyDescent="0.2">
      <c r="A182" s="209" t="s">
        <v>553</v>
      </c>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1"/>
      <c r="AL182" s="212" t="s">
        <v>216</v>
      </c>
      <c r="AM182" s="213"/>
      <c r="AN182" s="213"/>
      <c r="AO182" s="84" t="s">
        <v>645</v>
      </c>
      <c r="AP182" s="21"/>
      <c r="AQ182" s="21"/>
      <c r="AR182" s="21"/>
      <c r="AS182" s="21"/>
      <c r="AT182" s="21"/>
      <c r="AU182" s="21"/>
      <c r="AV182" s="21"/>
      <c r="AW182" s="21"/>
      <c r="AX182" s="22"/>
      <c r="AY182">
        <f>COUNTIF($AO$182,"☑")</f>
        <v>1</v>
      </c>
    </row>
    <row r="183" spans="1:51" ht="24.75" customHeight="1" x14ac:dyDescent="0.15">
      <c r="A183" s="4"/>
      <c r="B183" s="4"/>
      <c r="C183" s="4"/>
      <c r="D183" s="4"/>
      <c r="E183" s="4"/>
      <c r="F183" s="4"/>
      <c r="G183" s="7"/>
      <c r="H183" s="7"/>
      <c r="I183" s="7"/>
      <c r="J183" s="7"/>
      <c r="K183" s="7"/>
      <c r="L183" s="3"/>
      <c r="M183" s="7"/>
      <c r="N183" s="7"/>
      <c r="O183" s="7"/>
      <c r="P183" s="7"/>
      <c r="Q183" s="7"/>
      <c r="R183" s="7"/>
      <c r="S183" s="7"/>
      <c r="T183" s="7"/>
      <c r="U183" s="7"/>
      <c r="V183" s="7"/>
      <c r="W183" s="7"/>
      <c r="X183" s="7"/>
      <c r="Y183" s="8"/>
      <c r="Z183" s="8"/>
      <c r="AA183" s="8"/>
      <c r="AB183" s="8"/>
      <c r="AC183" s="7"/>
      <c r="AD183" s="7"/>
      <c r="AE183" s="7"/>
      <c r="AF183" s="7"/>
      <c r="AG183" s="7"/>
      <c r="AH183" s="3"/>
      <c r="AI183" s="7"/>
      <c r="AJ183" s="7"/>
      <c r="AK183" s="7"/>
      <c r="AL183" s="7"/>
      <c r="AM183" s="7"/>
      <c r="AN183" s="7"/>
      <c r="AO183" s="7"/>
      <c r="AP183" s="7"/>
      <c r="AQ183" s="7"/>
      <c r="AR183" s="7"/>
      <c r="AS183" s="7"/>
      <c r="AT183" s="7"/>
      <c r="AU183" s="8"/>
      <c r="AV183" s="8"/>
      <c r="AW183" s="8"/>
      <c r="AX183" s="8"/>
    </row>
    <row r="184" spans="1:51" ht="24.75" customHeight="1" x14ac:dyDescent="0.15"/>
    <row r="185" spans="1:51" ht="24.75" customHeight="1" x14ac:dyDescent="0.15">
      <c r="A185" s="9"/>
      <c r="B185" s="1" t="s">
        <v>27</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spans="1:51" ht="24.75" customHeight="1" x14ac:dyDescent="0.15">
      <c r="A186" s="9"/>
      <c r="B186" s="44" t="s">
        <v>225</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spans="1:51" ht="69.599999999999994" customHeight="1" x14ac:dyDescent="0.15">
      <c r="A187" s="173"/>
      <c r="B187" s="173"/>
      <c r="C187" s="173" t="s">
        <v>24</v>
      </c>
      <c r="D187" s="173"/>
      <c r="E187" s="173"/>
      <c r="F187" s="173"/>
      <c r="G187" s="173"/>
      <c r="H187" s="173"/>
      <c r="I187" s="173"/>
      <c r="J187" s="174" t="s">
        <v>188</v>
      </c>
      <c r="K187" s="175"/>
      <c r="L187" s="175"/>
      <c r="M187" s="175"/>
      <c r="N187" s="175"/>
      <c r="O187" s="175"/>
      <c r="P187" s="95" t="s">
        <v>25</v>
      </c>
      <c r="Q187" s="95"/>
      <c r="R187" s="95"/>
      <c r="S187" s="95"/>
      <c r="T187" s="95"/>
      <c r="U187" s="95"/>
      <c r="V187" s="95"/>
      <c r="W187" s="95"/>
      <c r="X187" s="95"/>
      <c r="Y187" s="176" t="s">
        <v>187</v>
      </c>
      <c r="Z187" s="177"/>
      <c r="AA187" s="177"/>
      <c r="AB187" s="177"/>
      <c r="AC187" s="174" t="s">
        <v>214</v>
      </c>
      <c r="AD187" s="174"/>
      <c r="AE187" s="174"/>
      <c r="AF187" s="174"/>
      <c r="AG187" s="174"/>
      <c r="AH187" s="176" t="s">
        <v>230</v>
      </c>
      <c r="AI187" s="173"/>
      <c r="AJ187" s="173"/>
      <c r="AK187" s="173"/>
      <c r="AL187" s="173" t="s">
        <v>19</v>
      </c>
      <c r="AM187" s="173"/>
      <c r="AN187" s="173"/>
      <c r="AO187" s="178"/>
      <c r="AP187" s="179" t="s">
        <v>189</v>
      </c>
      <c r="AQ187" s="179"/>
      <c r="AR187" s="179"/>
      <c r="AS187" s="179"/>
      <c r="AT187" s="179"/>
      <c r="AU187" s="179"/>
      <c r="AV187" s="179"/>
      <c r="AW187" s="179"/>
      <c r="AX187" s="179"/>
    </row>
    <row r="188" spans="1:51" ht="30" customHeight="1" x14ac:dyDescent="0.15">
      <c r="A188" s="159">
        <v>1</v>
      </c>
      <c r="B188" s="159">
        <v>1</v>
      </c>
      <c r="C188" s="181" t="s">
        <v>652</v>
      </c>
      <c r="D188" s="182"/>
      <c r="E188" s="182"/>
      <c r="F188" s="182"/>
      <c r="G188" s="182"/>
      <c r="H188" s="182"/>
      <c r="I188" s="182"/>
      <c r="J188" s="183">
        <v>4011005003009</v>
      </c>
      <c r="K188" s="184"/>
      <c r="L188" s="184"/>
      <c r="M188" s="184"/>
      <c r="N188" s="184"/>
      <c r="O188" s="184"/>
      <c r="P188" s="166" t="s">
        <v>653</v>
      </c>
      <c r="Q188" s="167"/>
      <c r="R188" s="167"/>
      <c r="S188" s="167"/>
      <c r="T188" s="167"/>
      <c r="U188" s="167"/>
      <c r="V188" s="167"/>
      <c r="W188" s="167"/>
      <c r="X188" s="167"/>
      <c r="Y188" s="168">
        <v>217</v>
      </c>
      <c r="Z188" s="169"/>
      <c r="AA188" s="169"/>
      <c r="AB188" s="170"/>
      <c r="AC188" s="171" t="s">
        <v>654</v>
      </c>
      <c r="AD188" s="172"/>
      <c r="AE188" s="172"/>
      <c r="AF188" s="172"/>
      <c r="AG188" s="172"/>
      <c r="AH188" s="151">
        <v>1</v>
      </c>
      <c r="AI188" s="152"/>
      <c r="AJ188" s="152"/>
      <c r="AK188" s="152"/>
      <c r="AL188" s="153" t="s">
        <v>720</v>
      </c>
      <c r="AM188" s="154"/>
      <c r="AN188" s="154"/>
      <c r="AO188" s="155"/>
      <c r="AP188" s="180" t="s">
        <v>650</v>
      </c>
      <c r="AQ188" s="180"/>
      <c r="AR188" s="180"/>
      <c r="AS188" s="180"/>
      <c r="AT188" s="180"/>
      <c r="AU188" s="180"/>
      <c r="AV188" s="180"/>
      <c r="AW188" s="180"/>
      <c r="AX188" s="180"/>
    </row>
    <row r="189" spans="1:51" ht="24.75" customHeight="1" x14ac:dyDescent="0.15">
      <c r="A189" s="48"/>
      <c r="B189" s="48"/>
      <c r="C189" s="48"/>
      <c r="D189" s="48"/>
      <c r="E189" s="48"/>
      <c r="F189" s="48"/>
      <c r="G189" s="48"/>
      <c r="H189" s="48"/>
      <c r="I189" s="48"/>
      <c r="J189" s="49"/>
      <c r="K189" s="49"/>
      <c r="L189" s="49"/>
      <c r="M189" s="49"/>
      <c r="N189" s="49"/>
      <c r="O189" s="49"/>
      <c r="P189" s="50"/>
      <c r="Q189" s="50"/>
      <c r="R189" s="50"/>
      <c r="S189" s="50"/>
      <c r="T189" s="50"/>
      <c r="U189" s="50"/>
      <c r="V189" s="50"/>
      <c r="W189" s="50"/>
      <c r="X189" s="50"/>
      <c r="Y189" s="51"/>
      <c r="Z189" s="51"/>
      <c r="AA189" s="51"/>
      <c r="AB189" s="51"/>
      <c r="AC189" s="51"/>
      <c r="AD189" s="51"/>
      <c r="AE189" s="51"/>
      <c r="AF189" s="51"/>
      <c r="AG189" s="51"/>
      <c r="AH189" s="51"/>
      <c r="AI189" s="51"/>
      <c r="AJ189" s="51"/>
      <c r="AK189" s="51"/>
      <c r="AL189" s="51"/>
      <c r="AM189" s="51"/>
      <c r="AN189" s="51"/>
      <c r="AO189" s="51"/>
      <c r="AP189" s="50"/>
      <c r="AQ189" s="50"/>
      <c r="AR189" s="50"/>
      <c r="AS189" s="50"/>
      <c r="AT189" s="50"/>
      <c r="AU189" s="50"/>
      <c r="AV189" s="50"/>
      <c r="AW189" s="50"/>
      <c r="AX189" s="50"/>
      <c r="AY189">
        <f>COUNTA($C$192)</f>
        <v>1</v>
      </c>
    </row>
    <row r="190" spans="1:51" ht="24.75" customHeight="1" x14ac:dyDescent="0.15">
      <c r="A190" s="48"/>
      <c r="B190" s="52" t="s">
        <v>164</v>
      </c>
      <c r="C190" s="48"/>
      <c r="D190" s="48"/>
      <c r="E190" s="48"/>
      <c r="F190" s="48"/>
      <c r="G190" s="48"/>
      <c r="H190" s="48"/>
      <c r="I190" s="48"/>
      <c r="J190" s="48"/>
      <c r="K190" s="48"/>
      <c r="L190" s="48"/>
      <c r="M190" s="48"/>
      <c r="N190" s="48"/>
      <c r="O190" s="48"/>
      <c r="P190" s="53"/>
      <c r="Q190" s="53"/>
      <c r="R190" s="53"/>
      <c r="S190" s="53"/>
      <c r="T190" s="53"/>
      <c r="U190" s="53"/>
      <c r="V190" s="53"/>
      <c r="W190" s="53"/>
      <c r="X190" s="53"/>
      <c r="Y190" s="54"/>
      <c r="Z190" s="54"/>
      <c r="AA190" s="54"/>
      <c r="AB190" s="54"/>
      <c r="AC190" s="54"/>
      <c r="AD190" s="54"/>
      <c r="AE190" s="54"/>
      <c r="AF190" s="54"/>
      <c r="AG190" s="54"/>
      <c r="AH190" s="54"/>
      <c r="AI190" s="54"/>
      <c r="AJ190" s="54"/>
      <c r="AK190" s="54"/>
      <c r="AL190" s="54"/>
      <c r="AM190" s="54"/>
      <c r="AN190" s="54"/>
      <c r="AO190" s="54"/>
      <c r="AP190" s="53"/>
      <c r="AQ190" s="53"/>
      <c r="AR190" s="53"/>
      <c r="AS190" s="53"/>
      <c r="AT190" s="53"/>
      <c r="AU190" s="53"/>
      <c r="AV190" s="53"/>
      <c r="AW190" s="53"/>
      <c r="AX190" s="53"/>
      <c r="AY190">
        <f>$AY$189</f>
        <v>1</v>
      </c>
    </row>
    <row r="191" spans="1:51" ht="59.25" customHeight="1" x14ac:dyDescent="0.15">
      <c r="A191" s="173"/>
      <c r="B191" s="173"/>
      <c r="C191" s="173" t="s">
        <v>24</v>
      </c>
      <c r="D191" s="173"/>
      <c r="E191" s="173"/>
      <c r="F191" s="173"/>
      <c r="G191" s="173"/>
      <c r="H191" s="173"/>
      <c r="I191" s="173"/>
      <c r="J191" s="174" t="s">
        <v>188</v>
      </c>
      <c r="K191" s="175"/>
      <c r="L191" s="175"/>
      <c r="M191" s="175"/>
      <c r="N191" s="175"/>
      <c r="O191" s="175"/>
      <c r="P191" s="95" t="s">
        <v>25</v>
      </c>
      <c r="Q191" s="95"/>
      <c r="R191" s="95"/>
      <c r="S191" s="95"/>
      <c r="T191" s="95"/>
      <c r="U191" s="95"/>
      <c r="V191" s="95"/>
      <c r="W191" s="95"/>
      <c r="X191" s="95"/>
      <c r="Y191" s="176" t="s">
        <v>187</v>
      </c>
      <c r="Z191" s="177"/>
      <c r="AA191" s="177"/>
      <c r="AB191" s="177"/>
      <c r="AC191" s="174" t="s">
        <v>214</v>
      </c>
      <c r="AD191" s="174"/>
      <c r="AE191" s="174"/>
      <c r="AF191" s="174"/>
      <c r="AG191" s="174"/>
      <c r="AH191" s="176" t="s">
        <v>230</v>
      </c>
      <c r="AI191" s="173"/>
      <c r="AJ191" s="173"/>
      <c r="AK191" s="173"/>
      <c r="AL191" s="173" t="s">
        <v>19</v>
      </c>
      <c r="AM191" s="173"/>
      <c r="AN191" s="173"/>
      <c r="AO191" s="178"/>
      <c r="AP191" s="179" t="s">
        <v>189</v>
      </c>
      <c r="AQ191" s="179"/>
      <c r="AR191" s="179"/>
      <c r="AS191" s="179"/>
      <c r="AT191" s="179"/>
      <c r="AU191" s="179"/>
      <c r="AV191" s="179"/>
      <c r="AW191" s="179"/>
      <c r="AX191" s="179"/>
      <c r="AY191">
        <f>$AY$189</f>
        <v>1</v>
      </c>
    </row>
    <row r="192" spans="1:51" ht="59.25" customHeight="1" x14ac:dyDescent="0.15">
      <c r="A192" s="159">
        <v>1</v>
      </c>
      <c r="B192" s="159">
        <v>1</v>
      </c>
      <c r="C192" s="181" t="s">
        <v>664</v>
      </c>
      <c r="D192" s="182"/>
      <c r="E192" s="182"/>
      <c r="F192" s="182"/>
      <c r="G192" s="182"/>
      <c r="H192" s="182"/>
      <c r="I192" s="182"/>
      <c r="J192" s="183">
        <v>4010701026082</v>
      </c>
      <c r="K192" s="184"/>
      <c r="L192" s="184"/>
      <c r="M192" s="184"/>
      <c r="N192" s="184"/>
      <c r="O192" s="184"/>
      <c r="P192" s="166" t="s">
        <v>708</v>
      </c>
      <c r="Q192" s="167"/>
      <c r="R192" s="167"/>
      <c r="S192" s="167"/>
      <c r="T192" s="167"/>
      <c r="U192" s="167"/>
      <c r="V192" s="167"/>
      <c r="W192" s="167"/>
      <c r="X192" s="167"/>
      <c r="Y192" s="168">
        <v>12.4</v>
      </c>
      <c r="Z192" s="169"/>
      <c r="AA192" s="169"/>
      <c r="AB192" s="170"/>
      <c r="AC192" s="171" t="s">
        <v>233</v>
      </c>
      <c r="AD192" s="172"/>
      <c r="AE192" s="172"/>
      <c r="AF192" s="172"/>
      <c r="AG192" s="172"/>
      <c r="AH192" s="151">
        <v>3</v>
      </c>
      <c r="AI192" s="152"/>
      <c r="AJ192" s="152"/>
      <c r="AK192" s="152"/>
      <c r="AL192" s="153" t="s">
        <v>665</v>
      </c>
      <c r="AM192" s="154"/>
      <c r="AN192" s="154"/>
      <c r="AO192" s="155"/>
      <c r="AP192" s="180" t="s">
        <v>679</v>
      </c>
      <c r="AQ192" s="180"/>
      <c r="AR192" s="180"/>
      <c r="AS192" s="180"/>
      <c r="AT192" s="180"/>
      <c r="AU192" s="180"/>
      <c r="AV192" s="180"/>
      <c r="AW192" s="180"/>
      <c r="AX192" s="180"/>
      <c r="AY192">
        <f>$AY$189</f>
        <v>1</v>
      </c>
    </row>
    <row r="193" spans="1:51" ht="24.75" customHeight="1" x14ac:dyDescent="0.15">
      <c r="A193" s="55"/>
      <c r="B193" s="55"/>
      <c r="C193" s="55"/>
      <c r="D193" s="55"/>
      <c r="E193" s="55"/>
      <c r="F193" s="55"/>
      <c r="G193" s="55"/>
      <c r="H193" s="55"/>
      <c r="I193" s="55"/>
      <c r="J193" s="55"/>
      <c r="K193" s="55"/>
      <c r="L193" s="55"/>
      <c r="M193" s="55"/>
      <c r="N193" s="55"/>
      <c r="O193" s="55"/>
      <c r="P193" s="56"/>
      <c r="Q193" s="56"/>
      <c r="R193" s="56"/>
      <c r="S193" s="56"/>
      <c r="T193" s="56"/>
      <c r="U193" s="56"/>
      <c r="V193" s="56"/>
      <c r="W193" s="56"/>
      <c r="X193" s="56"/>
      <c r="Y193" s="57"/>
      <c r="Z193" s="57"/>
      <c r="AA193" s="57"/>
      <c r="AB193" s="57"/>
      <c r="AC193" s="57"/>
      <c r="AD193" s="57"/>
      <c r="AE193" s="57"/>
      <c r="AF193" s="57"/>
      <c r="AG193" s="57"/>
      <c r="AH193" s="57"/>
      <c r="AI193" s="57"/>
      <c r="AJ193" s="57"/>
      <c r="AK193" s="57"/>
      <c r="AL193" s="57"/>
      <c r="AM193" s="57"/>
      <c r="AN193" s="57"/>
      <c r="AO193" s="57"/>
      <c r="AP193" s="56"/>
      <c r="AQ193" s="56"/>
      <c r="AR193" s="56"/>
      <c r="AS193" s="56"/>
      <c r="AT193" s="56"/>
      <c r="AU193" s="56"/>
      <c r="AV193" s="56"/>
      <c r="AW193" s="56"/>
      <c r="AX193" s="56"/>
      <c r="AY193">
        <f>COUNTA($C$196)</f>
        <v>1</v>
      </c>
    </row>
    <row r="194" spans="1:51" ht="24.75" customHeight="1" x14ac:dyDescent="0.15">
      <c r="A194" s="48"/>
      <c r="B194" s="52" t="s">
        <v>206</v>
      </c>
      <c r="C194" s="48"/>
      <c r="D194" s="48"/>
      <c r="E194" s="48"/>
      <c r="F194" s="48"/>
      <c r="G194" s="48"/>
      <c r="H194" s="48"/>
      <c r="I194" s="48"/>
      <c r="J194" s="48"/>
      <c r="K194" s="48"/>
      <c r="L194" s="48"/>
      <c r="M194" s="48"/>
      <c r="N194" s="48"/>
      <c r="O194" s="48"/>
      <c r="P194" s="53"/>
      <c r="Q194" s="53"/>
      <c r="R194" s="53"/>
      <c r="S194" s="53"/>
      <c r="T194" s="53"/>
      <c r="U194" s="53"/>
      <c r="V194" s="53"/>
      <c r="W194" s="53"/>
      <c r="X194" s="53"/>
      <c r="Y194" s="54"/>
      <c r="Z194" s="54"/>
      <c r="AA194" s="54"/>
      <c r="AB194" s="54"/>
      <c r="AC194" s="54"/>
      <c r="AD194" s="54"/>
      <c r="AE194" s="54"/>
      <c r="AF194" s="54"/>
      <c r="AG194" s="54"/>
      <c r="AH194" s="54"/>
      <c r="AI194" s="54"/>
      <c r="AJ194" s="54"/>
      <c r="AK194" s="54"/>
      <c r="AL194" s="54"/>
      <c r="AM194" s="54"/>
      <c r="AN194" s="54"/>
      <c r="AO194" s="54"/>
      <c r="AP194" s="53"/>
      <c r="AQ194" s="53"/>
      <c r="AR194" s="53"/>
      <c r="AS194" s="53"/>
      <c r="AT194" s="53"/>
      <c r="AU194" s="53"/>
      <c r="AV194" s="53"/>
      <c r="AW194" s="53"/>
      <c r="AX194" s="53"/>
      <c r="AY194">
        <f>$AY$193</f>
        <v>1</v>
      </c>
    </row>
    <row r="195" spans="1:51" ht="59.25" customHeight="1" x14ac:dyDescent="0.15">
      <c r="A195" s="173"/>
      <c r="B195" s="173"/>
      <c r="C195" s="173" t="s">
        <v>24</v>
      </c>
      <c r="D195" s="173"/>
      <c r="E195" s="173"/>
      <c r="F195" s="173"/>
      <c r="G195" s="173"/>
      <c r="H195" s="173"/>
      <c r="I195" s="173"/>
      <c r="J195" s="174" t="s">
        <v>188</v>
      </c>
      <c r="K195" s="175"/>
      <c r="L195" s="175"/>
      <c r="M195" s="175"/>
      <c r="N195" s="175"/>
      <c r="O195" s="175"/>
      <c r="P195" s="95" t="s">
        <v>25</v>
      </c>
      <c r="Q195" s="95"/>
      <c r="R195" s="95"/>
      <c r="S195" s="95"/>
      <c r="T195" s="95"/>
      <c r="U195" s="95"/>
      <c r="V195" s="95"/>
      <c r="W195" s="95"/>
      <c r="X195" s="95"/>
      <c r="Y195" s="176" t="s">
        <v>187</v>
      </c>
      <c r="Z195" s="177"/>
      <c r="AA195" s="177"/>
      <c r="AB195" s="177"/>
      <c r="AC195" s="174" t="s">
        <v>214</v>
      </c>
      <c r="AD195" s="174"/>
      <c r="AE195" s="174"/>
      <c r="AF195" s="174"/>
      <c r="AG195" s="174"/>
      <c r="AH195" s="176" t="s">
        <v>230</v>
      </c>
      <c r="AI195" s="173"/>
      <c r="AJ195" s="173"/>
      <c r="AK195" s="173"/>
      <c r="AL195" s="173" t="s">
        <v>19</v>
      </c>
      <c r="AM195" s="173"/>
      <c r="AN195" s="173"/>
      <c r="AO195" s="178"/>
      <c r="AP195" s="179" t="s">
        <v>189</v>
      </c>
      <c r="AQ195" s="179"/>
      <c r="AR195" s="179"/>
      <c r="AS195" s="179"/>
      <c r="AT195" s="179"/>
      <c r="AU195" s="179"/>
      <c r="AV195" s="179"/>
      <c r="AW195" s="179"/>
      <c r="AX195" s="179"/>
      <c r="AY195">
        <f>$AY$193</f>
        <v>1</v>
      </c>
    </row>
    <row r="196" spans="1:51" ht="45.75" customHeight="1" x14ac:dyDescent="0.15">
      <c r="A196" s="159">
        <v>1</v>
      </c>
      <c r="B196" s="159">
        <v>1</v>
      </c>
      <c r="C196" s="181" t="s">
        <v>705</v>
      </c>
      <c r="D196" s="182"/>
      <c r="E196" s="182"/>
      <c r="F196" s="182"/>
      <c r="G196" s="182"/>
      <c r="H196" s="182"/>
      <c r="I196" s="182"/>
      <c r="J196" s="183">
        <v>6012701004917</v>
      </c>
      <c r="K196" s="184"/>
      <c r="L196" s="184"/>
      <c r="M196" s="184"/>
      <c r="N196" s="184"/>
      <c r="O196" s="184"/>
      <c r="P196" s="166" t="s">
        <v>709</v>
      </c>
      <c r="Q196" s="167"/>
      <c r="R196" s="167"/>
      <c r="S196" s="167"/>
      <c r="T196" s="167"/>
      <c r="U196" s="167"/>
      <c r="V196" s="167"/>
      <c r="W196" s="167"/>
      <c r="X196" s="167"/>
      <c r="Y196" s="168">
        <v>1</v>
      </c>
      <c r="Z196" s="169"/>
      <c r="AA196" s="169"/>
      <c r="AB196" s="170"/>
      <c r="AC196" s="171" t="s">
        <v>238</v>
      </c>
      <c r="AD196" s="172"/>
      <c r="AE196" s="172"/>
      <c r="AF196" s="172"/>
      <c r="AG196" s="172"/>
      <c r="AH196" s="151" t="s">
        <v>665</v>
      </c>
      <c r="AI196" s="152"/>
      <c r="AJ196" s="152"/>
      <c r="AK196" s="152"/>
      <c r="AL196" s="151" t="s">
        <v>665</v>
      </c>
      <c r="AM196" s="152"/>
      <c r="AN196" s="152"/>
      <c r="AO196" s="152"/>
      <c r="AP196" s="180" t="s">
        <v>712</v>
      </c>
      <c r="AQ196" s="180"/>
      <c r="AR196" s="180"/>
      <c r="AS196" s="180"/>
      <c r="AT196" s="180"/>
      <c r="AU196" s="180"/>
      <c r="AV196" s="180"/>
      <c r="AW196" s="180"/>
      <c r="AX196" s="180"/>
      <c r="AY196">
        <f>$AY$193</f>
        <v>1</v>
      </c>
    </row>
    <row r="197" spans="1:51" ht="45.75" customHeight="1" x14ac:dyDescent="0.15">
      <c r="A197" s="159">
        <v>2</v>
      </c>
      <c r="B197" s="159">
        <v>1</v>
      </c>
      <c r="C197" s="160" t="s">
        <v>702</v>
      </c>
      <c r="D197" s="193"/>
      <c r="E197" s="193"/>
      <c r="F197" s="193"/>
      <c r="G197" s="193"/>
      <c r="H197" s="193"/>
      <c r="I197" s="194"/>
      <c r="J197" s="163">
        <v>7010005002819</v>
      </c>
      <c r="K197" s="164"/>
      <c r="L197" s="164"/>
      <c r="M197" s="164"/>
      <c r="N197" s="164"/>
      <c r="O197" s="165"/>
      <c r="P197" s="185" t="s">
        <v>704</v>
      </c>
      <c r="Q197" s="195"/>
      <c r="R197" s="195"/>
      <c r="S197" s="195"/>
      <c r="T197" s="195"/>
      <c r="U197" s="195"/>
      <c r="V197" s="195"/>
      <c r="W197" s="195"/>
      <c r="X197" s="196"/>
      <c r="Y197" s="168">
        <v>0.5</v>
      </c>
      <c r="Z197" s="169"/>
      <c r="AA197" s="169"/>
      <c r="AB197" s="170"/>
      <c r="AC197" s="197" t="s">
        <v>238</v>
      </c>
      <c r="AD197" s="198"/>
      <c r="AE197" s="198"/>
      <c r="AF197" s="198"/>
      <c r="AG197" s="199"/>
      <c r="AH197" s="190" t="s">
        <v>665</v>
      </c>
      <c r="AI197" s="191"/>
      <c r="AJ197" s="191"/>
      <c r="AK197" s="192"/>
      <c r="AL197" s="190" t="s">
        <v>665</v>
      </c>
      <c r="AM197" s="191"/>
      <c r="AN197" s="191"/>
      <c r="AO197" s="192"/>
      <c r="AP197" s="156" t="s">
        <v>712</v>
      </c>
      <c r="AQ197" s="157"/>
      <c r="AR197" s="157"/>
      <c r="AS197" s="157"/>
      <c r="AT197" s="157"/>
      <c r="AU197" s="157"/>
      <c r="AV197" s="157"/>
      <c r="AW197" s="157"/>
      <c r="AX197" s="158"/>
      <c r="AY197">
        <f>COUNTA($C$197)</f>
        <v>1</v>
      </c>
    </row>
    <row r="198" spans="1:51" ht="45.75" customHeight="1" x14ac:dyDescent="0.15">
      <c r="A198" s="159">
        <v>3</v>
      </c>
      <c r="B198" s="159">
        <v>1</v>
      </c>
      <c r="C198" s="160" t="s">
        <v>701</v>
      </c>
      <c r="D198" s="193"/>
      <c r="E198" s="193"/>
      <c r="F198" s="193"/>
      <c r="G198" s="193"/>
      <c r="H198" s="193"/>
      <c r="I198" s="194"/>
      <c r="J198" s="163">
        <v>1010401144807</v>
      </c>
      <c r="K198" s="164"/>
      <c r="L198" s="164"/>
      <c r="M198" s="164"/>
      <c r="N198" s="164"/>
      <c r="O198" s="165"/>
      <c r="P198" s="185" t="s">
        <v>704</v>
      </c>
      <c r="Q198" s="195"/>
      <c r="R198" s="195"/>
      <c r="S198" s="195"/>
      <c r="T198" s="195"/>
      <c r="U198" s="195"/>
      <c r="V198" s="195"/>
      <c r="W198" s="195"/>
      <c r="X198" s="196"/>
      <c r="Y198" s="168">
        <v>0.1</v>
      </c>
      <c r="Z198" s="169"/>
      <c r="AA198" s="169"/>
      <c r="AB198" s="170"/>
      <c r="AC198" s="197" t="s">
        <v>238</v>
      </c>
      <c r="AD198" s="198"/>
      <c r="AE198" s="198"/>
      <c r="AF198" s="198"/>
      <c r="AG198" s="199"/>
      <c r="AH198" s="190" t="s">
        <v>665</v>
      </c>
      <c r="AI198" s="191"/>
      <c r="AJ198" s="191"/>
      <c r="AK198" s="192"/>
      <c r="AL198" s="190" t="s">
        <v>665</v>
      </c>
      <c r="AM198" s="191"/>
      <c r="AN198" s="191"/>
      <c r="AO198" s="192"/>
      <c r="AP198" s="156" t="s">
        <v>712</v>
      </c>
      <c r="AQ198" s="157"/>
      <c r="AR198" s="157"/>
      <c r="AS198" s="157"/>
      <c r="AT198" s="157"/>
      <c r="AU198" s="157"/>
      <c r="AV198" s="157"/>
      <c r="AW198" s="157"/>
      <c r="AX198" s="158"/>
      <c r="AY198">
        <f>COUNTA($C$198)</f>
        <v>1</v>
      </c>
    </row>
    <row r="199" spans="1:51" ht="45.75" customHeight="1" x14ac:dyDescent="0.15">
      <c r="A199" s="159">
        <v>4</v>
      </c>
      <c r="B199" s="159">
        <v>1</v>
      </c>
      <c r="C199" s="160" t="s">
        <v>700</v>
      </c>
      <c r="D199" s="193"/>
      <c r="E199" s="193"/>
      <c r="F199" s="193"/>
      <c r="G199" s="193"/>
      <c r="H199" s="193"/>
      <c r="I199" s="194"/>
      <c r="J199" s="163">
        <v>1010401109636</v>
      </c>
      <c r="K199" s="164"/>
      <c r="L199" s="164"/>
      <c r="M199" s="164"/>
      <c r="N199" s="164"/>
      <c r="O199" s="165"/>
      <c r="P199" s="185" t="s">
        <v>703</v>
      </c>
      <c r="Q199" s="195"/>
      <c r="R199" s="195"/>
      <c r="S199" s="195"/>
      <c r="T199" s="195"/>
      <c r="U199" s="195"/>
      <c r="V199" s="195"/>
      <c r="W199" s="195"/>
      <c r="X199" s="196"/>
      <c r="Y199" s="168">
        <v>0.1</v>
      </c>
      <c r="Z199" s="169"/>
      <c r="AA199" s="169"/>
      <c r="AB199" s="170"/>
      <c r="AC199" s="197" t="s">
        <v>238</v>
      </c>
      <c r="AD199" s="198"/>
      <c r="AE199" s="198"/>
      <c r="AF199" s="198"/>
      <c r="AG199" s="199"/>
      <c r="AH199" s="190" t="s">
        <v>263</v>
      </c>
      <c r="AI199" s="191"/>
      <c r="AJ199" s="191"/>
      <c r="AK199" s="192"/>
      <c r="AL199" s="190" t="s">
        <v>263</v>
      </c>
      <c r="AM199" s="191"/>
      <c r="AN199" s="191"/>
      <c r="AO199" s="192"/>
      <c r="AP199" s="156" t="s">
        <v>712</v>
      </c>
      <c r="AQ199" s="157"/>
      <c r="AR199" s="157"/>
      <c r="AS199" s="157"/>
      <c r="AT199" s="157"/>
      <c r="AU199" s="157"/>
      <c r="AV199" s="157"/>
      <c r="AW199" s="157"/>
      <c r="AX199" s="158"/>
      <c r="AY199">
        <f>COUNTA($C$199)</f>
        <v>1</v>
      </c>
    </row>
    <row r="200" spans="1:51" ht="24.75" customHeight="1" x14ac:dyDescent="0.15">
      <c r="A200" s="55"/>
      <c r="B200" s="55"/>
      <c r="C200" s="55"/>
      <c r="D200" s="55"/>
      <c r="E200" s="55"/>
      <c r="F200" s="55"/>
      <c r="G200" s="55"/>
      <c r="H200" s="55"/>
      <c r="I200" s="55"/>
      <c r="J200" s="55"/>
      <c r="K200" s="55"/>
      <c r="L200" s="55"/>
      <c r="M200" s="55"/>
      <c r="N200" s="55"/>
      <c r="O200" s="55"/>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f>COUNTA($C$203)</f>
        <v>1</v>
      </c>
    </row>
    <row r="201" spans="1:51" ht="24.75" customHeight="1" x14ac:dyDescent="0.15">
      <c r="A201" s="48"/>
      <c r="B201" s="52" t="s">
        <v>165</v>
      </c>
      <c r="C201" s="48"/>
      <c r="D201" s="48"/>
      <c r="E201" s="48"/>
      <c r="F201" s="48"/>
      <c r="G201" s="48"/>
      <c r="H201" s="48"/>
      <c r="I201" s="48"/>
      <c r="J201" s="48"/>
      <c r="K201" s="48"/>
      <c r="L201" s="48"/>
      <c r="M201" s="48"/>
      <c r="N201" s="48"/>
      <c r="O201" s="48"/>
      <c r="P201" s="53"/>
      <c r="Q201" s="53"/>
      <c r="R201" s="53"/>
      <c r="S201" s="53"/>
      <c r="T201" s="53"/>
      <c r="U201" s="53"/>
      <c r="V201" s="53"/>
      <c r="W201" s="53"/>
      <c r="X201" s="53"/>
      <c r="Y201" s="54"/>
      <c r="Z201" s="54"/>
      <c r="AA201" s="54"/>
      <c r="AB201" s="54"/>
      <c r="AC201" s="54"/>
      <c r="AD201" s="54"/>
      <c r="AE201" s="54"/>
      <c r="AF201" s="54"/>
      <c r="AG201" s="54"/>
      <c r="AH201" s="54"/>
      <c r="AI201" s="54"/>
      <c r="AJ201" s="54"/>
      <c r="AK201" s="54"/>
      <c r="AL201" s="54"/>
      <c r="AM201" s="54"/>
      <c r="AN201" s="54"/>
      <c r="AO201" s="54"/>
      <c r="AP201" s="53"/>
      <c r="AQ201" s="53"/>
      <c r="AR201" s="53"/>
      <c r="AS201" s="53"/>
      <c r="AT201" s="53"/>
      <c r="AU201" s="53"/>
      <c r="AV201" s="53"/>
      <c r="AW201" s="53"/>
      <c r="AX201" s="53"/>
      <c r="AY201">
        <f>$AY$200</f>
        <v>1</v>
      </c>
    </row>
    <row r="202" spans="1:51" ht="59.25" customHeight="1" x14ac:dyDescent="0.15">
      <c r="A202" s="173"/>
      <c r="B202" s="173"/>
      <c r="C202" s="173" t="s">
        <v>24</v>
      </c>
      <c r="D202" s="173"/>
      <c r="E202" s="173"/>
      <c r="F202" s="173"/>
      <c r="G202" s="173"/>
      <c r="H202" s="173"/>
      <c r="I202" s="173"/>
      <c r="J202" s="174" t="s">
        <v>188</v>
      </c>
      <c r="K202" s="175"/>
      <c r="L202" s="175"/>
      <c r="M202" s="175"/>
      <c r="N202" s="175"/>
      <c r="O202" s="175"/>
      <c r="P202" s="95" t="s">
        <v>25</v>
      </c>
      <c r="Q202" s="95"/>
      <c r="R202" s="95"/>
      <c r="S202" s="95"/>
      <c r="T202" s="95"/>
      <c r="U202" s="95"/>
      <c r="V202" s="95"/>
      <c r="W202" s="95"/>
      <c r="X202" s="95"/>
      <c r="Y202" s="176" t="s">
        <v>187</v>
      </c>
      <c r="Z202" s="177"/>
      <c r="AA202" s="177"/>
      <c r="AB202" s="177"/>
      <c r="AC202" s="174" t="s">
        <v>214</v>
      </c>
      <c r="AD202" s="174"/>
      <c r="AE202" s="174"/>
      <c r="AF202" s="174"/>
      <c r="AG202" s="174"/>
      <c r="AH202" s="176" t="s">
        <v>230</v>
      </c>
      <c r="AI202" s="173"/>
      <c r="AJ202" s="173"/>
      <c r="AK202" s="173"/>
      <c r="AL202" s="173" t="s">
        <v>19</v>
      </c>
      <c r="AM202" s="173"/>
      <c r="AN202" s="173"/>
      <c r="AO202" s="178"/>
      <c r="AP202" s="179" t="s">
        <v>189</v>
      </c>
      <c r="AQ202" s="179"/>
      <c r="AR202" s="179"/>
      <c r="AS202" s="179"/>
      <c r="AT202" s="179"/>
      <c r="AU202" s="179"/>
      <c r="AV202" s="179"/>
      <c r="AW202" s="179"/>
      <c r="AX202" s="179"/>
      <c r="AY202">
        <f>$AY$200</f>
        <v>1</v>
      </c>
    </row>
    <row r="203" spans="1:51" ht="59.25" customHeight="1" x14ac:dyDescent="0.15">
      <c r="A203" s="159">
        <v>1</v>
      </c>
      <c r="B203" s="159">
        <v>1</v>
      </c>
      <c r="C203" s="181" t="s">
        <v>643</v>
      </c>
      <c r="D203" s="182"/>
      <c r="E203" s="182"/>
      <c r="F203" s="182"/>
      <c r="G203" s="182"/>
      <c r="H203" s="182"/>
      <c r="I203" s="182"/>
      <c r="J203" s="183">
        <v>1010401023102</v>
      </c>
      <c r="K203" s="184"/>
      <c r="L203" s="184"/>
      <c r="M203" s="184"/>
      <c r="N203" s="184"/>
      <c r="O203" s="184"/>
      <c r="P203" s="166" t="s">
        <v>682</v>
      </c>
      <c r="Q203" s="167"/>
      <c r="R203" s="167"/>
      <c r="S203" s="167"/>
      <c r="T203" s="167"/>
      <c r="U203" s="167"/>
      <c r="V203" s="167"/>
      <c r="W203" s="167"/>
      <c r="X203" s="167"/>
      <c r="Y203" s="168">
        <v>88</v>
      </c>
      <c r="Z203" s="169"/>
      <c r="AA203" s="169"/>
      <c r="AB203" s="170"/>
      <c r="AC203" s="171" t="s">
        <v>233</v>
      </c>
      <c r="AD203" s="172"/>
      <c r="AE203" s="172"/>
      <c r="AF203" s="172"/>
      <c r="AG203" s="172"/>
      <c r="AH203" s="151">
        <v>1</v>
      </c>
      <c r="AI203" s="152"/>
      <c r="AJ203" s="152"/>
      <c r="AK203" s="152"/>
      <c r="AL203" s="153" t="s">
        <v>678</v>
      </c>
      <c r="AM203" s="154"/>
      <c r="AN203" s="154"/>
      <c r="AO203" s="155"/>
      <c r="AP203" s="180" t="s">
        <v>679</v>
      </c>
      <c r="AQ203" s="180"/>
      <c r="AR203" s="180"/>
      <c r="AS203" s="180"/>
      <c r="AT203" s="180"/>
      <c r="AU203" s="180"/>
      <c r="AV203" s="180"/>
      <c r="AW203" s="180"/>
      <c r="AX203" s="180"/>
      <c r="AY203">
        <f>$AY$200</f>
        <v>1</v>
      </c>
    </row>
    <row r="204" spans="1:51" ht="24.75" customHeight="1" x14ac:dyDescent="0.15">
      <c r="A204" s="55"/>
      <c r="B204" s="55"/>
      <c r="C204" s="55"/>
      <c r="D204" s="55"/>
      <c r="E204" s="55"/>
      <c r="F204" s="55"/>
      <c r="G204" s="55"/>
      <c r="H204" s="55"/>
      <c r="I204" s="55"/>
      <c r="J204" s="55"/>
      <c r="K204" s="55"/>
      <c r="L204" s="55"/>
      <c r="M204" s="55"/>
      <c r="N204" s="55"/>
      <c r="O204" s="55"/>
      <c r="P204" s="56"/>
      <c r="Q204" s="56"/>
      <c r="R204" s="56"/>
      <c r="S204" s="56"/>
      <c r="T204" s="56"/>
      <c r="U204" s="56"/>
      <c r="V204" s="56"/>
      <c r="W204" s="56"/>
      <c r="X204" s="56"/>
      <c r="Y204" s="57"/>
      <c r="Z204" s="57"/>
      <c r="AA204" s="57"/>
      <c r="AB204" s="57"/>
      <c r="AC204" s="57"/>
      <c r="AD204" s="57"/>
      <c r="AE204" s="57"/>
      <c r="AF204" s="57"/>
      <c r="AG204" s="57"/>
      <c r="AH204" s="57"/>
      <c r="AI204" s="57"/>
      <c r="AJ204" s="57"/>
      <c r="AK204" s="57"/>
      <c r="AL204" s="57"/>
      <c r="AM204" s="57"/>
      <c r="AN204" s="57"/>
      <c r="AO204" s="57"/>
      <c r="AP204" s="56"/>
      <c r="AQ204" s="56"/>
      <c r="AR204" s="56"/>
      <c r="AS204" s="56"/>
      <c r="AT204" s="56"/>
      <c r="AU204" s="56"/>
      <c r="AV204" s="56"/>
      <c r="AW204" s="56"/>
      <c r="AX204" s="56"/>
      <c r="AY204">
        <f>COUNTA($C$207)</f>
        <v>1</v>
      </c>
    </row>
    <row r="205" spans="1:51" ht="24.75" customHeight="1" x14ac:dyDescent="0.15">
      <c r="A205" s="48"/>
      <c r="B205" s="52" t="s">
        <v>166</v>
      </c>
      <c r="C205" s="48"/>
      <c r="D205" s="48"/>
      <c r="E205" s="48"/>
      <c r="F205" s="48"/>
      <c r="G205" s="48"/>
      <c r="H205" s="48"/>
      <c r="I205" s="48"/>
      <c r="J205" s="48"/>
      <c r="K205" s="48"/>
      <c r="L205" s="48"/>
      <c r="M205" s="48"/>
      <c r="N205" s="48"/>
      <c r="O205" s="48"/>
      <c r="P205" s="53"/>
      <c r="Q205" s="53"/>
      <c r="R205" s="53"/>
      <c r="S205" s="53"/>
      <c r="T205" s="53"/>
      <c r="U205" s="53"/>
      <c r="V205" s="53"/>
      <c r="W205" s="53"/>
      <c r="X205" s="53"/>
      <c r="Y205" s="54"/>
      <c r="Z205" s="54"/>
      <c r="AA205" s="54"/>
      <c r="AB205" s="54"/>
      <c r="AC205" s="54"/>
      <c r="AD205" s="54"/>
      <c r="AE205" s="54"/>
      <c r="AF205" s="54"/>
      <c r="AG205" s="54"/>
      <c r="AH205" s="54"/>
      <c r="AI205" s="54"/>
      <c r="AJ205" s="54"/>
      <c r="AK205" s="54"/>
      <c r="AL205" s="54"/>
      <c r="AM205" s="54"/>
      <c r="AN205" s="54"/>
      <c r="AO205" s="54"/>
      <c r="AP205" s="53"/>
      <c r="AQ205" s="53"/>
      <c r="AR205" s="53"/>
      <c r="AS205" s="53"/>
      <c r="AT205" s="53"/>
      <c r="AU205" s="53"/>
      <c r="AV205" s="53"/>
      <c r="AW205" s="53"/>
      <c r="AX205" s="53"/>
      <c r="AY205">
        <f>$AY$204</f>
        <v>1</v>
      </c>
    </row>
    <row r="206" spans="1:51" ht="59.25" customHeight="1" x14ac:dyDescent="0.15">
      <c r="A206" s="173"/>
      <c r="B206" s="173"/>
      <c r="C206" s="173" t="s">
        <v>24</v>
      </c>
      <c r="D206" s="173"/>
      <c r="E206" s="173"/>
      <c r="F206" s="173"/>
      <c r="G206" s="173"/>
      <c r="H206" s="173"/>
      <c r="I206" s="173"/>
      <c r="J206" s="174" t="s">
        <v>188</v>
      </c>
      <c r="K206" s="175"/>
      <c r="L206" s="175"/>
      <c r="M206" s="175"/>
      <c r="N206" s="175"/>
      <c r="O206" s="175"/>
      <c r="P206" s="95" t="s">
        <v>25</v>
      </c>
      <c r="Q206" s="95"/>
      <c r="R206" s="95"/>
      <c r="S206" s="95"/>
      <c r="T206" s="95"/>
      <c r="U206" s="95"/>
      <c r="V206" s="95"/>
      <c r="W206" s="95"/>
      <c r="X206" s="95"/>
      <c r="Y206" s="176" t="s">
        <v>187</v>
      </c>
      <c r="Z206" s="177"/>
      <c r="AA206" s="177"/>
      <c r="AB206" s="177"/>
      <c r="AC206" s="174" t="s">
        <v>214</v>
      </c>
      <c r="AD206" s="174"/>
      <c r="AE206" s="174"/>
      <c r="AF206" s="174"/>
      <c r="AG206" s="174"/>
      <c r="AH206" s="176" t="s">
        <v>230</v>
      </c>
      <c r="AI206" s="173"/>
      <c r="AJ206" s="173"/>
      <c r="AK206" s="173"/>
      <c r="AL206" s="173" t="s">
        <v>19</v>
      </c>
      <c r="AM206" s="173"/>
      <c r="AN206" s="173"/>
      <c r="AO206" s="178"/>
      <c r="AP206" s="179" t="s">
        <v>189</v>
      </c>
      <c r="AQ206" s="179"/>
      <c r="AR206" s="179"/>
      <c r="AS206" s="179"/>
      <c r="AT206" s="179"/>
      <c r="AU206" s="179"/>
      <c r="AV206" s="179"/>
      <c r="AW206" s="179"/>
      <c r="AX206" s="179"/>
      <c r="AY206">
        <f>$AY$204</f>
        <v>1</v>
      </c>
    </row>
    <row r="207" spans="1:51" ht="30" customHeight="1" x14ac:dyDescent="0.15">
      <c r="A207" s="159">
        <v>1</v>
      </c>
      <c r="B207" s="159">
        <v>1</v>
      </c>
      <c r="C207" s="181" t="s">
        <v>644</v>
      </c>
      <c r="D207" s="182"/>
      <c r="E207" s="182"/>
      <c r="F207" s="182"/>
      <c r="G207" s="182"/>
      <c r="H207" s="182"/>
      <c r="I207" s="182"/>
      <c r="J207" s="183">
        <v>9011101039249</v>
      </c>
      <c r="K207" s="184"/>
      <c r="L207" s="184"/>
      <c r="M207" s="184"/>
      <c r="N207" s="184"/>
      <c r="O207" s="184"/>
      <c r="P207" s="166" t="s">
        <v>680</v>
      </c>
      <c r="Q207" s="167"/>
      <c r="R207" s="167"/>
      <c r="S207" s="167"/>
      <c r="T207" s="167"/>
      <c r="U207" s="167"/>
      <c r="V207" s="167"/>
      <c r="W207" s="167"/>
      <c r="X207" s="167"/>
      <c r="Y207" s="168">
        <v>1</v>
      </c>
      <c r="Z207" s="169"/>
      <c r="AA207" s="169"/>
      <c r="AB207" s="170"/>
      <c r="AC207" s="171" t="s">
        <v>238</v>
      </c>
      <c r="AD207" s="172"/>
      <c r="AE207" s="172"/>
      <c r="AF207" s="172"/>
      <c r="AG207" s="172"/>
      <c r="AH207" s="151" t="s">
        <v>712</v>
      </c>
      <c r="AI207" s="152"/>
      <c r="AJ207" s="152"/>
      <c r="AK207" s="152"/>
      <c r="AL207" s="153" t="s">
        <v>678</v>
      </c>
      <c r="AM207" s="154"/>
      <c r="AN207" s="154"/>
      <c r="AO207" s="155"/>
      <c r="AP207" s="180" t="s">
        <v>263</v>
      </c>
      <c r="AQ207" s="180"/>
      <c r="AR207" s="180"/>
      <c r="AS207" s="180"/>
      <c r="AT207" s="180"/>
      <c r="AU207" s="180"/>
      <c r="AV207" s="180"/>
      <c r="AW207" s="180"/>
      <c r="AX207" s="180"/>
      <c r="AY207">
        <f>$AY$204</f>
        <v>1</v>
      </c>
    </row>
    <row r="208" spans="1:51" ht="24.75" customHeight="1" x14ac:dyDescent="0.15">
      <c r="A208" s="55"/>
      <c r="B208" s="55"/>
      <c r="C208" s="55"/>
      <c r="D208" s="55"/>
      <c r="E208" s="55"/>
      <c r="F208" s="55"/>
      <c r="G208" s="55"/>
      <c r="H208" s="55"/>
      <c r="I208" s="55"/>
      <c r="J208" s="55"/>
      <c r="K208" s="55"/>
      <c r="L208" s="55"/>
      <c r="M208" s="55"/>
      <c r="N208" s="55"/>
      <c r="O208" s="55"/>
      <c r="P208" s="56"/>
      <c r="Q208" s="56"/>
      <c r="R208" s="56"/>
      <c r="S208" s="56"/>
      <c r="T208" s="56"/>
      <c r="U208" s="56"/>
      <c r="V208" s="56"/>
      <c r="W208" s="56"/>
      <c r="X208" s="56"/>
      <c r="Y208" s="57"/>
      <c r="Z208" s="57"/>
      <c r="AA208" s="57"/>
      <c r="AB208" s="57"/>
      <c r="AC208" s="57"/>
      <c r="AD208" s="57"/>
      <c r="AE208" s="57"/>
      <c r="AF208" s="57"/>
      <c r="AG208" s="57"/>
      <c r="AH208" s="57"/>
      <c r="AI208" s="57"/>
      <c r="AJ208" s="57"/>
      <c r="AK208" s="57"/>
      <c r="AL208" s="57"/>
      <c r="AM208" s="57"/>
      <c r="AN208" s="57"/>
      <c r="AO208" s="57"/>
      <c r="AP208" s="56"/>
      <c r="AQ208" s="56"/>
      <c r="AR208" s="56"/>
      <c r="AS208" s="56"/>
      <c r="AT208" s="56"/>
      <c r="AU208" s="56"/>
      <c r="AV208" s="56"/>
      <c r="AW208" s="56"/>
      <c r="AX208" s="56"/>
      <c r="AY208">
        <f>COUNTA($C$211)</f>
        <v>1</v>
      </c>
    </row>
    <row r="209" spans="1:51" ht="24.75" customHeight="1" x14ac:dyDescent="0.15">
      <c r="A209" s="48"/>
      <c r="B209" s="52" t="s">
        <v>167</v>
      </c>
      <c r="C209" s="48"/>
      <c r="D209" s="48"/>
      <c r="E209" s="48"/>
      <c r="F209" s="48"/>
      <c r="G209" s="48"/>
      <c r="H209" s="48"/>
      <c r="I209" s="48"/>
      <c r="J209" s="48"/>
      <c r="K209" s="48"/>
      <c r="L209" s="48"/>
      <c r="M209" s="48"/>
      <c r="N209" s="48"/>
      <c r="O209" s="48"/>
      <c r="P209" s="53"/>
      <c r="Q209" s="53"/>
      <c r="R209" s="53"/>
      <c r="S209" s="53"/>
      <c r="T209" s="53"/>
      <c r="U209" s="53"/>
      <c r="V209" s="53"/>
      <c r="W209" s="53"/>
      <c r="X209" s="53"/>
      <c r="Y209" s="54"/>
      <c r="Z209" s="54"/>
      <c r="AA209" s="54"/>
      <c r="AB209" s="54"/>
      <c r="AC209" s="54"/>
      <c r="AD209" s="54"/>
      <c r="AE209" s="54"/>
      <c r="AF209" s="54"/>
      <c r="AG209" s="54"/>
      <c r="AH209" s="54"/>
      <c r="AI209" s="54"/>
      <c r="AJ209" s="54"/>
      <c r="AK209" s="54"/>
      <c r="AL209" s="54"/>
      <c r="AM209" s="54"/>
      <c r="AN209" s="54"/>
      <c r="AO209" s="54"/>
      <c r="AP209" s="53"/>
      <c r="AQ209" s="53"/>
      <c r="AR209" s="53"/>
      <c r="AS209" s="53"/>
      <c r="AT209" s="53"/>
      <c r="AU209" s="53"/>
      <c r="AV209" s="53"/>
      <c r="AW209" s="53"/>
      <c r="AX209" s="53"/>
      <c r="AY209">
        <f>$AY$208</f>
        <v>1</v>
      </c>
    </row>
    <row r="210" spans="1:51" ht="59.25" customHeight="1" x14ac:dyDescent="0.15">
      <c r="A210" s="173"/>
      <c r="B210" s="173"/>
      <c r="C210" s="173" t="s">
        <v>24</v>
      </c>
      <c r="D210" s="173"/>
      <c r="E210" s="173"/>
      <c r="F210" s="173"/>
      <c r="G210" s="173"/>
      <c r="H210" s="173"/>
      <c r="I210" s="173"/>
      <c r="J210" s="174" t="s">
        <v>188</v>
      </c>
      <c r="K210" s="175"/>
      <c r="L210" s="175"/>
      <c r="M210" s="175"/>
      <c r="N210" s="175"/>
      <c r="O210" s="175"/>
      <c r="P210" s="95" t="s">
        <v>25</v>
      </c>
      <c r="Q210" s="95"/>
      <c r="R210" s="95"/>
      <c r="S210" s="95"/>
      <c r="T210" s="95"/>
      <c r="U210" s="95"/>
      <c r="V210" s="95"/>
      <c r="W210" s="95"/>
      <c r="X210" s="95"/>
      <c r="Y210" s="176" t="s">
        <v>187</v>
      </c>
      <c r="Z210" s="177"/>
      <c r="AA210" s="177"/>
      <c r="AB210" s="177"/>
      <c r="AC210" s="174" t="s">
        <v>214</v>
      </c>
      <c r="AD210" s="174"/>
      <c r="AE210" s="174"/>
      <c r="AF210" s="174"/>
      <c r="AG210" s="174"/>
      <c r="AH210" s="176" t="s">
        <v>230</v>
      </c>
      <c r="AI210" s="173"/>
      <c r="AJ210" s="173"/>
      <c r="AK210" s="173"/>
      <c r="AL210" s="173" t="s">
        <v>19</v>
      </c>
      <c r="AM210" s="173"/>
      <c r="AN210" s="173"/>
      <c r="AO210" s="178"/>
      <c r="AP210" s="179" t="s">
        <v>189</v>
      </c>
      <c r="AQ210" s="179"/>
      <c r="AR210" s="179"/>
      <c r="AS210" s="179"/>
      <c r="AT210" s="179"/>
      <c r="AU210" s="179"/>
      <c r="AV210" s="179"/>
      <c r="AW210" s="179"/>
      <c r="AX210" s="179"/>
      <c r="AY210">
        <f>$AY$208</f>
        <v>1</v>
      </c>
    </row>
    <row r="211" spans="1:51" ht="40.5" customHeight="1" x14ac:dyDescent="0.15">
      <c r="A211" s="159">
        <v>1</v>
      </c>
      <c r="B211" s="159">
        <v>1</v>
      </c>
      <c r="C211" s="160" t="s">
        <v>644</v>
      </c>
      <c r="D211" s="161"/>
      <c r="E211" s="161"/>
      <c r="F211" s="161"/>
      <c r="G211" s="161"/>
      <c r="H211" s="161"/>
      <c r="I211" s="162"/>
      <c r="J211" s="183">
        <v>9011101039249</v>
      </c>
      <c r="K211" s="184"/>
      <c r="L211" s="184"/>
      <c r="M211" s="184"/>
      <c r="N211" s="184"/>
      <c r="O211" s="184"/>
      <c r="P211" s="185" t="s">
        <v>681</v>
      </c>
      <c r="Q211" s="186"/>
      <c r="R211" s="186"/>
      <c r="S211" s="186"/>
      <c r="T211" s="186"/>
      <c r="U211" s="186"/>
      <c r="V211" s="186"/>
      <c r="W211" s="186"/>
      <c r="X211" s="187"/>
      <c r="Y211" s="168">
        <v>0.8</v>
      </c>
      <c r="Z211" s="169"/>
      <c r="AA211" s="169"/>
      <c r="AB211" s="170"/>
      <c r="AC211" s="188" t="s">
        <v>238</v>
      </c>
      <c r="AD211" s="189"/>
      <c r="AE211" s="189"/>
      <c r="AF211" s="189"/>
      <c r="AG211" s="189"/>
      <c r="AH211" s="151" t="s">
        <v>712</v>
      </c>
      <c r="AI211" s="152"/>
      <c r="AJ211" s="152"/>
      <c r="AK211" s="152"/>
      <c r="AL211" s="153" t="s">
        <v>586</v>
      </c>
      <c r="AM211" s="154"/>
      <c r="AN211" s="154"/>
      <c r="AO211" s="155"/>
      <c r="AP211" s="180" t="s">
        <v>263</v>
      </c>
      <c r="AQ211" s="180"/>
      <c r="AR211" s="180"/>
      <c r="AS211" s="180"/>
      <c r="AT211" s="180"/>
      <c r="AU211" s="180"/>
      <c r="AV211" s="180"/>
      <c r="AW211" s="180"/>
      <c r="AX211" s="180"/>
      <c r="AY211">
        <f>$AY$208</f>
        <v>1</v>
      </c>
    </row>
    <row r="212" spans="1:51" ht="24.75" customHeight="1" x14ac:dyDescent="0.15">
      <c r="A212" s="55"/>
      <c r="B212" s="55"/>
      <c r="C212" s="55"/>
      <c r="D212" s="55"/>
      <c r="E212" s="55"/>
      <c r="F212" s="55"/>
      <c r="G212" s="55"/>
      <c r="H212" s="55"/>
      <c r="I212" s="55"/>
      <c r="J212" s="55"/>
      <c r="K212" s="55"/>
      <c r="L212" s="55"/>
      <c r="M212" s="55"/>
      <c r="N212" s="55"/>
      <c r="O212" s="55"/>
      <c r="P212" s="56"/>
      <c r="Q212" s="56"/>
      <c r="R212" s="56"/>
      <c r="S212" s="56"/>
      <c r="T212" s="56"/>
      <c r="U212" s="56"/>
      <c r="V212" s="56"/>
      <c r="W212" s="56"/>
      <c r="X212" s="56"/>
      <c r="Y212" s="57"/>
      <c r="Z212" s="57"/>
      <c r="AA212" s="57"/>
      <c r="AB212" s="57"/>
      <c r="AC212" s="57"/>
      <c r="AD212" s="57"/>
      <c r="AE212" s="57"/>
      <c r="AF212" s="57"/>
      <c r="AG212" s="57"/>
      <c r="AH212" s="57"/>
      <c r="AI212" s="57"/>
      <c r="AJ212" s="57"/>
      <c r="AK212" s="57"/>
      <c r="AL212" s="57"/>
      <c r="AM212" s="57"/>
      <c r="AN212" s="57"/>
      <c r="AO212" s="57"/>
      <c r="AP212" s="56"/>
      <c r="AQ212" s="56"/>
      <c r="AR212" s="56"/>
      <c r="AS212" s="56"/>
      <c r="AT212" s="56"/>
      <c r="AU212" s="56"/>
      <c r="AV212" s="56"/>
      <c r="AW212" s="56"/>
      <c r="AX212" s="56"/>
      <c r="AY212">
        <f>COUNTA($C$215)</f>
        <v>1</v>
      </c>
    </row>
    <row r="213" spans="1:51" ht="24.75" customHeight="1" x14ac:dyDescent="0.15">
      <c r="A213" s="48"/>
      <c r="B213" s="52" t="s">
        <v>168</v>
      </c>
      <c r="C213" s="48"/>
      <c r="D213" s="48"/>
      <c r="E213" s="48"/>
      <c r="F213" s="48"/>
      <c r="G213" s="48"/>
      <c r="H213" s="48"/>
      <c r="I213" s="48"/>
      <c r="J213" s="48"/>
      <c r="K213" s="48"/>
      <c r="L213" s="48"/>
      <c r="M213" s="48"/>
      <c r="N213" s="48"/>
      <c r="O213" s="48"/>
      <c r="P213" s="53"/>
      <c r="Q213" s="53"/>
      <c r="R213" s="53"/>
      <c r="S213" s="53"/>
      <c r="T213" s="53"/>
      <c r="U213" s="53"/>
      <c r="V213" s="53"/>
      <c r="W213" s="53"/>
      <c r="X213" s="53"/>
      <c r="Y213" s="54"/>
      <c r="Z213" s="54"/>
      <c r="AA213" s="54"/>
      <c r="AB213" s="54"/>
      <c r="AC213" s="54"/>
      <c r="AD213" s="54"/>
      <c r="AE213" s="54"/>
      <c r="AF213" s="54"/>
      <c r="AG213" s="54"/>
      <c r="AH213" s="54"/>
      <c r="AI213" s="54"/>
      <c r="AJ213" s="54"/>
      <c r="AK213" s="54"/>
      <c r="AL213" s="54"/>
      <c r="AM213" s="54"/>
      <c r="AN213" s="54"/>
      <c r="AO213" s="54"/>
      <c r="AP213" s="53"/>
      <c r="AQ213" s="53"/>
      <c r="AR213" s="53"/>
      <c r="AS213" s="53"/>
      <c r="AT213" s="53"/>
      <c r="AU213" s="53"/>
      <c r="AV213" s="53"/>
      <c r="AW213" s="53"/>
      <c r="AX213" s="53"/>
      <c r="AY213">
        <f>$AY$212</f>
        <v>1</v>
      </c>
    </row>
    <row r="214" spans="1:51" ht="59.25" customHeight="1" x14ac:dyDescent="0.15">
      <c r="A214" s="173"/>
      <c r="B214" s="173"/>
      <c r="C214" s="173" t="s">
        <v>24</v>
      </c>
      <c r="D214" s="173"/>
      <c r="E214" s="173"/>
      <c r="F214" s="173"/>
      <c r="G214" s="173"/>
      <c r="H214" s="173"/>
      <c r="I214" s="173"/>
      <c r="J214" s="174" t="s">
        <v>188</v>
      </c>
      <c r="K214" s="175"/>
      <c r="L214" s="175"/>
      <c r="M214" s="175"/>
      <c r="N214" s="175"/>
      <c r="O214" s="175"/>
      <c r="P214" s="95" t="s">
        <v>25</v>
      </c>
      <c r="Q214" s="95"/>
      <c r="R214" s="95"/>
      <c r="S214" s="95"/>
      <c r="T214" s="95"/>
      <c r="U214" s="95"/>
      <c r="V214" s="95"/>
      <c r="W214" s="95"/>
      <c r="X214" s="95"/>
      <c r="Y214" s="176" t="s">
        <v>187</v>
      </c>
      <c r="Z214" s="177"/>
      <c r="AA214" s="177"/>
      <c r="AB214" s="177"/>
      <c r="AC214" s="174" t="s">
        <v>214</v>
      </c>
      <c r="AD214" s="174"/>
      <c r="AE214" s="174"/>
      <c r="AF214" s="174"/>
      <c r="AG214" s="174"/>
      <c r="AH214" s="176" t="s">
        <v>230</v>
      </c>
      <c r="AI214" s="173"/>
      <c r="AJ214" s="173"/>
      <c r="AK214" s="173"/>
      <c r="AL214" s="173" t="s">
        <v>19</v>
      </c>
      <c r="AM214" s="173"/>
      <c r="AN214" s="173"/>
      <c r="AO214" s="178"/>
      <c r="AP214" s="179" t="s">
        <v>189</v>
      </c>
      <c r="AQ214" s="179"/>
      <c r="AR214" s="179"/>
      <c r="AS214" s="179"/>
      <c r="AT214" s="179"/>
      <c r="AU214" s="179"/>
      <c r="AV214" s="179"/>
      <c r="AW214" s="179"/>
      <c r="AX214" s="179"/>
      <c r="AY214">
        <f>$AY$212</f>
        <v>1</v>
      </c>
    </row>
    <row r="215" spans="1:51" ht="49.5" customHeight="1" x14ac:dyDescent="0.15">
      <c r="A215" s="159">
        <v>1</v>
      </c>
      <c r="B215" s="159">
        <v>1</v>
      </c>
      <c r="C215" s="181" t="s">
        <v>683</v>
      </c>
      <c r="D215" s="182"/>
      <c r="E215" s="182"/>
      <c r="F215" s="182"/>
      <c r="G215" s="182"/>
      <c r="H215" s="182"/>
      <c r="I215" s="182"/>
      <c r="J215" s="183">
        <v>2010501042661</v>
      </c>
      <c r="K215" s="184"/>
      <c r="L215" s="184"/>
      <c r="M215" s="184"/>
      <c r="N215" s="184"/>
      <c r="O215" s="184"/>
      <c r="P215" s="166" t="s">
        <v>673</v>
      </c>
      <c r="Q215" s="167"/>
      <c r="R215" s="167"/>
      <c r="S215" s="167"/>
      <c r="T215" s="167"/>
      <c r="U215" s="167"/>
      <c r="V215" s="167"/>
      <c r="W215" s="167"/>
      <c r="X215" s="167"/>
      <c r="Y215" s="168">
        <v>0.1</v>
      </c>
      <c r="Z215" s="169"/>
      <c r="AA215" s="169"/>
      <c r="AB215" s="170"/>
      <c r="AC215" s="171" t="s">
        <v>73</v>
      </c>
      <c r="AD215" s="172"/>
      <c r="AE215" s="172"/>
      <c r="AF215" s="172"/>
      <c r="AG215" s="172"/>
      <c r="AH215" s="151" t="s">
        <v>678</v>
      </c>
      <c r="AI215" s="152"/>
      <c r="AJ215" s="152"/>
      <c r="AK215" s="152"/>
      <c r="AL215" s="153" t="s">
        <v>586</v>
      </c>
      <c r="AM215" s="154"/>
      <c r="AN215" s="154"/>
      <c r="AO215" s="155"/>
      <c r="AP215" s="180" t="s">
        <v>263</v>
      </c>
      <c r="AQ215" s="180"/>
      <c r="AR215" s="180"/>
      <c r="AS215" s="180"/>
      <c r="AT215" s="180"/>
      <c r="AU215" s="180"/>
      <c r="AV215" s="180"/>
      <c r="AW215" s="180"/>
      <c r="AX215" s="180"/>
      <c r="AY215">
        <f>$AY$212</f>
        <v>1</v>
      </c>
    </row>
    <row r="216" spans="1:51" ht="24.75" customHeight="1" x14ac:dyDescent="0.15">
      <c r="A216" s="55"/>
      <c r="B216" s="55"/>
      <c r="C216" s="55"/>
      <c r="D216" s="55"/>
      <c r="E216" s="55"/>
      <c r="F216" s="55"/>
      <c r="G216" s="55"/>
      <c r="H216" s="55"/>
      <c r="I216" s="55"/>
      <c r="J216" s="55"/>
      <c r="K216" s="55"/>
      <c r="L216" s="55"/>
      <c r="M216" s="55"/>
      <c r="N216" s="55"/>
      <c r="O216" s="55"/>
      <c r="P216" s="56"/>
      <c r="Q216" s="56"/>
      <c r="R216" s="56"/>
      <c r="S216" s="56"/>
      <c r="T216" s="56"/>
      <c r="U216" s="56"/>
      <c r="V216" s="56"/>
      <c r="W216" s="56"/>
      <c r="X216" s="56"/>
      <c r="Y216" s="57"/>
      <c r="Z216" s="57"/>
      <c r="AA216" s="57"/>
      <c r="AB216" s="57"/>
      <c r="AC216" s="57"/>
      <c r="AD216" s="57"/>
      <c r="AE216" s="57"/>
      <c r="AF216" s="57"/>
      <c r="AG216" s="57"/>
      <c r="AH216" s="57"/>
      <c r="AI216" s="57"/>
      <c r="AJ216" s="57"/>
      <c r="AK216" s="57"/>
      <c r="AL216" s="57"/>
      <c r="AM216" s="57"/>
      <c r="AN216" s="57"/>
      <c r="AO216" s="57"/>
      <c r="AP216" s="56"/>
      <c r="AQ216" s="56"/>
      <c r="AR216" s="56"/>
      <c r="AS216" s="56"/>
      <c r="AT216" s="56"/>
      <c r="AU216" s="56"/>
      <c r="AV216" s="56"/>
      <c r="AW216" s="56"/>
      <c r="AX216" s="56"/>
      <c r="AY216">
        <f>COUNTA($C$219)</f>
        <v>1</v>
      </c>
    </row>
    <row r="217" spans="1:51" ht="24.75" customHeight="1" x14ac:dyDescent="0.15">
      <c r="A217" s="48"/>
      <c r="B217" s="52" t="s">
        <v>169</v>
      </c>
      <c r="C217" s="48"/>
      <c r="D217" s="48"/>
      <c r="E217" s="48"/>
      <c r="F217" s="48"/>
      <c r="G217" s="48"/>
      <c r="H217" s="48"/>
      <c r="I217" s="48"/>
      <c r="J217" s="48"/>
      <c r="K217" s="48"/>
      <c r="L217" s="48"/>
      <c r="M217" s="48"/>
      <c r="N217" s="48"/>
      <c r="O217" s="48"/>
      <c r="P217" s="53"/>
      <c r="Q217" s="53"/>
      <c r="R217" s="53"/>
      <c r="S217" s="53"/>
      <c r="T217" s="53"/>
      <c r="U217" s="53"/>
      <c r="V217" s="53"/>
      <c r="W217" s="53"/>
      <c r="X217" s="53"/>
      <c r="Y217" s="54"/>
      <c r="Z217" s="54"/>
      <c r="AA217" s="54"/>
      <c r="AB217" s="54"/>
      <c r="AC217" s="54"/>
      <c r="AD217" s="54"/>
      <c r="AE217" s="54"/>
      <c r="AF217" s="54"/>
      <c r="AG217" s="54"/>
      <c r="AH217" s="54"/>
      <c r="AI217" s="54"/>
      <c r="AJ217" s="54"/>
      <c r="AK217" s="54"/>
      <c r="AL217" s="54"/>
      <c r="AM217" s="54"/>
      <c r="AN217" s="54"/>
      <c r="AO217" s="54"/>
      <c r="AP217" s="53"/>
      <c r="AQ217" s="53"/>
      <c r="AR217" s="53"/>
      <c r="AS217" s="53"/>
      <c r="AT217" s="53"/>
      <c r="AU217" s="53"/>
      <c r="AV217" s="53"/>
      <c r="AW217" s="53"/>
      <c r="AX217" s="53"/>
      <c r="AY217">
        <f>$AY$216</f>
        <v>1</v>
      </c>
    </row>
    <row r="218" spans="1:51" ht="59.25" customHeight="1" x14ac:dyDescent="0.15">
      <c r="A218" s="173"/>
      <c r="B218" s="173"/>
      <c r="C218" s="173" t="s">
        <v>24</v>
      </c>
      <c r="D218" s="173"/>
      <c r="E218" s="173"/>
      <c r="F218" s="173"/>
      <c r="G218" s="173"/>
      <c r="H218" s="173"/>
      <c r="I218" s="173"/>
      <c r="J218" s="174" t="s">
        <v>188</v>
      </c>
      <c r="K218" s="175"/>
      <c r="L218" s="175"/>
      <c r="M218" s="175"/>
      <c r="N218" s="175"/>
      <c r="O218" s="175"/>
      <c r="P218" s="95" t="s">
        <v>25</v>
      </c>
      <c r="Q218" s="95"/>
      <c r="R218" s="95"/>
      <c r="S218" s="95"/>
      <c r="T218" s="95"/>
      <c r="U218" s="95"/>
      <c r="V218" s="95"/>
      <c r="W218" s="95"/>
      <c r="X218" s="95"/>
      <c r="Y218" s="176" t="s">
        <v>187</v>
      </c>
      <c r="Z218" s="177"/>
      <c r="AA218" s="177"/>
      <c r="AB218" s="177"/>
      <c r="AC218" s="174" t="s">
        <v>214</v>
      </c>
      <c r="AD218" s="174"/>
      <c r="AE218" s="174"/>
      <c r="AF218" s="174"/>
      <c r="AG218" s="174"/>
      <c r="AH218" s="176" t="s">
        <v>230</v>
      </c>
      <c r="AI218" s="173"/>
      <c r="AJ218" s="173"/>
      <c r="AK218" s="173"/>
      <c r="AL218" s="173" t="s">
        <v>19</v>
      </c>
      <c r="AM218" s="173"/>
      <c r="AN218" s="173"/>
      <c r="AO218" s="178"/>
      <c r="AP218" s="179" t="s">
        <v>189</v>
      </c>
      <c r="AQ218" s="179"/>
      <c r="AR218" s="179"/>
      <c r="AS218" s="179"/>
      <c r="AT218" s="179"/>
      <c r="AU218" s="179"/>
      <c r="AV218" s="179"/>
      <c r="AW218" s="179"/>
      <c r="AX218" s="179"/>
      <c r="AY218">
        <f>$AY$216</f>
        <v>1</v>
      </c>
    </row>
    <row r="219" spans="1:51" ht="30" customHeight="1" x14ac:dyDescent="0.15">
      <c r="A219" s="159">
        <v>1</v>
      </c>
      <c r="B219" s="159">
        <v>1</v>
      </c>
      <c r="C219" s="160" t="s">
        <v>643</v>
      </c>
      <c r="D219" s="161"/>
      <c r="E219" s="161"/>
      <c r="F219" s="161"/>
      <c r="G219" s="161"/>
      <c r="H219" s="161"/>
      <c r="I219" s="162"/>
      <c r="J219" s="163">
        <v>1010401023102</v>
      </c>
      <c r="K219" s="164"/>
      <c r="L219" s="164"/>
      <c r="M219" s="164"/>
      <c r="N219" s="164"/>
      <c r="O219" s="165"/>
      <c r="P219" s="166" t="s">
        <v>677</v>
      </c>
      <c r="Q219" s="167"/>
      <c r="R219" s="167"/>
      <c r="S219" s="167"/>
      <c r="T219" s="167"/>
      <c r="U219" s="167"/>
      <c r="V219" s="167"/>
      <c r="W219" s="167"/>
      <c r="X219" s="167"/>
      <c r="Y219" s="168">
        <v>920</v>
      </c>
      <c r="Z219" s="169"/>
      <c r="AA219" s="169"/>
      <c r="AB219" s="170"/>
      <c r="AC219" s="171" t="s">
        <v>654</v>
      </c>
      <c r="AD219" s="172"/>
      <c r="AE219" s="172"/>
      <c r="AF219" s="172"/>
      <c r="AG219" s="172"/>
      <c r="AH219" s="151">
        <v>1</v>
      </c>
      <c r="AI219" s="152"/>
      <c r="AJ219" s="152"/>
      <c r="AK219" s="152"/>
      <c r="AL219" s="153" t="s">
        <v>586</v>
      </c>
      <c r="AM219" s="154"/>
      <c r="AN219" s="154"/>
      <c r="AO219" s="155"/>
      <c r="AP219" s="156" t="s">
        <v>263</v>
      </c>
      <c r="AQ219" s="157"/>
      <c r="AR219" s="157"/>
      <c r="AS219" s="157"/>
      <c r="AT219" s="157"/>
      <c r="AU219" s="157"/>
      <c r="AV219" s="157"/>
      <c r="AW219" s="157"/>
      <c r="AX219" s="158"/>
      <c r="AY219">
        <f>$AY$216</f>
        <v>1</v>
      </c>
    </row>
    <row r="220" spans="1:51" ht="24.75" customHeight="1" x14ac:dyDescent="0.15">
      <c r="A220" s="111" t="s">
        <v>554</v>
      </c>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3"/>
      <c r="AL220" s="114" t="s">
        <v>216</v>
      </c>
      <c r="AM220" s="115"/>
      <c r="AN220" s="115"/>
      <c r="AO220" s="66" t="s">
        <v>645</v>
      </c>
      <c r="AP220" s="58"/>
      <c r="AQ220" s="58"/>
      <c r="AR220" s="58"/>
      <c r="AS220" s="58"/>
      <c r="AT220" s="58"/>
      <c r="AU220" s="58"/>
      <c r="AV220" s="58"/>
      <c r="AW220" s="58"/>
      <c r="AX220" s="59"/>
      <c r="AY220">
        <f>COUNTIF($AO$220,"☑")</f>
        <v>1</v>
      </c>
    </row>
  </sheetData>
  <sheetProtection formatRows="0"/>
  <dataConsolidate link="1"/>
  <mergeCells count="868">
    <mergeCell ref="AV126:AW126"/>
    <mergeCell ref="C101:D101"/>
    <mergeCell ref="E101:G101"/>
    <mergeCell ref="H101:I101"/>
    <mergeCell ref="M104:N104"/>
    <mergeCell ref="C100:D100"/>
    <mergeCell ref="E100:G100"/>
    <mergeCell ref="H100:I100"/>
    <mergeCell ref="J100:L100"/>
    <mergeCell ref="M100:N100"/>
    <mergeCell ref="O100:AF100"/>
    <mergeCell ref="O101:AF101"/>
    <mergeCell ref="O102:AF102"/>
    <mergeCell ref="O103:AF103"/>
    <mergeCell ref="O104:AF104"/>
    <mergeCell ref="J101:L101"/>
    <mergeCell ref="M101:N101"/>
    <mergeCell ref="A107:AX107"/>
    <mergeCell ref="A108:AX108"/>
    <mergeCell ref="A109:AX109"/>
    <mergeCell ref="A110:E110"/>
    <mergeCell ref="F110:AX110"/>
    <mergeCell ref="A111:AX111"/>
    <mergeCell ref="A105:B106"/>
    <mergeCell ref="C105:F105"/>
    <mergeCell ref="G105:AX105"/>
    <mergeCell ref="C106:F106"/>
    <mergeCell ref="G106:AX106"/>
    <mergeCell ref="I16:O16"/>
    <mergeCell ref="P16:V16"/>
    <mergeCell ref="W16:AC16"/>
    <mergeCell ref="AD16:AJ16"/>
    <mergeCell ref="AK16:AQ16"/>
    <mergeCell ref="AR16:AX16"/>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A58:F58"/>
    <mergeCell ref="G58:AX58"/>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G39:O41"/>
    <mergeCell ref="P39:X41"/>
    <mergeCell ref="Y39:AA39"/>
    <mergeCell ref="AD23:AX29"/>
    <mergeCell ref="G24:O24"/>
    <mergeCell ref="G28:O28"/>
    <mergeCell ref="P28:V28"/>
    <mergeCell ref="Y41:AA41"/>
    <mergeCell ref="AB41:AD41"/>
    <mergeCell ref="AE41:AH41"/>
    <mergeCell ref="W25:AC25"/>
    <mergeCell ref="G26:O26"/>
    <mergeCell ref="P26:V26"/>
    <mergeCell ref="W26:AC26"/>
    <mergeCell ref="AI31:AL31"/>
    <mergeCell ref="A22:F29"/>
    <mergeCell ref="G22:O22"/>
    <mergeCell ref="P22:V22"/>
    <mergeCell ref="W22:AC22"/>
    <mergeCell ref="G23:O23"/>
    <mergeCell ref="P23:V23"/>
    <mergeCell ref="W23:AC23"/>
    <mergeCell ref="W28:AC28"/>
    <mergeCell ref="AW38:AX38"/>
    <mergeCell ref="AI40:AL40"/>
    <mergeCell ref="AM40:AP40"/>
    <mergeCell ref="AQ40:AT40"/>
    <mergeCell ref="G35:X36"/>
    <mergeCell ref="AE35:AH35"/>
    <mergeCell ref="AI35:AL35"/>
    <mergeCell ref="AM35:AP35"/>
    <mergeCell ref="AQ35:AX35"/>
    <mergeCell ref="Y36:AA36"/>
    <mergeCell ref="AB39:AD39"/>
    <mergeCell ref="AE39:AH39"/>
    <mergeCell ref="AI39:AL39"/>
    <mergeCell ref="AM32:AP32"/>
    <mergeCell ref="AQ32:AT32"/>
    <mergeCell ref="AU32:AX32"/>
    <mergeCell ref="Y33:AA33"/>
    <mergeCell ref="AB33:AD33"/>
    <mergeCell ref="AE33:AH33"/>
    <mergeCell ref="AI33:AL33"/>
    <mergeCell ref="AM33:AP33"/>
    <mergeCell ref="AQ33:AT33"/>
    <mergeCell ref="AU33:AX33"/>
    <mergeCell ref="AM31:AP31"/>
    <mergeCell ref="AQ31:AT31"/>
    <mergeCell ref="AU31:AX31"/>
    <mergeCell ref="AM48:AP48"/>
    <mergeCell ref="AQ48:AX48"/>
    <mergeCell ref="AM34:AP34"/>
    <mergeCell ref="AQ34:AX34"/>
    <mergeCell ref="AM47:AP47"/>
    <mergeCell ref="AQ47:AT47"/>
    <mergeCell ref="AU47:AX47"/>
    <mergeCell ref="AM45:AP45"/>
    <mergeCell ref="AQ45:AT45"/>
    <mergeCell ref="AU45:AX45"/>
    <mergeCell ref="AM36:AP36"/>
    <mergeCell ref="AQ36:AX36"/>
    <mergeCell ref="AQ38:AR38"/>
    <mergeCell ref="AS38:AT38"/>
    <mergeCell ref="AU38:AV38"/>
    <mergeCell ref="AM46:AP46"/>
    <mergeCell ref="AQ46:AT46"/>
    <mergeCell ref="AU46:AX46"/>
    <mergeCell ref="AQ37:AT37"/>
    <mergeCell ref="AU37:AX37"/>
    <mergeCell ref="AU41:AX41"/>
    <mergeCell ref="AM63:AP63"/>
    <mergeCell ref="AQ63:AX63"/>
    <mergeCell ref="Y35:AA35"/>
    <mergeCell ref="AB35:AD35"/>
    <mergeCell ref="AE32:AH32"/>
    <mergeCell ref="AI32:AL32"/>
    <mergeCell ref="A31:F33"/>
    <mergeCell ref="G31:O31"/>
    <mergeCell ref="P31:X31"/>
    <mergeCell ref="Y31:AA31"/>
    <mergeCell ref="AB31:AD31"/>
    <mergeCell ref="AE31:AH31"/>
    <mergeCell ref="Y47:AA47"/>
    <mergeCell ref="AB47:AD47"/>
    <mergeCell ref="AE47:AH47"/>
    <mergeCell ref="AI47:AL47"/>
    <mergeCell ref="AI45:AL45"/>
    <mergeCell ref="G46:O47"/>
    <mergeCell ref="P46:X47"/>
    <mergeCell ref="Y46:AA46"/>
    <mergeCell ref="AB46:AD46"/>
    <mergeCell ref="AE46:AH46"/>
    <mergeCell ref="AI46:AL46"/>
    <mergeCell ref="G63:X64"/>
    <mergeCell ref="Y63:AA63"/>
    <mergeCell ref="AB63:AD63"/>
    <mergeCell ref="AE63:AH63"/>
    <mergeCell ref="AI63:AL63"/>
    <mergeCell ref="Y64:AA64"/>
    <mergeCell ref="A62:F64"/>
    <mergeCell ref="Y54:AA54"/>
    <mergeCell ref="AI69:AL69"/>
    <mergeCell ref="AE65:AH66"/>
    <mergeCell ref="AI65:AL66"/>
    <mergeCell ref="P60:X61"/>
    <mergeCell ref="Y60:AA60"/>
    <mergeCell ref="AB60:AD60"/>
    <mergeCell ref="AE60:AH60"/>
    <mergeCell ref="AI60:AL60"/>
    <mergeCell ref="A59:F61"/>
    <mergeCell ref="A56:F57"/>
    <mergeCell ref="A65:F69"/>
    <mergeCell ref="AI64:AL64"/>
    <mergeCell ref="AE69:AH69"/>
    <mergeCell ref="G60:O61"/>
    <mergeCell ref="G59:O59"/>
    <mergeCell ref="P59:X59"/>
    <mergeCell ref="AB69:AD69"/>
    <mergeCell ref="A34:F36"/>
    <mergeCell ref="G34:X34"/>
    <mergeCell ref="Y34:AA34"/>
    <mergeCell ref="AB34:AD34"/>
    <mergeCell ref="AE34:AH34"/>
    <mergeCell ref="AI34:AL34"/>
    <mergeCell ref="AB36:AD36"/>
    <mergeCell ref="AE36:AH36"/>
    <mergeCell ref="AI36:AL36"/>
    <mergeCell ref="AM64:AP64"/>
    <mergeCell ref="AQ64:AX64"/>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E51:AH52"/>
    <mergeCell ref="AI51:AL52"/>
    <mergeCell ref="A48:F50"/>
    <mergeCell ref="G48:X48"/>
    <mergeCell ref="AB48:AD48"/>
    <mergeCell ref="AM41:AP41"/>
    <mergeCell ref="AQ41:AT41"/>
    <mergeCell ref="AB45:AD45"/>
    <mergeCell ref="AE45:AH45"/>
    <mergeCell ref="AU40:AX40"/>
    <mergeCell ref="A42:F43"/>
    <mergeCell ref="G42:AX43"/>
    <mergeCell ref="A51:F55"/>
    <mergeCell ref="G51:O52"/>
    <mergeCell ref="P51:X52"/>
    <mergeCell ref="Y51:AA52"/>
    <mergeCell ref="AB51:AD52"/>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M53:AP53"/>
    <mergeCell ref="AQ53:AT53"/>
    <mergeCell ref="AU53:AX53"/>
    <mergeCell ref="AM55:AP55"/>
    <mergeCell ref="AQ55:AT55"/>
    <mergeCell ref="AU55:AX55"/>
    <mergeCell ref="AU60:AX60"/>
    <mergeCell ref="Y61:AA61"/>
    <mergeCell ref="AB61:AD61"/>
    <mergeCell ref="AE61:AH61"/>
    <mergeCell ref="AI61:AL61"/>
    <mergeCell ref="AM61:AP61"/>
    <mergeCell ref="AQ61:AT61"/>
    <mergeCell ref="AU61:AX61"/>
    <mergeCell ref="AI59:AL59"/>
    <mergeCell ref="AM59:AP59"/>
    <mergeCell ref="AM60:AP60"/>
    <mergeCell ref="AQ60:AT60"/>
    <mergeCell ref="AU59:AX59"/>
    <mergeCell ref="Y59:AA59"/>
    <mergeCell ref="AQ54:AT54"/>
    <mergeCell ref="AU54:AX54"/>
    <mergeCell ref="AQ59:AT59"/>
    <mergeCell ref="G53:O55"/>
    <mergeCell ref="P53:X55"/>
    <mergeCell ref="Y55:AA55"/>
    <mergeCell ref="AB55:AD55"/>
    <mergeCell ref="AE55:AH55"/>
    <mergeCell ref="AI55:AL55"/>
    <mergeCell ref="AE68:AH68"/>
    <mergeCell ref="AI68:AL68"/>
    <mergeCell ref="AM68:AP68"/>
    <mergeCell ref="AB59:AD59"/>
    <mergeCell ref="AE59:AH59"/>
    <mergeCell ref="G56:AX57"/>
    <mergeCell ref="G65:O66"/>
    <mergeCell ref="P65:X66"/>
    <mergeCell ref="Y65:AA66"/>
    <mergeCell ref="AE62:AH62"/>
    <mergeCell ref="AI62:AL62"/>
    <mergeCell ref="AB64:AD64"/>
    <mergeCell ref="AE64:AH64"/>
    <mergeCell ref="AW66:AX66"/>
    <mergeCell ref="AU65:AX65"/>
    <mergeCell ref="AS66:AT66"/>
    <mergeCell ref="AU66:AV66"/>
    <mergeCell ref="AQ66:AR66"/>
    <mergeCell ref="AQ68:AT68"/>
    <mergeCell ref="AU68:AX68"/>
    <mergeCell ref="G67:O69"/>
    <mergeCell ref="P67:X69"/>
    <mergeCell ref="Y67:AA67"/>
    <mergeCell ref="AB67:AD67"/>
    <mergeCell ref="AE67:AH67"/>
    <mergeCell ref="AI67:AL67"/>
    <mergeCell ref="Y69:AA69"/>
    <mergeCell ref="AM69:AP69"/>
    <mergeCell ref="AQ69:AT69"/>
    <mergeCell ref="AU69:AX69"/>
    <mergeCell ref="AB68:AD68"/>
    <mergeCell ref="U77:AX77"/>
    <mergeCell ref="G78:T78"/>
    <mergeCell ref="A79:AX79"/>
    <mergeCell ref="C80:AC80"/>
    <mergeCell ref="AD80:AF80"/>
    <mergeCell ref="AG80:AX80"/>
    <mergeCell ref="W74:AA74"/>
    <mergeCell ref="AB74:AX74"/>
    <mergeCell ref="W75:AA75"/>
    <mergeCell ref="AB75:AX75"/>
    <mergeCell ref="C76:D78"/>
    <mergeCell ref="E76:F78"/>
    <mergeCell ref="G76:I76"/>
    <mergeCell ref="J76:T76"/>
    <mergeCell ref="U76:AX76"/>
    <mergeCell ref="G77:T77"/>
    <mergeCell ref="A73:B78"/>
    <mergeCell ref="C73:D75"/>
    <mergeCell ref="E73:F73"/>
    <mergeCell ref="G73:AX73"/>
    <mergeCell ref="E74:F75"/>
    <mergeCell ref="G74:V75"/>
    <mergeCell ref="U78:AX78"/>
    <mergeCell ref="A72:AN72"/>
    <mergeCell ref="AO72:AQ72"/>
    <mergeCell ref="AS72:AX72"/>
    <mergeCell ref="A84:B93"/>
    <mergeCell ref="C84:AC84"/>
    <mergeCell ref="AD84:AF84"/>
    <mergeCell ref="AG84:AX86"/>
    <mergeCell ref="C85:D86"/>
    <mergeCell ref="E85:AC85"/>
    <mergeCell ref="AD85:AF85"/>
    <mergeCell ref="E86:AC86"/>
    <mergeCell ref="AD86:AF86"/>
    <mergeCell ref="C87:AC87"/>
    <mergeCell ref="A81:B83"/>
    <mergeCell ref="C81:AC81"/>
    <mergeCell ref="AD81:AF81"/>
    <mergeCell ref="AG81:AX81"/>
    <mergeCell ref="C82:AC82"/>
    <mergeCell ref="AD82:AF82"/>
    <mergeCell ref="AG82:AX82"/>
    <mergeCell ref="C83:AC83"/>
    <mergeCell ref="AD83:AF83"/>
    <mergeCell ref="AG83:AX83"/>
    <mergeCell ref="C92:AC92"/>
    <mergeCell ref="AD87:AF87"/>
    <mergeCell ref="AG87:AX87"/>
    <mergeCell ref="C88:AC88"/>
    <mergeCell ref="AD88:AF88"/>
    <mergeCell ref="AG88:AX88"/>
    <mergeCell ref="C89:AC89"/>
    <mergeCell ref="AD89:AF89"/>
    <mergeCell ref="AG89:AX89"/>
    <mergeCell ref="AG97:AX97"/>
    <mergeCell ref="AD92:AF92"/>
    <mergeCell ref="AG92:AX92"/>
    <mergeCell ref="C93:AC93"/>
    <mergeCell ref="AD93:AF93"/>
    <mergeCell ref="AG93:AX93"/>
    <mergeCell ref="C90:AC90"/>
    <mergeCell ref="AD90:AF90"/>
    <mergeCell ref="AG90:AX90"/>
    <mergeCell ref="C91:AC91"/>
    <mergeCell ref="AD91:AF91"/>
    <mergeCell ref="AG91:AX91"/>
    <mergeCell ref="A94:B97"/>
    <mergeCell ref="C94:AC94"/>
    <mergeCell ref="AD94:AF94"/>
    <mergeCell ref="AG94:AX94"/>
    <mergeCell ref="C95:AC95"/>
    <mergeCell ref="AD95:AF95"/>
    <mergeCell ref="AG95:AX95"/>
    <mergeCell ref="C96:AC96"/>
    <mergeCell ref="AD96:AF96"/>
    <mergeCell ref="AG96:AX96"/>
    <mergeCell ref="C97:AC97"/>
    <mergeCell ref="AD97:AF97"/>
    <mergeCell ref="A98:B104"/>
    <mergeCell ref="C98:AC98"/>
    <mergeCell ref="AD98:AF98"/>
    <mergeCell ref="AG98:AX104"/>
    <mergeCell ref="J102:L102"/>
    <mergeCell ref="M102:N102"/>
    <mergeCell ref="C103:D103"/>
    <mergeCell ref="E103:G103"/>
    <mergeCell ref="H103:I103"/>
    <mergeCell ref="J103:L103"/>
    <mergeCell ref="M103:N103"/>
    <mergeCell ref="C104:D104"/>
    <mergeCell ref="E104:G104"/>
    <mergeCell ref="H104:I104"/>
    <mergeCell ref="J104:L104"/>
    <mergeCell ref="O99:AF99"/>
    <mergeCell ref="C99:N99"/>
    <mergeCell ref="C102:D102"/>
    <mergeCell ref="E102:G102"/>
    <mergeCell ref="H102:I102"/>
    <mergeCell ref="E117:P117"/>
    <mergeCell ref="Q117:AB117"/>
    <mergeCell ref="AC117:AN117"/>
    <mergeCell ref="AO117:AX117"/>
    <mergeCell ref="A118:D118"/>
    <mergeCell ref="E118:P118"/>
    <mergeCell ref="Q118:AB118"/>
    <mergeCell ref="AC118:AN118"/>
    <mergeCell ref="AO118:AX118"/>
    <mergeCell ref="A117:D117"/>
    <mergeCell ref="A112:E112"/>
    <mergeCell ref="F112:AX112"/>
    <mergeCell ref="A113:AX113"/>
    <mergeCell ref="A114:AX114"/>
    <mergeCell ref="A115:AX115"/>
    <mergeCell ref="A116:D116"/>
    <mergeCell ref="E116:P116"/>
    <mergeCell ref="Q116:AB116"/>
    <mergeCell ref="AC116:AN116"/>
    <mergeCell ref="AO116:AX116"/>
    <mergeCell ref="A123:D123"/>
    <mergeCell ref="E123:P123"/>
    <mergeCell ref="Q123:AB123"/>
    <mergeCell ref="AC123:AN123"/>
    <mergeCell ref="AO123:AX123"/>
    <mergeCell ref="A124:D124"/>
    <mergeCell ref="A121:D121"/>
    <mergeCell ref="E121:P121"/>
    <mergeCell ref="Q121:AB121"/>
    <mergeCell ref="AC121:AN121"/>
    <mergeCell ref="AO121:AX121"/>
    <mergeCell ref="A122:D122"/>
    <mergeCell ref="E122:P122"/>
    <mergeCell ref="Q122:AB122"/>
    <mergeCell ref="AC122:AN122"/>
    <mergeCell ref="AO122:AX122"/>
    <mergeCell ref="AA124:AB124"/>
    <mergeCell ref="AC124:AE124"/>
    <mergeCell ref="AG124:AH124"/>
    <mergeCell ref="AJ124:AK124"/>
    <mergeCell ref="AM124:AN124"/>
    <mergeCell ref="AO124:AP124"/>
    <mergeCell ref="AU124:AV124"/>
    <mergeCell ref="A119:D119"/>
    <mergeCell ref="E119:P119"/>
    <mergeCell ref="Q119:AB119"/>
    <mergeCell ref="AC119:AN119"/>
    <mergeCell ref="AO119:AX119"/>
    <mergeCell ref="A120:D120"/>
    <mergeCell ref="E120:P120"/>
    <mergeCell ref="Q120:AB120"/>
    <mergeCell ref="AC120:AN120"/>
    <mergeCell ref="AO120:AX120"/>
    <mergeCell ref="AU125:AV125"/>
    <mergeCell ref="A126:D126"/>
    <mergeCell ref="O126:P126"/>
    <mergeCell ref="U125:V125"/>
    <mergeCell ref="X125:Y125"/>
    <mergeCell ref="AA125:AB125"/>
    <mergeCell ref="AC125:AE125"/>
    <mergeCell ref="AG125:AH125"/>
    <mergeCell ref="AJ125:AK125"/>
    <mergeCell ref="A125:D125"/>
    <mergeCell ref="E125:G125"/>
    <mergeCell ref="I125:J125"/>
    <mergeCell ref="L125:M125"/>
    <mergeCell ref="O125:P125"/>
    <mergeCell ref="Q125:S125"/>
    <mergeCell ref="L126:N126"/>
    <mergeCell ref="AM126:AN126"/>
    <mergeCell ref="AO126:AP126"/>
    <mergeCell ref="E126:F126"/>
    <mergeCell ref="G126:I126"/>
    <mergeCell ref="J126:K126"/>
    <mergeCell ref="X126:Z126"/>
    <mergeCell ref="AJ126:AL126"/>
    <mergeCell ref="AT126:AU126"/>
    <mergeCell ref="Y167:AB167"/>
    <mergeCell ref="AC167:AG167"/>
    <mergeCell ref="AH167:AT167"/>
    <mergeCell ref="AU167:AX167"/>
    <mergeCell ref="G168:K168"/>
    <mergeCell ref="L168:X168"/>
    <mergeCell ref="Y168:AB168"/>
    <mergeCell ref="AC168:AG168"/>
    <mergeCell ref="AH168:AT168"/>
    <mergeCell ref="AU168:AX168"/>
    <mergeCell ref="A127:F165"/>
    <mergeCell ref="A166:F181"/>
    <mergeCell ref="G166:AB166"/>
    <mergeCell ref="AC166:AX166"/>
    <mergeCell ref="G167:K167"/>
    <mergeCell ref="L167:X167"/>
    <mergeCell ref="AA126:AB126"/>
    <mergeCell ref="G169:K169"/>
    <mergeCell ref="L169:X169"/>
    <mergeCell ref="Y169:AB169"/>
    <mergeCell ref="AC169:AG169"/>
    <mergeCell ref="AH169:AT169"/>
    <mergeCell ref="AU169:AX169"/>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73:K173"/>
    <mergeCell ref="L173:X173"/>
    <mergeCell ref="Y173:AB173"/>
    <mergeCell ref="AC173:AG173"/>
    <mergeCell ref="AH173:AT173"/>
    <mergeCell ref="AU173:AX173"/>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7:K177"/>
    <mergeCell ref="L177:X177"/>
    <mergeCell ref="Y177:AB177"/>
    <mergeCell ref="AC177:AG177"/>
    <mergeCell ref="AH177:AT177"/>
    <mergeCell ref="AU177:AX177"/>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G181:K181"/>
    <mergeCell ref="L181:X181"/>
    <mergeCell ref="Y181:AB181"/>
    <mergeCell ref="AC181:AG181"/>
    <mergeCell ref="AH181:AT181"/>
    <mergeCell ref="AU181:AX181"/>
    <mergeCell ref="AP187:AX187"/>
    <mergeCell ref="A188:B188"/>
    <mergeCell ref="C188:I188"/>
    <mergeCell ref="J188:O188"/>
    <mergeCell ref="P188:X188"/>
    <mergeCell ref="Y188:AB188"/>
    <mergeCell ref="AC188:AG188"/>
    <mergeCell ref="AH188:AK188"/>
    <mergeCell ref="AL188:AO188"/>
    <mergeCell ref="AP188:AX188"/>
    <mergeCell ref="A182:AK182"/>
    <mergeCell ref="AL182:AN182"/>
    <mergeCell ref="A187:B187"/>
    <mergeCell ref="C187:I187"/>
    <mergeCell ref="J187:O187"/>
    <mergeCell ref="P187:X187"/>
    <mergeCell ref="Y187:AB187"/>
    <mergeCell ref="AC187:AG187"/>
    <mergeCell ref="AH187:AK187"/>
    <mergeCell ref="AL187:AO187"/>
    <mergeCell ref="A191:B191"/>
    <mergeCell ref="C191:I191"/>
    <mergeCell ref="J191:O191"/>
    <mergeCell ref="P191:X191"/>
    <mergeCell ref="Y191:AB191"/>
    <mergeCell ref="AC191:AG191"/>
    <mergeCell ref="AH191:AK191"/>
    <mergeCell ref="AP192:AX192"/>
    <mergeCell ref="AL191:AO191"/>
    <mergeCell ref="AP191:AX191"/>
    <mergeCell ref="A192:B192"/>
    <mergeCell ref="C192:I192"/>
    <mergeCell ref="J192:O192"/>
    <mergeCell ref="P192:X192"/>
    <mergeCell ref="Y192:AB192"/>
    <mergeCell ref="AC192:AG192"/>
    <mergeCell ref="AH192:AK192"/>
    <mergeCell ref="AL192:AO192"/>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L196:AO196"/>
    <mergeCell ref="AP196:AX196"/>
    <mergeCell ref="AP197:AX197"/>
    <mergeCell ref="A198:B198"/>
    <mergeCell ref="C198:I198"/>
    <mergeCell ref="J198:O198"/>
    <mergeCell ref="P198:X198"/>
    <mergeCell ref="Y198:AB198"/>
    <mergeCell ref="AC198:AG198"/>
    <mergeCell ref="AH198:AK198"/>
    <mergeCell ref="AL198:AO198"/>
    <mergeCell ref="AP198:AX198"/>
    <mergeCell ref="A197:B197"/>
    <mergeCell ref="C197:I197"/>
    <mergeCell ref="J197:O197"/>
    <mergeCell ref="P197:X197"/>
    <mergeCell ref="Y197:AB197"/>
    <mergeCell ref="AC197:AG197"/>
    <mergeCell ref="AH197:AK197"/>
    <mergeCell ref="AL197:AO197"/>
    <mergeCell ref="AH199:AK199"/>
    <mergeCell ref="AL199:AO199"/>
    <mergeCell ref="AP199:AX199"/>
    <mergeCell ref="A199:B199"/>
    <mergeCell ref="C199:I199"/>
    <mergeCell ref="J199:O199"/>
    <mergeCell ref="P199:X199"/>
    <mergeCell ref="Y199:AB199"/>
    <mergeCell ref="AC199:AG199"/>
    <mergeCell ref="AH203:AK203"/>
    <mergeCell ref="AL203:AO203"/>
    <mergeCell ref="AP203:AX203"/>
    <mergeCell ref="A203:B203"/>
    <mergeCell ref="C203:I203"/>
    <mergeCell ref="J203:O203"/>
    <mergeCell ref="P203:X203"/>
    <mergeCell ref="Y203:AB203"/>
    <mergeCell ref="AC203:AG203"/>
    <mergeCell ref="A202:B202"/>
    <mergeCell ref="C202:I202"/>
    <mergeCell ref="J202:O202"/>
    <mergeCell ref="P202:X202"/>
    <mergeCell ref="Y202:AB202"/>
    <mergeCell ref="AC202:AG202"/>
    <mergeCell ref="AH202:AK202"/>
    <mergeCell ref="AL202:AO202"/>
    <mergeCell ref="AP202:AX202"/>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L210:AO210"/>
    <mergeCell ref="AP210:AX210"/>
    <mergeCell ref="A211:B211"/>
    <mergeCell ref="C211:I211"/>
    <mergeCell ref="J211:O211"/>
    <mergeCell ref="P211:X211"/>
    <mergeCell ref="Y211:AB211"/>
    <mergeCell ref="AC211:AG211"/>
    <mergeCell ref="AH211:AK211"/>
    <mergeCell ref="AL211:AO211"/>
    <mergeCell ref="A210:B210"/>
    <mergeCell ref="C210:I210"/>
    <mergeCell ref="J210:O210"/>
    <mergeCell ref="P210:X210"/>
    <mergeCell ref="Y210:AB210"/>
    <mergeCell ref="AC210:AG210"/>
    <mergeCell ref="AH210:AK210"/>
    <mergeCell ref="AP211:AX211"/>
    <mergeCell ref="AL215:AO215"/>
    <mergeCell ref="AP215:AX215"/>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218:B218"/>
    <mergeCell ref="C218:I218"/>
    <mergeCell ref="J218:O218"/>
    <mergeCell ref="P218:X218"/>
    <mergeCell ref="Y218:AB218"/>
    <mergeCell ref="AC218:AG218"/>
    <mergeCell ref="AH218:AK218"/>
    <mergeCell ref="AL218:AO218"/>
    <mergeCell ref="AP218:AX218"/>
    <mergeCell ref="AH219:AK219"/>
    <mergeCell ref="AL219:AO219"/>
    <mergeCell ref="AP219:AX219"/>
    <mergeCell ref="A219:B219"/>
    <mergeCell ref="C219:I219"/>
    <mergeCell ref="J219:O219"/>
    <mergeCell ref="P219:X219"/>
    <mergeCell ref="Y219:AB219"/>
    <mergeCell ref="AC219:AG219"/>
    <mergeCell ref="A220:AK220"/>
    <mergeCell ref="AL220:AN220"/>
    <mergeCell ref="AI54:AL54"/>
    <mergeCell ref="AM54:AP54"/>
    <mergeCell ref="AM65:AP66"/>
    <mergeCell ref="AQ65:AT65"/>
    <mergeCell ref="Y53:AA53"/>
    <mergeCell ref="AB53:AD53"/>
    <mergeCell ref="AE53:AH53"/>
    <mergeCell ref="AI53:AL53"/>
    <mergeCell ref="AB54:AD54"/>
    <mergeCell ref="AE54:AH54"/>
    <mergeCell ref="AM62:AP62"/>
    <mergeCell ref="AQ62:AX62"/>
    <mergeCell ref="G62:X62"/>
    <mergeCell ref="Y62:AA62"/>
    <mergeCell ref="AB62:AD62"/>
    <mergeCell ref="A70:F71"/>
    <mergeCell ref="G70:AX71"/>
    <mergeCell ref="AB65:AD66"/>
    <mergeCell ref="AM67:AP67"/>
    <mergeCell ref="AQ67:AT67"/>
    <mergeCell ref="AU67:AX67"/>
    <mergeCell ref="Y68:AA68"/>
    <mergeCell ref="AM51:AP52"/>
    <mergeCell ref="AQ51:AT51"/>
    <mergeCell ref="AU51:AX51"/>
    <mergeCell ref="AQ52:AR52"/>
    <mergeCell ref="AS52:AT52"/>
    <mergeCell ref="AU52:AV52"/>
    <mergeCell ref="AW52:AX52"/>
    <mergeCell ref="Y48:AA48"/>
    <mergeCell ref="AE48:AH48"/>
    <mergeCell ref="AI48:AL48"/>
    <mergeCell ref="Q126:R126"/>
    <mergeCell ref="S126:U126"/>
    <mergeCell ref="V126:W126"/>
    <mergeCell ref="AC126:AD126"/>
    <mergeCell ref="AE126:AG126"/>
    <mergeCell ref="AH126:AI126"/>
    <mergeCell ref="AQ126:AS126"/>
    <mergeCell ref="E124:G124"/>
    <mergeCell ref="I124:J124"/>
    <mergeCell ref="L124:M124"/>
    <mergeCell ref="O124:P124"/>
    <mergeCell ref="Q124:S124"/>
    <mergeCell ref="U124:V124"/>
    <mergeCell ref="X124:Y124"/>
    <mergeCell ref="AR124:AS124"/>
    <mergeCell ref="AM125:AN125"/>
    <mergeCell ref="AO125:AP125"/>
    <mergeCell ref="AR125:AS125"/>
  </mergeCells>
  <phoneticPr fontId="5"/>
  <conditionalFormatting sqref="P14:AQ14">
    <cfRule type="expression" dxfId="277" priority="1183">
      <formula>IF(RIGHT(TEXT(P14,"0.#"),1)=".",FALSE,TRUE)</formula>
    </cfRule>
    <cfRule type="expression" dxfId="276" priority="1184">
      <formula>IF(RIGHT(TEXT(P14,"0.#"),1)=".",TRUE,FALSE)</formula>
    </cfRule>
  </conditionalFormatting>
  <conditionalFormatting sqref="P18:AX18">
    <cfRule type="expression" dxfId="275" priority="1181">
      <formula>IF(RIGHT(TEXT(P18,"0.#"),1)=".",FALSE,TRUE)</formula>
    </cfRule>
    <cfRule type="expression" dxfId="274" priority="1182">
      <formula>IF(RIGHT(TEXT(P18,"0.#"),1)=".",TRUE,FALSE)</formula>
    </cfRule>
  </conditionalFormatting>
  <conditionalFormatting sqref="Y169">
    <cfRule type="expression" dxfId="273" priority="1177">
      <formula>IF(RIGHT(TEXT(Y169,"0.#"),1)=".",FALSE,TRUE)</formula>
    </cfRule>
    <cfRule type="expression" dxfId="272" priority="1178">
      <formula>IF(RIGHT(TEXT(Y169,"0.#"),1)=".",TRUE,FALSE)</formula>
    </cfRule>
  </conditionalFormatting>
  <conditionalFormatting sqref="Y180 Y176 Y172">
    <cfRule type="expression" dxfId="271" priority="1157">
      <formula>IF(RIGHT(TEXT(Y172,"0.#"),1)=".",FALSE,TRUE)</formula>
    </cfRule>
    <cfRule type="expression" dxfId="270" priority="1158">
      <formula>IF(RIGHT(TEXT(Y172,"0.#"),1)=".",TRUE,FALSE)</formula>
    </cfRule>
  </conditionalFormatting>
  <conditionalFormatting sqref="P16:AQ17 P15:AX15 P13:AX13">
    <cfRule type="expression" dxfId="269" priority="1175">
      <formula>IF(RIGHT(TEXT(P13,"0.#"),1)=".",FALSE,TRUE)</formula>
    </cfRule>
    <cfRule type="expression" dxfId="268" priority="1176">
      <formula>IF(RIGHT(TEXT(P13,"0.#"),1)=".",TRUE,FALSE)</formula>
    </cfRule>
  </conditionalFormatting>
  <conditionalFormatting sqref="P19:AJ19">
    <cfRule type="expression" dxfId="267" priority="1173">
      <formula>IF(RIGHT(TEXT(P19,"0.#"),1)=".",FALSE,TRUE)</formula>
    </cfRule>
    <cfRule type="expression" dxfId="266" priority="1174">
      <formula>IF(RIGHT(TEXT(P19,"0.#"),1)=".",TRUE,FALSE)</formula>
    </cfRule>
  </conditionalFormatting>
  <conditionalFormatting sqref="AE32 AQ32">
    <cfRule type="expression" dxfId="265" priority="1171">
      <formula>IF(RIGHT(TEXT(AE32,"0.#"),1)=".",FALSE,TRUE)</formula>
    </cfRule>
    <cfRule type="expression" dxfId="264" priority="1172">
      <formula>IF(RIGHT(TEXT(AE32,"0.#"),1)=".",TRUE,FALSE)</formula>
    </cfRule>
  </conditionalFormatting>
  <conditionalFormatting sqref="Y168">
    <cfRule type="expression" dxfId="263" priority="1169">
      <formula>IF(RIGHT(TEXT(Y168,"0.#"),1)=".",FALSE,TRUE)</formula>
    </cfRule>
    <cfRule type="expression" dxfId="262" priority="1170">
      <formula>IF(RIGHT(TEXT(Y168,"0.#"),1)=".",TRUE,FALSE)</formula>
    </cfRule>
  </conditionalFormatting>
  <conditionalFormatting sqref="AU169">
    <cfRule type="expression" dxfId="261" priority="1165">
      <formula>IF(RIGHT(TEXT(AU169,"0.#"),1)=".",FALSE,TRUE)</formula>
    </cfRule>
    <cfRule type="expression" dxfId="260" priority="1166">
      <formula>IF(RIGHT(TEXT(AU169,"0.#"),1)=".",TRUE,FALSE)</formula>
    </cfRule>
  </conditionalFormatting>
  <conditionalFormatting sqref="AU168">
    <cfRule type="expression" dxfId="259" priority="1163">
      <formula>IF(RIGHT(TEXT(AU168,"0.#"),1)=".",FALSE,TRUE)</formula>
    </cfRule>
    <cfRule type="expression" dxfId="258" priority="1164">
      <formula>IF(RIGHT(TEXT(AU168,"0.#"),1)=".",TRUE,FALSE)</formula>
    </cfRule>
  </conditionalFormatting>
  <conditionalFormatting sqref="Y181 Y177 Y173">
    <cfRule type="expression" dxfId="257" priority="1159">
      <formula>IF(RIGHT(TEXT(Y173,"0.#"),1)=".",FALSE,TRUE)</formula>
    </cfRule>
    <cfRule type="expression" dxfId="256" priority="1160">
      <formula>IF(RIGHT(TEXT(Y173,"0.#"),1)=".",TRUE,FALSE)</formula>
    </cfRule>
  </conditionalFormatting>
  <conditionalFormatting sqref="AU181 AU177 AU173">
    <cfRule type="expression" dxfId="255" priority="1153">
      <formula>IF(RIGHT(TEXT(AU173,"0.#"),1)=".",FALSE,TRUE)</formula>
    </cfRule>
    <cfRule type="expression" dxfId="254" priority="1154">
      <formula>IF(RIGHT(TEXT(AU173,"0.#"),1)=".",TRUE,FALSE)</formula>
    </cfRule>
  </conditionalFormatting>
  <conditionalFormatting sqref="AU176 AU172">
    <cfRule type="expression" dxfId="253" priority="1151">
      <formula>IF(RIGHT(TEXT(AU172,"0.#"),1)=".",FALSE,TRUE)</formula>
    </cfRule>
    <cfRule type="expression" dxfId="252" priority="1152">
      <formula>IF(RIGHT(TEXT(AU172,"0.#"),1)=".",TRUE,FALSE)</formula>
    </cfRule>
  </conditionalFormatting>
  <conditionalFormatting sqref="AI32">
    <cfRule type="expression" dxfId="251" priority="1149">
      <formula>IF(RIGHT(TEXT(AI32,"0.#"),1)=".",FALSE,TRUE)</formula>
    </cfRule>
    <cfRule type="expression" dxfId="250" priority="1150">
      <formula>IF(RIGHT(TEXT(AI32,"0.#"),1)=".",TRUE,FALSE)</formula>
    </cfRule>
  </conditionalFormatting>
  <conditionalFormatting sqref="AM32">
    <cfRule type="expression" dxfId="249" priority="1147">
      <formula>IF(RIGHT(TEXT(AM32,"0.#"),1)=".",FALSE,TRUE)</formula>
    </cfRule>
    <cfRule type="expression" dxfId="248" priority="1148">
      <formula>IF(RIGHT(TEXT(AM32,"0.#"),1)=".",TRUE,FALSE)</formula>
    </cfRule>
  </conditionalFormatting>
  <conditionalFormatting sqref="AE33">
    <cfRule type="expression" dxfId="247" priority="1145">
      <formula>IF(RIGHT(TEXT(AE33,"0.#"),1)=".",FALSE,TRUE)</formula>
    </cfRule>
    <cfRule type="expression" dxfId="246" priority="1146">
      <formula>IF(RIGHT(TEXT(AE33,"0.#"),1)=".",TRUE,FALSE)</formula>
    </cfRule>
  </conditionalFormatting>
  <conditionalFormatting sqref="AI33">
    <cfRule type="expression" dxfId="245" priority="1143">
      <formula>IF(RIGHT(TEXT(AI33,"0.#"),1)=".",FALSE,TRUE)</formula>
    </cfRule>
    <cfRule type="expression" dxfId="244" priority="1144">
      <formula>IF(RIGHT(TEXT(AI33,"0.#"),1)=".",TRUE,FALSE)</formula>
    </cfRule>
  </conditionalFormatting>
  <conditionalFormatting sqref="AM33">
    <cfRule type="expression" dxfId="243" priority="1141">
      <formula>IF(RIGHT(TEXT(AM33,"0.#"),1)=".",FALSE,TRUE)</formula>
    </cfRule>
    <cfRule type="expression" dxfId="242" priority="1142">
      <formula>IF(RIGHT(TEXT(AM33,"0.#"),1)=".",TRUE,FALSE)</formula>
    </cfRule>
  </conditionalFormatting>
  <conditionalFormatting sqref="AQ33">
    <cfRule type="expression" dxfId="241" priority="1139">
      <formula>IF(RIGHT(TEXT(AQ33,"0.#"),1)=".",FALSE,TRUE)</formula>
    </cfRule>
    <cfRule type="expression" dxfId="240" priority="1140">
      <formula>IF(RIGHT(TEXT(AQ33,"0.#"),1)=".",TRUE,FALSE)</formula>
    </cfRule>
  </conditionalFormatting>
  <conditionalFormatting sqref="AL188:AO188">
    <cfRule type="expression" dxfId="239" priority="1101">
      <formula>IF(AND(AL188&gt;=0, RIGHT(TEXT(AL188,"0.#"),1)&lt;&gt;"."),TRUE,FALSE)</formula>
    </cfRule>
    <cfRule type="expression" dxfId="238" priority="1102">
      <formula>IF(AND(AL188&gt;=0, RIGHT(TEXT(AL188,"0.#"),1)="."),TRUE,FALSE)</formula>
    </cfRule>
    <cfRule type="expression" dxfId="237" priority="1103">
      <formula>IF(AND(AL188&lt;0, RIGHT(TEXT(AL188,"0.#"),1)&lt;&gt;"."),TRUE,FALSE)</formula>
    </cfRule>
    <cfRule type="expression" dxfId="236" priority="1104">
      <formula>IF(AND(AL188&lt;0, RIGHT(TEXT(AL188,"0.#"),1)="."),TRUE,FALSE)</formula>
    </cfRule>
  </conditionalFormatting>
  <conditionalFormatting sqref="Y188">
    <cfRule type="expression" dxfId="235" priority="1099">
      <formula>IF(RIGHT(TEXT(Y188,"0.#"),1)=".",FALSE,TRUE)</formula>
    </cfRule>
    <cfRule type="expression" dxfId="234" priority="1100">
      <formula>IF(RIGHT(TEXT(Y188,"0.#"),1)=".",TRUE,FALSE)</formula>
    </cfRule>
  </conditionalFormatting>
  <conditionalFormatting sqref="Y192">
    <cfRule type="expression" dxfId="233" priority="1031">
      <formula>IF(RIGHT(TEXT(Y192,"0.#"),1)=".",FALSE,TRUE)</formula>
    </cfRule>
    <cfRule type="expression" dxfId="232" priority="1032">
      <formula>IF(RIGHT(TEXT(Y192,"0.#"),1)=".",TRUE,FALSE)</formula>
    </cfRule>
  </conditionalFormatting>
  <conditionalFormatting sqref="Y198:Y199">
    <cfRule type="expression" dxfId="231" priority="1025">
      <formula>IF(RIGHT(TEXT(Y198,"0.#"),1)=".",FALSE,TRUE)</formula>
    </cfRule>
    <cfRule type="expression" dxfId="230" priority="1026">
      <formula>IF(RIGHT(TEXT(Y198,"0.#"),1)=".",TRUE,FALSE)</formula>
    </cfRule>
  </conditionalFormatting>
  <conditionalFormatting sqref="Y196:Y198">
    <cfRule type="expression" dxfId="229" priority="1019">
      <formula>IF(RIGHT(TEXT(Y196,"0.#"),1)=".",FALSE,TRUE)</formula>
    </cfRule>
    <cfRule type="expression" dxfId="228" priority="1020">
      <formula>IF(RIGHT(TEXT(Y196,"0.#"),1)=".",TRUE,FALSE)</formula>
    </cfRule>
  </conditionalFormatting>
  <conditionalFormatting sqref="Y203">
    <cfRule type="expression" dxfId="227" priority="1007">
      <formula>IF(RIGHT(TEXT(Y203,"0.#"),1)=".",FALSE,TRUE)</formula>
    </cfRule>
    <cfRule type="expression" dxfId="226" priority="1008">
      <formula>IF(RIGHT(TEXT(Y203,"0.#"),1)=".",TRUE,FALSE)</formula>
    </cfRule>
  </conditionalFormatting>
  <conditionalFormatting sqref="Y207">
    <cfRule type="expression" dxfId="225" priority="995">
      <formula>IF(RIGHT(TEXT(Y207,"0.#"),1)=".",FALSE,TRUE)</formula>
    </cfRule>
    <cfRule type="expression" dxfId="224" priority="996">
      <formula>IF(RIGHT(TEXT(Y207,"0.#"),1)=".",TRUE,FALSE)</formula>
    </cfRule>
  </conditionalFormatting>
  <conditionalFormatting sqref="W23">
    <cfRule type="expression" dxfId="223" priority="1097">
      <formula>IF(RIGHT(TEXT(W23,"0.#"),1)=".",FALSE,TRUE)</formula>
    </cfRule>
    <cfRule type="expression" dxfId="222" priority="1098">
      <formula>IF(RIGHT(TEXT(W23,"0.#"),1)=".",TRUE,FALSE)</formula>
    </cfRule>
  </conditionalFormatting>
  <conditionalFormatting sqref="W24:W27">
    <cfRule type="expression" dxfId="221" priority="1095">
      <formula>IF(RIGHT(TEXT(W24,"0.#"),1)=".",FALSE,TRUE)</formula>
    </cfRule>
    <cfRule type="expression" dxfId="220" priority="1096">
      <formula>IF(RIGHT(TEXT(W24,"0.#"),1)=".",TRUE,FALSE)</formula>
    </cfRule>
  </conditionalFormatting>
  <conditionalFormatting sqref="W28">
    <cfRule type="expression" dxfId="219" priority="1093">
      <formula>IF(RIGHT(TEXT(W28,"0.#"),1)=".",FALSE,TRUE)</formula>
    </cfRule>
    <cfRule type="expression" dxfId="218" priority="1094">
      <formula>IF(RIGHT(TEXT(W28,"0.#"),1)=".",TRUE,FALSE)</formula>
    </cfRule>
  </conditionalFormatting>
  <conditionalFormatting sqref="P23">
    <cfRule type="expression" dxfId="217" priority="1091">
      <formula>IF(RIGHT(TEXT(P23,"0.#"),1)=".",FALSE,TRUE)</formula>
    </cfRule>
    <cfRule type="expression" dxfId="216" priority="1092">
      <formula>IF(RIGHT(TEXT(P23,"0.#"),1)=".",TRUE,FALSE)</formula>
    </cfRule>
  </conditionalFormatting>
  <conditionalFormatting sqref="P24:P27">
    <cfRule type="expression" dxfId="215" priority="1089">
      <formula>IF(RIGHT(TEXT(P24,"0.#"),1)=".",FALSE,TRUE)</formula>
    </cfRule>
    <cfRule type="expression" dxfId="214" priority="1090">
      <formula>IF(RIGHT(TEXT(P24,"0.#"),1)=".",TRUE,FALSE)</formula>
    </cfRule>
  </conditionalFormatting>
  <conditionalFormatting sqref="P28">
    <cfRule type="expression" dxfId="213" priority="1087">
      <formula>IF(RIGHT(TEXT(P28,"0.#"),1)=".",FALSE,TRUE)</formula>
    </cfRule>
    <cfRule type="expression" dxfId="212" priority="1088">
      <formula>IF(RIGHT(TEXT(P28,"0.#"),1)=".",TRUE,FALSE)</formula>
    </cfRule>
  </conditionalFormatting>
  <conditionalFormatting sqref="AL192:AO192">
    <cfRule type="expression" dxfId="211" priority="1033">
      <formula>IF(AND(AL192&gt;=0, RIGHT(TEXT(AL192,"0.#"),1)&lt;&gt;"."),TRUE,FALSE)</formula>
    </cfRule>
    <cfRule type="expression" dxfId="210" priority="1034">
      <formula>IF(AND(AL192&gt;=0, RIGHT(TEXT(AL192,"0.#"),1)="."),TRUE,FALSE)</formula>
    </cfRule>
    <cfRule type="expression" dxfId="209" priority="1035">
      <formula>IF(AND(AL192&lt;0, RIGHT(TEXT(AL192,"0.#"),1)&lt;&gt;"."),TRUE,FALSE)</formula>
    </cfRule>
    <cfRule type="expression" dxfId="208" priority="1036">
      <formula>IF(AND(AL192&lt;0, RIGHT(TEXT(AL192,"0.#"),1)="."),TRUE,FALSE)</formula>
    </cfRule>
  </conditionalFormatting>
  <conditionalFormatting sqref="AL203:AO203">
    <cfRule type="expression" dxfId="207" priority="1009">
      <formula>IF(AND(AL203&gt;=0, RIGHT(TEXT(AL203,"0.#"),1)&lt;&gt;"."),TRUE,FALSE)</formula>
    </cfRule>
    <cfRule type="expression" dxfId="206" priority="1010">
      <formula>IF(AND(AL203&gt;=0, RIGHT(TEXT(AL203,"0.#"),1)="."),TRUE,FALSE)</formula>
    </cfRule>
    <cfRule type="expression" dxfId="205" priority="1011">
      <formula>IF(AND(AL203&lt;0, RIGHT(TEXT(AL203,"0.#"),1)&lt;&gt;"."),TRUE,FALSE)</formula>
    </cfRule>
    <cfRule type="expression" dxfId="204" priority="1012">
      <formula>IF(AND(AL203&lt;0, RIGHT(TEXT(AL203,"0.#"),1)="."),TRUE,FALSE)</formula>
    </cfRule>
  </conditionalFormatting>
  <conditionalFormatting sqref="AL207:AO207">
    <cfRule type="expression" dxfId="203" priority="997">
      <formula>IF(AND(AL207&gt;=0, RIGHT(TEXT(AL207,"0.#"),1)&lt;&gt;"."),TRUE,FALSE)</formula>
    </cfRule>
    <cfRule type="expression" dxfId="202" priority="998">
      <formula>IF(AND(AL207&gt;=0, RIGHT(TEXT(AL207,"0.#"),1)="."),TRUE,FALSE)</formula>
    </cfRule>
    <cfRule type="expression" dxfId="201" priority="999">
      <formula>IF(AND(AL207&lt;0, RIGHT(TEXT(AL207,"0.#"),1)&lt;&gt;"."),TRUE,FALSE)</formula>
    </cfRule>
    <cfRule type="expression" dxfId="200" priority="1000">
      <formula>IF(AND(AL207&lt;0, RIGHT(TEXT(AL207,"0.#"),1)="."),TRUE,FALSE)</formula>
    </cfRule>
  </conditionalFormatting>
  <conditionalFormatting sqref="Y211">
    <cfRule type="expression" dxfId="199" priority="983">
      <formula>IF(RIGHT(TEXT(Y211,"0.#"),1)=".",FALSE,TRUE)</formula>
    </cfRule>
    <cfRule type="expression" dxfId="198" priority="984">
      <formula>IF(RIGHT(TEXT(Y211,"0.#"),1)=".",TRUE,FALSE)</formula>
    </cfRule>
  </conditionalFormatting>
  <conditionalFormatting sqref="P29:AC29">
    <cfRule type="expression" dxfId="197" priority="953">
      <formula>IF(RIGHT(TEXT(P29,"0.#"),1)=".",FALSE,TRUE)</formula>
    </cfRule>
    <cfRule type="expression" dxfId="196" priority="954">
      <formula>IF(RIGHT(TEXT(P29,"0.#"),1)=".",TRUE,FALSE)</formula>
    </cfRule>
  </conditionalFormatting>
  <conditionalFormatting sqref="AE39">
    <cfRule type="expression" dxfId="195" priority="951">
      <formula>IF(RIGHT(TEXT(AE39,"0.#"),1)=".",FALSE,TRUE)</formula>
    </cfRule>
    <cfRule type="expression" dxfId="194" priority="952">
      <formula>IF(RIGHT(TEXT(AE39,"0.#"),1)=".",TRUE,FALSE)</formula>
    </cfRule>
  </conditionalFormatting>
  <conditionalFormatting sqref="AQ39:AQ41">
    <cfRule type="expression" dxfId="193" priority="933">
      <formula>IF(RIGHT(TEXT(AQ39,"0.#"),1)=".",FALSE,TRUE)</formula>
    </cfRule>
    <cfRule type="expression" dxfId="192" priority="934">
      <formula>IF(RIGHT(TEXT(AQ39,"0.#"),1)=".",TRUE,FALSE)</formula>
    </cfRule>
  </conditionalFormatting>
  <conditionalFormatting sqref="AU39:AU41">
    <cfRule type="expression" dxfId="191" priority="931">
      <formula>IF(RIGHT(TEXT(AU39,"0.#"),1)=".",FALSE,TRUE)</formula>
    </cfRule>
    <cfRule type="expression" dxfId="190" priority="932">
      <formula>IF(RIGHT(TEXT(AU39,"0.#"),1)=".",TRUE,FALSE)</formula>
    </cfRule>
  </conditionalFormatting>
  <conditionalFormatting sqref="AI41">
    <cfRule type="expression" dxfId="189" priority="945">
      <formula>IF(RIGHT(TEXT(AI41,"0.#"),1)=".",FALSE,TRUE)</formula>
    </cfRule>
    <cfRule type="expression" dxfId="188" priority="946">
      <formula>IF(RIGHT(TEXT(AI41,"0.#"),1)=".",TRUE,FALSE)</formula>
    </cfRule>
  </conditionalFormatting>
  <conditionalFormatting sqref="AE40">
    <cfRule type="expression" dxfId="187" priority="949">
      <formula>IF(RIGHT(TEXT(AE40,"0.#"),1)=".",FALSE,TRUE)</formula>
    </cfRule>
    <cfRule type="expression" dxfId="186" priority="950">
      <formula>IF(RIGHT(TEXT(AE40,"0.#"),1)=".",TRUE,FALSE)</formula>
    </cfRule>
  </conditionalFormatting>
  <conditionalFormatting sqref="AE41">
    <cfRule type="expression" dxfId="185" priority="947">
      <formula>IF(RIGHT(TEXT(AE41,"0.#"),1)=".",FALSE,TRUE)</formula>
    </cfRule>
    <cfRule type="expression" dxfId="184" priority="948">
      <formula>IF(RIGHT(TEXT(AE41,"0.#"),1)=".",TRUE,FALSE)</formula>
    </cfRule>
  </conditionalFormatting>
  <conditionalFormatting sqref="AM39">
    <cfRule type="expression" dxfId="183" priority="939">
      <formula>IF(RIGHT(TEXT(AM39,"0.#"),1)=".",FALSE,TRUE)</formula>
    </cfRule>
    <cfRule type="expression" dxfId="182" priority="940">
      <formula>IF(RIGHT(TEXT(AM39,"0.#"),1)=".",TRUE,FALSE)</formula>
    </cfRule>
  </conditionalFormatting>
  <conditionalFormatting sqref="AI39">
    <cfRule type="expression" dxfId="181" priority="941">
      <formula>IF(RIGHT(TEXT(AI39,"0.#"),1)=".",FALSE,TRUE)</formula>
    </cfRule>
    <cfRule type="expression" dxfId="180" priority="942">
      <formula>IF(RIGHT(TEXT(AI39,"0.#"),1)=".",TRUE,FALSE)</formula>
    </cfRule>
  </conditionalFormatting>
  <conditionalFormatting sqref="AI40">
    <cfRule type="expression" dxfId="179" priority="943">
      <formula>IF(RIGHT(TEXT(AI40,"0.#"),1)=".",FALSE,TRUE)</formula>
    </cfRule>
    <cfRule type="expression" dxfId="178" priority="944">
      <formula>IF(RIGHT(TEXT(AI40,"0.#"),1)=".",TRUE,FALSE)</formula>
    </cfRule>
  </conditionalFormatting>
  <conditionalFormatting sqref="AE46 AQ46">
    <cfRule type="expression" dxfId="177" priority="895">
      <formula>IF(RIGHT(TEXT(AE46,"0.#"),1)=".",FALSE,TRUE)</formula>
    </cfRule>
    <cfRule type="expression" dxfId="176" priority="896">
      <formula>IF(RIGHT(TEXT(AE46,"0.#"),1)=".",TRUE,FALSE)</formula>
    </cfRule>
  </conditionalFormatting>
  <conditionalFormatting sqref="AI46">
    <cfRule type="expression" dxfId="175" priority="893">
      <formula>IF(RIGHT(TEXT(AI46,"0.#"),1)=".",FALSE,TRUE)</formula>
    </cfRule>
    <cfRule type="expression" dxfId="174" priority="894">
      <formula>IF(RIGHT(TEXT(AI46,"0.#"),1)=".",TRUE,FALSE)</formula>
    </cfRule>
  </conditionalFormatting>
  <conditionalFormatting sqref="AM46">
    <cfRule type="expression" dxfId="173" priority="891">
      <formula>IF(RIGHT(TEXT(AM46,"0.#"),1)=".",FALSE,TRUE)</formula>
    </cfRule>
    <cfRule type="expression" dxfId="172" priority="892">
      <formula>IF(RIGHT(TEXT(AM46,"0.#"),1)=".",TRUE,FALSE)</formula>
    </cfRule>
  </conditionalFormatting>
  <conditionalFormatting sqref="AE47">
    <cfRule type="expression" dxfId="171" priority="889">
      <formula>IF(RIGHT(TEXT(AE47,"0.#"),1)=".",FALSE,TRUE)</formula>
    </cfRule>
    <cfRule type="expression" dxfId="170" priority="890">
      <formula>IF(RIGHT(TEXT(AE47,"0.#"),1)=".",TRUE,FALSE)</formula>
    </cfRule>
  </conditionalFormatting>
  <conditionalFormatting sqref="AI47">
    <cfRule type="expression" dxfId="169" priority="887">
      <formula>IF(RIGHT(TEXT(AI47,"0.#"),1)=".",FALSE,TRUE)</formula>
    </cfRule>
    <cfRule type="expression" dxfId="168" priority="888">
      <formula>IF(RIGHT(TEXT(AI47,"0.#"),1)=".",TRUE,FALSE)</formula>
    </cfRule>
  </conditionalFormatting>
  <conditionalFormatting sqref="AM47">
    <cfRule type="expression" dxfId="167" priority="885">
      <formula>IF(RIGHT(TEXT(AM47,"0.#"),1)=".",FALSE,TRUE)</formula>
    </cfRule>
    <cfRule type="expression" dxfId="166" priority="886">
      <formula>IF(RIGHT(TEXT(AM47,"0.#"),1)=".",TRUE,FALSE)</formula>
    </cfRule>
  </conditionalFormatting>
  <conditionalFormatting sqref="AQ47">
    <cfRule type="expression" dxfId="165" priority="883">
      <formula>IF(RIGHT(TEXT(AQ47,"0.#"),1)=".",FALSE,TRUE)</formula>
    </cfRule>
    <cfRule type="expression" dxfId="164" priority="884">
      <formula>IF(RIGHT(TEXT(AQ47,"0.#"),1)=".",TRUE,FALSE)</formula>
    </cfRule>
  </conditionalFormatting>
  <conditionalFormatting sqref="AM35">
    <cfRule type="expression" dxfId="163" priority="819">
      <formula>IF(RIGHT(TEXT(AM35,"0.#"),1)=".",FALSE,TRUE)</formula>
    </cfRule>
    <cfRule type="expression" dxfId="162" priority="820">
      <formula>IF(RIGHT(TEXT(AM35,"0.#"),1)=".",TRUE,FALSE)</formula>
    </cfRule>
  </conditionalFormatting>
  <conditionalFormatting sqref="AE36 AM36">
    <cfRule type="expression" dxfId="161" priority="817">
      <formula>IF(RIGHT(TEXT(AE36,"0.#"),1)=".",FALSE,TRUE)</formula>
    </cfRule>
    <cfRule type="expression" dxfId="160" priority="818">
      <formula>IF(RIGHT(TEXT(AE36,"0.#"),1)=".",TRUE,FALSE)</formula>
    </cfRule>
  </conditionalFormatting>
  <conditionalFormatting sqref="AI36">
    <cfRule type="expression" dxfId="159" priority="815">
      <formula>IF(RIGHT(TEXT(AI36,"0.#"),1)=".",FALSE,TRUE)</formula>
    </cfRule>
    <cfRule type="expression" dxfId="158" priority="816">
      <formula>IF(RIGHT(TEXT(AI36,"0.#"),1)=".",TRUE,FALSE)</formula>
    </cfRule>
  </conditionalFormatting>
  <conditionalFormatting sqref="AQ36">
    <cfRule type="expression" dxfId="157" priority="813">
      <formula>IF(RIGHT(TEXT(AQ36,"0.#"),1)=".",FALSE,TRUE)</formula>
    </cfRule>
    <cfRule type="expression" dxfId="156" priority="814">
      <formula>IF(RIGHT(TEXT(AQ36,"0.#"),1)=".",TRUE,FALSE)</formula>
    </cfRule>
  </conditionalFormatting>
  <conditionalFormatting sqref="AE35 AQ35">
    <cfRule type="expression" dxfId="155" priority="823">
      <formula>IF(RIGHT(TEXT(AE35,"0.#"),1)=".",FALSE,TRUE)</formula>
    </cfRule>
    <cfRule type="expression" dxfId="154" priority="824">
      <formula>IF(RIGHT(TEXT(AE35,"0.#"),1)=".",TRUE,FALSE)</formula>
    </cfRule>
  </conditionalFormatting>
  <conditionalFormatting sqref="AI35">
    <cfRule type="expression" dxfId="153" priority="821">
      <formula>IF(RIGHT(TEXT(AI35,"0.#"),1)=".",FALSE,TRUE)</formula>
    </cfRule>
    <cfRule type="expression" dxfId="152" priority="822">
      <formula>IF(RIGHT(TEXT(AI35,"0.#"),1)=".",TRUE,FALSE)</formula>
    </cfRule>
  </conditionalFormatting>
  <conditionalFormatting sqref="AM41">
    <cfRule type="expression" dxfId="151" priority="277">
      <formula>IF(RIGHT(TEXT(AM41,"0.#"),1)=".",FALSE,TRUE)</formula>
    </cfRule>
    <cfRule type="expression" dxfId="150" priority="278">
      <formula>IF(RIGHT(TEXT(AM41,"0.#"),1)=".",TRUE,FALSE)</formula>
    </cfRule>
  </conditionalFormatting>
  <conditionalFormatting sqref="AM40">
    <cfRule type="expression" dxfId="149" priority="275">
      <formula>IF(RIGHT(TEXT(AM40,"0.#"),1)=".",FALSE,TRUE)</formula>
    </cfRule>
    <cfRule type="expression" dxfId="148" priority="276">
      <formula>IF(RIGHT(TEXT(AM40,"0.#"),1)=".",TRUE,FALSE)</formula>
    </cfRule>
  </conditionalFormatting>
  <conditionalFormatting sqref="AL211:AO211">
    <cfRule type="expression" dxfId="147" priority="271">
      <formula>IF(AND(AL211&gt;=0, RIGHT(TEXT(AL211,"0.#"),1)&lt;&gt;"."),TRUE,FALSE)</formula>
    </cfRule>
    <cfRule type="expression" dxfId="146" priority="272">
      <formula>IF(AND(AL211&gt;=0, RIGHT(TEXT(AL211,"0.#"),1)="."),TRUE,FALSE)</formula>
    </cfRule>
    <cfRule type="expression" dxfId="145" priority="273">
      <formula>IF(AND(AL211&lt;0, RIGHT(TEXT(AL211,"0.#"),1)&lt;&gt;"."),TRUE,FALSE)</formula>
    </cfRule>
    <cfRule type="expression" dxfId="144" priority="274">
      <formula>IF(AND(AL211&lt;0, RIGHT(TEXT(AL211,"0.#"),1)="."),TRUE,FALSE)</formula>
    </cfRule>
  </conditionalFormatting>
  <conditionalFormatting sqref="AL215:AO215">
    <cfRule type="expression" dxfId="143" priority="267">
      <formula>IF(AND(AL215&gt;=0, RIGHT(TEXT(AL215,"0.#"),1)&lt;&gt;"."),TRUE,FALSE)</formula>
    </cfRule>
    <cfRule type="expression" dxfId="142" priority="268">
      <formula>IF(AND(AL215&gt;=0, RIGHT(TEXT(AL215,"0.#"),1)="."),TRUE,FALSE)</formula>
    </cfRule>
    <cfRule type="expression" dxfId="141" priority="269">
      <formula>IF(AND(AL215&lt;0, RIGHT(TEXT(AL215,"0.#"),1)&lt;&gt;"."),TRUE,FALSE)</formula>
    </cfRule>
    <cfRule type="expression" dxfId="140" priority="270">
      <formula>IF(AND(AL215&lt;0, RIGHT(TEXT(AL215,"0.#"),1)="."),TRUE,FALSE)</formula>
    </cfRule>
  </conditionalFormatting>
  <conditionalFormatting sqref="Y215">
    <cfRule type="expression" dxfId="139" priority="265">
      <formula>IF(RIGHT(TEXT(Y215,"0.#"),1)=".",FALSE,TRUE)</formula>
    </cfRule>
    <cfRule type="expression" dxfId="138" priority="266">
      <formula>IF(RIGHT(TEXT(Y215,"0.#"),1)=".",TRUE,FALSE)</formula>
    </cfRule>
  </conditionalFormatting>
  <conditionalFormatting sqref="AU180">
    <cfRule type="expression" dxfId="137" priority="259">
      <formula>IF(RIGHT(TEXT(AU180,"0.#"),1)=".",FALSE,TRUE)</formula>
    </cfRule>
    <cfRule type="expression" dxfId="136" priority="260">
      <formula>IF(RIGHT(TEXT(AU180,"0.#"),1)=".",TRUE,FALSE)</formula>
    </cfRule>
  </conditionalFormatting>
  <conditionalFormatting sqref="Y219">
    <cfRule type="expression" dxfId="135" priority="257">
      <formula>IF(RIGHT(TEXT(Y219,"0.#"),1)=".",FALSE,TRUE)</formula>
    </cfRule>
    <cfRule type="expression" dxfId="134" priority="258">
      <formula>IF(RIGHT(TEXT(Y219,"0.#"),1)=".",TRUE,FALSE)</formula>
    </cfRule>
  </conditionalFormatting>
  <conditionalFormatting sqref="AL219:AO219">
    <cfRule type="expression" dxfId="133" priority="253">
      <formula>IF(AND(AL219&gt;=0, RIGHT(TEXT(AL219,"0.#"),1)&lt;&gt;"."),TRUE,FALSE)</formula>
    </cfRule>
    <cfRule type="expression" dxfId="132" priority="254">
      <formula>IF(AND(AL219&gt;=0, RIGHT(TEXT(AL219,"0.#"),1)="."),TRUE,FALSE)</formula>
    </cfRule>
    <cfRule type="expression" dxfId="131" priority="255">
      <formula>IF(AND(AL219&lt;0, RIGHT(TEXT(AL219,"0.#"),1)&lt;&gt;"."),TRUE,FALSE)</formula>
    </cfRule>
    <cfRule type="expression" dxfId="130" priority="256">
      <formula>IF(AND(AL219&lt;0, RIGHT(TEXT(AL219,"0.#"),1)="."),TRUE,FALSE)</formula>
    </cfRule>
  </conditionalFormatting>
  <conditionalFormatting sqref="AU46">
    <cfRule type="expression" dxfId="129" priority="229">
      <formula>IF(RIGHT(TEXT(AU46,"0.#"),1)=".",FALSE,TRUE)</formula>
    </cfRule>
    <cfRule type="expression" dxfId="128" priority="230">
      <formula>IF(RIGHT(TEXT(AU46,"0.#"),1)=".",TRUE,FALSE)</formula>
    </cfRule>
  </conditionalFormatting>
  <conditionalFormatting sqref="AU47">
    <cfRule type="expression" dxfId="127" priority="227">
      <formula>IF(RIGHT(TEXT(AU47,"0.#"),1)=".",FALSE,TRUE)</formula>
    </cfRule>
    <cfRule type="expression" dxfId="126" priority="228">
      <formula>IF(RIGHT(TEXT(AU47,"0.#"),1)=".",TRUE,FALSE)</formula>
    </cfRule>
  </conditionalFormatting>
  <conditionalFormatting sqref="AU32">
    <cfRule type="expression" dxfId="125" priority="221">
      <formula>IF(RIGHT(TEXT(AU32,"0.#"),1)=".",FALSE,TRUE)</formula>
    </cfRule>
    <cfRule type="expression" dxfId="124" priority="222">
      <formula>IF(RIGHT(TEXT(AU32,"0.#"),1)=".",TRUE,FALSE)</formula>
    </cfRule>
  </conditionalFormatting>
  <conditionalFormatting sqref="AU33">
    <cfRule type="expression" dxfId="123" priority="219">
      <formula>IF(RIGHT(TEXT(AU33,"0.#"),1)=".",FALSE,TRUE)</formula>
    </cfRule>
    <cfRule type="expression" dxfId="122" priority="220">
      <formula>IF(RIGHT(TEXT(AU33,"0.#"),1)=".",TRUE,FALSE)</formula>
    </cfRule>
  </conditionalFormatting>
  <conditionalFormatting sqref="AM49">
    <cfRule type="expression" dxfId="121" priority="99">
      <formula>IF(RIGHT(TEXT(AM49,"0.#"),1)=".",FALSE,TRUE)</formula>
    </cfRule>
    <cfRule type="expression" dxfId="120" priority="100">
      <formula>IF(RIGHT(TEXT(AM49,"0.#"),1)=".",TRUE,FALSE)</formula>
    </cfRule>
  </conditionalFormatting>
  <conditionalFormatting sqref="AE50 AM50">
    <cfRule type="expression" dxfId="119" priority="97">
      <formula>IF(RIGHT(TEXT(AE50,"0.#"),1)=".",FALSE,TRUE)</formula>
    </cfRule>
    <cfRule type="expression" dxfId="118" priority="98">
      <formula>IF(RIGHT(TEXT(AE50,"0.#"),1)=".",TRUE,FALSE)</formula>
    </cfRule>
  </conditionalFormatting>
  <conditionalFormatting sqref="AI50">
    <cfRule type="expression" dxfId="117" priority="95">
      <formula>IF(RIGHT(TEXT(AI50,"0.#"),1)=".",FALSE,TRUE)</formula>
    </cfRule>
    <cfRule type="expression" dxfId="116" priority="96">
      <formula>IF(RIGHT(TEXT(AI50,"0.#"),1)=".",TRUE,FALSE)</formula>
    </cfRule>
  </conditionalFormatting>
  <conditionalFormatting sqref="AQ50">
    <cfRule type="expression" dxfId="115" priority="93">
      <formula>IF(RIGHT(TEXT(AQ50,"0.#"),1)=".",FALSE,TRUE)</formula>
    </cfRule>
    <cfRule type="expression" dxfId="114" priority="94">
      <formula>IF(RIGHT(TEXT(AQ50,"0.#"),1)=".",TRUE,FALSE)</formula>
    </cfRule>
  </conditionalFormatting>
  <conditionalFormatting sqref="AE49 AQ49">
    <cfRule type="expression" dxfId="113" priority="103">
      <formula>IF(RIGHT(TEXT(AE49,"0.#"),1)=".",FALSE,TRUE)</formula>
    </cfRule>
    <cfRule type="expression" dxfId="112" priority="104">
      <formula>IF(RIGHT(TEXT(AE49,"0.#"),1)=".",TRUE,FALSE)</formula>
    </cfRule>
  </conditionalFormatting>
  <conditionalFormatting sqref="AI49">
    <cfRule type="expression" dxfId="111" priority="101">
      <formula>IF(RIGHT(TEXT(AI49,"0.#"),1)=".",FALSE,TRUE)</formula>
    </cfRule>
    <cfRule type="expression" dxfId="110" priority="102">
      <formula>IF(RIGHT(TEXT(AI49,"0.#"),1)=".",TRUE,FALSE)</formula>
    </cfRule>
  </conditionalFormatting>
  <conditionalFormatting sqref="AE53">
    <cfRule type="expression" dxfId="109" priority="91">
      <formula>IF(RIGHT(TEXT(AE53,"0.#"),1)=".",FALSE,TRUE)</formula>
    </cfRule>
    <cfRule type="expression" dxfId="108" priority="92">
      <formula>IF(RIGHT(TEXT(AE53,"0.#"),1)=".",TRUE,FALSE)</formula>
    </cfRule>
  </conditionalFormatting>
  <conditionalFormatting sqref="AI53">
    <cfRule type="expression" dxfId="107" priority="89">
      <formula>IF(RIGHT(TEXT(AI53,"0.#"),1)=".",FALSE,TRUE)</formula>
    </cfRule>
    <cfRule type="expression" dxfId="106" priority="90">
      <formula>IF(RIGHT(TEXT(AI53,"0.#"),1)=".",TRUE,FALSE)</formula>
    </cfRule>
  </conditionalFormatting>
  <conditionalFormatting sqref="AM53">
    <cfRule type="expression" dxfId="105" priority="87">
      <formula>IF(RIGHT(TEXT(AM53,"0.#"),1)=".",FALSE,TRUE)</formula>
    </cfRule>
    <cfRule type="expression" dxfId="104" priority="88">
      <formula>IF(RIGHT(TEXT(AM53,"0.#"),1)=".",TRUE,FALSE)</formula>
    </cfRule>
  </conditionalFormatting>
  <conditionalFormatting sqref="AQ53">
    <cfRule type="expression" dxfId="103" priority="85">
      <formula>IF(RIGHT(TEXT(AQ53,"0.#"),1)=".",FALSE,TRUE)</formula>
    </cfRule>
    <cfRule type="expression" dxfId="102" priority="86">
      <formula>IF(RIGHT(TEXT(AQ53,"0.#"),1)=".",TRUE,FALSE)</formula>
    </cfRule>
  </conditionalFormatting>
  <conditionalFormatting sqref="AU53">
    <cfRule type="expression" dxfId="101" priority="83">
      <formula>IF(RIGHT(TEXT(AU53,"0.#"),1)=".",FALSE,TRUE)</formula>
    </cfRule>
    <cfRule type="expression" dxfId="100" priority="84">
      <formula>IF(RIGHT(TEXT(AU53,"0.#"),1)=".",TRUE,FALSE)</formula>
    </cfRule>
  </conditionalFormatting>
  <conditionalFormatting sqref="AE54">
    <cfRule type="expression" dxfId="99" priority="81">
      <formula>IF(RIGHT(TEXT(AE54,"0.#"),1)=".",FALSE,TRUE)</formula>
    </cfRule>
    <cfRule type="expression" dxfId="98" priority="82">
      <formula>IF(RIGHT(TEXT(AE54,"0.#"),1)=".",TRUE,FALSE)</formula>
    </cfRule>
  </conditionalFormatting>
  <conditionalFormatting sqref="AI54">
    <cfRule type="expression" dxfId="97" priority="79">
      <formula>IF(RIGHT(TEXT(AI54,"0.#"),1)=".",FALSE,TRUE)</formula>
    </cfRule>
    <cfRule type="expression" dxfId="96" priority="80">
      <formula>IF(RIGHT(TEXT(AI54,"0.#"),1)=".",TRUE,FALSE)</formula>
    </cfRule>
  </conditionalFormatting>
  <conditionalFormatting sqref="AM54">
    <cfRule type="expression" dxfId="95" priority="77">
      <formula>IF(RIGHT(TEXT(AM54,"0.#"),1)=".",FALSE,TRUE)</formula>
    </cfRule>
    <cfRule type="expression" dxfId="94" priority="78">
      <formula>IF(RIGHT(TEXT(AM54,"0.#"),1)=".",TRUE,FALSE)</formula>
    </cfRule>
  </conditionalFormatting>
  <conditionalFormatting sqref="AQ54">
    <cfRule type="expression" dxfId="93" priority="75">
      <formula>IF(RIGHT(TEXT(AQ54,"0.#"),1)=".",FALSE,TRUE)</formula>
    </cfRule>
    <cfRule type="expression" dxfId="92" priority="76">
      <formula>IF(RIGHT(TEXT(AQ54,"0.#"),1)=".",TRUE,FALSE)</formula>
    </cfRule>
  </conditionalFormatting>
  <conditionalFormatting sqref="AU54">
    <cfRule type="expression" dxfId="91" priority="73">
      <formula>IF(RIGHT(TEXT(AU54,"0.#"),1)=".",FALSE,TRUE)</formula>
    </cfRule>
    <cfRule type="expression" dxfId="90" priority="74">
      <formula>IF(RIGHT(TEXT(AU54,"0.#"),1)=".",TRUE,FALSE)</formula>
    </cfRule>
  </conditionalFormatting>
  <conditionalFormatting sqref="AM55">
    <cfRule type="expression" dxfId="89" priority="67">
      <formula>IF(RIGHT(TEXT(AM55,"0.#"),1)=".",FALSE,TRUE)</formula>
    </cfRule>
    <cfRule type="expression" dxfId="88" priority="68">
      <formula>IF(RIGHT(TEXT(AM55,"0.#"),1)=".",TRUE,FALSE)</formula>
    </cfRule>
  </conditionalFormatting>
  <conditionalFormatting sqref="AE55">
    <cfRule type="expression" dxfId="87" priority="71">
      <formula>IF(RIGHT(TEXT(AE55,"0.#"),1)=".",FALSE,TRUE)</formula>
    </cfRule>
    <cfRule type="expression" dxfId="86" priority="72">
      <formula>IF(RIGHT(TEXT(AE55,"0.#"),1)=".",TRUE,FALSE)</formula>
    </cfRule>
  </conditionalFormatting>
  <conditionalFormatting sqref="AI55">
    <cfRule type="expression" dxfId="85" priority="69">
      <formula>IF(RIGHT(TEXT(AI55,"0.#"),1)=".",FALSE,TRUE)</formula>
    </cfRule>
    <cfRule type="expression" dxfId="84" priority="70">
      <formula>IF(RIGHT(TEXT(AI55,"0.#"),1)=".",TRUE,FALSE)</formula>
    </cfRule>
  </conditionalFormatting>
  <conditionalFormatting sqref="AQ55">
    <cfRule type="expression" dxfId="83" priority="65">
      <formula>IF(RIGHT(TEXT(AQ55,"0.#"),1)=".",FALSE,TRUE)</formula>
    </cfRule>
    <cfRule type="expression" dxfId="82" priority="66">
      <formula>IF(RIGHT(TEXT(AQ55,"0.#"),1)=".",TRUE,FALSE)</formula>
    </cfRule>
  </conditionalFormatting>
  <conditionalFormatting sqref="AU55">
    <cfRule type="expression" dxfId="81" priority="63">
      <formula>IF(RIGHT(TEXT(AU55,"0.#"),1)=".",FALSE,TRUE)</formula>
    </cfRule>
    <cfRule type="expression" dxfId="80" priority="64">
      <formula>IF(RIGHT(TEXT(AU55,"0.#"),1)=".",TRUE,FALSE)</formula>
    </cfRule>
  </conditionalFormatting>
  <conditionalFormatting sqref="AE61">
    <cfRule type="expression" dxfId="79" priority="45">
      <formula>IF(RIGHT(TEXT(AE61,"0.#"),1)=".",FALSE,TRUE)</formula>
    </cfRule>
    <cfRule type="expression" dxfId="78" priority="46">
      <formula>IF(RIGHT(TEXT(AE61,"0.#"),1)=".",TRUE,FALSE)</formula>
    </cfRule>
  </conditionalFormatting>
  <conditionalFormatting sqref="AI61">
    <cfRule type="expression" dxfId="77" priority="43">
      <formula>IF(RIGHT(TEXT(AI61,"0.#"),1)=".",FALSE,TRUE)</formula>
    </cfRule>
    <cfRule type="expression" dxfId="76" priority="44">
      <formula>IF(RIGHT(TEXT(AI61,"0.#"),1)=".",TRUE,FALSE)</formula>
    </cfRule>
  </conditionalFormatting>
  <conditionalFormatting sqref="AM61">
    <cfRule type="expression" dxfId="75" priority="49">
      <formula>IF(RIGHT(TEXT(AM61,"0.#"),1)=".",FALSE,TRUE)</formula>
    </cfRule>
    <cfRule type="expression" dxfId="74" priority="50">
      <formula>IF(RIGHT(TEXT(AM61,"0.#"),1)=".",TRUE,FALSE)</formula>
    </cfRule>
  </conditionalFormatting>
  <conditionalFormatting sqref="AQ61">
    <cfRule type="expression" dxfId="73" priority="47">
      <formula>IF(RIGHT(TEXT(AQ61,"0.#"),1)=".",FALSE,TRUE)</formula>
    </cfRule>
    <cfRule type="expression" dxfId="72" priority="48">
      <formula>IF(RIGHT(TEXT(AQ61,"0.#"),1)=".",TRUE,FALSE)</formula>
    </cfRule>
  </conditionalFormatting>
  <conditionalFormatting sqref="AU60">
    <cfRule type="expression" dxfId="71" priority="61">
      <formula>IF(RIGHT(TEXT(AU60,"0.#"),1)=".",FALSE,TRUE)</formula>
    </cfRule>
    <cfRule type="expression" dxfId="70" priority="62">
      <formula>IF(RIGHT(TEXT(AU60,"0.#"),1)=".",TRUE,FALSE)</formula>
    </cfRule>
  </conditionalFormatting>
  <conditionalFormatting sqref="AU61">
    <cfRule type="expression" dxfId="69" priority="59">
      <formula>IF(RIGHT(TEXT(AU61,"0.#"),1)=".",FALSE,TRUE)</formula>
    </cfRule>
    <cfRule type="expression" dxfId="68" priority="60">
      <formula>IF(RIGHT(TEXT(AU61,"0.#"),1)=".",TRUE,FALSE)</formula>
    </cfRule>
  </conditionalFormatting>
  <conditionalFormatting sqref="AQ60">
    <cfRule type="expression" dxfId="67" priority="57">
      <formula>IF(RIGHT(TEXT(AQ60,"0.#"),1)=".",FALSE,TRUE)</formula>
    </cfRule>
    <cfRule type="expression" dxfId="66" priority="58">
      <formula>IF(RIGHT(TEXT(AQ60,"0.#"),1)=".",TRUE,FALSE)</formula>
    </cfRule>
  </conditionalFormatting>
  <conditionalFormatting sqref="AM60">
    <cfRule type="expression" dxfId="65" priority="55">
      <formula>IF(RIGHT(TEXT(AM60,"0.#"),1)=".",FALSE,TRUE)</formula>
    </cfRule>
    <cfRule type="expression" dxfId="64" priority="56">
      <formula>IF(RIGHT(TEXT(AM60,"0.#"),1)=".",TRUE,FALSE)</formula>
    </cfRule>
  </conditionalFormatting>
  <conditionalFormatting sqref="AE60">
    <cfRule type="expression" dxfId="63" priority="53">
      <formula>IF(RIGHT(TEXT(AE60,"0.#"),1)=".",FALSE,TRUE)</formula>
    </cfRule>
    <cfRule type="expression" dxfId="62" priority="54">
      <formula>IF(RIGHT(TEXT(AE60,"0.#"),1)=".",TRUE,FALSE)</formula>
    </cfRule>
  </conditionalFormatting>
  <conditionalFormatting sqref="AI60">
    <cfRule type="expression" dxfId="61" priority="51">
      <formula>IF(RIGHT(TEXT(AI60,"0.#"),1)=".",FALSE,TRUE)</formula>
    </cfRule>
    <cfRule type="expression" dxfId="60" priority="52">
      <formula>IF(RIGHT(TEXT(AI60,"0.#"),1)=".",TRUE,FALSE)</formula>
    </cfRule>
  </conditionalFormatting>
  <conditionalFormatting sqref="AM63">
    <cfRule type="expression" dxfId="59" priority="37">
      <formula>IF(RIGHT(TEXT(AM63,"0.#"),1)=".",FALSE,TRUE)</formula>
    </cfRule>
    <cfRule type="expression" dxfId="58" priority="38">
      <formula>IF(RIGHT(TEXT(AM63,"0.#"),1)=".",TRUE,FALSE)</formula>
    </cfRule>
  </conditionalFormatting>
  <conditionalFormatting sqref="AE63 AQ63">
    <cfRule type="expression" dxfId="57" priority="41">
      <formula>IF(RIGHT(TEXT(AE63,"0.#"),1)=".",FALSE,TRUE)</formula>
    </cfRule>
    <cfRule type="expression" dxfId="56" priority="42">
      <formula>IF(RIGHT(TEXT(AE63,"0.#"),1)=".",TRUE,FALSE)</formula>
    </cfRule>
  </conditionalFormatting>
  <conditionalFormatting sqref="AI63">
    <cfRule type="expression" dxfId="55" priority="39">
      <formula>IF(RIGHT(TEXT(AI63,"0.#"),1)=".",FALSE,TRUE)</formula>
    </cfRule>
    <cfRule type="expression" dxfId="54" priority="40">
      <formula>IF(RIGHT(TEXT(AI63,"0.#"),1)=".",TRUE,FALSE)</formula>
    </cfRule>
  </conditionalFormatting>
  <conditionalFormatting sqref="AE64 AM64">
    <cfRule type="expression" dxfId="53" priority="35">
      <formula>IF(RIGHT(TEXT(AE64,"0.#"),1)=".",FALSE,TRUE)</formula>
    </cfRule>
    <cfRule type="expression" dxfId="52" priority="36">
      <formula>IF(RIGHT(TEXT(AE64,"0.#"),1)=".",TRUE,FALSE)</formula>
    </cfRule>
  </conditionalFormatting>
  <conditionalFormatting sqref="AI64">
    <cfRule type="expression" dxfId="51" priority="33">
      <formula>IF(RIGHT(TEXT(AI64,"0.#"),1)=".",FALSE,TRUE)</formula>
    </cfRule>
    <cfRule type="expression" dxfId="50" priority="34">
      <formula>IF(RIGHT(TEXT(AI64,"0.#"),1)=".",TRUE,FALSE)</formula>
    </cfRule>
  </conditionalFormatting>
  <conditionalFormatting sqref="AQ64">
    <cfRule type="expression" dxfId="49" priority="31">
      <formula>IF(RIGHT(TEXT(AQ64,"0.#"),1)=".",FALSE,TRUE)</formula>
    </cfRule>
    <cfRule type="expression" dxfId="48" priority="32">
      <formula>IF(RIGHT(TEXT(AQ64,"0.#"),1)=".",TRUE,FALSE)</formula>
    </cfRule>
  </conditionalFormatting>
  <conditionalFormatting sqref="AE67">
    <cfRule type="expression" dxfId="47" priority="29">
      <formula>IF(RIGHT(TEXT(AE67,"0.#"),1)=".",FALSE,TRUE)</formula>
    </cfRule>
    <cfRule type="expression" dxfId="46" priority="30">
      <formula>IF(RIGHT(TEXT(AE67,"0.#"),1)=".",TRUE,FALSE)</formula>
    </cfRule>
  </conditionalFormatting>
  <conditionalFormatting sqref="AI67">
    <cfRule type="expression" dxfId="45" priority="27">
      <formula>IF(RIGHT(TEXT(AI67,"0.#"),1)=".",FALSE,TRUE)</formula>
    </cfRule>
    <cfRule type="expression" dxfId="44" priority="28">
      <formula>IF(RIGHT(TEXT(AI67,"0.#"),1)=".",TRUE,FALSE)</formula>
    </cfRule>
  </conditionalFormatting>
  <conditionalFormatting sqref="AM67">
    <cfRule type="expression" dxfId="43" priority="25">
      <formula>IF(RIGHT(TEXT(AM67,"0.#"),1)=".",FALSE,TRUE)</formula>
    </cfRule>
    <cfRule type="expression" dxfId="42" priority="26">
      <formula>IF(RIGHT(TEXT(AM67,"0.#"),1)=".",TRUE,FALSE)</formula>
    </cfRule>
  </conditionalFormatting>
  <conditionalFormatting sqref="AQ67">
    <cfRule type="expression" dxfId="41" priority="23">
      <formula>IF(RIGHT(TEXT(AQ67,"0.#"),1)=".",FALSE,TRUE)</formula>
    </cfRule>
    <cfRule type="expression" dxfId="40" priority="24">
      <formula>IF(RIGHT(TEXT(AQ67,"0.#"),1)=".",TRUE,FALSE)</formula>
    </cfRule>
  </conditionalFormatting>
  <conditionalFormatting sqref="AU67">
    <cfRule type="expression" dxfId="39" priority="21">
      <formula>IF(RIGHT(TEXT(AU67,"0.#"),1)=".",FALSE,TRUE)</formula>
    </cfRule>
    <cfRule type="expression" dxfId="38" priority="22">
      <formula>IF(RIGHT(TEXT(AU67,"0.#"),1)=".",TRUE,FALSE)</formula>
    </cfRule>
  </conditionalFormatting>
  <conditionalFormatting sqref="AE68">
    <cfRule type="expression" dxfId="37" priority="19">
      <formula>IF(RIGHT(TEXT(AE68,"0.#"),1)=".",FALSE,TRUE)</formula>
    </cfRule>
    <cfRule type="expression" dxfId="36" priority="20">
      <formula>IF(RIGHT(TEXT(AE68,"0.#"),1)=".",TRUE,FALSE)</formula>
    </cfRule>
  </conditionalFormatting>
  <conditionalFormatting sqref="AI68">
    <cfRule type="expression" dxfId="35" priority="17">
      <formula>IF(RIGHT(TEXT(AI68,"0.#"),1)=".",FALSE,TRUE)</formula>
    </cfRule>
    <cfRule type="expression" dxfId="34" priority="18">
      <formula>IF(RIGHT(TEXT(AI68,"0.#"),1)=".",TRUE,FALSE)</formula>
    </cfRule>
  </conditionalFormatting>
  <conditionalFormatting sqref="AM68">
    <cfRule type="expression" dxfId="33" priority="15">
      <formula>IF(RIGHT(TEXT(AM68,"0.#"),1)=".",FALSE,TRUE)</formula>
    </cfRule>
    <cfRule type="expression" dxfId="32" priority="16">
      <formula>IF(RIGHT(TEXT(AM68,"0.#"),1)=".",TRUE,FALSE)</formula>
    </cfRule>
  </conditionalFormatting>
  <conditionalFormatting sqref="AQ68">
    <cfRule type="expression" dxfId="31" priority="13">
      <formula>IF(RIGHT(TEXT(AQ68,"0.#"),1)=".",FALSE,TRUE)</formula>
    </cfRule>
    <cfRule type="expression" dxfId="30" priority="14">
      <formula>IF(RIGHT(TEXT(AQ68,"0.#"),1)=".",TRUE,FALSE)</formula>
    </cfRule>
  </conditionalFormatting>
  <conditionalFormatting sqref="AU68">
    <cfRule type="expression" dxfId="29" priority="11">
      <formula>IF(RIGHT(TEXT(AU68,"0.#"),1)=".",FALSE,TRUE)</formula>
    </cfRule>
    <cfRule type="expression" dxfId="28" priority="12">
      <formula>IF(RIGHT(TEXT(AU68,"0.#"),1)=".",TRUE,FALSE)</formula>
    </cfRule>
  </conditionalFormatting>
  <conditionalFormatting sqref="AM69">
    <cfRule type="expression" dxfId="27" priority="5">
      <formula>IF(RIGHT(TEXT(AM69,"0.#"),1)=".",FALSE,TRUE)</formula>
    </cfRule>
    <cfRule type="expression" dxfId="26" priority="6">
      <formula>IF(RIGHT(TEXT(AM69,"0.#"),1)=".",TRUE,FALSE)</formula>
    </cfRule>
  </conditionalFormatting>
  <conditionalFormatting sqref="AE69">
    <cfRule type="expression" dxfId="25" priority="9">
      <formula>IF(RIGHT(TEXT(AE69,"0.#"),1)=".",FALSE,TRUE)</formula>
    </cfRule>
    <cfRule type="expression" dxfId="24" priority="10">
      <formula>IF(RIGHT(TEXT(AE69,"0.#"),1)=".",TRUE,FALSE)</formula>
    </cfRule>
  </conditionalFormatting>
  <conditionalFormatting sqref="AI69">
    <cfRule type="expression" dxfId="23" priority="7">
      <formula>IF(RIGHT(TEXT(AI69,"0.#"),1)=".",FALSE,TRUE)</formula>
    </cfRule>
    <cfRule type="expression" dxfId="22" priority="8">
      <formula>IF(RIGHT(TEXT(AI69,"0.#"),1)=".",TRUE,FALSE)</formula>
    </cfRule>
  </conditionalFormatting>
  <conditionalFormatting sqref="AQ69">
    <cfRule type="expression" dxfId="21" priority="3">
      <formula>IF(RIGHT(TEXT(AQ69,"0.#"),1)=".",FALSE,TRUE)</formula>
    </cfRule>
    <cfRule type="expression" dxfId="20" priority="4">
      <formula>IF(RIGHT(TEXT(AQ69,"0.#"),1)=".",TRUE,FALSE)</formula>
    </cfRule>
  </conditionalFormatting>
  <conditionalFormatting sqref="AU69">
    <cfRule type="expression" dxfId="19" priority="1">
      <formula>IF(RIGHT(TEXT(AU69,"0.#"),1)=".",FALSE,TRUE)</formula>
    </cfRule>
    <cfRule type="expression" dxfId="18" priority="2">
      <formula>IF(RIGHT(TEXT(AU69,"0.#"),1)=".",TRUE,FALSE)</formula>
    </cfRule>
  </conditionalFormatting>
  <dataValidations count="17">
    <dataValidation type="whole" allowBlank="1" showInputMessage="1" showErrorMessage="1" sqref="O124:P125 AX124:AX126 AA124:AB125 AM124:AN125">
      <formula1>0</formula1>
      <formula2>99</formula2>
    </dataValidation>
    <dataValidation type="whole" allowBlank="1" showInputMessage="1" showErrorMessage="1" sqref="AJ124:AK125 X124:Y125 AJ126 L124:L126 M124:M125 X126 AU124:AV125 J100:J10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0:E110">
      <formula1>T行政事業レビュー推進チームの所見</formula1>
    </dataValidation>
    <dataValidation type="custom" imeMode="disabled" allowBlank="1" showInputMessage="1" showErrorMessage="1" sqref="AH188:AK188 AH192:AK192 AH196:AK199 AH203:AK203 AH207:AK207 AH211:AK211 AH215:AK215 AH219:AK219">
      <formula1>OR(AND(MOD(IF(ISNUMBER(AH188), AH188, 0.5),1)=0, 0&lt;=AH188), AH188="-")</formula1>
    </dataValidation>
    <dataValidation type="whole" imeMode="disabled" allowBlank="1" showInputMessage="1" showErrorMessage="1" sqref="AW2:AX2">
      <formula1>0</formula1>
      <formula2>99</formula2>
    </dataValidation>
    <dataValidation type="list" allowBlank="1" showInputMessage="1" showErrorMessage="1" sqref="A112:E112">
      <formula1>T所見を踏まえた改善点</formula1>
    </dataValidation>
    <dataValidation type="list" allowBlank="1" showInputMessage="1" showErrorMessage="1" error="プルダウンリストから選択してください。" sqref="AD85:AF86">
      <formula1>"有,無"</formula1>
    </dataValidation>
    <dataValidation type="list" allowBlank="1" showInputMessage="1" showErrorMessage="1" error="プルダウンリストから選択してください。" sqref="AD81:AF84 AD87:AD98 AE87:AF91 AE93:AF98">
      <formula1>"○,△,×,‐"</formula1>
    </dataValidation>
    <dataValidation type="list" allowBlank="1" showInputMessage="1" showErrorMessage="1" sqref="AO182 AO220 AR72">
      <formula1>"　, ☑"</formula1>
    </dataValidation>
    <dataValidation type="list" allowBlank="1" showInputMessage="1" showErrorMessage="1" sqref="S5:X5">
      <formula1>T終了年度</formula1>
    </dataValidation>
    <dataValidation type="list" allowBlank="1" showInputMessage="1" showErrorMessage="1" sqref="H100:I104">
      <formula1>T事業番号</formula1>
    </dataValidation>
    <dataValidation type="custom" imeMode="disabled" allowBlank="1" showInputMessage="1" showErrorMessage="1" sqref="AY23 P13:AX13 AR15:AX15 P14:AQ18 AR18:AX18 P19:AJ19 P23:AC29 Y168:AB168 AU168:AX168 Y172:AB172 AU172:AX172 Y176:AB176 AU176:AX176 Y180:AB180 AU180:AX180 Y188:AB188 AL188:AO188 Y192:AB192 AL192:AO192 Y196:AB199 AL196:AO199 Y203:AB203 AL203:AO203 Y207:AB207 AL207:AO207 Y211:AB211 AL211:AO211 Y215:AB215 AL215:AO215 Y219:AB219 AL219:AO219 AQ38:AR38 AU38:AX38 AE39:AX41 AE49:AX49 AE32:AX33 AE60:AX61 AE35:AX35 AE63:AX63 AQ52:AR52 AU52:AX52 AE53:AX55 AU66:AX66 AE67:AX69 AE46:AX47">
      <formula1>OR(ISNUMBER(P13), P13="-")</formula1>
    </dataValidation>
    <dataValidation type="list" allowBlank="1" showInputMessage="1" showErrorMessage="1" sqref="Q126:R126 AC126:AD126 AO126:AP126">
      <formula1>#REF!</formula1>
    </dataValidation>
    <dataValidation type="custom" allowBlank="1" showInputMessage="1" showErrorMessage="1" errorTitle="法人番号チェック" error="法人番号は13桁の数字で入力してください。" sqref="J219:O219 J215:O215 J211:O211 J207:O207 J203:O203 J196:O199 J192:O192 J188:O188">
      <formula1>OR(J188="-",AND(LEN(J188)=13,IFERROR(SEARCH("-",J188),"")="",IFERROR(SEARCH(".",J188),"")="",ISNUMBER(J188)))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50" man="1"/>
    <brk id="108" max="50" man="1"/>
    <brk id="141" max="50" man="1"/>
    <brk id="212"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U125:V125 I125:J125 AG125:AH125 AR125:AS125</xm:sqref>
        </x14:dataValidation>
        <x14:dataValidation type="list" allowBlank="1" showInputMessage="1" showErrorMessage="1">
          <x14:formula1>
            <xm:f>入力規則等!$U$40:$U$42</xm:f>
          </x14:formula1>
          <xm:sqref>AG124:AH124 U124:V124 I124:J124 AR124:AS124</xm:sqref>
        </x14:dataValidation>
        <x14:dataValidation type="list" allowBlank="1" showInputMessage="1" showErrorMessage="1">
          <x14:formula1>
            <xm:f>入力規則等!$AG$2:$AG$13</xm:f>
          </x14:formula1>
          <xm:sqref>AC188:AG188 AC192:AG192 AC196:AG199 AC203:AG203 AC207:AG207 AC211:AG211 AC215:AG215 AC219:AG219</xm:sqref>
        </x14:dataValidation>
        <x14:dataValidation type="list" allowBlank="1" showInputMessage="1" showErrorMessage="1">
          <x14:formula1>
            <xm:f>入力規則等!$AI$2:$AI$8</xm:f>
          </x14:formula1>
          <xm:sqref>J76:T76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AO124:AP125 Q124:S125 AC124:AE125 E124:G125</xm:sqref>
        </x14:dataValidation>
        <x14:dataValidation type="list" allowBlank="1" showInputMessage="1" showErrorMessage="1">
          <x14:formula1>
            <xm:f>入力規則等!$U$48</xm:f>
          </x14:formula1>
          <xm:sqref>E126:F126</xm:sqref>
        </x14:dataValidation>
        <x14:dataValidation type="list" allowBlank="1" showInputMessage="1" showErrorMessage="1">
          <x14:formula1>
            <xm:f>入力規則等!$U$13:$U$35</xm:f>
          </x14:formula1>
          <xm:sqref>AJ2:AM2 E100:G104 AE126:AG126 G126:I126 AQ126:AS126 S126:U126</xm:sqref>
        </x14:dataValidation>
        <x14:dataValidation type="list" allowBlank="1" showInputMessage="1" showErrorMessage="1">
          <x14:formula1>
            <xm:f>入力規則等!$U$56:$U$58</xm:f>
          </x14:formula1>
          <xm:sqref>J126:K126 AT126:AU126 AH126:AI126 V126:W126</xm:sqref>
        </x14:dataValidation>
        <x14:dataValidation type="list" allowBlank="1" showInputMessage="1" showErrorMessage="1">
          <x14:formula1>
            <xm:f>入力規則等!$U$49</xm:f>
          </x14:formula1>
          <xm:sqref>C100:D104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396</v>
      </c>
      <c r="AA1" s="29" t="s">
        <v>75</v>
      </c>
      <c r="AB1" s="29" t="s">
        <v>397</v>
      </c>
      <c r="AC1" s="29" t="s">
        <v>32</v>
      </c>
      <c r="AD1" s="28"/>
      <c r="AE1" s="29" t="s">
        <v>44</v>
      </c>
      <c r="AF1" s="30"/>
      <c r="AG1" s="45" t="s">
        <v>174</v>
      </c>
      <c r="AI1" s="45" t="s">
        <v>177</v>
      </c>
      <c r="AK1" s="45" t="s">
        <v>182</v>
      </c>
      <c r="AM1" s="68"/>
      <c r="AN1" s="68"/>
      <c r="AP1" s="28" t="s">
        <v>223</v>
      </c>
    </row>
    <row r="2" spans="1:42" ht="13.5" customHeight="1" x14ac:dyDescent="0.15">
      <c r="A2" s="14" t="s">
        <v>78</v>
      </c>
      <c r="B2" s="15"/>
      <c r="C2" s="13" t="str">
        <f>IF(B2="","",A2)</f>
        <v/>
      </c>
      <c r="D2" s="13" t="str">
        <f>IF(C2="","",IF(D1&lt;&gt;"",CONCATENATE(D1,"、",C2),C2))</f>
        <v/>
      </c>
      <c r="F2" s="12" t="s">
        <v>65</v>
      </c>
      <c r="G2" s="17" t="s">
        <v>618</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83">
        <v>21</v>
      </c>
      <c r="W2" s="32" t="s">
        <v>162</v>
      </c>
      <c r="Y2" s="32" t="s">
        <v>61</v>
      </c>
      <c r="Z2" s="32" t="s">
        <v>61</v>
      </c>
      <c r="AA2" s="76" t="s">
        <v>266</v>
      </c>
      <c r="AB2" s="76" t="s">
        <v>491</v>
      </c>
      <c r="AC2" s="77" t="s">
        <v>127</v>
      </c>
      <c r="AD2" s="28"/>
      <c r="AE2" s="37" t="s">
        <v>158</v>
      </c>
      <c r="AF2" s="30"/>
      <c r="AG2" s="46" t="s">
        <v>232</v>
      </c>
      <c r="AI2" s="45" t="s">
        <v>263</v>
      </c>
      <c r="AK2" s="45" t="s">
        <v>183</v>
      </c>
      <c r="AM2" s="68"/>
      <c r="AN2" s="68"/>
      <c r="AP2" s="46" t="s">
        <v>232</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618</v>
      </c>
      <c r="R3" s="13" t="str">
        <f t="shared" ref="R3:R8" si="3">IF(Q3="","",P3)</f>
        <v>委託・請負</v>
      </c>
      <c r="S3" s="13" t="str">
        <f t="shared" ref="S3:S8" si="4">IF(R3="",S2,IF(S2&lt;&gt;"",CONCATENATE(S2,"、",R3),R3))</f>
        <v>委託・請負</v>
      </c>
      <c r="T3" s="13"/>
      <c r="U3" s="32" t="s">
        <v>522</v>
      </c>
      <c r="W3" s="32" t="s">
        <v>137</v>
      </c>
      <c r="Y3" s="32" t="s">
        <v>62</v>
      </c>
      <c r="Z3" s="32" t="s">
        <v>398</v>
      </c>
      <c r="AA3" s="76" t="s">
        <v>364</v>
      </c>
      <c r="AB3" s="76" t="s">
        <v>492</v>
      </c>
      <c r="AC3" s="77" t="s">
        <v>128</v>
      </c>
      <c r="AD3" s="28"/>
      <c r="AE3" s="37" t="s">
        <v>159</v>
      </c>
      <c r="AF3" s="30"/>
      <c r="AG3" s="46" t="s">
        <v>233</v>
      </c>
      <c r="AI3" s="45" t="s">
        <v>176</v>
      </c>
      <c r="AK3" s="45" t="str">
        <f>CHAR(CODE(AK2)+1)</f>
        <v>B</v>
      </c>
      <c r="AM3" s="68"/>
      <c r="AN3" s="68"/>
      <c r="AP3" s="46" t="s">
        <v>233</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t="s">
        <v>618</v>
      </c>
      <c r="R4" s="13" t="str">
        <f t="shared" si="3"/>
        <v>補助</v>
      </c>
      <c r="S4" s="13" t="str">
        <f t="shared" si="4"/>
        <v>委託・請負、補助</v>
      </c>
      <c r="T4" s="13"/>
      <c r="U4" s="32" t="s">
        <v>577</v>
      </c>
      <c r="W4" s="32" t="s">
        <v>138</v>
      </c>
      <c r="Y4" s="32" t="s">
        <v>271</v>
      </c>
      <c r="Z4" s="32" t="s">
        <v>399</v>
      </c>
      <c r="AA4" s="76" t="s">
        <v>365</v>
      </c>
      <c r="AB4" s="76" t="s">
        <v>493</v>
      </c>
      <c r="AC4" s="76" t="s">
        <v>129</v>
      </c>
      <c r="AD4" s="28"/>
      <c r="AE4" s="37" t="s">
        <v>160</v>
      </c>
      <c r="AF4" s="30"/>
      <c r="AG4" s="46" t="s">
        <v>234</v>
      </c>
      <c r="AI4" s="45" t="s">
        <v>178</v>
      </c>
      <c r="AK4" s="45" t="str">
        <f t="shared" ref="AK4:AK49" si="7">CHAR(CODE(AK3)+1)</f>
        <v>C</v>
      </c>
      <c r="AM4" s="68"/>
      <c r="AN4" s="68"/>
      <c r="AP4" s="46" t="s">
        <v>234</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委託・請負、補助</v>
      </c>
      <c r="T5" s="13"/>
      <c r="W5" s="32" t="s">
        <v>546</v>
      </c>
      <c r="Y5" s="32" t="s">
        <v>272</v>
      </c>
      <c r="Z5" s="32" t="s">
        <v>400</v>
      </c>
      <c r="AA5" s="76" t="s">
        <v>366</v>
      </c>
      <c r="AB5" s="76" t="s">
        <v>494</v>
      </c>
      <c r="AC5" s="76" t="s">
        <v>161</v>
      </c>
      <c r="AD5" s="31"/>
      <c r="AE5" s="37" t="s">
        <v>244</v>
      </c>
      <c r="AF5" s="30"/>
      <c r="AG5" s="46" t="s">
        <v>235</v>
      </c>
      <c r="AI5" s="45" t="s">
        <v>269</v>
      </c>
      <c r="AK5" s="45" t="str">
        <f t="shared" si="7"/>
        <v>D</v>
      </c>
      <c r="AP5" s="46" t="s">
        <v>235</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委託・請負、補助</v>
      </c>
      <c r="T6" s="13"/>
      <c r="U6" s="32" t="s">
        <v>246</v>
      </c>
      <c r="W6" s="32" t="s">
        <v>548</v>
      </c>
      <c r="Y6" s="32" t="s">
        <v>273</v>
      </c>
      <c r="Z6" s="32" t="s">
        <v>401</v>
      </c>
      <c r="AA6" s="76" t="s">
        <v>367</v>
      </c>
      <c r="AB6" s="76" t="s">
        <v>495</v>
      </c>
      <c r="AC6" s="76" t="s">
        <v>130</v>
      </c>
      <c r="AD6" s="31"/>
      <c r="AE6" s="37" t="s">
        <v>242</v>
      </c>
      <c r="AF6" s="30"/>
      <c r="AG6" s="46" t="s">
        <v>236</v>
      </c>
      <c r="AI6" s="45" t="s">
        <v>270</v>
      </c>
      <c r="AK6" s="45" t="str">
        <f>CHAR(CODE(AK5)+1)</f>
        <v>E</v>
      </c>
      <c r="AP6" s="46" t="s">
        <v>236</v>
      </c>
    </row>
    <row r="7" spans="1:42" ht="13.5" customHeight="1" x14ac:dyDescent="0.15">
      <c r="A7" s="14" t="s">
        <v>83</v>
      </c>
      <c r="B7" s="15"/>
      <c r="C7" s="13" t="str">
        <f t="shared" si="0"/>
        <v/>
      </c>
      <c r="D7" s="13" t="str">
        <f t="shared" si="8"/>
        <v/>
      </c>
      <c r="F7" s="18" t="s">
        <v>190</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委託・請負、補助</v>
      </c>
      <c r="T7" s="13"/>
      <c r="U7" s="32"/>
      <c r="W7" s="32" t="s">
        <v>139</v>
      </c>
      <c r="Y7" s="32" t="s">
        <v>274</v>
      </c>
      <c r="Z7" s="32" t="s">
        <v>402</v>
      </c>
      <c r="AA7" s="76" t="s">
        <v>368</v>
      </c>
      <c r="AB7" s="76" t="s">
        <v>496</v>
      </c>
      <c r="AC7" s="31"/>
      <c r="AD7" s="31"/>
      <c r="AE7" s="32" t="s">
        <v>130</v>
      </c>
      <c r="AF7" s="30"/>
      <c r="AG7" s="46" t="s">
        <v>237</v>
      </c>
      <c r="AH7" s="71"/>
      <c r="AI7" s="46" t="s">
        <v>259</v>
      </c>
      <c r="AK7" s="45" t="str">
        <f>CHAR(CODE(AK6)+1)</f>
        <v>F</v>
      </c>
      <c r="AP7" s="46" t="s">
        <v>237</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委託・請負、補助</v>
      </c>
      <c r="T8" s="13"/>
      <c r="U8" s="32" t="s">
        <v>267</v>
      </c>
      <c r="W8" s="32" t="s">
        <v>140</v>
      </c>
      <c r="Y8" s="32" t="s">
        <v>275</v>
      </c>
      <c r="Z8" s="32" t="s">
        <v>403</v>
      </c>
      <c r="AA8" s="76" t="s">
        <v>369</v>
      </c>
      <c r="AB8" s="76" t="s">
        <v>497</v>
      </c>
      <c r="AC8" s="31"/>
      <c r="AD8" s="31"/>
      <c r="AE8" s="31"/>
      <c r="AF8" s="30"/>
      <c r="AG8" s="46" t="s">
        <v>238</v>
      </c>
      <c r="AI8" s="45" t="s">
        <v>260</v>
      </c>
      <c r="AK8" s="45" t="str">
        <f t="shared" si="7"/>
        <v>G</v>
      </c>
      <c r="AP8" s="46" t="s">
        <v>238</v>
      </c>
    </row>
    <row r="9" spans="1:42" ht="13.5" customHeight="1" x14ac:dyDescent="0.15">
      <c r="A9" s="14" t="s">
        <v>85</v>
      </c>
      <c r="B9" s="15"/>
      <c r="C9" s="13" t="str">
        <f t="shared" si="0"/>
        <v/>
      </c>
      <c r="D9" s="13" t="str">
        <f t="shared" si="8"/>
        <v/>
      </c>
      <c r="F9" s="18" t="s">
        <v>191</v>
      </c>
      <c r="G9" s="17"/>
      <c r="H9" s="13" t="str">
        <f t="shared" si="1"/>
        <v/>
      </c>
      <c r="I9" s="13" t="str">
        <f t="shared" si="5"/>
        <v>一般会計</v>
      </c>
      <c r="K9" s="14" t="s">
        <v>102</v>
      </c>
      <c r="L9" s="15"/>
      <c r="M9" s="13" t="str">
        <f t="shared" si="2"/>
        <v/>
      </c>
      <c r="N9" s="13" t="str">
        <f t="shared" si="6"/>
        <v/>
      </c>
      <c r="O9" s="13"/>
      <c r="P9" s="13"/>
      <c r="Q9" s="19"/>
      <c r="T9" s="13"/>
      <c r="U9" s="32" t="s">
        <v>268</v>
      </c>
      <c r="W9" s="32" t="s">
        <v>141</v>
      </c>
      <c r="Y9" s="32" t="s">
        <v>276</v>
      </c>
      <c r="Z9" s="32" t="s">
        <v>404</v>
      </c>
      <c r="AA9" s="76" t="s">
        <v>370</v>
      </c>
      <c r="AB9" s="76" t="s">
        <v>498</v>
      </c>
      <c r="AC9" s="31"/>
      <c r="AD9" s="31"/>
      <c r="AE9" s="31"/>
      <c r="AF9" s="30"/>
      <c r="AG9" s="46" t="s">
        <v>239</v>
      </c>
      <c r="AI9" s="67"/>
      <c r="AK9" s="45" t="str">
        <f t="shared" si="7"/>
        <v>H</v>
      </c>
      <c r="AP9" s="46" t="s">
        <v>239</v>
      </c>
    </row>
    <row r="10" spans="1:42" ht="13.5" customHeight="1" x14ac:dyDescent="0.15">
      <c r="A10" s="14" t="s">
        <v>210</v>
      </c>
      <c r="B10" s="15"/>
      <c r="C10" s="13" t="str">
        <f t="shared" si="0"/>
        <v/>
      </c>
      <c r="D10" s="13" t="str">
        <f t="shared" si="8"/>
        <v/>
      </c>
      <c r="F10" s="18" t="s">
        <v>109</v>
      </c>
      <c r="G10" s="17"/>
      <c r="H10" s="13" t="str">
        <f t="shared" si="1"/>
        <v/>
      </c>
      <c r="I10" s="13" t="str">
        <f t="shared" si="5"/>
        <v>一般会計</v>
      </c>
      <c r="K10" s="14" t="s">
        <v>211</v>
      </c>
      <c r="L10" s="15"/>
      <c r="M10" s="13" t="str">
        <f t="shared" si="2"/>
        <v/>
      </c>
      <c r="N10" s="13" t="str">
        <f t="shared" si="6"/>
        <v/>
      </c>
      <c r="O10" s="13"/>
      <c r="P10" s="13" t="str">
        <f>S8</f>
        <v>委託・請負、補助</v>
      </c>
      <c r="Q10" s="19"/>
      <c r="T10" s="13"/>
      <c r="W10" s="32" t="s">
        <v>142</v>
      </c>
      <c r="Y10" s="32" t="s">
        <v>277</v>
      </c>
      <c r="Z10" s="32" t="s">
        <v>405</v>
      </c>
      <c r="AA10" s="76" t="s">
        <v>371</v>
      </c>
      <c r="AB10" s="76" t="s">
        <v>499</v>
      </c>
      <c r="AC10" s="31"/>
      <c r="AD10" s="31"/>
      <c r="AE10" s="31"/>
      <c r="AF10" s="30"/>
      <c r="AG10" s="46" t="s">
        <v>226</v>
      </c>
      <c r="AK10" s="45" t="str">
        <f t="shared" si="7"/>
        <v>I</v>
      </c>
      <c r="AP10" s="45" t="s">
        <v>224</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618</v>
      </c>
      <c r="M11" s="13" t="str">
        <f t="shared" si="2"/>
        <v>その他の事項経費</v>
      </c>
      <c r="N11" s="13" t="str">
        <f t="shared" si="6"/>
        <v>その他の事項経費</v>
      </c>
      <c r="O11" s="13"/>
      <c r="P11" s="13"/>
      <c r="Q11" s="19"/>
      <c r="T11" s="13"/>
      <c r="W11" s="32" t="s">
        <v>574</v>
      </c>
      <c r="Y11" s="32" t="s">
        <v>278</v>
      </c>
      <c r="Z11" s="32" t="s">
        <v>406</v>
      </c>
      <c r="AA11" s="76" t="s">
        <v>372</v>
      </c>
      <c r="AB11" s="76" t="s">
        <v>500</v>
      </c>
      <c r="AC11" s="31"/>
      <c r="AD11" s="31"/>
      <c r="AE11" s="31"/>
      <c r="AF11" s="30"/>
      <c r="AG11" s="45" t="s">
        <v>229</v>
      </c>
      <c r="AK11" s="45"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9" t="s">
        <v>523</v>
      </c>
      <c r="W12" s="32" t="s">
        <v>143</v>
      </c>
      <c r="Y12" s="32" t="s">
        <v>279</v>
      </c>
      <c r="Z12" s="32" t="s">
        <v>407</v>
      </c>
      <c r="AA12" s="76" t="s">
        <v>373</v>
      </c>
      <c r="AB12" s="76" t="s">
        <v>501</v>
      </c>
      <c r="AC12" s="31"/>
      <c r="AD12" s="31"/>
      <c r="AE12" s="31"/>
      <c r="AF12" s="30"/>
      <c r="AG12" s="45" t="s">
        <v>227</v>
      </c>
      <c r="AK12" s="45"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280</v>
      </c>
      <c r="Z13" s="32" t="s">
        <v>408</v>
      </c>
      <c r="AA13" s="76" t="s">
        <v>374</v>
      </c>
      <c r="AB13" s="76" t="s">
        <v>502</v>
      </c>
      <c r="AC13" s="31"/>
      <c r="AD13" s="31"/>
      <c r="AE13" s="31"/>
      <c r="AF13" s="30"/>
      <c r="AG13" s="45" t="s">
        <v>228</v>
      </c>
      <c r="AK13" s="45"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2" t="s">
        <v>524</v>
      </c>
      <c r="W14" s="32" t="s">
        <v>145</v>
      </c>
      <c r="Y14" s="32" t="s">
        <v>281</v>
      </c>
      <c r="Z14" s="32" t="s">
        <v>409</v>
      </c>
      <c r="AA14" s="76" t="s">
        <v>375</v>
      </c>
      <c r="AB14" s="76" t="s">
        <v>503</v>
      </c>
      <c r="AC14" s="31"/>
      <c r="AD14" s="31"/>
      <c r="AE14" s="31"/>
      <c r="AF14" s="30"/>
      <c r="AG14" s="67"/>
      <c r="AK14" s="45"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2" t="s">
        <v>525</v>
      </c>
      <c r="W15" s="32" t="s">
        <v>146</v>
      </c>
      <c r="Y15" s="32" t="s">
        <v>282</v>
      </c>
      <c r="Z15" s="32" t="s">
        <v>410</v>
      </c>
      <c r="AA15" s="76" t="s">
        <v>376</v>
      </c>
      <c r="AB15" s="76" t="s">
        <v>504</v>
      </c>
      <c r="AC15" s="31"/>
      <c r="AD15" s="31"/>
      <c r="AE15" s="31"/>
      <c r="AF15" s="30"/>
      <c r="AG15" s="68"/>
      <c r="AK15" s="45"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2" t="s">
        <v>526</v>
      </c>
      <c r="W16" s="32" t="s">
        <v>147</v>
      </c>
      <c r="Y16" s="32" t="s">
        <v>283</v>
      </c>
      <c r="Z16" s="32" t="s">
        <v>411</v>
      </c>
      <c r="AA16" s="76" t="s">
        <v>377</v>
      </c>
      <c r="AB16" s="76" t="s">
        <v>505</v>
      </c>
      <c r="AC16" s="31"/>
      <c r="AD16" s="31"/>
      <c r="AE16" s="31"/>
      <c r="AF16" s="30"/>
      <c r="AG16" s="68"/>
      <c r="AK16" s="45"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2" t="s">
        <v>544</v>
      </c>
      <c r="W17" s="32" t="s">
        <v>148</v>
      </c>
      <c r="Y17" s="32" t="s">
        <v>284</v>
      </c>
      <c r="Z17" s="32" t="s">
        <v>412</v>
      </c>
      <c r="AA17" s="76" t="s">
        <v>378</v>
      </c>
      <c r="AB17" s="76" t="s">
        <v>506</v>
      </c>
      <c r="AC17" s="31"/>
      <c r="AD17" s="31"/>
      <c r="AE17" s="31"/>
      <c r="AF17" s="30"/>
      <c r="AG17" s="68"/>
      <c r="AK17" s="45"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2" t="s">
        <v>527</v>
      </c>
      <c r="W18" s="32" t="s">
        <v>149</v>
      </c>
      <c r="Y18" s="32" t="s">
        <v>285</v>
      </c>
      <c r="Z18" s="32" t="s">
        <v>413</v>
      </c>
      <c r="AA18" s="76" t="s">
        <v>379</v>
      </c>
      <c r="AB18" s="76" t="s">
        <v>507</v>
      </c>
      <c r="AC18" s="31"/>
      <c r="AD18" s="31"/>
      <c r="AE18" s="31"/>
      <c r="AF18" s="30"/>
      <c r="AK18" s="45" t="str">
        <f t="shared" si="7"/>
        <v>Q</v>
      </c>
    </row>
    <row r="19" spans="1:37" ht="13.5" customHeight="1" x14ac:dyDescent="0.15">
      <c r="A19" s="14" t="s">
        <v>201</v>
      </c>
      <c r="B19" s="15"/>
      <c r="C19" s="13" t="str">
        <f t="shared" si="9"/>
        <v/>
      </c>
      <c r="D19" s="13" t="str">
        <f t="shared" si="8"/>
        <v/>
      </c>
      <c r="F19" s="18" t="s">
        <v>118</v>
      </c>
      <c r="G19" s="17"/>
      <c r="H19" s="13" t="str">
        <f t="shared" si="1"/>
        <v/>
      </c>
      <c r="I19" s="13" t="str">
        <f t="shared" si="5"/>
        <v>一般会計</v>
      </c>
      <c r="K19" s="13"/>
      <c r="L19" s="13"/>
      <c r="O19" s="13"/>
      <c r="P19" s="13"/>
      <c r="Q19" s="19"/>
      <c r="T19" s="13"/>
      <c r="U19" s="32" t="s">
        <v>528</v>
      </c>
      <c r="W19" s="32" t="s">
        <v>150</v>
      </c>
      <c r="Y19" s="32" t="s">
        <v>286</v>
      </c>
      <c r="Z19" s="32" t="s">
        <v>414</v>
      </c>
      <c r="AA19" s="76" t="s">
        <v>380</v>
      </c>
      <c r="AB19" s="76" t="s">
        <v>508</v>
      </c>
      <c r="AC19" s="31"/>
      <c r="AD19" s="31"/>
      <c r="AE19" s="31"/>
      <c r="AF19" s="30"/>
      <c r="AK19" s="45" t="str">
        <f t="shared" si="7"/>
        <v>R</v>
      </c>
    </row>
    <row r="20" spans="1:37" ht="13.5" customHeight="1" x14ac:dyDescent="0.15">
      <c r="A20" s="14" t="s">
        <v>202</v>
      </c>
      <c r="B20" s="15" t="s">
        <v>618</v>
      </c>
      <c r="C20" s="13" t="str">
        <f t="shared" si="9"/>
        <v>地方創生</v>
      </c>
      <c r="D20" s="13" t="str">
        <f t="shared" si="8"/>
        <v>地方創生</v>
      </c>
      <c r="F20" s="18" t="s">
        <v>200</v>
      </c>
      <c r="G20" s="17"/>
      <c r="H20" s="13" t="str">
        <f t="shared" si="1"/>
        <v/>
      </c>
      <c r="I20" s="13" t="str">
        <f t="shared" si="5"/>
        <v>一般会計</v>
      </c>
      <c r="K20" s="13"/>
      <c r="L20" s="13"/>
      <c r="O20" s="13"/>
      <c r="P20" s="13"/>
      <c r="Q20" s="19"/>
      <c r="T20" s="13"/>
      <c r="U20" s="32" t="s">
        <v>529</v>
      </c>
      <c r="W20" s="32" t="s">
        <v>151</v>
      </c>
      <c r="Y20" s="32" t="s">
        <v>287</v>
      </c>
      <c r="Z20" s="32" t="s">
        <v>415</v>
      </c>
      <c r="AA20" s="76" t="s">
        <v>381</v>
      </c>
      <c r="AB20" s="76" t="s">
        <v>509</v>
      </c>
      <c r="AC20" s="31"/>
      <c r="AD20" s="31"/>
      <c r="AE20" s="31"/>
      <c r="AF20" s="30"/>
      <c r="AK20" s="45" t="str">
        <f t="shared" si="7"/>
        <v>S</v>
      </c>
    </row>
    <row r="21" spans="1:37" ht="13.5" customHeight="1" x14ac:dyDescent="0.15">
      <c r="A21" s="14" t="s">
        <v>203</v>
      </c>
      <c r="B21" s="15"/>
      <c r="C21" s="13" t="str">
        <f t="shared" si="9"/>
        <v/>
      </c>
      <c r="D21" s="13" t="str">
        <f t="shared" si="8"/>
        <v>地方創生</v>
      </c>
      <c r="F21" s="18" t="s">
        <v>119</v>
      </c>
      <c r="G21" s="17"/>
      <c r="H21" s="13" t="str">
        <f t="shared" si="1"/>
        <v/>
      </c>
      <c r="I21" s="13" t="str">
        <f t="shared" si="5"/>
        <v>一般会計</v>
      </c>
      <c r="K21" s="13"/>
      <c r="L21" s="13"/>
      <c r="O21" s="13"/>
      <c r="P21" s="13"/>
      <c r="Q21" s="19"/>
      <c r="T21" s="13"/>
      <c r="U21" s="32" t="s">
        <v>530</v>
      </c>
      <c r="W21" s="32" t="s">
        <v>152</v>
      </c>
      <c r="Y21" s="32" t="s">
        <v>288</v>
      </c>
      <c r="Z21" s="32" t="s">
        <v>416</v>
      </c>
      <c r="AA21" s="76" t="s">
        <v>382</v>
      </c>
      <c r="AB21" s="76" t="s">
        <v>510</v>
      </c>
      <c r="AC21" s="31"/>
      <c r="AD21" s="31"/>
      <c r="AE21" s="31"/>
      <c r="AF21" s="30"/>
      <c r="AK21" s="45" t="str">
        <f t="shared" si="7"/>
        <v>T</v>
      </c>
    </row>
    <row r="22" spans="1:37" ht="13.5" customHeight="1" x14ac:dyDescent="0.15">
      <c r="A22" s="14" t="s">
        <v>204</v>
      </c>
      <c r="B22" s="15"/>
      <c r="C22" s="13" t="str">
        <f t="shared" si="9"/>
        <v/>
      </c>
      <c r="D22" s="13" t="str">
        <f>IF(C22="",D21,IF(D21&lt;&gt;"",CONCATENATE(D21,"、",C22),C22))</f>
        <v>地方創生</v>
      </c>
      <c r="F22" s="18" t="s">
        <v>120</v>
      </c>
      <c r="G22" s="17"/>
      <c r="H22" s="13" t="str">
        <f t="shared" si="1"/>
        <v/>
      </c>
      <c r="I22" s="13" t="str">
        <f t="shared" si="5"/>
        <v>一般会計</v>
      </c>
      <c r="K22" s="13"/>
      <c r="L22" s="13"/>
      <c r="O22" s="13"/>
      <c r="P22" s="13"/>
      <c r="Q22" s="19"/>
      <c r="T22" s="13"/>
      <c r="U22" s="32" t="s">
        <v>576</v>
      </c>
      <c r="W22" s="32" t="s">
        <v>153</v>
      </c>
      <c r="Y22" s="32" t="s">
        <v>289</v>
      </c>
      <c r="Z22" s="32" t="s">
        <v>417</v>
      </c>
      <c r="AA22" s="76" t="s">
        <v>383</v>
      </c>
      <c r="AB22" s="76" t="s">
        <v>511</v>
      </c>
      <c r="AC22" s="31"/>
      <c r="AD22" s="31"/>
      <c r="AE22" s="31"/>
      <c r="AF22" s="30"/>
      <c r="AK22" s="45" t="str">
        <f t="shared" si="7"/>
        <v>U</v>
      </c>
    </row>
    <row r="23" spans="1:37" ht="13.5" customHeight="1" x14ac:dyDescent="0.15">
      <c r="A23" s="74" t="s">
        <v>261</v>
      </c>
      <c r="B23" s="15"/>
      <c r="C23" s="13" t="str">
        <f t="shared" si="9"/>
        <v/>
      </c>
      <c r="D23" s="13" t="str">
        <f>IF(C23="",D22,IF(D22&lt;&gt;"",CONCATENATE(D22,"、",C23),C23))</f>
        <v>地方創生</v>
      </c>
      <c r="F23" s="18" t="s">
        <v>121</v>
      </c>
      <c r="G23" s="17"/>
      <c r="H23" s="13" t="str">
        <f t="shared" si="1"/>
        <v/>
      </c>
      <c r="I23" s="13" t="str">
        <f t="shared" si="5"/>
        <v>一般会計</v>
      </c>
      <c r="K23" s="13"/>
      <c r="L23" s="13"/>
      <c r="O23" s="13"/>
      <c r="P23" s="13"/>
      <c r="Q23" s="19"/>
      <c r="T23" s="13"/>
      <c r="U23" s="32" t="s">
        <v>531</v>
      </c>
      <c r="W23" s="32" t="s">
        <v>154</v>
      </c>
      <c r="Y23" s="32" t="s">
        <v>290</v>
      </c>
      <c r="Z23" s="32" t="s">
        <v>418</v>
      </c>
      <c r="AA23" s="76" t="s">
        <v>384</v>
      </c>
      <c r="AB23" s="76" t="s">
        <v>512</v>
      </c>
      <c r="AC23" s="31"/>
      <c r="AD23" s="31"/>
      <c r="AE23" s="31"/>
      <c r="AF23" s="30"/>
      <c r="AK23" s="45" t="str">
        <f t="shared" si="7"/>
        <v>V</v>
      </c>
    </row>
    <row r="24" spans="1:37" ht="13.5" customHeight="1" x14ac:dyDescent="0.15">
      <c r="A24" s="87"/>
      <c r="B24" s="72"/>
      <c r="F24" s="18" t="s">
        <v>264</v>
      </c>
      <c r="G24" s="17"/>
      <c r="H24" s="13" t="str">
        <f t="shared" si="1"/>
        <v/>
      </c>
      <c r="I24" s="13" t="str">
        <f t="shared" si="5"/>
        <v>一般会計</v>
      </c>
      <c r="K24" s="13"/>
      <c r="L24" s="13"/>
      <c r="O24" s="13"/>
      <c r="P24" s="13"/>
      <c r="Q24" s="19"/>
      <c r="T24" s="13"/>
      <c r="U24" s="32" t="s">
        <v>532</v>
      </c>
      <c r="W24" s="32" t="s">
        <v>155</v>
      </c>
      <c r="Y24" s="32" t="s">
        <v>291</v>
      </c>
      <c r="Z24" s="32" t="s">
        <v>419</v>
      </c>
      <c r="AA24" s="76" t="s">
        <v>385</v>
      </c>
      <c r="AB24" s="76" t="s">
        <v>513</v>
      </c>
      <c r="AC24" s="31"/>
      <c r="AD24" s="31"/>
      <c r="AE24" s="31"/>
      <c r="AF24" s="30"/>
      <c r="AK24" s="45" t="str">
        <f>CHAR(CODE(AK23)+1)</f>
        <v>W</v>
      </c>
    </row>
    <row r="25" spans="1:37" ht="13.5" customHeight="1" x14ac:dyDescent="0.15">
      <c r="A25" s="73"/>
      <c r="B25" s="72"/>
      <c r="F25" s="18" t="s">
        <v>122</v>
      </c>
      <c r="G25" s="17"/>
      <c r="H25" s="13" t="str">
        <f t="shared" si="1"/>
        <v/>
      </c>
      <c r="I25" s="13" t="str">
        <f t="shared" si="5"/>
        <v>一般会計</v>
      </c>
      <c r="K25" s="13"/>
      <c r="L25" s="13"/>
      <c r="O25" s="13"/>
      <c r="P25" s="13"/>
      <c r="Q25" s="19"/>
      <c r="T25" s="13"/>
      <c r="U25" s="32" t="s">
        <v>533</v>
      </c>
      <c r="W25" s="65"/>
      <c r="Y25" s="32" t="s">
        <v>292</v>
      </c>
      <c r="Z25" s="32" t="s">
        <v>420</v>
      </c>
      <c r="AA25" s="76" t="s">
        <v>386</v>
      </c>
      <c r="AB25" s="76" t="s">
        <v>514</v>
      </c>
      <c r="AC25" s="31"/>
      <c r="AD25" s="31"/>
      <c r="AE25" s="31"/>
      <c r="AF25" s="30"/>
      <c r="AK25" s="45" t="str">
        <f t="shared" si="7"/>
        <v>X</v>
      </c>
    </row>
    <row r="26" spans="1:37" ht="13.5" customHeight="1" x14ac:dyDescent="0.15">
      <c r="A26" s="73"/>
      <c r="B26" s="72"/>
      <c r="F26" s="18" t="s">
        <v>123</v>
      </c>
      <c r="G26" s="17"/>
      <c r="H26" s="13" t="str">
        <f t="shared" si="1"/>
        <v/>
      </c>
      <c r="I26" s="13" t="str">
        <f t="shared" si="5"/>
        <v>一般会計</v>
      </c>
      <c r="K26" s="13"/>
      <c r="L26" s="13"/>
      <c r="O26" s="13"/>
      <c r="P26" s="13"/>
      <c r="Q26" s="19"/>
      <c r="T26" s="13"/>
      <c r="U26" s="32" t="s">
        <v>534</v>
      </c>
      <c r="Y26" s="32" t="s">
        <v>293</v>
      </c>
      <c r="Z26" s="32" t="s">
        <v>421</v>
      </c>
      <c r="AA26" s="76" t="s">
        <v>387</v>
      </c>
      <c r="AB26" s="76" t="s">
        <v>515</v>
      </c>
      <c r="AC26" s="31"/>
      <c r="AD26" s="31"/>
      <c r="AE26" s="31"/>
      <c r="AF26" s="30"/>
      <c r="AK26" s="45" t="str">
        <f t="shared" si="7"/>
        <v>Y</v>
      </c>
    </row>
    <row r="27" spans="1:37" ht="13.5" customHeight="1" x14ac:dyDescent="0.15">
      <c r="A27" s="13" t="str">
        <f>IF(D23="", "-", D23)</f>
        <v>地方創生</v>
      </c>
      <c r="B27" s="13"/>
      <c r="F27" s="18" t="s">
        <v>124</v>
      </c>
      <c r="G27" s="17"/>
      <c r="H27" s="13" t="str">
        <f t="shared" si="1"/>
        <v/>
      </c>
      <c r="I27" s="13" t="str">
        <f t="shared" si="5"/>
        <v>一般会計</v>
      </c>
      <c r="K27" s="13"/>
      <c r="L27" s="13"/>
      <c r="O27" s="13"/>
      <c r="P27" s="13"/>
      <c r="Q27" s="19"/>
      <c r="T27" s="13"/>
      <c r="U27" s="32" t="s">
        <v>535</v>
      </c>
      <c r="Y27" s="32" t="s">
        <v>294</v>
      </c>
      <c r="Z27" s="32" t="s">
        <v>422</v>
      </c>
      <c r="AA27" s="76" t="s">
        <v>388</v>
      </c>
      <c r="AB27" s="76" t="s">
        <v>516</v>
      </c>
      <c r="AC27" s="31"/>
      <c r="AD27" s="31"/>
      <c r="AE27" s="31"/>
      <c r="AF27" s="30"/>
      <c r="AK27" s="45"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536</v>
      </c>
      <c r="Y28" s="32" t="s">
        <v>295</v>
      </c>
      <c r="Z28" s="32" t="s">
        <v>423</v>
      </c>
      <c r="AA28" s="76" t="s">
        <v>389</v>
      </c>
      <c r="AB28" s="76" t="s">
        <v>517</v>
      </c>
      <c r="AC28" s="31"/>
      <c r="AD28" s="31"/>
      <c r="AE28" s="31"/>
      <c r="AF28" s="30"/>
      <c r="AK28" s="45" t="s">
        <v>184</v>
      </c>
    </row>
    <row r="29" spans="1:37" ht="13.5" customHeight="1" x14ac:dyDescent="0.15">
      <c r="A29" s="13"/>
      <c r="B29" s="13"/>
      <c r="F29" s="18" t="s">
        <v>192</v>
      </c>
      <c r="G29" s="17"/>
      <c r="H29" s="13" t="str">
        <f t="shared" si="1"/>
        <v/>
      </c>
      <c r="I29" s="13" t="str">
        <f t="shared" si="5"/>
        <v>一般会計</v>
      </c>
      <c r="K29" s="13"/>
      <c r="L29" s="13"/>
      <c r="O29" s="13"/>
      <c r="P29" s="13"/>
      <c r="Q29" s="19"/>
      <c r="T29" s="13"/>
      <c r="U29" s="32" t="s">
        <v>537</v>
      </c>
      <c r="Y29" s="32" t="s">
        <v>296</v>
      </c>
      <c r="Z29" s="32" t="s">
        <v>424</v>
      </c>
      <c r="AA29" s="76" t="s">
        <v>390</v>
      </c>
      <c r="AB29" s="76" t="s">
        <v>518</v>
      </c>
      <c r="AC29" s="31"/>
      <c r="AD29" s="31"/>
      <c r="AE29" s="31"/>
      <c r="AF29" s="30"/>
      <c r="AK29" s="45"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2" t="s">
        <v>538</v>
      </c>
      <c r="Y30" s="32" t="s">
        <v>297</v>
      </c>
      <c r="Z30" s="32" t="s">
        <v>425</v>
      </c>
      <c r="AA30" s="76" t="s">
        <v>391</v>
      </c>
      <c r="AB30" s="76" t="s">
        <v>519</v>
      </c>
      <c r="AC30" s="31"/>
      <c r="AD30" s="31"/>
      <c r="AE30" s="31"/>
      <c r="AF30" s="30"/>
      <c r="AK30" s="45"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2" t="s">
        <v>539</v>
      </c>
      <c r="Y31" s="32" t="s">
        <v>298</v>
      </c>
      <c r="Z31" s="32" t="s">
        <v>426</v>
      </c>
      <c r="AA31" s="76" t="s">
        <v>392</v>
      </c>
      <c r="AB31" s="76" t="s">
        <v>520</v>
      </c>
      <c r="AC31" s="31"/>
      <c r="AD31" s="31"/>
      <c r="AE31" s="31"/>
      <c r="AF31" s="30"/>
      <c r="AK31" s="45"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2" t="s">
        <v>540</v>
      </c>
      <c r="Y32" s="32" t="s">
        <v>299</v>
      </c>
      <c r="Z32" s="32" t="s">
        <v>427</v>
      </c>
      <c r="AA32" s="76" t="s">
        <v>63</v>
      </c>
      <c r="AB32" s="76" t="s">
        <v>63</v>
      </c>
      <c r="AC32" s="31"/>
      <c r="AD32" s="31"/>
      <c r="AE32" s="31"/>
      <c r="AF32" s="30"/>
      <c r="AK32" s="45"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2" t="s">
        <v>541</v>
      </c>
      <c r="Y33" s="32" t="s">
        <v>300</v>
      </c>
      <c r="Z33" s="32" t="s">
        <v>428</v>
      </c>
      <c r="AA33" s="65"/>
      <c r="AB33" s="31"/>
      <c r="AC33" s="31"/>
      <c r="AD33" s="31"/>
      <c r="AE33" s="31"/>
      <c r="AF33" s="30"/>
      <c r="AK33" s="45"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2" t="s">
        <v>542</v>
      </c>
      <c r="Y34" s="32" t="s">
        <v>301</v>
      </c>
      <c r="Z34" s="32" t="s">
        <v>429</v>
      </c>
      <c r="AB34" s="31"/>
      <c r="AC34" s="31"/>
      <c r="AD34" s="31"/>
      <c r="AE34" s="31"/>
      <c r="AF34" s="30"/>
      <c r="AK34" s="45"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U35" s="32" t="s">
        <v>543</v>
      </c>
      <c r="Y35" s="32" t="s">
        <v>302</v>
      </c>
      <c r="Z35" s="32" t="s">
        <v>430</v>
      </c>
      <c r="AC35" s="31"/>
      <c r="AF35" s="30"/>
      <c r="AK35" s="45"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Y36" s="32" t="s">
        <v>303</v>
      </c>
      <c r="Z36" s="32" t="s">
        <v>431</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304</v>
      </c>
      <c r="Z37" s="32" t="s">
        <v>432</v>
      </c>
      <c r="AF37" s="30"/>
      <c r="AK37" s="45" t="str">
        <f t="shared" si="7"/>
        <v>j</v>
      </c>
    </row>
    <row r="38" spans="1:37" x14ac:dyDescent="0.15">
      <c r="A38" s="13"/>
      <c r="B38" s="13"/>
      <c r="F38" s="13"/>
      <c r="G38" s="19"/>
      <c r="K38" s="13"/>
      <c r="L38" s="13"/>
      <c r="O38" s="13"/>
      <c r="P38" s="13"/>
      <c r="Q38" s="19"/>
      <c r="T38" s="13"/>
      <c r="Y38" s="32" t="s">
        <v>305</v>
      </c>
      <c r="Z38" s="32" t="s">
        <v>433</v>
      </c>
      <c r="AF38" s="30"/>
      <c r="AK38" s="45" t="str">
        <f t="shared" si="7"/>
        <v>k</v>
      </c>
    </row>
    <row r="39" spans="1:37" x14ac:dyDescent="0.15">
      <c r="A39" s="13"/>
      <c r="B39" s="13"/>
      <c r="F39" s="13" t="str">
        <f>I37</f>
        <v>一般会計</v>
      </c>
      <c r="G39" s="19"/>
      <c r="K39" s="13"/>
      <c r="L39" s="13"/>
      <c r="O39" s="13"/>
      <c r="P39" s="13"/>
      <c r="Q39" s="19"/>
      <c r="T39" s="13"/>
      <c r="U39" s="32" t="s">
        <v>545</v>
      </c>
      <c r="Y39" s="32" t="s">
        <v>306</v>
      </c>
      <c r="Z39" s="32" t="s">
        <v>434</v>
      </c>
      <c r="AF39" s="30"/>
      <c r="AK39" s="45" t="str">
        <f t="shared" si="7"/>
        <v>l</v>
      </c>
    </row>
    <row r="40" spans="1:37" x14ac:dyDescent="0.15">
      <c r="A40" s="13"/>
      <c r="B40" s="13"/>
      <c r="F40" s="13"/>
      <c r="G40" s="19"/>
      <c r="K40" s="13"/>
      <c r="L40" s="13"/>
      <c r="O40" s="13"/>
      <c r="P40" s="13"/>
      <c r="Q40" s="19"/>
      <c r="T40" s="13"/>
      <c r="U40" s="32"/>
      <c r="Y40" s="32" t="s">
        <v>307</v>
      </c>
      <c r="Z40" s="32" t="s">
        <v>435</v>
      </c>
      <c r="AF40" s="30"/>
      <c r="AK40" s="45" t="str">
        <f t="shared" si="7"/>
        <v>m</v>
      </c>
    </row>
    <row r="41" spans="1:37" x14ac:dyDescent="0.15">
      <c r="A41" s="13"/>
      <c r="B41" s="13"/>
      <c r="F41" s="13"/>
      <c r="G41" s="19"/>
      <c r="K41" s="13"/>
      <c r="L41" s="13"/>
      <c r="O41" s="13"/>
      <c r="P41" s="13"/>
      <c r="Q41" s="19"/>
      <c r="T41" s="13"/>
      <c r="U41" s="32" t="s">
        <v>247</v>
      </c>
      <c r="Y41" s="32" t="s">
        <v>308</v>
      </c>
      <c r="Z41" s="32" t="s">
        <v>436</v>
      </c>
      <c r="AF41" s="30"/>
      <c r="AK41" s="45" t="str">
        <f t="shared" si="7"/>
        <v>n</v>
      </c>
    </row>
    <row r="42" spans="1:37" x14ac:dyDescent="0.15">
      <c r="A42" s="13"/>
      <c r="B42" s="13"/>
      <c r="F42" s="13"/>
      <c r="G42" s="19"/>
      <c r="K42" s="13"/>
      <c r="L42" s="13"/>
      <c r="O42" s="13"/>
      <c r="P42" s="13"/>
      <c r="Q42" s="19"/>
      <c r="T42" s="13"/>
      <c r="U42" s="32" t="s">
        <v>257</v>
      </c>
      <c r="Y42" s="32" t="s">
        <v>309</v>
      </c>
      <c r="Z42" s="32" t="s">
        <v>437</v>
      </c>
      <c r="AF42" s="30"/>
      <c r="AK42" s="45" t="str">
        <f t="shared" si="7"/>
        <v>o</v>
      </c>
    </row>
    <row r="43" spans="1:37" x14ac:dyDescent="0.15">
      <c r="A43" s="13"/>
      <c r="B43" s="13"/>
      <c r="F43" s="13"/>
      <c r="G43" s="19"/>
      <c r="K43" s="13"/>
      <c r="L43" s="13"/>
      <c r="O43" s="13"/>
      <c r="P43" s="13"/>
      <c r="Q43" s="19"/>
      <c r="T43" s="13"/>
      <c r="Y43" s="32" t="s">
        <v>310</v>
      </c>
      <c r="Z43" s="32" t="s">
        <v>438</v>
      </c>
      <c r="AF43" s="30"/>
      <c r="AK43" s="45" t="str">
        <f t="shared" si="7"/>
        <v>p</v>
      </c>
    </row>
    <row r="44" spans="1:37" x14ac:dyDescent="0.15">
      <c r="A44" s="13"/>
      <c r="B44" s="13"/>
      <c r="F44" s="13"/>
      <c r="G44" s="19"/>
      <c r="K44" s="13"/>
      <c r="L44" s="13"/>
      <c r="O44" s="13"/>
      <c r="P44" s="13"/>
      <c r="Q44" s="19"/>
      <c r="T44" s="13"/>
      <c r="Y44" s="32" t="s">
        <v>311</v>
      </c>
      <c r="Z44" s="32" t="s">
        <v>439</v>
      </c>
      <c r="AF44" s="30"/>
      <c r="AK44" s="45" t="str">
        <f t="shared" si="7"/>
        <v>q</v>
      </c>
    </row>
    <row r="45" spans="1:37" x14ac:dyDescent="0.15">
      <c r="A45" s="13"/>
      <c r="B45" s="13"/>
      <c r="F45" s="13"/>
      <c r="G45" s="19"/>
      <c r="K45" s="13"/>
      <c r="L45" s="13"/>
      <c r="O45" s="13"/>
      <c r="P45" s="13"/>
      <c r="Q45" s="19"/>
      <c r="T45" s="13"/>
      <c r="U45" s="29" t="s">
        <v>157</v>
      </c>
      <c r="Y45" s="32" t="s">
        <v>312</v>
      </c>
      <c r="Z45" s="32" t="s">
        <v>440</v>
      </c>
      <c r="AF45" s="30"/>
      <c r="AK45" s="45" t="str">
        <f t="shared" si="7"/>
        <v>r</v>
      </c>
    </row>
    <row r="46" spans="1:37" x14ac:dyDescent="0.15">
      <c r="A46" s="13"/>
      <c r="B46" s="13"/>
      <c r="F46" s="13"/>
      <c r="G46" s="19"/>
      <c r="K46" s="13"/>
      <c r="L46" s="13"/>
      <c r="O46" s="13"/>
      <c r="P46" s="13"/>
      <c r="Q46" s="19"/>
      <c r="T46" s="13"/>
      <c r="U46" s="83" t="s">
        <v>575</v>
      </c>
      <c r="Y46" s="32" t="s">
        <v>313</v>
      </c>
      <c r="Z46" s="32" t="s">
        <v>441</v>
      </c>
      <c r="AF46" s="30"/>
      <c r="AK46" s="45" t="str">
        <f t="shared" si="7"/>
        <v>s</v>
      </c>
    </row>
    <row r="47" spans="1:37" x14ac:dyDescent="0.15">
      <c r="A47" s="13"/>
      <c r="B47" s="13"/>
      <c r="F47" s="13"/>
      <c r="G47" s="19"/>
      <c r="K47" s="13"/>
      <c r="L47" s="13"/>
      <c r="O47" s="13"/>
      <c r="P47" s="13"/>
      <c r="Q47" s="19"/>
      <c r="T47" s="13"/>
      <c r="Y47" s="32" t="s">
        <v>314</v>
      </c>
      <c r="Z47" s="32" t="s">
        <v>442</v>
      </c>
      <c r="AF47" s="30"/>
      <c r="AK47" s="45" t="str">
        <f t="shared" si="7"/>
        <v>t</v>
      </c>
    </row>
    <row r="48" spans="1:37" x14ac:dyDescent="0.15">
      <c r="A48" s="13"/>
      <c r="B48" s="13"/>
      <c r="F48" s="13"/>
      <c r="G48" s="19"/>
      <c r="K48" s="13"/>
      <c r="L48" s="13"/>
      <c r="O48" s="13"/>
      <c r="P48" s="13"/>
      <c r="Q48" s="19"/>
      <c r="T48" s="13"/>
      <c r="U48" s="83">
        <v>2021</v>
      </c>
      <c r="Y48" s="32" t="s">
        <v>315</v>
      </c>
      <c r="Z48" s="32" t="s">
        <v>443</v>
      </c>
      <c r="AF48" s="30"/>
      <c r="AK48" s="45" t="str">
        <f t="shared" si="7"/>
        <v>u</v>
      </c>
    </row>
    <row r="49" spans="1:37" x14ac:dyDescent="0.15">
      <c r="A49" s="13"/>
      <c r="B49" s="13"/>
      <c r="F49" s="13"/>
      <c r="G49" s="19"/>
      <c r="K49" s="13"/>
      <c r="L49" s="13"/>
      <c r="O49" s="13"/>
      <c r="P49" s="13"/>
      <c r="Q49" s="19"/>
      <c r="T49" s="13"/>
      <c r="U49" s="83">
        <v>2022</v>
      </c>
      <c r="Y49" s="32" t="s">
        <v>316</v>
      </c>
      <c r="Z49" s="32" t="s">
        <v>444</v>
      </c>
      <c r="AF49" s="30"/>
      <c r="AK49" s="45" t="str">
        <f t="shared" si="7"/>
        <v>v</v>
      </c>
    </row>
    <row r="50" spans="1:37" x14ac:dyDescent="0.15">
      <c r="A50" s="13"/>
      <c r="B50" s="13"/>
      <c r="F50" s="13"/>
      <c r="G50" s="19"/>
      <c r="K50" s="13"/>
      <c r="L50" s="13"/>
      <c r="O50" s="13"/>
      <c r="P50" s="13"/>
      <c r="Q50" s="19"/>
      <c r="T50" s="13"/>
      <c r="U50" s="83">
        <v>2023</v>
      </c>
      <c r="Y50" s="32" t="s">
        <v>317</v>
      </c>
      <c r="Z50" s="32" t="s">
        <v>445</v>
      </c>
      <c r="AF50" s="30"/>
    </row>
    <row r="51" spans="1:37" x14ac:dyDescent="0.15">
      <c r="A51" s="13"/>
      <c r="B51" s="13"/>
      <c r="F51" s="13"/>
      <c r="G51" s="19"/>
      <c r="K51" s="13"/>
      <c r="L51" s="13"/>
      <c r="O51" s="13"/>
      <c r="P51" s="13"/>
      <c r="Q51" s="19"/>
      <c r="T51" s="13"/>
      <c r="U51" s="83">
        <v>2024</v>
      </c>
      <c r="Y51" s="32" t="s">
        <v>318</v>
      </c>
      <c r="Z51" s="32" t="s">
        <v>446</v>
      </c>
      <c r="AF51" s="30"/>
    </row>
    <row r="52" spans="1:37" x14ac:dyDescent="0.15">
      <c r="A52" s="13"/>
      <c r="B52" s="13"/>
      <c r="F52" s="13"/>
      <c r="G52" s="19"/>
      <c r="K52" s="13"/>
      <c r="L52" s="13"/>
      <c r="O52" s="13"/>
      <c r="P52" s="13"/>
      <c r="Q52" s="19"/>
      <c r="T52" s="13"/>
      <c r="U52" s="83">
        <v>2025</v>
      </c>
      <c r="Y52" s="32" t="s">
        <v>319</v>
      </c>
      <c r="Z52" s="32" t="s">
        <v>447</v>
      </c>
      <c r="AF52" s="30"/>
    </row>
    <row r="53" spans="1:37" x14ac:dyDescent="0.15">
      <c r="A53" s="13"/>
      <c r="B53" s="13"/>
      <c r="F53" s="13"/>
      <c r="G53" s="19"/>
      <c r="K53" s="13"/>
      <c r="L53" s="13"/>
      <c r="O53" s="13"/>
      <c r="P53" s="13"/>
      <c r="Q53" s="19"/>
      <c r="T53" s="13"/>
      <c r="U53" s="83">
        <v>2026</v>
      </c>
      <c r="Y53" s="32" t="s">
        <v>320</v>
      </c>
      <c r="Z53" s="32" t="s">
        <v>448</v>
      </c>
      <c r="AF53" s="30"/>
    </row>
    <row r="54" spans="1:37" x14ac:dyDescent="0.15">
      <c r="A54" s="13"/>
      <c r="B54" s="13"/>
      <c r="F54" s="13"/>
      <c r="G54" s="19"/>
      <c r="K54" s="13"/>
      <c r="L54" s="13"/>
      <c r="O54" s="13"/>
      <c r="P54" s="20"/>
      <c r="Q54" s="19"/>
      <c r="T54" s="13"/>
      <c r="Y54" s="32" t="s">
        <v>321</v>
      </c>
      <c r="Z54" s="32" t="s">
        <v>449</v>
      </c>
      <c r="AF54" s="30"/>
    </row>
    <row r="55" spans="1:37" x14ac:dyDescent="0.15">
      <c r="A55" s="13"/>
      <c r="B55" s="13"/>
      <c r="F55" s="13"/>
      <c r="G55" s="19"/>
      <c r="K55" s="13"/>
      <c r="L55" s="13"/>
      <c r="O55" s="13"/>
      <c r="P55" s="13"/>
      <c r="Q55" s="19"/>
      <c r="T55" s="13"/>
      <c r="Y55" s="32" t="s">
        <v>322</v>
      </c>
      <c r="Z55" s="32" t="s">
        <v>450</v>
      </c>
      <c r="AF55" s="30"/>
    </row>
    <row r="56" spans="1:37" x14ac:dyDescent="0.15">
      <c r="A56" s="13"/>
      <c r="B56" s="13"/>
      <c r="F56" s="13"/>
      <c r="G56" s="19"/>
      <c r="K56" s="13"/>
      <c r="L56" s="13"/>
      <c r="O56" s="13"/>
      <c r="P56" s="13"/>
      <c r="Q56" s="19"/>
      <c r="T56" s="13"/>
      <c r="U56" s="83">
        <v>20</v>
      </c>
      <c r="Y56" s="32" t="s">
        <v>323</v>
      </c>
      <c r="Z56" s="32" t="s">
        <v>451</v>
      </c>
      <c r="AF56" s="30"/>
    </row>
    <row r="57" spans="1:37" x14ac:dyDescent="0.15">
      <c r="A57" s="13"/>
      <c r="B57" s="13"/>
      <c r="F57" s="13"/>
      <c r="G57" s="19"/>
      <c r="K57" s="13"/>
      <c r="L57" s="13"/>
      <c r="O57" s="13"/>
      <c r="P57" s="13"/>
      <c r="Q57" s="19"/>
      <c r="T57" s="13"/>
      <c r="U57" s="32" t="s">
        <v>521</v>
      </c>
      <c r="Y57" s="32" t="s">
        <v>324</v>
      </c>
      <c r="Z57" s="32" t="s">
        <v>452</v>
      </c>
      <c r="AF57" s="30"/>
    </row>
    <row r="58" spans="1:37" x14ac:dyDescent="0.15">
      <c r="A58" s="13"/>
      <c r="B58" s="13"/>
      <c r="F58" s="13"/>
      <c r="G58" s="19"/>
      <c r="K58" s="13"/>
      <c r="L58" s="13"/>
      <c r="O58" s="13"/>
      <c r="P58" s="13"/>
      <c r="Q58" s="19"/>
      <c r="T58" s="13"/>
      <c r="U58" s="32" t="s">
        <v>522</v>
      </c>
      <c r="Y58" s="32" t="s">
        <v>325</v>
      </c>
      <c r="Z58" s="32" t="s">
        <v>453</v>
      </c>
      <c r="AF58" s="30"/>
    </row>
    <row r="59" spans="1:37" x14ac:dyDescent="0.15">
      <c r="A59" s="13"/>
      <c r="B59" s="13"/>
      <c r="F59" s="13"/>
      <c r="G59" s="19"/>
      <c r="K59" s="13"/>
      <c r="L59" s="13"/>
      <c r="O59" s="13"/>
      <c r="P59" s="13"/>
      <c r="Q59" s="19"/>
      <c r="T59" s="13"/>
      <c r="Y59" s="32" t="s">
        <v>326</v>
      </c>
      <c r="Z59" s="32" t="s">
        <v>454</v>
      </c>
      <c r="AF59" s="30"/>
    </row>
    <row r="60" spans="1:37" x14ac:dyDescent="0.15">
      <c r="A60" s="13"/>
      <c r="B60" s="13"/>
      <c r="F60" s="13"/>
      <c r="G60" s="19"/>
      <c r="K60" s="13"/>
      <c r="L60" s="13"/>
      <c r="O60" s="13"/>
      <c r="P60" s="13"/>
      <c r="Q60" s="19"/>
      <c r="T60" s="13"/>
      <c r="Y60" s="32" t="s">
        <v>327</v>
      </c>
      <c r="Z60" s="32" t="s">
        <v>455</v>
      </c>
      <c r="AF60" s="30"/>
    </row>
    <row r="61" spans="1:37" x14ac:dyDescent="0.15">
      <c r="A61" s="13"/>
      <c r="B61" s="13"/>
      <c r="F61" s="13"/>
      <c r="G61" s="19"/>
      <c r="K61" s="13"/>
      <c r="L61" s="13"/>
      <c r="O61" s="13"/>
      <c r="P61" s="13"/>
      <c r="Q61" s="19"/>
      <c r="T61" s="13"/>
      <c r="Y61" s="32" t="s">
        <v>328</v>
      </c>
      <c r="Z61" s="32" t="s">
        <v>456</v>
      </c>
      <c r="AF61" s="30"/>
    </row>
    <row r="62" spans="1:37" x14ac:dyDescent="0.15">
      <c r="A62" s="13"/>
      <c r="B62" s="13"/>
      <c r="F62" s="13"/>
      <c r="G62" s="19"/>
      <c r="K62" s="13"/>
      <c r="L62" s="13"/>
      <c r="O62" s="13"/>
      <c r="P62" s="13"/>
      <c r="Q62" s="19"/>
      <c r="T62" s="13"/>
      <c r="Y62" s="32" t="s">
        <v>329</v>
      </c>
      <c r="Z62" s="32" t="s">
        <v>457</v>
      </c>
      <c r="AF62" s="30"/>
    </row>
    <row r="63" spans="1:37" x14ac:dyDescent="0.15">
      <c r="A63" s="13"/>
      <c r="B63" s="13"/>
      <c r="F63" s="13"/>
      <c r="G63" s="19"/>
      <c r="K63" s="13"/>
      <c r="L63" s="13"/>
      <c r="O63" s="13"/>
      <c r="P63" s="13"/>
      <c r="Q63" s="19"/>
      <c r="T63" s="13"/>
      <c r="Y63" s="32" t="s">
        <v>330</v>
      </c>
      <c r="Z63" s="32" t="s">
        <v>458</v>
      </c>
      <c r="AF63" s="30"/>
    </row>
    <row r="64" spans="1:37" x14ac:dyDescent="0.15">
      <c r="A64" s="13"/>
      <c r="B64" s="13"/>
      <c r="F64" s="13"/>
      <c r="G64" s="19"/>
      <c r="K64" s="13"/>
      <c r="L64" s="13"/>
      <c r="O64" s="13"/>
      <c r="P64" s="13"/>
      <c r="Q64" s="19"/>
      <c r="T64" s="13"/>
      <c r="Y64" s="32" t="s">
        <v>331</v>
      </c>
      <c r="Z64" s="32" t="s">
        <v>459</v>
      </c>
      <c r="AF64" s="30"/>
    </row>
    <row r="65" spans="1:32" x14ac:dyDescent="0.15">
      <c r="A65" s="13"/>
      <c r="B65" s="13"/>
      <c r="F65" s="13"/>
      <c r="G65" s="19"/>
      <c r="K65" s="13"/>
      <c r="L65" s="13"/>
      <c r="O65" s="13"/>
      <c r="P65" s="13"/>
      <c r="Q65" s="19"/>
      <c r="T65" s="13"/>
      <c r="Y65" s="32" t="s">
        <v>332</v>
      </c>
      <c r="Z65" s="32" t="s">
        <v>460</v>
      </c>
      <c r="AF65" s="30"/>
    </row>
    <row r="66" spans="1:32" x14ac:dyDescent="0.15">
      <c r="A66" s="13"/>
      <c r="B66" s="13"/>
      <c r="F66" s="13"/>
      <c r="G66" s="19"/>
      <c r="K66" s="13"/>
      <c r="L66" s="13"/>
      <c r="O66" s="13"/>
      <c r="P66" s="13"/>
      <c r="Q66" s="19"/>
      <c r="T66" s="13"/>
      <c r="Y66" s="32" t="s">
        <v>64</v>
      </c>
      <c r="Z66" s="32" t="s">
        <v>461</v>
      </c>
      <c r="AF66" s="30"/>
    </row>
    <row r="67" spans="1:32" x14ac:dyDescent="0.15">
      <c r="A67" s="13"/>
      <c r="B67" s="13"/>
      <c r="F67" s="13"/>
      <c r="G67" s="19"/>
      <c r="K67" s="13"/>
      <c r="L67" s="13"/>
      <c r="O67" s="13"/>
      <c r="P67" s="13"/>
      <c r="Q67" s="19"/>
      <c r="T67" s="13"/>
      <c r="Y67" s="32" t="s">
        <v>333</v>
      </c>
      <c r="Z67" s="32" t="s">
        <v>462</v>
      </c>
      <c r="AF67" s="30"/>
    </row>
    <row r="68" spans="1:32" x14ac:dyDescent="0.15">
      <c r="A68" s="13"/>
      <c r="B68" s="13"/>
      <c r="F68" s="13"/>
      <c r="G68" s="19"/>
      <c r="K68" s="13"/>
      <c r="L68" s="13"/>
      <c r="O68" s="13"/>
      <c r="P68" s="13"/>
      <c r="Q68" s="19"/>
      <c r="T68" s="13"/>
      <c r="Y68" s="32" t="s">
        <v>334</v>
      </c>
      <c r="Z68" s="32" t="s">
        <v>463</v>
      </c>
      <c r="AF68" s="30"/>
    </row>
    <row r="69" spans="1:32" x14ac:dyDescent="0.15">
      <c r="A69" s="13"/>
      <c r="B69" s="13"/>
      <c r="F69" s="13"/>
      <c r="G69" s="19"/>
      <c r="K69" s="13"/>
      <c r="L69" s="13"/>
      <c r="O69" s="13"/>
      <c r="P69" s="13"/>
      <c r="Q69" s="19"/>
      <c r="T69" s="13"/>
      <c r="Y69" s="32" t="s">
        <v>335</v>
      </c>
      <c r="Z69" s="32" t="s">
        <v>464</v>
      </c>
      <c r="AF69" s="30"/>
    </row>
    <row r="70" spans="1:32" x14ac:dyDescent="0.15">
      <c r="A70" s="13"/>
      <c r="B70" s="13"/>
      <c r="Y70" s="32" t="s">
        <v>336</v>
      </c>
      <c r="Z70" s="32" t="s">
        <v>465</v>
      </c>
    </row>
    <row r="71" spans="1:32" x14ac:dyDescent="0.15">
      <c r="Y71" s="32" t="s">
        <v>337</v>
      </c>
      <c r="Z71" s="32" t="s">
        <v>466</v>
      </c>
    </row>
    <row r="72" spans="1:32" x14ac:dyDescent="0.15">
      <c r="Y72" s="32" t="s">
        <v>338</v>
      </c>
      <c r="Z72" s="32" t="s">
        <v>467</v>
      </c>
    </row>
    <row r="73" spans="1:32" x14ac:dyDescent="0.15">
      <c r="Y73" s="32" t="s">
        <v>339</v>
      </c>
      <c r="Z73" s="32" t="s">
        <v>468</v>
      </c>
    </row>
    <row r="74" spans="1:32" x14ac:dyDescent="0.15">
      <c r="Y74" s="32" t="s">
        <v>340</v>
      </c>
      <c r="Z74" s="32" t="s">
        <v>469</v>
      </c>
    </row>
    <row r="75" spans="1:32" x14ac:dyDescent="0.15">
      <c r="Y75" s="32" t="s">
        <v>341</v>
      </c>
      <c r="Z75" s="32" t="s">
        <v>470</v>
      </c>
    </row>
    <row r="76" spans="1:32" x14ac:dyDescent="0.15">
      <c r="Y76" s="32" t="s">
        <v>342</v>
      </c>
      <c r="Z76" s="32" t="s">
        <v>471</v>
      </c>
    </row>
    <row r="77" spans="1:32" x14ac:dyDescent="0.15">
      <c r="Y77" s="32" t="s">
        <v>343</v>
      </c>
      <c r="Z77" s="32" t="s">
        <v>472</v>
      </c>
    </row>
    <row r="78" spans="1:32" x14ac:dyDescent="0.15">
      <c r="Y78" s="32" t="s">
        <v>344</v>
      </c>
      <c r="Z78" s="32" t="s">
        <v>473</v>
      </c>
    </row>
    <row r="79" spans="1:32" x14ac:dyDescent="0.15">
      <c r="Y79" s="32" t="s">
        <v>345</v>
      </c>
      <c r="Z79" s="32" t="s">
        <v>474</v>
      </c>
    </row>
    <row r="80" spans="1:32" x14ac:dyDescent="0.15">
      <c r="Y80" s="32" t="s">
        <v>346</v>
      </c>
      <c r="Z80" s="32" t="s">
        <v>475</v>
      </c>
    </row>
    <row r="81" spans="25:26" x14ac:dyDescent="0.15">
      <c r="Y81" s="32" t="s">
        <v>347</v>
      </c>
      <c r="Z81" s="32" t="s">
        <v>476</v>
      </c>
    </row>
    <row r="82" spans="25:26" x14ac:dyDescent="0.15">
      <c r="Y82" s="32" t="s">
        <v>348</v>
      </c>
      <c r="Z82" s="32" t="s">
        <v>477</v>
      </c>
    </row>
    <row r="83" spans="25:26" x14ac:dyDescent="0.15">
      <c r="Y83" s="32" t="s">
        <v>349</v>
      </c>
      <c r="Z83" s="32" t="s">
        <v>478</v>
      </c>
    </row>
    <row r="84" spans="25:26" x14ac:dyDescent="0.15">
      <c r="Y84" s="32" t="s">
        <v>350</v>
      </c>
      <c r="Z84" s="32" t="s">
        <v>479</v>
      </c>
    </row>
    <row r="85" spans="25:26" x14ac:dyDescent="0.15">
      <c r="Y85" s="32" t="s">
        <v>351</v>
      </c>
      <c r="Z85" s="32" t="s">
        <v>480</v>
      </c>
    </row>
    <row r="86" spans="25:26" x14ac:dyDescent="0.15">
      <c r="Y86" s="32" t="s">
        <v>352</v>
      </c>
      <c r="Z86" s="32" t="s">
        <v>481</v>
      </c>
    </row>
    <row r="87" spans="25:26" x14ac:dyDescent="0.15">
      <c r="Y87" s="32" t="s">
        <v>353</v>
      </c>
      <c r="Z87" s="32" t="s">
        <v>482</v>
      </c>
    </row>
    <row r="88" spans="25:26" x14ac:dyDescent="0.15">
      <c r="Y88" s="32" t="s">
        <v>354</v>
      </c>
      <c r="Z88" s="32" t="s">
        <v>483</v>
      </c>
    </row>
    <row r="89" spans="25:26" x14ac:dyDescent="0.15">
      <c r="Y89" s="32" t="s">
        <v>355</v>
      </c>
      <c r="Z89" s="32" t="s">
        <v>484</v>
      </c>
    </row>
    <row r="90" spans="25:26" x14ac:dyDescent="0.15">
      <c r="Y90" s="32" t="s">
        <v>356</v>
      </c>
      <c r="Z90" s="32" t="s">
        <v>485</v>
      </c>
    </row>
    <row r="91" spans="25:26" x14ac:dyDescent="0.15">
      <c r="Y91" s="32" t="s">
        <v>357</v>
      </c>
      <c r="Z91" s="32" t="s">
        <v>486</v>
      </c>
    </row>
    <row r="92" spans="25:26" x14ac:dyDescent="0.15">
      <c r="Y92" s="32" t="s">
        <v>358</v>
      </c>
      <c r="Z92" s="32" t="s">
        <v>487</v>
      </c>
    </row>
    <row r="93" spans="25:26" x14ac:dyDescent="0.15">
      <c r="Y93" s="32" t="s">
        <v>359</v>
      </c>
      <c r="Z93" s="32" t="s">
        <v>488</v>
      </c>
    </row>
    <row r="94" spans="25:26" x14ac:dyDescent="0.15">
      <c r="Y94" s="32" t="s">
        <v>360</v>
      </c>
      <c r="Z94" s="32" t="s">
        <v>489</v>
      </c>
    </row>
    <row r="95" spans="25:26" x14ac:dyDescent="0.15">
      <c r="Y95" s="32" t="s">
        <v>361</v>
      </c>
      <c r="Z95" s="32" t="s">
        <v>490</v>
      </c>
    </row>
    <row r="96" spans="25:26" x14ac:dyDescent="0.15">
      <c r="Y96" s="32" t="s">
        <v>265</v>
      </c>
      <c r="Z96" s="32" t="s">
        <v>491</v>
      </c>
    </row>
    <row r="97" spans="25:26" x14ac:dyDescent="0.15">
      <c r="Y97" s="32" t="s">
        <v>362</v>
      </c>
      <c r="Z97" s="32" t="s">
        <v>492</v>
      </c>
    </row>
    <row r="98" spans="25:26" x14ac:dyDescent="0.15">
      <c r="Y98" s="32" t="s">
        <v>363</v>
      </c>
      <c r="Z98" s="32" t="s">
        <v>493</v>
      </c>
    </row>
    <row r="99" spans="25:26" x14ac:dyDescent="0.15">
      <c r="Y99" s="32" t="s">
        <v>393</v>
      </c>
      <c r="Z99" s="32" t="s">
        <v>494</v>
      </c>
    </row>
    <row r="100" spans="25:26" x14ac:dyDescent="0.15">
      <c r="Y100" s="32" t="s">
        <v>579</v>
      </c>
      <c r="Z100" s="32"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4"/>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72" t="s">
        <v>26</v>
      </c>
      <c r="B2" s="773"/>
      <c r="C2" s="773"/>
      <c r="D2" s="773"/>
      <c r="E2" s="773"/>
      <c r="F2" s="774"/>
      <c r="G2" s="223" t="s">
        <v>718</v>
      </c>
      <c r="H2" s="224"/>
      <c r="I2" s="224"/>
      <c r="J2" s="224"/>
      <c r="K2" s="224"/>
      <c r="L2" s="224"/>
      <c r="M2" s="224"/>
      <c r="N2" s="224"/>
      <c r="O2" s="224"/>
      <c r="P2" s="224"/>
      <c r="Q2" s="224"/>
      <c r="R2" s="224"/>
      <c r="S2" s="224"/>
      <c r="T2" s="224"/>
      <c r="U2" s="224"/>
      <c r="V2" s="224"/>
      <c r="W2" s="224"/>
      <c r="X2" s="224"/>
      <c r="Y2" s="224"/>
      <c r="Z2" s="224"/>
      <c r="AA2" s="224"/>
      <c r="AB2" s="225"/>
      <c r="AC2" s="223" t="s">
        <v>231</v>
      </c>
      <c r="AD2" s="778"/>
      <c r="AE2" s="778"/>
      <c r="AF2" s="778"/>
      <c r="AG2" s="778"/>
      <c r="AH2" s="778"/>
      <c r="AI2" s="778"/>
      <c r="AJ2" s="778"/>
      <c r="AK2" s="778"/>
      <c r="AL2" s="778"/>
      <c r="AM2" s="778"/>
      <c r="AN2" s="778"/>
      <c r="AO2" s="778"/>
      <c r="AP2" s="778"/>
      <c r="AQ2" s="778"/>
      <c r="AR2" s="778"/>
      <c r="AS2" s="778"/>
      <c r="AT2" s="778"/>
      <c r="AU2" s="778"/>
      <c r="AV2" s="778"/>
      <c r="AW2" s="778"/>
      <c r="AX2" s="779"/>
      <c r="AY2">
        <f>COUNTA($G$4,$AC$4)</f>
        <v>1</v>
      </c>
    </row>
    <row r="3" spans="1:51" ht="24.75" customHeight="1" x14ac:dyDescent="0.15">
      <c r="A3" s="775"/>
      <c r="B3" s="776"/>
      <c r="C3" s="776"/>
      <c r="D3" s="776"/>
      <c r="E3" s="776"/>
      <c r="F3" s="777"/>
      <c r="G3" s="227" t="s">
        <v>15</v>
      </c>
      <c r="H3" s="228"/>
      <c r="I3" s="228"/>
      <c r="J3" s="228"/>
      <c r="K3" s="228"/>
      <c r="L3" s="229" t="s">
        <v>16</v>
      </c>
      <c r="M3" s="228"/>
      <c r="N3" s="228"/>
      <c r="O3" s="228"/>
      <c r="P3" s="228"/>
      <c r="Q3" s="228"/>
      <c r="R3" s="228"/>
      <c r="S3" s="228"/>
      <c r="T3" s="228"/>
      <c r="U3" s="228"/>
      <c r="V3" s="228"/>
      <c r="W3" s="228"/>
      <c r="X3" s="230"/>
      <c r="Y3" s="231" t="s">
        <v>17</v>
      </c>
      <c r="Z3" s="232"/>
      <c r="AA3" s="232"/>
      <c r="AB3" s="233"/>
      <c r="AC3" s="227" t="s">
        <v>15</v>
      </c>
      <c r="AD3" s="228"/>
      <c r="AE3" s="228"/>
      <c r="AF3" s="228"/>
      <c r="AG3" s="228"/>
      <c r="AH3" s="229" t="s">
        <v>16</v>
      </c>
      <c r="AI3" s="228"/>
      <c r="AJ3" s="228"/>
      <c r="AK3" s="228"/>
      <c r="AL3" s="228"/>
      <c r="AM3" s="228"/>
      <c r="AN3" s="228"/>
      <c r="AO3" s="228"/>
      <c r="AP3" s="228"/>
      <c r="AQ3" s="228"/>
      <c r="AR3" s="228"/>
      <c r="AS3" s="228"/>
      <c r="AT3" s="230"/>
      <c r="AU3" s="231" t="s">
        <v>17</v>
      </c>
      <c r="AV3" s="232"/>
      <c r="AW3" s="232"/>
      <c r="AX3" s="234"/>
      <c r="AY3" s="34">
        <f>$AY$2</f>
        <v>1</v>
      </c>
    </row>
    <row r="4" spans="1:51" ht="24.75" customHeight="1" x14ac:dyDescent="0.15">
      <c r="A4" s="775"/>
      <c r="B4" s="776"/>
      <c r="C4" s="776"/>
      <c r="D4" s="776"/>
      <c r="E4" s="776"/>
      <c r="F4" s="777"/>
      <c r="G4" s="214" t="s">
        <v>684</v>
      </c>
      <c r="H4" s="215"/>
      <c r="I4" s="215"/>
      <c r="J4" s="215"/>
      <c r="K4" s="216"/>
      <c r="L4" s="217" t="s">
        <v>719</v>
      </c>
      <c r="M4" s="218"/>
      <c r="N4" s="218"/>
      <c r="O4" s="218"/>
      <c r="P4" s="218"/>
      <c r="Q4" s="218"/>
      <c r="R4" s="218"/>
      <c r="S4" s="218"/>
      <c r="T4" s="218"/>
      <c r="U4" s="218"/>
      <c r="V4" s="218"/>
      <c r="W4" s="218"/>
      <c r="X4" s="219"/>
      <c r="Y4" s="220">
        <v>71</v>
      </c>
      <c r="Z4" s="221"/>
      <c r="AA4" s="221"/>
      <c r="AB4" s="222"/>
      <c r="AC4" s="214"/>
      <c r="AD4" s="215"/>
      <c r="AE4" s="215"/>
      <c r="AF4" s="215"/>
      <c r="AG4" s="216"/>
      <c r="AH4" s="217"/>
      <c r="AI4" s="218"/>
      <c r="AJ4" s="218"/>
      <c r="AK4" s="218"/>
      <c r="AL4" s="218"/>
      <c r="AM4" s="218"/>
      <c r="AN4" s="218"/>
      <c r="AO4" s="218"/>
      <c r="AP4" s="218"/>
      <c r="AQ4" s="218"/>
      <c r="AR4" s="218"/>
      <c r="AS4" s="218"/>
      <c r="AT4" s="219"/>
      <c r="AU4" s="220"/>
      <c r="AV4" s="221"/>
      <c r="AW4" s="221"/>
      <c r="AX4" s="235"/>
      <c r="AY4" s="34">
        <f t="shared" ref="AY4:AY14" si="0">$AY$2</f>
        <v>1</v>
      </c>
    </row>
    <row r="5" spans="1:51" ht="24.75" customHeight="1" x14ac:dyDescent="0.15">
      <c r="A5" s="775"/>
      <c r="B5" s="776"/>
      <c r="C5" s="776"/>
      <c r="D5" s="776"/>
      <c r="E5" s="776"/>
      <c r="F5" s="777"/>
      <c r="G5" s="765"/>
      <c r="H5" s="766"/>
      <c r="I5" s="766"/>
      <c r="J5" s="766"/>
      <c r="K5" s="767"/>
      <c r="L5" s="768"/>
      <c r="M5" s="769"/>
      <c r="N5" s="769"/>
      <c r="O5" s="769"/>
      <c r="P5" s="769"/>
      <c r="Q5" s="769"/>
      <c r="R5" s="769"/>
      <c r="S5" s="769"/>
      <c r="T5" s="769"/>
      <c r="U5" s="769"/>
      <c r="V5" s="769"/>
      <c r="W5" s="769"/>
      <c r="X5" s="770"/>
      <c r="Y5" s="762"/>
      <c r="Z5" s="763"/>
      <c r="AA5" s="763"/>
      <c r="AB5" s="771"/>
      <c r="AC5" s="765"/>
      <c r="AD5" s="766"/>
      <c r="AE5" s="766"/>
      <c r="AF5" s="766"/>
      <c r="AG5" s="767"/>
      <c r="AH5" s="768"/>
      <c r="AI5" s="769"/>
      <c r="AJ5" s="769"/>
      <c r="AK5" s="769"/>
      <c r="AL5" s="769"/>
      <c r="AM5" s="769"/>
      <c r="AN5" s="769"/>
      <c r="AO5" s="769"/>
      <c r="AP5" s="769"/>
      <c r="AQ5" s="769"/>
      <c r="AR5" s="769"/>
      <c r="AS5" s="769"/>
      <c r="AT5" s="770"/>
      <c r="AU5" s="762"/>
      <c r="AV5" s="763"/>
      <c r="AW5" s="763"/>
      <c r="AX5" s="764"/>
      <c r="AY5" s="34">
        <f t="shared" si="0"/>
        <v>1</v>
      </c>
    </row>
    <row r="6" spans="1:51" ht="24.75" customHeight="1" x14ac:dyDescent="0.15">
      <c r="A6" s="775"/>
      <c r="B6" s="776"/>
      <c r="C6" s="776"/>
      <c r="D6" s="776"/>
      <c r="E6" s="776"/>
      <c r="F6" s="777"/>
      <c r="G6" s="765"/>
      <c r="H6" s="766"/>
      <c r="I6" s="766"/>
      <c r="J6" s="766"/>
      <c r="K6" s="767"/>
      <c r="L6" s="768"/>
      <c r="M6" s="769"/>
      <c r="N6" s="769"/>
      <c r="O6" s="769"/>
      <c r="P6" s="769"/>
      <c r="Q6" s="769"/>
      <c r="R6" s="769"/>
      <c r="S6" s="769"/>
      <c r="T6" s="769"/>
      <c r="U6" s="769"/>
      <c r="V6" s="769"/>
      <c r="W6" s="769"/>
      <c r="X6" s="770"/>
      <c r="Y6" s="762"/>
      <c r="Z6" s="763"/>
      <c r="AA6" s="763"/>
      <c r="AB6" s="771"/>
      <c r="AC6" s="765"/>
      <c r="AD6" s="766"/>
      <c r="AE6" s="766"/>
      <c r="AF6" s="766"/>
      <c r="AG6" s="767"/>
      <c r="AH6" s="768"/>
      <c r="AI6" s="769"/>
      <c r="AJ6" s="769"/>
      <c r="AK6" s="769"/>
      <c r="AL6" s="769"/>
      <c r="AM6" s="769"/>
      <c r="AN6" s="769"/>
      <c r="AO6" s="769"/>
      <c r="AP6" s="769"/>
      <c r="AQ6" s="769"/>
      <c r="AR6" s="769"/>
      <c r="AS6" s="769"/>
      <c r="AT6" s="770"/>
      <c r="AU6" s="762"/>
      <c r="AV6" s="763"/>
      <c r="AW6" s="763"/>
      <c r="AX6" s="764"/>
      <c r="AY6" s="34">
        <f t="shared" si="0"/>
        <v>1</v>
      </c>
    </row>
    <row r="7" spans="1:51" ht="24.75" customHeight="1" x14ac:dyDescent="0.15">
      <c r="A7" s="775"/>
      <c r="B7" s="776"/>
      <c r="C7" s="776"/>
      <c r="D7" s="776"/>
      <c r="E7" s="776"/>
      <c r="F7" s="777"/>
      <c r="G7" s="765"/>
      <c r="H7" s="766"/>
      <c r="I7" s="766"/>
      <c r="J7" s="766"/>
      <c r="K7" s="767"/>
      <c r="L7" s="768"/>
      <c r="M7" s="769"/>
      <c r="N7" s="769"/>
      <c r="O7" s="769"/>
      <c r="P7" s="769"/>
      <c r="Q7" s="769"/>
      <c r="R7" s="769"/>
      <c r="S7" s="769"/>
      <c r="T7" s="769"/>
      <c r="U7" s="769"/>
      <c r="V7" s="769"/>
      <c r="W7" s="769"/>
      <c r="X7" s="770"/>
      <c r="Y7" s="762"/>
      <c r="Z7" s="763"/>
      <c r="AA7" s="763"/>
      <c r="AB7" s="771"/>
      <c r="AC7" s="765"/>
      <c r="AD7" s="766"/>
      <c r="AE7" s="766"/>
      <c r="AF7" s="766"/>
      <c r="AG7" s="767"/>
      <c r="AH7" s="768"/>
      <c r="AI7" s="769"/>
      <c r="AJ7" s="769"/>
      <c r="AK7" s="769"/>
      <c r="AL7" s="769"/>
      <c r="AM7" s="769"/>
      <c r="AN7" s="769"/>
      <c r="AO7" s="769"/>
      <c r="AP7" s="769"/>
      <c r="AQ7" s="769"/>
      <c r="AR7" s="769"/>
      <c r="AS7" s="769"/>
      <c r="AT7" s="770"/>
      <c r="AU7" s="762"/>
      <c r="AV7" s="763"/>
      <c r="AW7" s="763"/>
      <c r="AX7" s="764"/>
      <c r="AY7" s="34">
        <f t="shared" si="0"/>
        <v>1</v>
      </c>
    </row>
    <row r="8" spans="1:51" ht="24.75" customHeight="1" x14ac:dyDescent="0.15">
      <c r="A8" s="775"/>
      <c r="B8" s="776"/>
      <c r="C8" s="776"/>
      <c r="D8" s="776"/>
      <c r="E8" s="776"/>
      <c r="F8" s="777"/>
      <c r="G8" s="765"/>
      <c r="H8" s="766"/>
      <c r="I8" s="766"/>
      <c r="J8" s="766"/>
      <c r="K8" s="767"/>
      <c r="L8" s="768"/>
      <c r="M8" s="769"/>
      <c r="N8" s="769"/>
      <c r="O8" s="769"/>
      <c r="P8" s="769"/>
      <c r="Q8" s="769"/>
      <c r="R8" s="769"/>
      <c r="S8" s="769"/>
      <c r="T8" s="769"/>
      <c r="U8" s="769"/>
      <c r="V8" s="769"/>
      <c r="W8" s="769"/>
      <c r="X8" s="770"/>
      <c r="Y8" s="762"/>
      <c r="Z8" s="763"/>
      <c r="AA8" s="763"/>
      <c r="AB8" s="771"/>
      <c r="AC8" s="765"/>
      <c r="AD8" s="766"/>
      <c r="AE8" s="766"/>
      <c r="AF8" s="766"/>
      <c r="AG8" s="767"/>
      <c r="AH8" s="768"/>
      <c r="AI8" s="769"/>
      <c r="AJ8" s="769"/>
      <c r="AK8" s="769"/>
      <c r="AL8" s="769"/>
      <c r="AM8" s="769"/>
      <c r="AN8" s="769"/>
      <c r="AO8" s="769"/>
      <c r="AP8" s="769"/>
      <c r="AQ8" s="769"/>
      <c r="AR8" s="769"/>
      <c r="AS8" s="769"/>
      <c r="AT8" s="770"/>
      <c r="AU8" s="762"/>
      <c r="AV8" s="763"/>
      <c r="AW8" s="763"/>
      <c r="AX8" s="764"/>
      <c r="AY8" s="34">
        <f t="shared" si="0"/>
        <v>1</v>
      </c>
    </row>
    <row r="9" spans="1:51" ht="24.75" customHeight="1" x14ac:dyDescent="0.15">
      <c r="A9" s="775"/>
      <c r="B9" s="776"/>
      <c r="C9" s="776"/>
      <c r="D9" s="776"/>
      <c r="E9" s="776"/>
      <c r="F9" s="777"/>
      <c r="G9" s="765"/>
      <c r="H9" s="766"/>
      <c r="I9" s="766"/>
      <c r="J9" s="766"/>
      <c r="K9" s="767"/>
      <c r="L9" s="768"/>
      <c r="M9" s="769"/>
      <c r="N9" s="769"/>
      <c r="O9" s="769"/>
      <c r="P9" s="769"/>
      <c r="Q9" s="769"/>
      <c r="R9" s="769"/>
      <c r="S9" s="769"/>
      <c r="T9" s="769"/>
      <c r="U9" s="769"/>
      <c r="V9" s="769"/>
      <c r="W9" s="769"/>
      <c r="X9" s="770"/>
      <c r="Y9" s="762"/>
      <c r="Z9" s="763"/>
      <c r="AA9" s="763"/>
      <c r="AB9" s="771"/>
      <c r="AC9" s="765"/>
      <c r="AD9" s="766"/>
      <c r="AE9" s="766"/>
      <c r="AF9" s="766"/>
      <c r="AG9" s="767"/>
      <c r="AH9" s="768"/>
      <c r="AI9" s="769"/>
      <c r="AJ9" s="769"/>
      <c r="AK9" s="769"/>
      <c r="AL9" s="769"/>
      <c r="AM9" s="769"/>
      <c r="AN9" s="769"/>
      <c r="AO9" s="769"/>
      <c r="AP9" s="769"/>
      <c r="AQ9" s="769"/>
      <c r="AR9" s="769"/>
      <c r="AS9" s="769"/>
      <c r="AT9" s="770"/>
      <c r="AU9" s="762"/>
      <c r="AV9" s="763"/>
      <c r="AW9" s="763"/>
      <c r="AX9" s="764"/>
      <c r="AY9" s="34">
        <f t="shared" si="0"/>
        <v>1</v>
      </c>
    </row>
    <row r="10" spans="1:51" ht="24.75" customHeight="1" x14ac:dyDescent="0.15">
      <c r="A10" s="775"/>
      <c r="B10" s="776"/>
      <c r="C10" s="776"/>
      <c r="D10" s="776"/>
      <c r="E10" s="776"/>
      <c r="F10" s="777"/>
      <c r="G10" s="765"/>
      <c r="H10" s="766"/>
      <c r="I10" s="766"/>
      <c r="J10" s="766"/>
      <c r="K10" s="767"/>
      <c r="L10" s="768"/>
      <c r="M10" s="769"/>
      <c r="N10" s="769"/>
      <c r="O10" s="769"/>
      <c r="P10" s="769"/>
      <c r="Q10" s="769"/>
      <c r="R10" s="769"/>
      <c r="S10" s="769"/>
      <c r="T10" s="769"/>
      <c r="U10" s="769"/>
      <c r="V10" s="769"/>
      <c r="W10" s="769"/>
      <c r="X10" s="770"/>
      <c r="Y10" s="762"/>
      <c r="Z10" s="763"/>
      <c r="AA10" s="763"/>
      <c r="AB10" s="771"/>
      <c r="AC10" s="765"/>
      <c r="AD10" s="766"/>
      <c r="AE10" s="766"/>
      <c r="AF10" s="766"/>
      <c r="AG10" s="767"/>
      <c r="AH10" s="768"/>
      <c r="AI10" s="769"/>
      <c r="AJ10" s="769"/>
      <c r="AK10" s="769"/>
      <c r="AL10" s="769"/>
      <c r="AM10" s="769"/>
      <c r="AN10" s="769"/>
      <c r="AO10" s="769"/>
      <c r="AP10" s="769"/>
      <c r="AQ10" s="769"/>
      <c r="AR10" s="769"/>
      <c r="AS10" s="769"/>
      <c r="AT10" s="770"/>
      <c r="AU10" s="762"/>
      <c r="AV10" s="763"/>
      <c r="AW10" s="763"/>
      <c r="AX10" s="764"/>
      <c r="AY10" s="34">
        <f t="shared" si="0"/>
        <v>1</v>
      </c>
    </row>
    <row r="11" spans="1:51" ht="24.75" customHeight="1" x14ac:dyDescent="0.15">
      <c r="A11" s="775"/>
      <c r="B11" s="776"/>
      <c r="C11" s="776"/>
      <c r="D11" s="776"/>
      <c r="E11" s="776"/>
      <c r="F11" s="777"/>
      <c r="G11" s="765"/>
      <c r="H11" s="766"/>
      <c r="I11" s="766"/>
      <c r="J11" s="766"/>
      <c r="K11" s="767"/>
      <c r="L11" s="768"/>
      <c r="M11" s="769"/>
      <c r="N11" s="769"/>
      <c r="O11" s="769"/>
      <c r="P11" s="769"/>
      <c r="Q11" s="769"/>
      <c r="R11" s="769"/>
      <c r="S11" s="769"/>
      <c r="T11" s="769"/>
      <c r="U11" s="769"/>
      <c r="V11" s="769"/>
      <c r="W11" s="769"/>
      <c r="X11" s="770"/>
      <c r="Y11" s="762"/>
      <c r="Z11" s="763"/>
      <c r="AA11" s="763"/>
      <c r="AB11" s="771"/>
      <c r="AC11" s="765"/>
      <c r="AD11" s="766"/>
      <c r="AE11" s="766"/>
      <c r="AF11" s="766"/>
      <c r="AG11" s="767"/>
      <c r="AH11" s="768"/>
      <c r="AI11" s="769"/>
      <c r="AJ11" s="769"/>
      <c r="AK11" s="769"/>
      <c r="AL11" s="769"/>
      <c r="AM11" s="769"/>
      <c r="AN11" s="769"/>
      <c r="AO11" s="769"/>
      <c r="AP11" s="769"/>
      <c r="AQ11" s="769"/>
      <c r="AR11" s="769"/>
      <c r="AS11" s="769"/>
      <c r="AT11" s="770"/>
      <c r="AU11" s="762"/>
      <c r="AV11" s="763"/>
      <c r="AW11" s="763"/>
      <c r="AX11" s="764"/>
      <c r="AY11" s="34">
        <f t="shared" si="0"/>
        <v>1</v>
      </c>
    </row>
    <row r="12" spans="1:51" ht="24.75" customHeight="1" x14ac:dyDescent="0.15">
      <c r="A12" s="775"/>
      <c r="B12" s="776"/>
      <c r="C12" s="776"/>
      <c r="D12" s="776"/>
      <c r="E12" s="776"/>
      <c r="F12" s="777"/>
      <c r="G12" s="765"/>
      <c r="H12" s="766"/>
      <c r="I12" s="766"/>
      <c r="J12" s="766"/>
      <c r="K12" s="767"/>
      <c r="L12" s="768"/>
      <c r="M12" s="769"/>
      <c r="N12" s="769"/>
      <c r="O12" s="769"/>
      <c r="P12" s="769"/>
      <c r="Q12" s="769"/>
      <c r="R12" s="769"/>
      <c r="S12" s="769"/>
      <c r="T12" s="769"/>
      <c r="U12" s="769"/>
      <c r="V12" s="769"/>
      <c r="W12" s="769"/>
      <c r="X12" s="770"/>
      <c r="Y12" s="762"/>
      <c r="Z12" s="763"/>
      <c r="AA12" s="763"/>
      <c r="AB12" s="771"/>
      <c r="AC12" s="765"/>
      <c r="AD12" s="766"/>
      <c r="AE12" s="766"/>
      <c r="AF12" s="766"/>
      <c r="AG12" s="767"/>
      <c r="AH12" s="768"/>
      <c r="AI12" s="769"/>
      <c r="AJ12" s="769"/>
      <c r="AK12" s="769"/>
      <c r="AL12" s="769"/>
      <c r="AM12" s="769"/>
      <c r="AN12" s="769"/>
      <c r="AO12" s="769"/>
      <c r="AP12" s="769"/>
      <c r="AQ12" s="769"/>
      <c r="AR12" s="769"/>
      <c r="AS12" s="769"/>
      <c r="AT12" s="770"/>
      <c r="AU12" s="762"/>
      <c r="AV12" s="763"/>
      <c r="AW12" s="763"/>
      <c r="AX12" s="764"/>
      <c r="AY12" s="34">
        <f t="shared" si="0"/>
        <v>1</v>
      </c>
    </row>
    <row r="13" spans="1:51" ht="24.75" customHeight="1" x14ac:dyDescent="0.15">
      <c r="A13" s="775"/>
      <c r="B13" s="776"/>
      <c r="C13" s="776"/>
      <c r="D13" s="776"/>
      <c r="E13" s="776"/>
      <c r="F13" s="777"/>
      <c r="G13" s="765"/>
      <c r="H13" s="766"/>
      <c r="I13" s="766"/>
      <c r="J13" s="766"/>
      <c r="K13" s="767"/>
      <c r="L13" s="768"/>
      <c r="M13" s="769"/>
      <c r="N13" s="769"/>
      <c r="O13" s="769"/>
      <c r="P13" s="769"/>
      <c r="Q13" s="769"/>
      <c r="R13" s="769"/>
      <c r="S13" s="769"/>
      <c r="T13" s="769"/>
      <c r="U13" s="769"/>
      <c r="V13" s="769"/>
      <c r="W13" s="769"/>
      <c r="X13" s="770"/>
      <c r="Y13" s="762"/>
      <c r="Z13" s="763"/>
      <c r="AA13" s="763"/>
      <c r="AB13" s="771"/>
      <c r="AC13" s="765"/>
      <c r="AD13" s="766"/>
      <c r="AE13" s="766"/>
      <c r="AF13" s="766"/>
      <c r="AG13" s="767"/>
      <c r="AH13" s="768"/>
      <c r="AI13" s="769"/>
      <c r="AJ13" s="769"/>
      <c r="AK13" s="769"/>
      <c r="AL13" s="769"/>
      <c r="AM13" s="769"/>
      <c r="AN13" s="769"/>
      <c r="AO13" s="769"/>
      <c r="AP13" s="769"/>
      <c r="AQ13" s="769"/>
      <c r="AR13" s="769"/>
      <c r="AS13" s="769"/>
      <c r="AT13" s="770"/>
      <c r="AU13" s="762"/>
      <c r="AV13" s="763"/>
      <c r="AW13" s="763"/>
      <c r="AX13" s="764"/>
      <c r="AY13" s="34">
        <f t="shared" si="0"/>
        <v>1</v>
      </c>
    </row>
    <row r="14" spans="1:51" ht="24.75" customHeight="1" x14ac:dyDescent="0.15">
      <c r="A14" s="775"/>
      <c r="B14" s="776"/>
      <c r="C14" s="776"/>
      <c r="D14" s="776"/>
      <c r="E14" s="776"/>
      <c r="F14" s="777"/>
      <c r="G14" s="200" t="s">
        <v>18</v>
      </c>
      <c r="H14" s="201"/>
      <c r="I14" s="201"/>
      <c r="J14" s="201"/>
      <c r="K14" s="201"/>
      <c r="L14" s="202"/>
      <c r="M14" s="203"/>
      <c r="N14" s="203"/>
      <c r="O14" s="203"/>
      <c r="P14" s="203"/>
      <c r="Q14" s="203"/>
      <c r="R14" s="203"/>
      <c r="S14" s="203"/>
      <c r="T14" s="203"/>
      <c r="U14" s="203"/>
      <c r="V14" s="203"/>
      <c r="W14" s="203"/>
      <c r="X14" s="204"/>
      <c r="Y14" s="205">
        <f>SUM(Y4:AB13)</f>
        <v>71</v>
      </c>
      <c r="Z14" s="206"/>
      <c r="AA14" s="206"/>
      <c r="AB14" s="207"/>
      <c r="AC14" s="200" t="s">
        <v>18</v>
      </c>
      <c r="AD14" s="201"/>
      <c r="AE14" s="201"/>
      <c r="AF14" s="201"/>
      <c r="AG14" s="201"/>
      <c r="AH14" s="202"/>
      <c r="AI14" s="203"/>
      <c r="AJ14" s="203"/>
      <c r="AK14" s="203"/>
      <c r="AL14" s="203"/>
      <c r="AM14" s="203"/>
      <c r="AN14" s="203"/>
      <c r="AO14" s="203"/>
      <c r="AP14" s="203"/>
      <c r="AQ14" s="203"/>
      <c r="AR14" s="203"/>
      <c r="AS14" s="203"/>
      <c r="AT14" s="204"/>
      <c r="AU14" s="205">
        <f>SUM(AU4:AX13)</f>
        <v>0</v>
      </c>
      <c r="AV14" s="206"/>
      <c r="AW14" s="206"/>
      <c r="AX14" s="208"/>
      <c r="AY14" s="34">
        <f t="shared" si="0"/>
        <v>1</v>
      </c>
    </row>
  </sheetData>
  <sheetProtection formatRows="0"/>
  <mergeCells count="75">
    <mergeCell ref="AU14:AX14"/>
    <mergeCell ref="G13:K13"/>
    <mergeCell ref="L13:X13"/>
    <mergeCell ref="Y13:AB13"/>
    <mergeCell ref="AC13:AG13"/>
    <mergeCell ref="AH13:AT13"/>
    <mergeCell ref="AU13:AX13"/>
    <mergeCell ref="G14:K14"/>
    <mergeCell ref="L14:X14"/>
    <mergeCell ref="Y14:AB14"/>
    <mergeCell ref="AC14:AG14"/>
    <mergeCell ref="AH14:AT14"/>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14"/>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AU7:AX7"/>
    <mergeCell ref="G7:K7"/>
    <mergeCell ref="L7:X7"/>
    <mergeCell ref="Y7:AB7"/>
    <mergeCell ref="AC7:AG7"/>
    <mergeCell ref="AH7:AT7"/>
  </mergeCells>
  <phoneticPr fontId="5"/>
  <conditionalFormatting sqref="Y5">
    <cfRule type="expression" dxfId="17" priority="271">
      <formula>IF(RIGHT(TEXT(Y5,"0.#"),1)=".",FALSE,TRUE)</formula>
    </cfRule>
    <cfRule type="expression" dxfId="16" priority="272">
      <formula>IF(RIGHT(TEXT(Y5,"0.#"),1)=".",TRUE,FALSE)</formula>
    </cfRule>
  </conditionalFormatting>
  <conditionalFormatting sqref="Y14">
    <cfRule type="expression" dxfId="15" priority="269">
      <formula>IF(RIGHT(TEXT(Y14,"0.#"),1)=".",FALSE,TRUE)</formula>
    </cfRule>
    <cfRule type="expression" dxfId="14" priority="270">
      <formula>IF(RIGHT(TEXT(Y14,"0.#"),1)=".",TRUE,FALSE)</formula>
    </cfRule>
  </conditionalFormatting>
  <conditionalFormatting sqref="Y6:Y13 Y4">
    <cfRule type="expression" dxfId="13" priority="267">
      <formula>IF(RIGHT(TEXT(Y4,"0.#"),1)=".",FALSE,TRUE)</formula>
    </cfRule>
    <cfRule type="expression" dxfId="12" priority="268">
      <formula>IF(RIGHT(TEXT(Y4,"0.#"),1)=".",TRUE,FALSE)</formula>
    </cfRule>
  </conditionalFormatting>
  <conditionalFormatting sqref="AU5">
    <cfRule type="expression" dxfId="11" priority="265">
      <formula>IF(RIGHT(TEXT(AU5,"0.#"),1)=".",FALSE,TRUE)</formula>
    </cfRule>
    <cfRule type="expression" dxfId="10" priority="266">
      <formula>IF(RIGHT(TEXT(AU5,"0.#"),1)=".",TRUE,FALSE)</formula>
    </cfRule>
  </conditionalFormatting>
  <conditionalFormatting sqref="AU14">
    <cfRule type="expression" dxfId="9" priority="263">
      <formula>IF(RIGHT(TEXT(AU14,"0.#"),1)=".",FALSE,TRUE)</formula>
    </cfRule>
    <cfRule type="expression" dxfId="8" priority="264">
      <formula>IF(RIGHT(TEXT(AU14,"0.#"),1)=".",TRUE,FALSE)</formula>
    </cfRule>
  </conditionalFormatting>
  <conditionalFormatting sqref="AU6:AU13 AU4">
    <cfRule type="expression" dxfId="7" priority="261">
      <formula>IF(RIGHT(TEXT(AU4,"0.#"),1)=".",FALSE,TRUE)</formula>
    </cfRule>
    <cfRule type="expression" dxfId="6" priority="262">
      <formula>IF(RIGHT(TEXT(AU4,"0.#"),1)=".",TRUE,FALSE)</formula>
    </cfRule>
  </conditionalFormatting>
  <dataValidations count="1">
    <dataValidation type="custom" imeMode="disabled" allowBlank="1" showInputMessage="1" showErrorMessage="1" sqref="Y4:AB13 AU4:AX13">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3"/>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0" customWidth="1"/>
    <col min="34" max="37" width="3.5" style="60" customWidth="1"/>
    <col min="38" max="41" width="2.625" style="60" customWidth="1"/>
    <col min="42" max="50" width="3.25" style="6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2"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2" x14ac:dyDescent="0.15">
      <c r="A2" s="9"/>
      <c r="B2" s="44" t="s">
        <v>207</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2" customFormat="1" ht="59.25" customHeight="1" x14ac:dyDescent="0.15">
      <c r="A3" s="173"/>
      <c r="B3" s="173"/>
      <c r="C3" s="173" t="s">
        <v>24</v>
      </c>
      <c r="D3" s="173"/>
      <c r="E3" s="173"/>
      <c r="F3" s="173"/>
      <c r="G3" s="173"/>
      <c r="H3" s="173"/>
      <c r="I3" s="173"/>
      <c r="J3" s="781" t="s">
        <v>188</v>
      </c>
      <c r="K3" s="782"/>
      <c r="L3" s="782"/>
      <c r="M3" s="782"/>
      <c r="N3" s="782"/>
      <c r="O3" s="782"/>
      <c r="P3" s="95" t="s">
        <v>25</v>
      </c>
      <c r="Q3" s="95"/>
      <c r="R3" s="95"/>
      <c r="S3" s="95"/>
      <c r="T3" s="95"/>
      <c r="U3" s="95"/>
      <c r="V3" s="95"/>
      <c r="W3" s="95"/>
      <c r="X3" s="95"/>
      <c r="Y3" s="176" t="s">
        <v>221</v>
      </c>
      <c r="Z3" s="177"/>
      <c r="AA3" s="177"/>
      <c r="AB3" s="177"/>
      <c r="AC3" s="781" t="s">
        <v>214</v>
      </c>
      <c r="AD3" s="781"/>
      <c r="AE3" s="781"/>
      <c r="AF3" s="781"/>
      <c r="AG3" s="781"/>
      <c r="AH3" s="176" t="s">
        <v>181</v>
      </c>
      <c r="AI3" s="173"/>
      <c r="AJ3" s="173"/>
      <c r="AK3" s="173"/>
      <c r="AL3" s="173" t="s">
        <v>19</v>
      </c>
      <c r="AM3" s="173"/>
      <c r="AN3" s="173"/>
      <c r="AO3" s="178"/>
      <c r="AP3" s="780" t="s">
        <v>189</v>
      </c>
      <c r="AQ3" s="780"/>
      <c r="AR3" s="780"/>
      <c r="AS3" s="780"/>
      <c r="AT3" s="780"/>
      <c r="AU3" s="780"/>
      <c r="AV3" s="780"/>
      <c r="AW3" s="780"/>
      <c r="AX3" s="780"/>
      <c r="AY3">
        <f>$AY$2</f>
        <v>1</v>
      </c>
      <c r="AZ3" s="34"/>
    </row>
    <row r="4" spans="1:52" ht="46.5" customHeight="1" x14ac:dyDescent="0.15">
      <c r="A4" s="783">
        <v>1</v>
      </c>
      <c r="B4" s="783">
        <v>1</v>
      </c>
      <c r="C4" s="181" t="s">
        <v>685</v>
      </c>
      <c r="D4" s="182"/>
      <c r="E4" s="182"/>
      <c r="F4" s="182"/>
      <c r="G4" s="182"/>
      <c r="H4" s="182"/>
      <c r="I4" s="182"/>
      <c r="J4" s="183">
        <v>6250001017822</v>
      </c>
      <c r="K4" s="184"/>
      <c r="L4" s="184"/>
      <c r="M4" s="184"/>
      <c r="N4" s="184"/>
      <c r="O4" s="184"/>
      <c r="P4" s="166" t="s">
        <v>686</v>
      </c>
      <c r="Q4" s="167"/>
      <c r="R4" s="167"/>
      <c r="S4" s="167"/>
      <c r="T4" s="167"/>
      <c r="U4" s="167"/>
      <c r="V4" s="167"/>
      <c r="W4" s="167"/>
      <c r="X4" s="167"/>
      <c r="Y4" s="168">
        <v>71</v>
      </c>
      <c r="Z4" s="169"/>
      <c r="AA4" s="169"/>
      <c r="AB4" s="170"/>
      <c r="AC4" s="786" t="s">
        <v>654</v>
      </c>
      <c r="AD4" s="786"/>
      <c r="AE4" s="786"/>
      <c r="AF4" s="786"/>
      <c r="AG4" s="786"/>
      <c r="AH4" s="784" t="s">
        <v>660</v>
      </c>
      <c r="AI4" s="785"/>
      <c r="AJ4" s="785"/>
      <c r="AK4" s="785"/>
      <c r="AL4" s="153" t="s">
        <v>660</v>
      </c>
      <c r="AM4" s="154"/>
      <c r="AN4" s="154"/>
      <c r="AO4" s="155"/>
      <c r="AP4" s="180" t="s">
        <v>660</v>
      </c>
      <c r="AQ4" s="180"/>
      <c r="AR4" s="180"/>
      <c r="AS4" s="180"/>
      <c r="AT4" s="180"/>
      <c r="AU4" s="180"/>
      <c r="AV4" s="180"/>
      <c r="AW4" s="180"/>
      <c r="AX4" s="180"/>
      <c r="AY4">
        <f>$AY$2</f>
        <v>1</v>
      </c>
    </row>
    <row r="5" spans="1:52" ht="26.25" customHeight="1" x14ac:dyDescent="0.15">
      <c r="A5" s="783">
        <v>2</v>
      </c>
      <c r="B5" s="783">
        <v>1</v>
      </c>
      <c r="C5" s="181" t="s">
        <v>687</v>
      </c>
      <c r="D5" s="182"/>
      <c r="E5" s="182"/>
      <c r="F5" s="182"/>
      <c r="G5" s="182"/>
      <c r="H5" s="182"/>
      <c r="I5" s="182"/>
      <c r="J5" s="183">
        <v>8430001075073</v>
      </c>
      <c r="K5" s="184"/>
      <c r="L5" s="184"/>
      <c r="M5" s="184"/>
      <c r="N5" s="184"/>
      <c r="O5" s="184"/>
      <c r="P5" s="166" t="s">
        <v>686</v>
      </c>
      <c r="Q5" s="167"/>
      <c r="R5" s="167"/>
      <c r="S5" s="167"/>
      <c r="T5" s="167"/>
      <c r="U5" s="167"/>
      <c r="V5" s="167"/>
      <c r="W5" s="167"/>
      <c r="X5" s="167"/>
      <c r="Y5" s="168">
        <v>55</v>
      </c>
      <c r="Z5" s="169"/>
      <c r="AA5" s="169"/>
      <c r="AB5" s="170"/>
      <c r="AC5" s="786" t="s">
        <v>654</v>
      </c>
      <c r="AD5" s="786"/>
      <c r="AE5" s="786"/>
      <c r="AF5" s="786"/>
      <c r="AG5" s="786"/>
      <c r="AH5" s="784" t="s">
        <v>263</v>
      </c>
      <c r="AI5" s="785"/>
      <c r="AJ5" s="785"/>
      <c r="AK5" s="785"/>
      <c r="AL5" s="153" t="s">
        <v>263</v>
      </c>
      <c r="AM5" s="154"/>
      <c r="AN5" s="154"/>
      <c r="AO5" s="155"/>
      <c r="AP5" s="180" t="s">
        <v>263</v>
      </c>
      <c r="AQ5" s="180"/>
      <c r="AR5" s="180"/>
      <c r="AS5" s="180"/>
      <c r="AT5" s="180"/>
      <c r="AU5" s="180"/>
      <c r="AV5" s="180"/>
      <c r="AW5" s="180"/>
      <c r="AX5" s="180"/>
      <c r="AY5">
        <f>COUNTA($C$5)</f>
        <v>1</v>
      </c>
    </row>
    <row r="6" spans="1:52" ht="26.25" customHeight="1" x14ac:dyDescent="0.15">
      <c r="A6" s="783">
        <v>3</v>
      </c>
      <c r="B6" s="783">
        <v>1</v>
      </c>
      <c r="C6" s="181" t="s">
        <v>688</v>
      </c>
      <c r="D6" s="182"/>
      <c r="E6" s="182"/>
      <c r="F6" s="182"/>
      <c r="G6" s="182"/>
      <c r="H6" s="182"/>
      <c r="I6" s="182"/>
      <c r="J6" s="183">
        <v>8120001144082</v>
      </c>
      <c r="K6" s="184"/>
      <c r="L6" s="184"/>
      <c r="M6" s="184"/>
      <c r="N6" s="184"/>
      <c r="O6" s="184"/>
      <c r="P6" s="166" t="s">
        <v>686</v>
      </c>
      <c r="Q6" s="167"/>
      <c r="R6" s="167"/>
      <c r="S6" s="167"/>
      <c r="T6" s="167"/>
      <c r="U6" s="167"/>
      <c r="V6" s="167"/>
      <c r="W6" s="167"/>
      <c r="X6" s="167"/>
      <c r="Y6" s="168">
        <v>40</v>
      </c>
      <c r="Z6" s="169"/>
      <c r="AA6" s="169"/>
      <c r="AB6" s="170"/>
      <c r="AC6" s="786" t="s">
        <v>654</v>
      </c>
      <c r="AD6" s="786"/>
      <c r="AE6" s="786"/>
      <c r="AF6" s="786"/>
      <c r="AG6" s="786"/>
      <c r="AH6" s="784" t="s">
        <v>263</v>
      </c>
      <c r="AI6" s="785"/>
      <c r="AJ6" s="785"/>
      <c r="AK6" s="785"/>
      <c r="AL6" s="153" t="s">
        <v>263</v>
      </c>
      <c r="AM6" s="154"/>
      <c r="AN6" s="154"/>
      <c r="AO6" s="155"/>
      <c r="AP6" s="180" t="s">
        <v>263</v>
      </c>
      <c r="AQ6" s="180"/>
      <c r="AR6" s="180"/>
      <c r="AS6" s="180"/>
      <c r="AT6" s="180"/>
      <c r="AU6" s="180"/>
      <c r="AV6" s="180"/>
      <c r="AW6" s="180"/>
      <c r="AX6" s="180"/>
      <c r="AY6">
        <f>COUNTA($C$6)</f>
        <v>1</v>
      </c>
    </row>
    <row r="7" spans="1:52" ht="26.25" customHeight="1" x14ac:dyDescent="0.15">
      <c r="A7" s="783">
        <v>4</v>
      </c>
      <c r="B7" s="783">
        <v>1</v>
      </c>
      <c r="C7" s="181" t="s">
        <v>689</v>
      </c>
      <c r="D7" s="182"/>
      <c r="E7" s="182"/>
      <c r="F7" s="182"/>
      <c r="G7" s="182"/>
      <c r="H7" s="182"/>
      <c r="I7" s="182"/>
      <c r="J7" s="183">
        <v>8180001036398</v>
      </c>
      <c r="K7" s="184"/>
      <c r="L7" s="184"/>
      <c r="M7" s="184"/>
      <c r="N7" s="184"/>
      <c r="O7" s="184"/>
      <c r="P7" s="166" t="s">
        <v>686</v>
      </c>
      <c r="Q7" s="167"/>
      <c r="R7" s="167"/>
      <c r="S7" s="167"/>
      <c r="T7" s="167"/>
      <c r="U7" s="167"/>
      <c r="V7" s="167"/>
      <c r="W7" s="167"/>
      <c r="X7" s="167"/>
      <c r="Y7" s="168">
        <v>34</v>
      </c>
      <c r="Z7" s="169"/>
      <c r="AA7" s="169"/>
      <c r="AB7" s="170"/>
      <c r="AC7" s="786" t="s">
        <v>654</v>
      </c>
      <c r="AD7" s="786"/>
      <c r="AE7" s="786"/>
      <c r="AF7" s="786"/>
      <c r="AG7" s="786"/>
      <c r="AH7" s="784" t="s">
        <v>263</v>
      </c>
      <c r="AI7" s="785"/>
      <c r="AJ7" s="785"/>
      <c r="AK7" s="785"/>
      <c r="AL7" s="153" t="s">
        <v>263</v>
      </c>
      <c r="AM7" s="154"/>
      <c r="AN7" s="154"/>
      <c r="AO7" s="155"/>
      <c r="AP7" s="180" t="s">
        <v>263</v>
      </c>
      <c r="AQ7" s="180"/>
      <c r="AR7" s="180"/>
      <c r="AS7" s="180"/>
      <c r="AT7" s="180"/>
      <c r="AU7" s="180"/>
      <c r="AV7" s="180"/>
      <c r="AW7" s="180"/>
      <c r="AX7" s="180"/>
      <c r="AY7">
        <f>COUNTA($C$7)</f>
        <v>1</v>
      </c>
    </row>
    <row r="8" spans="1:52" ht="26.25" customHeight="1" x14ac:dyDescent="0.15">
      <c r="A8" s="783">
        <v>5</v>
      </c>
      <c r="B8" s="783">
        <v>1</v>
      </c>
      <c r="C8" s="181" t="s">
        <v>690</v>
      </c>
      <c r="D8" s="182"/>
      <c r="E8" s="182"/>
      <c r="F8" s="182"/>
      <c r="G8" s="182"/>
      <c r="H8" s="182"/>
      <c r="I8" s="182"/>
      <c r="J8" s="183">
        <v>9060001000002</v>
      </c>
      <c r="K8" s="184"/>
      <c r="L8" s="184"/>
      <c r="M8" s="184"/>
      <c r="N8" s="184"/>
      <c r="O8" s="184"/>
      <c r="P8" s="166" t="s">
        <v>686</v>
      </c>
      <c r="Q8" s="167"/>
      <c r="R8" s="167"/>
      <c r="S8" s="167"/>
      <c r="T8" s="167"/>
      <c r="U8" s="167"/>
      <c r="V8" s="167"/>
      <c r="W8" s="167"/>
      <c r="X8" s="167"/>
      <c r="Y8" s="168">
        <v>32</v>
      </c>
      <c r="Z8" s="169"/>
      <c r="AA8" s="169"/>
      <c r="AB8" s="170"/>
      <c r="AC8" s="786" t="s">
        <v>654</v>
      </c>
      <c r="AD8" s="786"/>
      <c r="AE8" s="786"/>
      <c r="AF8" s="786"/>
      <c r="AG8" s="786"/>
      <c r="AH8" s="784" t="s">
        <v>263</v>
      </c>
      <c r="AI8" s="785"/>
      <c r="AJ8" s="785"/>
      <c r="AK8" s="785"/>
      <c r="AL8" s="153" t="s">
        <v>263</v>
      </c>
      <c r="AM8" s="154"/>
      <c r="AN8" s="154"/>
      <c r="AO8" s="155"/>
      <c r="AP8" s="180" t="s">
        <v>263</v>
      </c>
      <c r="AQ8" s="180"/>
      <c r="AR8" s="180"/>
      <c r="AS8" s="180"/>
      <c r="AT8" s="180"/>
      <c r="AU8" s="180"/>
      <c r="AV8" s="180"/>
      <c r="AW8" s="180"/>
      <c r="AX8" s="180"/>
      <c r="AY8">
        <f>COUNTA($C$8)</f>
        <v>1</v>
      </c>
    </row>
    <row r="9" spans="1:52" ht="26.25" customHeight="1" x14ac:dyDescent="0.15">
      <c r="A9" s="783">
        <v>6</v>
      </c>
      <c r="B9" s="783">
        <v>1</v>
      </c>
      <c r="C9" s="181" t="s">
        <v>692</v>
      </c>
      <c r="D9" s="182"/>
      <c r="E9" s="182"/>
      <c r="F9" s="182"/>
      <c r="G9" s="182"/>
      <c r="H9" s="182"/>
      <c r="I9" s="182"/>
      <c r="J9" s="183">
        <v>7020001008645</v>
      </c>
      <c r="K9" s="184"/>
      <c r="L9" s="184"/>
      <c r="M9" s="184"/>
      <c r="N9" s="184"/>
      <c r="O9" s="184"/>
      <c r="P9" s="166" t="s">
        <v>686</v>
      </c>
      <c r="Q9" s="167"/>
      <c r="R9" s="167"/>
      <c r="S9" s="167"/>
      <c r="T9" s="167"/>
      <c r="U9" s="167"/>
      <c r="V9" s="167"/>
      <c r="W9" s="167"/>
      <c r="X9" s="167"/>
      <c r="Y9" s="168">
        <v>29</v>
      </c>
      <c r="Z9" s="169"/>
      <c r="AA9" s="169"/>
      <c r="AB9" s="170"/>
      <c r="AC9" s="786" t="s">
        <v>654</v>
      </c>
      <c r="AD9" s="786"/>
      <c r="AE9" s="786"/>
      <c r="AF9" s="786"/>
      <c r="AG9" s="786"/>
      <c r="AH9" s="784" t="s">
        <v>263</v>
      </c>
      <c r="AI9" s="785"/>
      <c r="AJ9" s="785"/>
      <c r="AK9" s="785"/>
      <c r="AL9" s="153" t="s">
        <v>263</v>
      </c>
      <c r="AM9" s="154"/>
      <c r="AN9" s="154"/>
      <c r="AO9" s="155"/>
      <c r="AP9" s="180" t="s">
        <v>263</v>
      </c>
      <c r="AQ9" s="180"/>
      <c r="AR9" s="180"/>
      <c r="AS9" s="180"/>
      <c r="AT9" s="180"/>
      <c r="AU9" s="180"/>
      <c r="AV9" s="180"/>
      <c r="AW9" s="180"/>
      <c r="AX9" s="180"/>
      <c r="AY9">
        <f>COUNTA($C$9)</f>
        <v>1</v>
      </c>
    </row>
    <row r="10" spans="1:52" ht="26.25" customHeight="1" x14ac:dyDescent="0.15">
      <c r="A10" s="783">
        <v>7</v>
      </c>
      <c r="B10" s="783">
        <v>1</v>
      </c>
      <c r="C10" s="181" t="s">
        <v>693</v>
      </c>
      <c r="D10" s="182"/>
      <c r="E10" s="182"/>
      <c r="F10" s="182"/>
      <c r="G10" s="182"/>
      <c r="H10" s="182"/>
      <c r="I10" s="182"/>
      <c r="J10" s="183">
        <v>5240001012809</v>
      </c>
      <c r="K10" s="184"/>
      <c r="L10" s="184"/>
      <c r="M10" s="184"/>
      <c r="N10" s="184"/>
      <c r="O10" s="184"/>
      <c r="P10" s="166" t="s">
        <v>686</v>
      </c>
      <c r="Q10" s="167"/>
      <c r="R10" s="167"/>
      <c r="S10" s="167"/>
      <c r="T10" s="167"/>
      <c r="U10" s="167"/>
      <c r="V10" s="167"/>
      <c r="W10" s="167"/>
      <c r="X10" s="167"/>
      <c r="Y10" s="168">
        <v>27</v>
      </c>
      <c r="Z10" s="169"/>
      <c r="AA10" s="169"/>
      <c r="AB10" s="170"/>
      <c r="AC10" s="786" t="s">
        <v>654</v>
      </c>
      <c r="AD10" s="786"/>
      <c r="AE10" s="786"/>
      <c r="AF10" s="786"/>
      <c r="AG10" s="786"/>
      <c r="AH10" s="784" t="s">
        <v>263</v>
      </c>
      <c r="AI10" s="785"/>
      <c r="AJ10" s="785"/>
      <c r="AK10" s="785"/>
      <c r="AL10" s="153" t="s">
        <v>263</v>
      </c>
      <c r="AM10" s="154"/>
      <c r="AN10" s="154"/>
      <c r="AO10" s="155"/>
      <c r="AP10" s="180" t="s">
        <v>263</v>
      </c>
      <c r="AQ10" s="180"/>
      <c r="AR10" s="180"/>
      <c r="AS10" s="180"/>
      <c r="AT10" s="180"/>
      <c r="AU10" s="180"/>
      <c r="AV10" s="180"/>
      <c r="AW10" s="180"/>
      <c r="AX10" s="180"/>
      <c r="AY10">
        <f>COUNTA($C$10)</f>
        <v>1</v>
      </c>
    </row>
    <row r="11" spans="1:52" ht="26.25" customHeight="1" x14ac:dyDescent="0.15">
      <c r="A11" s="783">
        <v>8</v>
      </c>
      <c r="B11" s="783">
        <v>1</v>
      </c>
      <c r="C11" s="181" t="s">
        <v>691</v>
      </c>
      <c r="D11" s="182"/>
      <c r="E11" s="182"/>
      <c r="F11" s="182"/>
      <c r="G11" s="182"/>
      <c r="H11" s="182"/>
      <c r="I11" s="182"/>
      <c r="J11" s="183">
        <v>2400001014980</v>
      </c>
      <c r="K11" s="184"/>
      <c r="L11" s="184"/>
      <c r="M11" s="184"/>
      <c r="N11" s="184"/>
      <c r="O11" s="184"/>
      <c r="P11" s="166" t="s">
        <v>686</v>
      </c>
      <c r="Q11" s="167"/>
      <c r="R11" s="167"/>
      <c r="S11" s="167"/>
      <c r="T11" s="167"/>
      <c r="U11" s="167"/>
      <c r="V11" s="167"/>
      <c r="W11" s="167"/>
      <c r="X11" s="167"/>
      <c r="Y11" s="168">
        <v>27</v>
      </c>
      <c r="Z11" s="169"/>
      <c r="AA11" s="169"/>
      <c r="AB11" s="170"/>
      <c r="AC11" s="786" t="s">
        <v>654</v>
      </c>
      <c r="AD11" s="786"/>
      <c r="AE11" s="786"/>
      <c r="AF11" s="786"/>
      <c r="AG11" s="786"/>
      <c r="AH11" s="784" t="s">
        <v>263</v>
      </c>
      <c r="AI11" s="785"/>
      <c r="AJ11" s="785"/>
      <c r="AK11" s="785"/>
      <c r="AL11" s="153" t="s">
        <v>263</v>
      </c>
      <c r="AM11" s="154"/>
      <c r="AN11" s="154"/>
      <c r="AO11" s="155"/>
      <c r="AP11" s="180" t="s">
        <v>263</v>
      </c>
      <c r="AQ11" s="180"/>
      <c r="AR11" s="180"/>
      <c r="AS11" s="180"/>
      <c r="AT11" s="180"/>
      <c r="AU11" s="180"/>
      <c r="AV11" s="180"/>
      <c r="AW11" s="180"/>
      <c r="AX11" s="180"/>
      <c r="AY11">
        <f>COUNTA($C$11)</f>
        <v>1</v>
      </c>
    </row>
    <row r="12" spans="1:52" ht="26.25" customHeight="1" x14ac:dyDescent="0.15">
      <c r="A12" s="783">
        <v>9</v>
      </c>
      <c r="B12" s="783">
        <v>1</v>
      </c>
      <c r="C12" s="181" t="s">
        <v>694</v>
      </c>
      <c r="D12" s="182"/>
      <c r="E12" s="182"/>
      <c r="F12" s="182"/>
      <c r="G12" s="182"/>
      <c r="H12" s="182"/>
      <c r="I12" s="182"/>
      <c r="J12" s="183">
        <v>4200001013530</v>
      </c>
      <c r="K12" s="184"/>
      <c r="L12" s="184"/>
      <c r="M12" s="184"/>
      <c r="N12" s="184"/>
      <c r="O12" s="184"/>
      <c r="P12" s="166" t="s">
        <v>686</v>
      </c>
      <c r="Q12" s="167"/>
      <c r="R12" s="167"/>
      <c r="S12" s="167"/>
      <c r="T12" s="167"/>
      <c r="U12" s="167"/>
      <c r="V12" s="167"/>
      <c r="W12" s="167"/>
      <c r="X12" s="167"/>
      <c r="Y12" s="168">
        <v>25</v>
      </c>
      <c r="Z12" s="169"/>
      <c r="AA12" s="169"/>
      <c r="AB12" s="170"/>
      <c r="AC12" s="786" t="s">
        <v>654</v>
      </c>
      <c r="AD12" s="786"/>
      <c r="AE12" s="786"/>
      <c r="AF12" s="786"/>
      <c r="AG12" s="786"/>
      <c r="AH12" s="784" t="s">
        <v>263</v>
      </c>
      <c r="AI12" s="785"/>
      <c r="AJ12" s="785"/>
      <c r="AK12" s="785"/>
      <c r="AL12" s="153" t="s">
        <v>263</v>
      </c>
      <c r="AM12" s="154"/>
      <c r="AN12" s="154"/>
      <c r="AO12" s="155"/>
      <c r="AP12" s="180" t="s">
        <v>263</v>
      </c>
      <c r="AQ12" s="180"/>
      <c r="AR12" s="180"/>
      <c r="AS12" s="180"/>
      <c r="AT12" s="180"/>
      <c r="AU12" s="180"/>
      <c r="AV12" s="180"/>
      <c r="AW12" s="180"/>
      <c r="AX12" s="180"/>
      <c r="AY12">
        <f>COUNTA($C$12)</f>
        <v>1</v>
      </c>
    </row>
    <row r="13" spans="1:52" ht="26.25" customHeight="1" x14ac:dyDescent="0.15">
      <c r="A13" s="783">
        <v>10</v>
      </c>
      <c r="B13" s="783">
        <v>1</v>
      </c>
      <c r="C13" s="181" t="s">
        <v>695</v>
      </c>
      <c r="D13" s="182"/>
      <c r="E13" s="182"/>
      <c r="F13" s="182"/>
      <c r="G13" s="182"/>
      <c r="H13" s="182"/>
      <c r="I13" s="182"/>
      <c r="J13" s="183">
        <v>1230001002946</v>
      </c>
      <c r="K13" s="184"/>
      <c r="L13" s="184"/>
      <c r="M13" s="184"/>
      <c r="N13" s="184"/>
      <c r="O13" s="184"/>
      <c r="P13" s="166" t="s">
        <v>686</v>
      </c>
      <c r="Q13" s="167"/>
      <c r="R13" s="167"/>
      <c r="S13" s="167"/>
      <c r="T13" s="167"/>
      <c r="U13" s="167"/>
      <c r="V13" s="167"/>
      <c r="W13" s="167"/>
      <c r="X13" s="167"/>
      <c r="Y13" s="168">
        <v>23</v>
      </c>
      <c r="Z13" s="169"/>
      <c r="AA13" s="169"/>
      <c r="AB13" s="170"/>
      <c r="AC13" s="786" t="s">
        <v>654</v>
      </c>
      <c r="AD13" s="786"/>
      <c r="AE13" s="786"/>
      <c r="AF13" s="786"/>
      <c r="AG13" s="786"/>
      <c r="AH13" s="784" t="s">
        <v>263</v>
      </c>
      <c r="AI13" s="785"/>
      <c r="AJ13" s="785"/>
      <c r="AK13" s="785"/>
      <c r="AL13" s="153" t="s">
        <v>263</v>
      </c>
      <c r="AM13" s="154"/>
      <c r="AN13" s="154"/>
      <c r="AO13" s="155"/>
      <c r="AP13" s="180" t="s">
        <v>263</v>
      </c>
      <c r="AQ13" s="180"/>
      <c r="AR13" s="180"/>
      <c r="AS13" s="180"/>
      <c r="AT13" s="180"/>
      <c r="AU13" s="180"/>
      <c r="AV13" s="180"/>
      <c r="AW13" s="180"/>
      <c r="AX13" s="180"/>
      <c r="AY13">
        <f>COUNTA($C$13)</f>
        <v>1</v>
      </c>
    </row>
  </sheetData>
  <sheetProtection formatRows="0"/>
  <mergeCells count="99">
    <mergeCell ref="A13:B13"/>
    <mergeCell ref="C13:I13"/>
    <mergeCell ref="J13:O13"/>
    <mergeCell ref="P13:X13"/>
    <mergeCell ref="Y13:AB13"/>
    <mergeCell ref="AC13:AG13"/>
    <mergeCell ref="AH13:AK13"/>
    <mergeCell ref="AL13:AO13"/>
    <mergeCell ref="AP13:AX13"/>
    <mergeCell ref="A9:B9"/>
    <mergeCell ref="AL11:AO11"/>
    <mergeCell ref="AP11:AX11"/>
    <mergeCell ref="AC12:AG12"/>
    <mergeCell ref="AH12:AK12"/>
    <mergeCell ref="AL12:AO12"/>
    <mergeCell ref="AP12:AX12"/>
    <mergeCell ref="C10:I10"/>
    <mergeCell ref="J10:O10"/>
    <mergeCell ref="P10:X10"/>
    <mergeCell ref="Y10:AB10"/>
    <mergeCell ref="AC10:AG10"/>
    <mergeCell ref="A8:B8"/>
    <mergeCell ref="A7:B7"/>
    <mergeCell ref="C7:I7"/>
    <mergeCell ref="J7:O7"/>
    <mergeCell ref="P7:X7"/>
    <mergeCell ref="C8:I8"/>
    <mergeCell ref="J8:O8"/>
    <mergeCell ref="P8:X8"/>
    <mergeCell ref="Y7:AB7"/>
    <mergeCell ref="AC7:AG7"/>
    <mergeCell ref="AH7:AK7"/>
    <mergeCell ref="AL7:AO7"/>
    <mergeCell ref="AP7:AX7"/>
    <mergeCell ref="P11:X11"/>
    <mergeCell ref="Y11:AB11"/>
    <mergeCell ref="AC11:AG11"/>
    <mergeCell ref="AH11:AK11"/>
    <mergeCell ref="C12:I12"/>
    <mergeCell ref="J12:O12"/>
    <mergeCell ref="P12:X12"/>
    <mergeCell ref="Y12:AB12"/>
    <mergeCell ref="A12:B12"/>
    <mergeCell ref="A11:B11"/>
    <mergeCell ref="A10:B10"/>
    <mergeCell ref="C11:I11"/>
    <mergeCell ref="J11:O11"/>
    <mergeCell ref="AL8:AO8"/>
    <mergeCell ref="AP8:AX8"/>
    <mergeCell ref="C9:I9"/>
    <mergeCell ref="J9:O9"/>
    <mergeCell ref="P9:X9"/>
    <mergeCell ref="Y9:AB9"/>
    <mergeCell ref="AC9:AG9"/>
    <mergeCell ref="AH9:AK9"/>
    <mergeCell ref="AL9:AO9"/>
    <mergeCell ref="AP9:AX9"/>
    <mergeCell ref="Y8:AB8"/>
    <mergeCell ref="AC8:AG8"/>
    <mergeCell ref="AH8:AK8"/>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AL3:AO3"/>
    <mergeCell ref="AP3:AX3"/>
    <mergeCell ref="J3:O3"/>
    <mergeCell ref="P3:X3"/>
    <mergeCell ref="Y3:AB3"/>
    <mergeCell ref="AC3:AG3"/>
    <mergeCell ref="AH3:AK3"/>
  </mergeCells>
  <phoneticPr fontId="5"/>
  <conditionalFormatting sqref="AL4:AO13">
    <cfRule type="expression" dxfId="5" priority="237">
      <formula>IF(AND(AL4&gt;=0, RIGHT(TEXT(AL4,"0.#"),1)&lt;&gt;"."),TRUE,FALSE)</formula>
    </cfRule>
    <cfRule type="expression" dxfId="4" priority="238">
      <formula>IF(AND(AL4&gt;=0, RIGHT(TEXT(AL4,"0.#"),1)="."),TRUE,FALSE)</formula>
    </cfRule>
    <cfRule type="expression" dxfId="3" priority="239">
      <formula>IF(AND(AL4&lt;0, RIGHT(TEXT(AL4,"0.#"),1)&lt;&gt;"."),TRUE,FALSE)</formula>
    </cfRule>
    <cfRule type="expression" dxfId="2" priority="240">
      <formula>IF(AND(AL4&lt;0, RIGHT(TEXT(AL4,"0.#"),1)="."),TRUE,FALSE)</formula>
    </cfRule>
  </conditionalFormatting>
  <conditionalFormatting sqref="Y4:Y13">
    <cfRule type="expression" dxfId="1" priority="235">
      <formula>IF(RIGHT(TEXT(Y4,"0.#"),1)=".",FALSE,TRUE)</formula>
    </cfRule>
    <cfRule type="expression" dxfId="0" priority="236">
      <formula>IF(RIGHT(TEXT(Y4,"0.#"),1)=".",TRUE,FALSE)</formula>
    </cfRule>
  </conditionalFormatting>
  <dataValidations count="3">
    <dataValidation type="custom" imeMode="disabled" allowBlank="1" showInputMessage="1" showErrorMessage="1" sqref="AL4:AL13 Y4:AB13">
      <formula1>OR(ISNUMBER(Y4), Y4="-")</formula1>
    </dataValidation>
    <dataValidation type="custom" imeMode="disabled" allowBlank="1" showInputMessage="1" showErrorMessage="1" sqref="AH4:AK13">
      <formula1>OR(AND(MOD(IF(ISNUMBER(AH4), AH4, 0.5),1)=0, 0&lt;=AH4), AH4="-")</formula1>
    </dataValidation>
    <dataValidation type="custom" allowBlank="1" showInputMessage="1" showErrorMessage="1" errorTitle="法人番号チェック" error="法人番号は13桁の数字で入力してください。" sqref="J4:O1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2022-08-25T07:43:58Z</dcterms:created>
  <dcterms:modified xsi:type="dcterms:W3CDTF">2022-08-26T14:11:32Z</dcterms:modified>
</cp:coreProperties>
</file>