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8fsva001\oaca\110_予算総括\02_検討中フォルダ\110_予算総括\10 【類型】行政事業レビュー\2022(R4)年度\【小分類】行政事業レビューシート(令和４年度)(20330331満了)\03_最終公表\３係\01_係提出データ兼公表用Excel\"/>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行政事業レビューシート!$A$2:$BH$1048103</definedName>
    <definedName name="_xlnm.Print_Area" localSheetId="0">行政事業レビューシート!$A$1:$AY$187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0" i="11" l="1"/>
  <c r="AQ46" i="11"/>
  <c r="AM46" i="11"/>
  <c r="AM45" i="11"/>
  <c r="AM47" i="11" s="1"/>
  <c r="AI46" i="11"/>
  <c r="AI45" i="11"/>
  <c r="AI47" i="11" s="1"/>
  <c r="AE46" i="11"/>
  <c r="AE45" i="11"/>
  <c r="AE47" i="11" s="1"/>
  <c r="AY43" i="11"/>
  <c r="AY48" i="11" s="1"/>
  <c r="AY172" i="11"/>
  <c r="AY168" i="11"/>
  <c r="AY170" i="11" s="1"/>
  <c r="AY158" i="11"/>
  <c r="AY161" i="11" s="1"/>
  <c r="AY51" i="11"/>
  <c r="AY52" i="11" s="1"/>
  <c r="AY50" i="11"/>
  <c r="AY54" i="11"/>
  <c r="AY60" i="11" s="1"/>
  <c r="AW113" i="11"/>
  <c r="AT113" i="11"/>
  <c r="AQ113" i="11"/>
  <c r="AL113" i="11"/>
  <c r="AI113" i="11"/>
  <c r="AF113" i="11"/>
  <c r="Z113" i="11"/>
  <c r="W113" i="11"/>
  <c r="T113" i="11"/>
  <c r="N113" i="11"/>
  <c r="AW112" i="11"/>
  <c r="AT112" i="11"/>
  <c r="AQ112" i="11"/>
  <c r="AL112" i="11"/>
  <c r="AI112" i="11"/>
  <c r="AF112" i="11"/>
  <c r="Z112" i="11"/>
  <c r="W112" i="11"/>
  <c r="T112" i="11"/>
  <c r="N112" i="11"/>
  <c r="K112" i="11"/>
  <c r="H112" i="11"/>
  <c r="AY187" i="11"/>
  <c r="AY186" i="11"/>
  <c r="AY185" i="11"/>
  <c r="AY184" i="11"/>
  <c r="AY183" i="11"/>
  <c r="AY179" i="11"/>
  <c r="AY182" i="11" s="1"/>
  <c r="AY178" i="11"/>
  <c r="AY177" i="11"/>
  <c r="AY176" i="11"/>
  <c r="AY175" i="11"/>
  <c r="AY174" i="11"/>
  <c r="AY173" i="11"/>
  <c r="AU161" i="11"/>
  <c r="Y161" i="11"/>
  <c r="AU157" i="11"/>
  <c r="Y157" i="11"/>
  <c r="AD21" i="11"/>
  <c r="W21" i="11"/>
  <c r="P21" i="11"/>
  <c r="AR18" i="11"/>
  <c r="AK18" i="11"/>
  <c r="P28" i="11" s="1"/>
  <c r="AD18" i="11"/>
  <c r="AD20" i="11" s="1"/>
  <c r="W18" i="11"/>
  <c r="W20" i="11" s="1"/>
  <c r="P18" i="11"/>
  <c r="P20" i="11" s="1"/>
  <c r="AV2" i="11"/>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1"/>
  <c r="D3" i="4"/>
  <c r="D4" i="4"/>
  <c r="D5" i="4"/>
  <c r="D6" i="4"/>
  <c r="D7" i="4"/>
  <c r="D8" i="4"/>
  <c r="D9" i="4"/>
  <c r="D10" i="4"/>
  <c r="D11" i="4"/>
  <c r="D12" i="4"/>
  <c r="N4" i="4"/>
  <c r="N5" i="4"/>
  <c r="N6" i="4"/>
  <c r="N7" i="4"/>
  <c r="N8" i="4"/>
  <c r="N9" i="4"/>
  <c r="N10" i="4"/>
  <c r="N11" i="4"/>
  <c r="K13" i="4"/>
  <c r="AE8" i="11"/>
  <c r="S3" i="4"/>
  <c r="S4" i="4"/>
  <c r="S5" i="4"/>
  <c r="S6" i="4"/>
  <c r="S7" i="4"/>
  <c r="S8" i="4"/>
  <c r="P10" i="4"/>
  <c r="G11" i="11"/>
  <c r="D13" i="4"/>
  <c r="D14" i="4"/>
  <c r="D15" i="4"/>
  <c r="D16" i="4"/>
  <c r="D17" i="4"/>
  <c r="D18" i="4"/>
  <c r="D19" i="4"/>
  <c r="D20" i="4"/>
  <c r="D21" i="4"/>
  <c r="D22" i="4"/>
  <c r="D23" i="4"/>
  <c r="A27" i="4"/>
  <c r="G8" i="11"/>
  <c r="AY181" i="11" l="1"/>
  <c r="AY160" i="11"/>
  <c r="AY180" i="11"/>
  <c r="AY58" i="11"/>
  <c r="AY49" i="11"/>
  <c r="AY59" i="11"/>
  <c r="AY44" i="11"/>
  <c r="AY47" i="11"/>
  <c r="AY56" i="11"/>
  <c r="AY55" i="11"/>
  <c r="AY57" i="11"/>
  <c r="AY46" i="11"/>
  <c r="AY45" i="11"/>
  <c r="AY169" i="11"/>
  <c r="AY159" i="11"/>
  <c r="AY171" i="11"/>
  <c r="AY53" i="11"/>
</calcChain>
</file>

<file path=xl/sharedStrings.xml><?xml version="1.0" encoding="utf-8"?>
<sst xmlns="http://schemas.openxmlformats.org/spreadsheetml/2006/main" count="943" uniqueCount="683">
  <si>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</si>
  <si>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</si>
  <si>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</si>
  <si>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</si>
  <si>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</si>
  <si>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</si>
  <si>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</si>
  <si>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</si>
  <si>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</si>
  <si>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</si>
  <si>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</si>
  <si>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</si>
  <si>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</si>
  <si>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</si>
  <si>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</si>
  <si>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</si>
  <si>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</si>
  <si>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</si>
  <si>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</si>
  <si>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</si>
  <si>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</si>
  <si>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</si>
  <si>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</si>
  <si>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</si>
  <si>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</si>
  <si>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</si>
  <si>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</si>
  <si>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</si>
  <si>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</si>
  <si>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</si>
  <si>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</si>
  <si>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</si>
  <si>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</si>
  <si>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</si>
  <si>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</si>
  <si>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</si>
  <si>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</si>
  <si>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</si>
  <si>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</si>
  <si>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</si>
  <si>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</si>
  <si>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</si>
  <si>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</si>
  <si>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</si>
  <si>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</si>
  <si>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</si>
  <si>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</si>
  <si>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</si>
  <si>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</si>
  <si>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</si>
  <si>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</si>
  <si>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</si>
  <si>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</si>
  <si>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</si>
  <si>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</si>
  <si>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</si>
  <si>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</si>
  <si>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</si>
  <si>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</si>
  <si>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</si>
  <si>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</si>
  <si>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</si>
  <si>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</si>
  <si>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</si>
  <si>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</si>
  <si>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</si>
  <si>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</si>
  <si>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</si>
  <si>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</si>
  <si>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</si>
  <si>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</si>
  <si>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</si>
  <si>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</si>
  <si>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</si>
  <si>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</si>
  <si>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</si>
  <si>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</si>
  <si>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</si>
  <si>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</si>
  <si>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</si>
  <si>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</si>
  <si>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</si>
  <si>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</si>
  <si>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</si>
  <si>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</si>
  <si>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</si>
  <si>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</si>
  <si>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</si>
  <si>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</si>
  <si>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</si>
  <si>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</si>
  <si>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</si>
  <si>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</si>
  <si>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</si>
  <si>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</si>
  <si>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</si>
  <si>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</si>
  <si>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</si>
  <si>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</si>
  <si>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</si>
  <si>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</si>
  <si>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</si>
  <si>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</si>
  <si>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</si>
  <si>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</si>
  <si>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</si>
  <si>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</si>
  <si>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</si>
  <si>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</si>
  <si>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</si>
  <si>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</si>
  <si>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</si>
  <si>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</si>
  <si>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</si>
  <si>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</si>
  <si>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</si>
  <si>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</si>
  <si>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</si>
  <si>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</si>
  <si>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</si>
  <si>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</si>
  <si>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</si>
  <si>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</si>
  <si>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</si>
  <si>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</si>
  <si>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</si>
  <si>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</si>
  <si>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</si>
  <si>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</si>
  <si>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</si>
  <si>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</si>
  <si>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</si>
  <si>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</si>
  <si>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</si>
  <si>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</si>
  <si>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</si>
  <si>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</si>
  <si>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</si>
  <si>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</si>
  <si>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</si>
  <si>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</si>
  <si>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</si>
  <si>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</si>
  <si>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</si>
  <si>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</si>
  <si>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</si>
  <si>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</si>
  <si>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</si>
  <si>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</si>
  <si>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</si>
  <si>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</si>
  <si>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</si>
  <si>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</si>
  <si>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</si>
  <si>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</si>
  <si>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</si>
  <si>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</si>
  <si>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</si>
  <si>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</si>
  <si>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</si>
  <si>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</si>
  <si>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</si>
  <si>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</si>
  <si>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</si>
  <si>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</si>
  <si>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</si>
  <si>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</si>
  <si>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</si>
  <si>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</si>
  <si>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</si>
  <si>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</si>
  <si>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</si>
  <si>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</si>
  <si>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</si>
  <si>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</si>
  <si>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</si>
  <si>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</si>
  <si>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</si>
  <si>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</si>
  <si>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</si>
  <si>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</si>
  <si>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</si>
  <si>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</si>
  <si>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</si>
  <si>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</si>
  <si>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</si>
  <si>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</si>
  <si>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</si>
  <si>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</si>
  <si>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</si>
  <si>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</si>
  <si>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</si>
  <si>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</si>
  <si>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</si>
  <si>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</si>
  <si>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</si>
  <si>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</si>
  <si>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</si>
  <si>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</si>
  <si>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</si>
  <si>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</si>
  <si>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</si>
  <si>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</si>
  <si>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</si>
  <si>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</si>
  <si>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</si>
  <si>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</si>
  <si>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</si>
  <si>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</si>
  <si>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</si>
  <si>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</si>
  <si>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</si>
  <si>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</si>
  <si>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</si>
  <si>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</si>
  <si>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</si>
  <si>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</si>
  <si>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</si>
  <si>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</si>
  <si>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</si>
  <si>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</si>
  <si>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</si>
  <si>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</si>
  <si>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</si>
  <si>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</si>
  <si>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</si>
  <si>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</si>
  <si>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</si>
  <si>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</si>
  <si>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</si>
  <si>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</si>
  <si>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</si>
  <si>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</si>
  <si>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</si>
  <si>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</si>
  <si>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</si>
  <si>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</si>
  <si>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</si>
  <si>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</si>
  <si>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</si>
  <si>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</si>
  <si>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</si>
  <si>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</si>
  <si>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</si>
  <si>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</si>
  <si>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</si>
  <si>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</si>
  <si>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</si>
  <si>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</si>
  <si>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</si>
  <si>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</si>
  <si>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</si>
  <si>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</si>
  <si>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</si>
  <si>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</si>
  <si>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</si>
  <si>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</si>
  <si>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</si>
  <si>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</si>
  <si>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</si>
  <si>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</si>
  <si>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</si>
  <si>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</si>
  <si>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</si>
  <si>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</si>
  <si>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</si>
  <si>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</si>
  <si>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</si>
  <si>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</si>
  <si>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</si>
  <si>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</si>
  <si>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</si>
  <si>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</si>
  <si>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</si>
  <si>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</si>
  <si>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</si>
  <si>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</si>
  <si>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</si>
  <si>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</si>
  <si>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</si>
  <si>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</si>
  <si>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</si>
  <si>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</si>
  <si>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</si>
  <si>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</si>
  <si>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</si>
  <si>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</si>
  <si>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</si>
  <si>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</si>
  <si>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</si>
  <si>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</si>
  <si>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</si>
  <si>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</si>
  <si>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</si>
  <si>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</si>
  <si>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</si>
  <si>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</si>
  <si>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</si>
  <si>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</si>
  <si>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</si>
  <si>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</si>
  <si>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</si>
  <si>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</si>
  <si>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</si>
  <si>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</si>
  <si>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</si>
  <si>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</si>
  <si>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</si>
  <si>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</si>
  <si>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</si>
  <si>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</si>
  <si>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</si>
  <si>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</si>
  <si>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</si>
  <si>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</si>
  <si>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</si>
  <si>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</si>
  <si>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</si>
  <si>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</si>
  <si>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</si>
  <si>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</si>
  <si>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</si>
  <si>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</si>
  <si>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</si>
  <si>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</si>
  <si>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</si>
  <si>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</si>
  <si>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</si>
  <si>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</si>
  <si>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</si>
  <si>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</si>
  <si>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</si>
  <si>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</si>
  <si>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</si>
  <si>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</si>
  <si>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</si>
  <si>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</si>
  <si>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</si>
  <si>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</si>
  <si>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</si>
  <si>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</si>
  <si>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</si>
  <si>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</si>
  <si>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</si>
  <si>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</si>
  <si>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</si>
  <si>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</si>
  <si>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</si>
  <si>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</si>
  <si>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</si>
  <si>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</si>
  <si>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</si>
  <si>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</si>
  <si>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</si>
  <si>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</si>
  <si>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</si>
  <si>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</si>
  <si>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</si>
  <si>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</si>
  <si>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</si>
  <si>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</si>
  <si>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</si>
  <si>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</si>
  <si>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</si>
  <si>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</si>
  <si>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</si>
  <si>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</si>
  <si>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</si>
  <si>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</si>
  <si>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</si>
  <si>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</si>
  <si>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</si>
  <si>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</si>
  <si>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</si>
  <si>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</si>
  <si>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</si>
  <si>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</si>
  <si>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</si>
  <si>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</si>
  <si>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</si>
  <si>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</si>
  <si>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</si>
  <si>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</si>
  <si>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</si>
  <si>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</si>
  <si>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</si>
  <si>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</si>
  <si>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</si>
  <si>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</si>
  <si>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</si>
  <si>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</si>
  <si>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</si>
  <si>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</si>
  <si>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</si>
  <si>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</si>
  <si>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</si>
  <si>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</si>
  <si>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</si>
  <si>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</si>
  <si>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</si>
  <si>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</si>
  <si>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</si>
  <si>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</si>
  <si>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</si>
  <si>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</si>
  <si>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</si>
  <si>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</si>
  <si>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</si>
  <si>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</si>
  <si>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</si>
  <si>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</si>
  <si>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</si>
  <si>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</si>
  <si>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</si>
  <si>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</si>
  <si>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</si>
  <si>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</si>
  <si>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</si>
  <si>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</si>
  <si>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</si>
  <si>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</si>
  <si>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</si>
  <si>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</si>
  <si>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</si>
  <si>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</si>
  <si>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</si>
  <si>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</si>
  <si>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</si>
  <si>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</si>
  <si>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</si>
  <si>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</si>
  <si>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</si>
  <si>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</si>
  <si>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</si>
  <si>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</si>
  <si>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</si>
  <si>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</si>
  <si>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</si>
  <si>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</si>
  <si>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</si>
  <si>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</si>
  <si>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</si>
  <si>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</si>
  <si>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</si>
  <si>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</si>
  <si>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</si>
  <si>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</si>
  <si>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</si>
  <si>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</si>
  <si>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</si>
  <si>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</si>
  <si>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</si>
  <si>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</si>
  <si>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</si>
  <si>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</si>
  <si>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</si>
  <si>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</si>
  <si>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</si>
  <si>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</si>
  <si>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</si>
  <si>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</si>
  <si>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</si>
  <si>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</si>
  <si>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</si>
  <si>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</si>
  <si>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</si>
  <si>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</si>
  <si>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</si>
  <si>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</si>
  <si>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</si>
  <si>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</si>
  <si>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</si>
  <si>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</si>
  <si>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</si>
  <si>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</si>
  <si>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</si>
  <si>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</si>
  <si>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</si>
  <si>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</si>
  <si>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</si>
  <si>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</si>
  <si>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</si>
  <si>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</si>
  <si>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</si>
  <si>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</si>
  <si>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</si>
  <si>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</si>
  <si>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</si>
  <si>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</si>
  <si>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</si>
  <si>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</si>
  <si>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</si>
  <si>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</si>
  <si>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</si>
  <si>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</si>
  <si>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</si>
  <si>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</si>
  <si>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</si>
  <si>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</si>
  <si>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</si>
  <si>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</si>
  <si>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</si>
  <si>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</si>
  <si>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</si>
  <si>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</si>
  <si>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</si>
  <si>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</si>
  <si>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</si>
  <si>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</si>
  <si>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</si>
  <si>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</si>
  <si>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</si>
  <si>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</si>
  <si>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</si>
  <si>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</si>
  <si>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</si>
  <si>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</si>
  <si>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</si>
  <si>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</si>
  <si>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</si>
  <si>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</si>
  <si>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</si>
  <si>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</si>
  <si>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</si>
  <si>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</si>
  <si>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</si>
  <si>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</si>
  <si>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</si>
  <si>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</si>
  <si>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</si>
  <si>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</si>
  <si>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</si>
  <si>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</si>
  <si>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</si>
  <si>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</si>
  <si>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</si>
  <si>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</si>
  <si>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</si>
  <si>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</si>
  <si>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</si>
  <si>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</si>
  <si>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</si>
  <si>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</si>
  <si>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</si>
  <si>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</si>
  <si>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</si>
  <si>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</si>
  <si>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</si>
  <si>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</si>
  <si>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</si>
  <si>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</si>
  <si>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</si>
  <si>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</si>
  <si>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</si>
  <si>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</si>
  <si>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</si>
  <si>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</si>
  <si>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</si>
  <si>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</si>
  <si>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</si>
  <si>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</si>
  <si>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</si>
  <si>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</si>
  <si>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</si>
  <si>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</si>
  <si>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</si>
  <si>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</si>
  <si>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海外の経済動向調査等に必要な経費</t>
  </si>
  <si>
    <t>政策統括官（経済財政分析担当）</t>
  </si>
  <si>
    <t>平成12年度</t>
  </si>
  <si>
    <t>終了予定なし</t>
  </si>
  <si>
    <t>参事官（海外担当）</t>
  </si>
  <si>
    <t>内閣府設置法第４条第３項第１号</t>
  </si>
  <si>
    <t>-</t>
  </si>
  <si>
    <t>・経済財政政策の企画・立案等に資するため、海外経済動向・国際金融情勢に関する迅速かつ的確な情報の収集と調査・分析を行い、我が国の経済財政政策運営のための基礎資料を提供する。また、時々の経済情勢や各方面からのニーズに応じ、質の高い調査分析結果を提供する。</t>
  </si>
  <si>
    <t>情報処理業務庁費</t>
  </si>
  <si>
    <t>庁費</t>
  </si>
  <si>
    <t>職員旅費</t>
  </si>
  <si>
    <t>委員等旅費</t>
  </si>
  <si>
    <t>諸謝金</t>
  </si>
  <si>
    <t>【令和２年度から】：「世界経済の潮流」関連記事について、公表物１件当たり主要全国紙５紙のうち主要全国紙３紙へ掲載
【令和元年度まで】：「世界経済の潮流」関連記事について、半年平均で主要全国紙５紙のうち主要全国紙３紙へ掲載</t>
  </si>
  <si>
    <t>掲載記事数
（成果実績）÷（目標値）＝（達成度）（小数点以下第二位四捨五入）</t>
  </si>
  <si>
    <t>紙</t>
  </si>
  <si>
    <t>主要全国紙５紙</t>
  </si>
  <si>
    <t>「月例経済報告」関連記事について、毎月平均、主要全国紙５紙への記事掲載</t>
  </si>
  <si>
    <t>掲載記事数
（成果実績）÷（目標値）＝（達成度）</t>
  </si>
  <si>
    <t>件</t>
  </si>
  <si>
    <t>ウェブアナログ解析</t>
  </si>
  <si>
    <t>回／年</t>
  </si>
  <si>
    <t>0039</t>
  </si>
  <si>
    <t>0044</t>
  </si>
  <si>
    <t>0024</t>
  </si>
  <si>
    <t>0026</t>
  </si>
  <si>
    <t>0022</t>
  </si>
  <si>
    <t>0019</t>
  </si>
  <si>
    <t>0018</t>
  </si>
  <si>
    <t>○</t>
  </si>
  <si>
    <t>-</t>
    <phoneticPr fontId="5"/>
  </si>
  <si>
    <t>府</t>
  </si>
  <si>
    <t>印刷製本費</t>
    <rPh sb="0" eb="2">
      <t>インサツ</t>
    </rPh>
    <rPh sb="2" eb="4">
      <t>セイホン</t>
    </rPh>
    <rPh sb="4" eb="5">
      <t>ヒ</t>
    </rPh>
    <phoneticPr fontId="5"/>
  </si>
  <si>
    <t>-</t>
    <phoneticPr fontId="5"/>
  </si>
  <si>
    <t>海外経済データに係る印刷
業務</t>
    <phoneticPr fontId="5"/>
  </si>
  <si>
    <t>データストリームの利用</t>
    <rPh sb="9" eb="11">
      <t>リヨウ</t>
    </rPh>
    <phoneticPr fontId="5"/>
  </si>
  <si>
    <t>CEIC Data Co.Ltd</t>
    <phoneticPr fontId="5"/>
  </si>
  <si>
    <t>中国を中心としたアジア経済データベースの利用</t>
    <rPh sb="0" eb="2">
      <t>チュウゴク</t>
    </rPh>
    <rPh sb="3" eb="5">
      <t>チュウシン</t>
    </rPh>
    <rPh sb="11" eb="13">
      <t>ケイザイ</t>
    </rPh>
    <rPh sb="20" eb="22">
      <t>リヨウ</t>
    </rPh>
    <phoneticPr fontId="5"/>
  </si>
  <si>
    <t>国際金融協会(Institute of International Finance)</t>
    <phoneticPr fontId="5"/>
  </si>
  <si>
    <t>IIFの各種金融指標・レポートの利用</t>
    <rPh sb="4" eb="6">
      <t>カクシュ</t>
    </rPh>
    <rPh sb="6" eb="8">
      <t>キンユウ</t>
    </rPh>
    <rPh sb="8" eb="10">
      <t>シヒョウ</t>
    </rPh>
    <rPh sb="16" eb="18">
      <t>リヨウ</t>
    </rPh>
    <phoneticPr fontId="5"/>
  </si>
  <si>
    <t>PMIレポート</t>
    <phoneticPr fontId="5"/>
  </si>
  <si>
    <r>
      <t>O</t>
    </r>
    <r>
      <rPr>
        <sz val="11"/>
        <rFont val="ＭＳ Ｐゴシック"/>
        <family val="3"/>
        <charset val="128"/>
      </rPr>
      <t>xford Economics
Ltd.</t>
    </r>
    <phoneticPr fontId="5"/>
  </si>
  <si>
    <t>非定型海外特別情報ニュースの利用</t>
    <rPh sb="0" eb="1">
      <t>ヒ</t>
    </rPh>
    <rPh sb="1" eb="3">
      <t>テイケイ</t>
    </rPh>
    <rPh sb="3" eb="5">
      <t>カイガイ</t>
    </rPh>
    <rPh sb="5" eb="7">
      <t>トクベツ</t>
    </rPh>
    <rPh sb="7" eb="9">
      <t>ジョウホウ</t>
    </rPh>
    <rPh sb="14" eb="16">
      <t>リヨウ</t>
    </rPh>
    <phoneticPr fontId="5"/>
  </si>
  <si>
    <t>マクロ経済予測等の利用</t>
    <rPh sb="3" eb="5">
      <t>ケイザイ</t>
    </rPh>
    <rPh sb="5" eb="7">
      <t>ヨソク</t>
    </rPh>
    <rPh sb="7" eb="8">
      <t>ナド</t>
    </rPh>
    <rPh sb="9" eb="11">
      <t>リヨウ</t>
    </rPh>
    <phoneticPr fontId="5"/>
  </si>
  <si>
    <r>
      <t>E</t>
    </r>
    <r>
      <rPr>
        <sz val="11"/>
        <rFont val="ＭＳ Ｐゴシック"/>
        <family val="3"/>
        <charset val="128"/>
      </rPr>
      <t>IUレポートサービスの利用</t>
    </r>
    <rPh sb="12" eb="14">
      <t>リヨウ</t>
    </rPh>
    <phoneticPr fontId="5"/>
  </si>
  <si>
    <r>
      <t>A</t>
    </r>
    <r>
      <rPr>
        <sz val="11"/>
        <rFont val="ＭＳ Ｐゴシック"/>
        <family val="3"/>
        <charset val="128"/>
      </rPr>
      <t>utodata Corporation</t>
    </r>
    <phoneticPr fontId="5"/>
  </si>
  <si>
    <t>米国自動車市場動向データベース</t>
    <rPh sb="0" eb="2">
      <t>ベイコク</t>
    </rPh>
    <rPh sb="2" eb="5">
      <t>ジドウシャ</t>
    </rPh>
    <rPh sb="5" eb="7">
      <t>シジョウ</t>
    </rPh>
    <rPh sb="7" eb="9">
      <t>ドウコウ</t>
    </rPh>
    <phoneticPr fontId="5"/>
  </si>
  <si>
    <t>ヨーロッパ経済ビジネス情報</t>
    <rPh sb="5" eb="7">
      <t>ケイザイ</t>
    </rPh>
    <rPh sb="11" eb="13">
      <t>ジョウホウ</t>
    </rPh>
    <phoneticPr fontId="5"/>
  </si>
  <si>
    <t>アジア経済ビジネス情報</t>
    <rPh sb="3" eb="5">
      <t>ケイザイ</t>
    </rPh>
    <rPh sb="9" eb="11">
      <t>ジョウホウ</t>
    </rPh>
    <phoneticPr fontId="5"/>
  </si>
  <si>
    <t>KSM NEWS &amp; RESEARCH</t>
    <phoneticPr fontId="5"/>
  </si>
  <si>
    <t>日刊メディアダイジェストによる情報提供の利用</t>
    <phoneticPr fontId="5"/>
  </si>
  <si>
    <t>日刊インド経済の利用</t>
    <phoneticPr fontId="5"/>
  </si>
  <si>
    <t>無</t>
  </si>
  <si>
    <t>有</t>
  </si>
  <si>
    <t>-</t>
    <phoneticPr fontId="5"/>
  </si>
  <si>
    <t>データ購入</t>
    <rPh sb="3" eb="5">
      <t>コウニュウ</t>
    </rPh>
    <phoneticPr fontId="5"/>
  </si>
  <si>
    <t>データストリームの利用</t>
    <rPh sb="9" eb="11">
      <t>リヨウ</t>
    </rPh>
    <phoneticPr fontId="5"/>
  </si>
  <si>
    <t>世界経済の潮流(2021年Ⅰ・Ⅱ)印刷・HTML化</t>
    <rPh sb="17" eb="19">
      <t>インサツ</t>
    </rPh>
    <rPh sb="24" eb="25">
      <t>カ</t>
    </rPh>
    <phoneticPr fontId="5"/>
  </si>
  <si>
    <t>世界経済の潮流(2021年Ⅰ・Ⅱ)和文英訳作業</t>
    <rPh sb="0" eb="2">
      <t>セカイ</t>
    </rPh>
    <rPh sb="2" eb="4">
      <t>ケイザイ</t>
    </rPh>
    <rPh sb="5" eb="7">
      <t>チョウリュウ</t>
    </rPh>
    <rPh sb="12" eb="13">
      <t>ネン</t>
    </rPh>
    <rPh sb="17" eb="19">
      <t>ワブン</t>
    </rPh>
    <rPh sb="19" eb="21">
      <t>エイヤク</t>
    </rPh>
    <rPh sb="21" eb="23">
      <t>サギョウ</t>
    </rPh>
    <phoneticPr fontId="5"/>
  </si>
  <si>
    <t>印刷・HTML化</t>
    <rPh sb="0" eb="2">
      <t>インサツ</t>
    </rPh>
    <rPh sb="7" eb="8">
      <t>カ</t>
    </rPh>
    <phoneticPr fontId="5"/>
  </si>
  <si>
    <t>世界経済の潮流(2021年Ⅰ・Ⅱ)印刷・HTML化</t>
    <phoneticPr fontId="5"/>
  </si>
  <si>
    <t>政府が適切かつ機動的な経済財政運営を行う前提条件として、海外経済動向の分析は不可欠である。</t>
    <phoneticPr fontId="5"/>
  </si>
  <si>
    <t>政府が経済財政運営を適切かつ機動的に行うためには、政府自ら海外の景気動向等を迅速かつ的確に把握することが必要不可欠である。</t>
    <phoneticPr fontId="5"/>
  </si>
  <si>
    <t>適切かつ機動的な経済財政運営を行うために、海外経済動向の分析は必要かつ適切であり、優先度は高い。</t>
    <phoneticPr fontId="5"/>
  </si>
  <si>
    <t>　印刷業務は一般競争入札や見積り合わせにより最も廉価な業者に発注するなど、経費削減に取り組んでいる。
　競争性のない随意契約としているデータベース等は会計法第二十九条の三第四項にある「契約の性質又は目的が競争を許さない場合」に該当するものであることから競争性のない随意契約としているが、毎年、分析業務に真に必要なものを見直し、厳選している。</t>
    <phoneticPr fontId="5"/>
  </si>
  <si>
    <t>‐</t>
  </si>
  <si>
    <t>-</t>
    <phoneticPr fontId="5"/>
  </si>
  <si>
    <t>データ収集や分析に必要なもののみに支出している。</t>
    <phoneticPr fontId="5"/>
  </si>
  <si>
    <t>毎年度データ収集費用等の見直しを行っている。</t>
    <phoneticPr fontId="5"/>
  </si>
  <si>
    <t>本事業の成果物は、ＨＰへの掲載や民間団体から依頼される講演によって広く国民に周知され、活用されている。</t>
    <phoneticPr fontId="5"/>
  </si>
  <si>
    <t>各公表物を遅滞なく公表できている。</t>
    <phoneticPr fontId="5"/>
  </si>
  <si>
    <t>限られた予算のなかで、最大限に情報通信技術を活用することによって、調査業務の効率化を図りつつ、経済情報を迅速に収集し、的確な海外経済動向の分析を行っている。また、各種報告書の印刷や英訳においても、一般競争入札や複数の請負業者から見積りを取り、最も廉価な業者に発注するなど経費削減に努めている。</t>
    <phoneticPr fontId="5"/>
  </si>
  <si>
    <t>今後も、引き続き一般競争入札を基本とし、請負先を選定の上、定期的に支出状況、進捗状況を把握する。
また、経済調査は、経済財政政策の運営や各方面のニーズに応える質の高い情報を提供することが重要であることに鑑み、引き続き、付加価値の高い調査をするように努める。今後も測定指標の達成に向け、国民の関心の高いトピックを扱うなど、記事掲載やＨＰのアクセス件数の増加につながるような工夫を検討していくこととしたい。</t>
    <phoneticPr fontId="5"/>
  </si>
  <si>
    <t>内閣府「月例経済報告」https://www5.cao.go.jp/keizai3/getsurei/getsurei-index.html
内閣府「世界経済の潮流」https://www5.cao.go.jp/keizai3/whitepaper.html#chouryuu　</t>
    <phoneticPr fontId="5"/>
  </si>
  <si>
    <t>執行額／作成回数　　　　　　　　　　　　　　</t>
    <rPh sb="0" eb="2">
      <t>シッコウ</t>
    </rPh>
    <rPh sb="2" eb="3">
      <t>ガク</t>
    </rPh>
    <rPh sb="4" eb="6">
      <t>サクセイ</t>
    </rPh>
    <rPh sb="6" eb="8">
      <t>カイスウ</t>
    </rPh>
    <phoneticPr fontId="5"/>
  </si>
  <si>
    <t>百万円</t>
    <rPh sb="0" eb="3">
      <t>ヒャクマンエン</t>
    </rPh>
    <phoneticPr fontId="5"/>
  </si>
  <si>
    <t>執行額/作成回数</t>
    <rPh sb="0" eb="2">
      <t>シッコウ</t>
    </rPh>
    <rPh sb="2" eb="3">
      <t>ガク</t>
    </rPh>
    <rPh sb="4" eb="6">
      <t>サクセイ</t>
    </rPh>
    <rPh sb="6" eb="8">
      <t>カイスウ</t>
    </rPh>
    <phoneticPr fontId="5"/>
  </si>
  <si>
    <t>回／年</t>
    <phoneticPr fontId="5"/>
  </si>
  <si>
    <t>４．経済財政政策</t>
    <phoneticPr fontId="5"/>
  </si>
  <si>
    <t>-</t>
    <phoneticPr fontId="5"/>
  </si>
  <si>
    <t>https://www8.cao.go.jp/hyouka/r2hyouka/r2jigo/r2jigo-top.html</t>
    <phoneticPr fontId="5"/>
  </si>
  <si>
    <t>４．経済財政に関する施策の推進</t>
    <phoneticPr fontId="5"/>
  </si>
  <si>
    <t>「月例経済報告」海外経済部分の作成及び公表（月1回）</t>
  </si>
  <si>
    <t>-</t>
    <phoneticPr fontId="5"/>
  </si>
  <si>
    <t>海外経済動向・国際金融情勢を幅広くより深く総合的に分析し、「世界経済の潮流」を作成して、ホームページ上に公表する。</t>
    <rPh sb="39" eb="41">
      <t>サクセイ</t>
    </rPh>
    <rPh sb="50" eb="51">
      <t>ジョウ</t>
    </rPh>
    <rPh sb="52" eb="54">
      <t>コウヒョウ</t>
    </rPh>
    <phoneticPr fontId="5"/>
  </si>
  <si>
    <t>「世界経済の潮流」の作成、公表（年2回）</t>
    <rPh sb="13" eb="15">
      <t>コウヒョウ</t>
    </rPh>
    <phoneticPr fontId="5"/>
  </si>
  <si>
    <t>2.1/2</t>
    <phoneticPr fontId="5"/>
  </si>
  <si>
    <t>1.2/1</t>
    <phoneticPr fontId="5"/>
  </si>
  <si>
    <t>2.2/2</t>
    <phoneticPr fontId="5"/>
  </si>
  <si>
    <t>「世界経済の潮流」の公表物１件当たりのＨＰアクセス件数を対前年度並またはそれ以上とすることを目標とする</t>
    <phoneticPr fontId="5"/>
  </si>
  <si>
    <t>アクセス件数
（※アクセス件数はサーバに直接アクセスされた場合のログを月ごとに集計した数値であり、閲覧人数ではない。）
（成果実績）÷（目標値）＝（達成度）（小数点以下第二位四捨五入）</t>
    <phoneticPr fontId="5"/>
  </si>
  <si>
    <t>・海外経済動向・国際金融情勢にかかる、幅広い情報収集体制を確立し、分析・調査を行い、迅速に大臣、幹部へ報告。
・我が国の経済財政政策運営に資するため、海外経済動向・国際金融情勢について、景気判断やマクロ経済政策を中心に分析を行い、「月例経済報告」　
　の海外経済部分を作成。　「月例経済報告等に関する関係閣僚会議」に報告した後、公表。
・海外経済動向・国際金融情勢を幅広くより深く総合的に分析することにより、我が国の経済財政政策運営に資するため「世界経済の潮流」を作成、公表。
・ＯＥＣＤ各国経済審査会合等の国際会議に出席し、会議での議論と報告書の取りまとめに参画。
・Datastream（データベース）使用料等、情報処理業務庁費の一部については、令和４年度概算要求からデジタル庁にて計上。</t>
    <phoneticPr fontId="5"/>
  </si>
  <si>
    <t>世界経済の潮流について、公表物１件当たりの主要全国紙への掲載は目標値を下回ったが、主要全国紙以外にも、他のメディア（NHK、時事通信、共同通信等）に取り上げられ、国民に広く周知されたと考えられる。
また、ホームページにおける1件あたりのアクセス件数は目標値を下回ったが、例年2回公表しているところ、令和2年度は1回の公表となったため、その1回にアクセスが集中したことが背景として考えられる。</t>
    <rPh sb="46" eb="48">
      <t>イガイ</t>
    </rPh>
    <rPh sb="62" eb="64">
      <t>ジジ</t>
    </rPh>
    <rPh sb="64" eb="66">
      <t>ツウシン</t>
    </rPh>
    <rPh sb="67" eb="69">
      <t>キョウドウ</t>
    </rPh>
    <rPh sb="69" eb="71">
      <t>ツウシン</t>
    </rPh>
    <rPh sb="113" eb="114">
      <t>ケン</t>
    </rPh>
    <rPh sb="135" eb="137">
      <t>レイネン</t>
    </rPh>
    <rPh sb="138" eb="139">
      <t>カイ</t>
    </rPh>
    <rPh sb="139" eb="141">
      <t>コウヒョウ</t>
    </rPh>
    <rPh sb="153" eb="154">
      <t>ド</t>
    </rPh>
    <rPh sb="156" eb="157">
      <t>カイ</t>
    </rPh>
    <rPh sb="158" eb="160">
      <t>コウヒョウ</t>
    </rPh>
    <rPh sb="170" eb="171">
      <t>カイ</t>
    </rPh>
    <rPh sb="177" eb="179">
      <t>シュウチュウ</t>
    </rPh>
    <phoneticPr fontId="5"/>
  </si>
  <si>
    <t>-</t>
    <phoneticPr fontId="5"/>
  </si>
  <si>
    <t>「世界経済の潮流」を作成、公表し、広く国内外への情報発信を行うなど、各方面からのニーズに対応した質の高い調査分析結果の提供に努める。</t>
    <rPh sb="1" eb="3">
      <t>セカイ</t>
    </rPh>
    <rPh sb="3" eb="5">
      <t>ケイザイ</t>
    </rPh>
    <rPh sb="6" eb="8">
      <t>チョウリュウ</t>
    </rPh>
    <rPh sb="10" eb="12">
      <t>サクセイ</t>
    </rPh>
    <rPh sb="13" eb="15">
      <t>コウヒョウ</t>
    </rPh>
    <phoneticPr fontId="5"/>
  </si>
  <si>
    <t>上野 有子</t>
    <phoneticPr fontId="5"/>
  </si>
  <si>
    <t>-</t>
    <phoneticPr fontId="5"/>
  </si>
  <si>
    <t>海外経済データに係る印刷業務</t>
    <rPh sb="0" eb="2">
      <t>カイガイ</t>
    </rPh>
    <rPh sb="2" eb="4">
      <t>ケイザイ</t>
    </rPh>
    <rPh sb="8" eb="9">
      <t>カカ</t>
    </rPh>
    <rPh sb="10" eb="12">
      <t>インサツ</t>
    </rPh>
    <rPh sb="12" eb="14">
      <t>ギョウム</t>
    </rPh>
    <phoneticPr fontId="5"/>
  </si>
  <si>
    <t>毎月１回、海外の経済動向に関する分析を行い、「月例経済報告」の形で政府としての景気判断をとりまとめている。本報告は、「月例経済報告等に関する関係閣僚会議」に報告した後、公表している。</t>
    <rPh sb="5" eb="7">
      <t>カイガイ</t>
    </rPh>
    <phoneticPr fontId="5"/>
  </si>
  <si>
    <t>適時適切な政府内の経済財政政策のかじ取りに貢献</t>
    <phoneticPr fontId="5"/>
  </si>
  <si>
    <t>-</t>
    <phoneticPr fontId="5"/>
  </si>
  <si>
    <t>点検対象外</t>
    <phoneticPr fontId="5"/>
  </si>
  <si>
    <t>事業の効果について適切に検証するとともに、引き続き事業の適切な進捗管理、予算の効果的かつ効率的な予算執行に努めること。</t>
    <rPh sb="0" eb="2">
      <t>ジギョウ</t>
    </rPh>
    <phoneticPr fontId="5"/>
  </si>
  <si>
    <t>事業の効果について適切に検証するとともに、引き続き事業の適切な進捗管理、予算の効果的かつ効率的な予算執行に努める。</t>
    <phoneticPr fontId="5"/>
  </si>
  <si>
    <t>株式会社ワコー</t>
    <phoneticPr fontId="5"/>
  </si>
  <si>
    <t>リフィニティブ・ジャパン株式会社</t>
    <phoneticPr fontId="5"/>
  </si>
  <si>
    <t>ＩＨＳマークイットグループ日本株式会社</t>
    <phoneticPr fontId="5"/>
  </si>
  <si>
    <t>株式会社共同通信デジタル</t>
    <phoneticPr fontId="5"/>
  </si>
  <si>
    <t>レイデンリサーチ株式会社</t>
    <phoneticPr fontId="5"/>
  </si>
  <si>
    <t>日経印刷株式会社</t>
    <phoneticPr fontId="5"/>
  </si>
  <si>
    <t>株式会社ＮＮＡ</t>
    <phoneticPr fontId="5"/>
  </si>
  <si>
    <t>株式会社エァクレーレン</t>
    <phoneticPr fontId="5"/>
  </si>
  <si>
    <t>株式会社金融ファクシミリ新聞社</t>
    <phoneticPr fontId="5"/>
  </si>
  <si>
    <t>A.株式会社ワコー</t>
    <rPh sb="2" eb="6">
      <t>カブシキガイシャ</t>
    </rPh>
    <phoneticPr fontId="5"/>
  </si>
  <si>
    <t>B.リフィニティブ・ジャパン株式会社</t>
    <rPh sb="14" eb="18">
      <t>カブシキガイシャ</t>
    </rPh>
    <phoneticPr fontId="5"/>
  </si>
  <si>
    <t>C.日経印刷株式会社</t>
    <rPh sb="2" eb="4">
      <t>ニッケイ</t>
    </rPh>
    <rPh sb="4" eb="6">
      <t>インサツ</t>
    </rPh>
    <rPh sb="6" eb="10">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</si>
</sst>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20"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156883</xdr:colOff>
      <xdr:row>115</xdr:row>
      <xdr:rowOff>179294</xdr:rowOff>
    </xdr:from>
    <xdr:to>
      <xdr:col>49</xdr:col>
      <xdr:colOff>240927</xdr:colOff>
      <xdr:row>146</xdr:row>
      <xdr:rowOff>109421</xdr:rowOff>
    </xdr:to>
    <xdr:grpSp>
      <xdr:nvGrpSpPr>
        <xdr:cNvPr id="2" name="グループ化 8"/>
        <xdr:cNvGrpSpPr>
          <a:grpSpLocks/>
        </xdr:cNvGrpSpPr>
      </xdr:nvGrpSpPr>
      <xdr:grpSpPr bwMode="auto">
        <a:xfrm>
          <a:off x="1232648" y="46517859"/>
          <a:ext cx="7793691" cy="11566315"/>
          <a:chOff x="2132215" y="31189841"/>
          <a:chExt cx="6847365" cy="8919069"/>
        </a:xfrm>
      </xdr:grpSpPr>
      <xdr:sp macro="" textlink="">
        <xdr:nvSpPr>
          <xdr:cNvPr id="3" name="Text Box 75"/>
          <xdr:cNvSpPr txBox="1">
            <a:spLocks noChangeArrowheads="1"/>
          </xdr:cNvSpPr>
        </xdr:nvSpPr>
        <xdr:spPr bwMode="auto">
          <a:xfrm>
            <a:off x="2397323" y="31189841"/>
            <a:ext cx="1825459" cy="5444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chemeClr val="tx1"/>
                </a:solidFill>
                <a:latin typeface="ＭＳ Ｐゴシック"/>
                <a:ea typeface="ＭＳ Ｐゴシック"/>
              </a:rPr>
              <a:t>内閣府</a:t>
            </a:r>
          </a:p>
          <a:p>
            <a:pPr algn="ctr" rtl="0">
              <a:lnSpc>
                <a:spcPts val="1100"/>
              </a:lnSpc>
              <a:defRPr sz="1000"/>
            </a:pPr>
            <a:r>
              <a:rPr lang="en-US" altLang="ja-JP" sz="1100" b="0" i="0" u="none" strike="noStrike" baseline="0">
                <a:solidFill>
                  <a:sysClr val="windowText" lastClr="000000"/>
                </a:solidFill>
                <a:latin typeface="ＭＳ Ｐゴシック"/>
                <a:ea typeface="ＭＳ Ｐゴシック"/>
              </a:rPr>
              <a:t>31.8</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4" name="Text Box 84"/>
          <xdr:cNvSpPr txBox="1">
            <a:spLocks noChangeArrowheads="1"/>
          </xdr:cNvSpPr>
        </xdr:nvSpPr>
        <xdr:spPr bwMode="auto">
          <a:xfrm>
            <a:off x="6373946" y="31189841"/>
            <a:ext cx="2605634" cy="5635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lgDash"/>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chemeClr val="tx1"/>
                </a:solidFill>
                <a:latin typeface="ＭＳ Ｐゴシック"/>
                <a:ea typeface="ＭＳ Ｐゴシック"/>
              </a:rPr>
              <a:t>諸謝金、職員旅費、委員等旅費</a:t>
            </a:r>
            <a:endParaRPr lang="ja-JP" altLang="en-US" sz="1100" b="0" i="0" u="none" strike="noStrike" baseline="0">
              <a:solidFill>
                <a:srgbClr val="FF0000"/>
              </a:solidFill>
              <a:latin typeface="ＭＳ Ｐゴシック"/>
              <a:ea typeface="ＭＳ Ｐゴシック"/>
            </a:endParaRP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0.02</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5" name="Line 89"/>
          <xdr:cNvSpPr>
            <a:spLocks noChangeShapeType="1"/>
          </xdr:cNvSpPr>
        </xdr:nvSpPr>
        <xdr:spPr bwMode="auto">
          <a:xfrm flipV="1">
            <a:off x="3052849" y="33982428"/>
            <a:ext cx="231093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 name="AutoShape 96"/>
          <xdr:cNvSpPr>
            <a:spLocks noChangeArrowheads="1"/>
          </xdr:cNvSpPr>
        </xdr:nvSpPr>
        <xdr:spPr bwMode="auto">
          <a:xfrm>
            <a:off x="2132215" y="31812808"/>
            <a:ext cx="2969721" cy="332509"/>
          </a:xfrm>
          <a:prstGeom prst="bracketPair">
            <a:avLst>
              <a:gd name="adj" fmla="val 8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Line 97"/>
          <xdr:cNvSpPr>
            <a:spLocks noChangeShapeType="1"/>
          </xdr:cNvSpPr>
        </xdr:nvSpPr>
        <xdr:spPr bwMode="auto">
          <a:xfrm>
            <a:off x="4204162" y="31455360"/>
            <a:ext cx="21550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type="arrow" w="med" len="med"/>
          </a:ln>
          <a:extLst>
            <a:ext uri="{909E8E84-426E-40DD-AFC4-6F175D3DCCD1}">
              <a14:hiddenFill xmlns:a14="http://schemas.microsoft.com/office/drawing/2010/main">
                <a:noFill/>
              </a14:hiddenFill>
            </a:ext>
          </a:extLst>
        </xdr:spPr>
      </xdr:sp>
      <xdr:sp macro="" textlink="">
        <xdr:nvSpPr>
          <xdr:cNvPr id="8" name="Line 98"/>
          <xdr:cNvSpPr>
            <a:spLocks noChangeShapeType="1"/>
          </xdr:cNvSpPr>
        </xdr:nvSpPr>
        <xdr:spPr bwMode="auto">
          <a:xfrm>
            <a:off x="3027911" y="32353134"/>
            <a:ext cx="0" cy="650055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 name="Text Box 102"/>
          <xdr:cNvSpPr txBox="1">
            <a:spLocks noChangeArrowheads="1"/>
          </xdr:cNvSpPr>
        </xdr:nvSpPr>
        <xdr:spPr bwMode="auto">
          <a:xfrm>
            <a:off x="5366535" y="33663594"/>
            <a:ext cx="2946488" cy="6385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chemeClr val="tx1"/>
                </a:solidFill>
                <a:latin typeface="ＭＳ Ｐゴシック"/>
                <a:ea typeface="ＭＳ Ｐゴシック"/>
              </a:rPr>
              <a:t>Ａ</a:t>
            </a:r>
          </a:p>
          <a:p>
            <a:pPr algn="ctr" rtl="0">
              <a:lnSpc>
                <a:spcPts val="1300"/>
              </a:lnSpc>
              <a:defRPr sz="1000"/>
            </a:pPr>
            <a:r>
              <a:rPr lang="ja-JP" altLang="en-US" sz="1100" b="0" i="0" u="none" strike="noStrike" baseline="0">
                <a:solidFill>
                  <a:schemeClr val="tx1"/>
                </a:solidFill>
                <a:latin typeface="ＭＳ Ｐゴシック"/>
                <a:ea typeface="ＭＳ Ｐゴシック"/>
              </a:rPr>
              <a:t>民間会社　１社</a:t>
            </a:r>
            <a:endParaRPr lang="en-US" altLang="ja-JP" sz="1100" b="0" i="0" u="none" strike="noStrike" baseline="0">
              <a:solidFill>
                <a:schemeClr val="tx1"/>
              </a:solidFill>
              <a:latin typeface="ＭＳ Ｐゴシック"/>
              <a:ea typeface="ＭＳ Ｐゴシック"/>
            </a:endParaRP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0.7</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10" name="Text Box 103"/>
          <xdr:cNvSpPr txBox="1">
            <a:spLocks noChangeArrowheads="1"/>
          </xdr:cNvSpPr>
        </xdr:nvSpPr>
        <xdr:spPr bwMode="auto">
          <a:xfrm>
            <a:off x="5480152" y="33195532"/>
            <a:ext cx="2696529" cy="23877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一般競争入札</a:t>
            </a:r>
            <a:r>
              <a:rPr lang="en-US" altLang="ja-JP" sz="1100" b="0" i="0" u="none" strike="noStrike" baseline="0">
                <a:solidFill>
                  <a:schemeClr val="tx1"/>
                </a:solidFill>
                <a:latin typeface="ＭＳ Ｐゴシック"/>
                <a:ea typeface="ＭＳ Ｐゴシック"/>
              </a:rPr>
              <a:t>】</a:t>
            </a:r>
          </a:p>
        </xdr:txBody>
      </xdr:sp>
      <xdr:sp macro="" textlink="">
        <xdr:nvSpPr>
          <xdr:cNvPr id="11" name="AutoShape 104"/>
          <xdr:cNvSpPr>
            <a:spLocks noChangeArrowheads="1"/>
          </xdr:cNvSpPr>
        </xdr:nvSpPr>
        <xdr:spPr bwMode="auto">
          <a:xfrm>
            <a:off x="5372100" y="34414691"/>
            <a:ext cx="3192088" cy="773084"/>
          </a:xfrm>
          <a:prstGeom prst="bracketPair">
            <a:avLst>
              <a:gd name="adj" fmla="val 1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Text Box 95"/>
          <xdr:cNvSpPr txBox="1">
            <a:spLocks noChangeArrowheads="1"/>
          </xdr:cNvSpPr>
        </xdr:nvSpPr>
        <xdr:spPr bwMode="auto">
          <a:xfrm>
            <a:off x="2351876" y="31877506"/>
            <a:ext cx="1961800" cy="2101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algn="l" rtl="0">
              <a:defRPr sz="1000"/>
            </a:pPr>
            <a:r>
              <a:rPr lang="ja-JP" altLang="en-US" sz="1100" b="0" i="0" u="none" strike="noStrike" baseline="0">
                <a:solidFill>
                  <a:schemeClr val="tx1"/>
                </a:solidFill>
                <a:latin typeface="ＭＳ Ｐゴシック"/>
                <a:ea typeface="ＭＳ Ｐゴシック"/>
              </a:rPr>
              <a:t>海外経済の調査・分析・公表等</a:t>
            </a:r>
          </a:p>
        </xdr:txBody>
      </xdr:sp>
      <xdr:sp macro="" textlink="">
        <xdr:nvSpPr>
          <xdr:cNvPr id="13" name="Text Box 107"/>
          <xdr:cNvSpPr txBox="1">
            <a:spLocks noChangeArrowheads="1"/>
          </xdr:cNvSpPr>
        </xdr:nvSpPr>
        <xdr:spPr bwMode="auto">
          <a:xfrm>
            <a:off x="5540748" y="34484905"/>
            <a:ext cx="2923764" cy="60170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ja-JP" sz="1100" b="0" i="0" baseline="0">
                <a:effectLst/>
                <a:latin typeface="+mn-ea"/>
                <a:ea typeface="+mn-ea"/>
                <a:cs typeface="+mn-cs"/>
              </a:rPr>
              <a:t>・「</a:t>
            </a:r>
            <a:r>
              <a:rPr lang="ja-JP" altLang="en-US" sz="1100" b="0" i="0" baseline="0">
                <a:effectLst/>
                <a:latin typeface="+mn-ea"/>
                <a:ea typeface="+mn-ea"/>
                <a:cs typeface="+mn-cs"/>
              </a:rPr>
              <a:t>海外経済データ</a:t>
            </a:r>
            <a:r>
              <a:rPr lang="ja-JP" altLang="ja-JP" sz="1100" b="0" i="0" baseline="0">
                <a:effectLst/>
                <a:latin typeface="+mn-ea"/>
                <a:ea typeface="+mn-ea"/>
                <a:cs typeface="+mn-cs"/>
              </a:rPr>
              <a:t>」</a:t>
            </a:r>
            <a:r>
              <a:rPr lang="ja-JP" altLang="en-US" sz="1100" b="0" i="0" u="none" strike="noStrike" baseline="0">
                <a:solidFill>
                  <a:schemeClr val="tx1"/>
                </a:solidFill>
                <a:latin typeface="+mn-ea"/>
                <a:ea typeface="+mn-ea"/>
              </a:rPr>
              <a:t>の印刷製本</a:t>
            </a:r>
          </a:p>
        </xdr:txBody>
      </xdr:sp>
      <xdr:sp macro="" textlink="">
        <xdr:nvSpPr>
          <xdr:cNvPr id="14" name="Text Box 76"/>
          <xdr:cNvSpPr txBox="1">
            <a:spLocks noChangeArrowheads="1"/>
          </xdr:cNvSpPr>
        </xdr:nvSpPr>
        <xdr:spPr bwMode="auto">
          <a:xfrm>
            <a:off x="5374109" y="36013050"/>
            <a:ext cx="2946488" cy="58260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Ｂ</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民間会社　８社</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27.7</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15" name="Text Box 77"/>
          <xdr:cNvSpPr txBox="1">
            <a:spLocks noChangeArrowheads="1"/>
          </xdr:cNvSpPr>
        </xdr:nvSpPr>
        <xdr:spPr bwMode="auto">
          <a:xfrm>
            <a:off x="5639217" y="36738919"/>
            <a:ext cx="2878317" cy="43934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chemeClr val="tx1"/>
                </a:solidFill>
                <a:latin typeface="ＭＳ Ｐゴシック"/>
                <a:ea typeface="ＭＳ Ｐゴシック"/>
              </a:rPr>
              <a:t>情報通信を利用したデータベースやニュース情報の入手</a:t>
            </a:r>
          </a:p>
        </xdr:txBody>
      </xdr:sp>
      <xdr:sp macro="" textlink="">
        <xdr:nvSpPr>
          <xdr:cNvPr id="16" name="AutoShape 85"/>
          <xdr:cNvSpPr>
            <a:spLocks noChangeArrowheads="1"/>
          </xdr:cNvSpPr>
        </xdr:nvSpPr>
        <xdr:spPr bwMode="auto">
          <a:xfrm>
            <a:off x="5413664" y="39294261"/>
            <a:ext cx="3197641" cy="814649"/>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 name="Line 100"/>
          <xdr:cNvSpPr>
            <a:spLocks noChangeShapeType="1"/>
          </xdr:cNvSpPr>
        </xdr:nvSpPr>
        <xdr:spPr bwMode="auto">
          <a:xfrm>
            <a:off x="3027911" y="38837061"/>
            <a:ext cx="2319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Text Box 106"/>
          <xdr:cNvSpPr txBox="1">
            <a:spLocks noChangeArrowheads="1"/>
          </xdr:cNvSpPr>
        </xdr:nvSpPr>
        <xdr:spPr bwMode="auto">
          <a:xfrm>
            <a:off x="5374109" y="38582245"/>
            <a:ext cx="2991935" cy="6017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Ｃ</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民間会社　５社</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3.4</a:t>
            </a:r>
            <a:r>
              <a:rPr lang="ja-JP" altLang="en-US" sz="1100" b="0" i="0" u="none" strike="noStrike" baseline="0">
                <a:solidFill>
                  <a:sysClr val="windowText" lastClr="000000"/>
                </a:solidFill>
                <a:latin typeface="ＭＳ Ｐゴシック"/>
                <a:ea typeface="ＭＳ Ｐゴシック"/>
              </a:rPr>
              <a:t>百万円</a:t>
            </a:r>
          </a:p>
        </xdr:txBody>
      </xdr:sp>
      <xdr:sp macro="" textlink="">
        <xdr:nvSpPr>
          <xdr:cNvPr id="19" name="Line 110"/>
          <xdr:cNvSpPr>
            <a:spLocks noChangeShapeType="1"/>
          </xdr:cNvSpPr>
        </xdr:nvSpPr>
        <xdr:spPr bwMode="auto">
          <a:xfrm>
            <a:off x="3027911" y="36293368"/>
            <a:ext cx="233587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0" name="Text Box 107"/>
          <xdr:cNvSpPr txBox="1">
            <a:spLocks noChangeArrowheads="1"/>
          </xdr:cNvSpPr>
        </xdr:nvSpPr>
        <xdr:spPr bwMode="auto">
          <a:xfrm>
            <a:off x="5593156" y="39333263"/>
            <a:ext cx="2832870" cy="63759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chemeClr val="tx1"/>
                </a:solidFill>
                <a:latin typeface="ＭＳ Ｐゴシック"/>
                <a:ea typeface="ＭＳ Ｐゴシック"/>
              </a:rPr>
              <a:t>・ニュース情報の入手</a:t>
            </a:r>
          </a:p>
          <a:p>
            <a:pPr algn="l" rtl="0">
              <a:lnSpc>
                <a:spcPts val="1200"/>
              </a:lnSpc>
              <a:defRPr sz="1000"/>
            </a:pPr>
            <a:r>
              <a:rPr lang="ja-JP" altLang="en-US" sz="1100" b="0" i="0" u="none" strike="noStrike" baseline="0">
                <a:solidFill>
                  <a:schemeClr val="tx1"/>
                </a:solidFill>
                <a:latin typeface="ＭＳ Ｐゴシック"/>
                <a:ea typeface="ＭＳ Ｐゴシック"/>
              </a:rPr>
              <a:t>・「世界経済の潮流」の印刷製本</a:t>
            </a:r>
            <a:endParaRPr lang="en-US" altLang="ja-JP" sz="1100" b="0" i="0" u="none" strike="noStrike" baseline="0">
              <a:solidFill>
                <a:schemeClr val="tx1"/>
              </a:solidFill>
              <a:latin typeface="ＭＳ Ｐゴシック"/>
              <a:ea typeface="ＭＳ Ｐゴシック"/>
            </a:endParaRPr>
          </a:p>
          <a:p>
            <a:pPr algn="l" rtl="0">
              <a:lnSpc>
                <a:spcPts val="1200"/>
              </a:lnSpc>
              <a:defRPr sz="1000"/>
            </a:pPr>
            <a:r>
              <a:rPr lang="ja-JP" altLang="en-US" sz="1100" b="0" i="0" u="none" strike="noStrike" baseline="0">
                <a:solidFill>
                  <a:schemeClr val="tx1"/>
                </a:solidFill>
                <a:latin typeface="ＭＳ Ｐゴシック"/>
                <a:ea typeface="ＭＳ Ｐゴシック"/>
              </a:rPr>
              <a:t>・「世界経済の潮流」の和文英訳　等</a:t>
            </a:r>
          </a:p>
        </xdr:txBody>
      </xdr:sp>
      <xdr:sp macro="" textlink="">
        <xdr:nvSpPr>
          <xdr:cNvPr id="21" name="Text Box 79"/>
          <xdr:cNvSpPr txBox="1">
            <a:spLocks noChangeArrowheads="1"/>
          </xdr:cNvSpPr>
        </xdr:nvSpPr>
        <xdr:spPr bwMode="auto">
          <a:xfrm>
            <a:off x="5374109" y="35716972"/>
            <a:ext cx="2469293" cy="28652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随意契約（その他）</a:t>
            </a:r>
            <a:r>
              <a:rPr lang="en-US" altLang="ja-JP" sz="1100" b="0" i="0" u="none" strike="noStrike" baseline="0">
                <a:solidFill>
                  <a:schemeClr val="tx1"/>
                </a:solidFill>
                <a:latin typeface="ＭＳ Ｐゴシック"/>
                <a:ea typeface="ＭＳ Ｐゴシック"/>
              </a:rPr>
              <a:t>】</a:t>
            </a:r>
          </a:p>
        </xdr:txBody>
      </xdr:sp>
      <xdr:sp macro="" textlink="">
        <xdr:nvSpPr>
          <xdr:cNvPr id="22" name="Text Box 109"/>
          <xdr:cNvSpPr txBox="1">
            <a:spLocks noChangeArrowheads="1"/>
          </xdr:cNvSpPr>
        </xdr:nvSpPr>
        <xdr:spPr bwMode="auto">
          <a:xfrm>
            <a:off x="5358960" y="38267065"/>
            <a:ext cx="3219170" cy="2483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chemeClr val="tx1"/>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随意契約（少額）</a:t>
            </a:r>
            <a:r>
              <a:rPr lang="en-US" altLang="ja-JP" sz="1100" b="0" i="0" u="none" strike="noStrike" baseline="0">
                <a:solidFill>
                  <a:schemeClr val="tx1"/>
                </a:solidFill>
                <a:latin typeface="ＭＳ Ｐゴシック"/>
                <a:ea typeface="ＭＳ Ｐゴシック"/>
              </a:rPr>
              <a:t>】</a:t>
            </a:r>
          </a:p>
        </xdr:txBody>
      </xdr:sp>
      <xdr:sp macro="" textlink="">
        <xdr:nvSpPr>
          <xdr:cNvPr id="23" name="AutoShape 104"/>
          <xdr:cNvSpPr>
            <a:spLocks noChangeArrowheads="1"/>
          </xdr:cNvSpPr>
        </xdr:nvSpPr>
        <xdr:spPr bwMode="auto">
          <a:xfrm>
            <a:off x="5438600" y="36642502"/>
            <a:ext cx="3207556" cy="773084"/>
          </a:xfrm>
          <a:prstGeom prst="bracketPair">
            <a:avLst>
              <a:gd name="adj" fmla="val 111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87"/>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3" t="s">
        <v>0</v>
      </c>
      <c r="Y2" s="55"/>
      <c r="Z2" s="41"/>
      <c r="AA2" s="41"/>
      <c r="AB2" s="41"/>
      <c r="AC2" s="41"/>
      <c r="AD2" s="147">
        <v>2022</v>
      </c>
      <c r="AE2" s="147"/>
      <c r="AF2" s="147"/>
      <c r="AG2" s="147"/>
      <c r="AH2" s="147"/>
      <c r="AI2" s="65" t="s">
        <v>252</v>
      </c>
      <c r="AJ2" s="147" t="s">
        <v>598</v>
      </c>
      <c r="AK2" s="147"/>
      <c r="AL2" s="147"/>
      <c r="AM2" s="147"/>
      <c r="AN2" s="65" t="s">
        <v>252</v>
      </c>
      <c r="AO2" s="147">
        <v>21</v>
      </c>
      <c r="AP2" s="147"/>
      <c r="AQ2" s="147"/>
      <c r="AR2" s="66" t="s">
        <v>252</v>
      </c>
      <c r="AS2" s="148">
        <v>19</v>
      </c>
      <c r="AT2" s="148"/>
      <c r="AU2" s="148"/>
      <c r="AV2" s="65" t="str">
        <f>IF(AW2="","","-")</f>
        <v/>
      </c>
      <c r="AW2" s="149"/>
      <c r="AX2" s="149"/>
    </row>
    <row r="3" spans="1:50" ht="21" customHeight="1" thickBot="1" x14ac:dyDescent="0.25">
      <c r="A3" s="150" t="s">
        <v>556</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20" t="s">
        <v>56</v>
      </c>
      <c r="AJ3" s="152" t="s">
        <v>566</v>
      </c>
      <c r="AK3" s="152"/>
      <c r="AL3" s="152"/>
      <c r="AM3" s="152"/>
      <c r="AN3" s="152"/>
      <c r="AO3" s="152"/>
      <c r="AP3" s="152"/>
      <c r="AQ3" s="152"/>
      <c r="AR3" s="152"/>
      <c r="AS3" s="152"/>
      <c r="AT3" s="152"/>
      <c r="AU3" s="152"/>
      <c r="AV3" s="152"/>
      <c r="AW3" s="152"/>
      <c r="AX3" s="21" t="s">
        <v>57</v>
      </c>
    </row>
    <row r="4" spans="1:50" ht="24.75" customHeight="1" x14ac:dyDescent="0.2">
      <c r="A4" s="161" t="s">
        <v>23</v>
      </c>
      <c r="B4" s="162"/>
      <c r="C4" s="162"/>
      <c r="D4" s="162"/>
      <c r="E4" s="162"/>
      <c r="F4" s="162"/>
      <c r="G4" s="163" t="s">
        <v>567</v>
      </c>
      <c r="H4" s="164"/>
      <c r="I4" s="164"/>
      <c r="J4" s="164"/>
      <c r="K4" s="164"/>
      <c r="L4" s="164"/>
      <c r="M4" s="164"/>
      <c r="N4" s="164"/>
      <c r="O4" s="164"/>
      <c r="P4" s="164"/>
      <c r="Q4" s="164"/>
      <c r="R4" s="164"/>
      <c r="S4" s="164"/>
      <c r="T4" s="164"/>
      <c r="U4" s="164"/>
      <c r="V4" s="164"/>
      <c r="W4" s="164"/>
      <c r="X4" s="164"/>
      <c r="Y4" s="165" t="s">
        <v>1</v>
      </c>
      <c r="Z4" s="166"/>
      <c r="AA4" s="166"/>
      <c r="AB4" s="166"/>
      <c r="AC4" s="166"/>
      <c r="AD4" s="167"/>
      <c r="AE4" s="168" t="s">
        <v>568</v>
      </c>
      <c r="AF4" s="169"/>
      <c r="AG4" s="169"/>
      <c r="AH4" s="169"/>
      <c r="AI4" s="169"/>
      <c r="AJ4" s="169"/>
      <c r="AK4" s="169"/>
      <c r="AL4" s="169"/>
      <c r="AM4" s="169"/>
      <c r="AN4" s="169"/>
      <c r="AO4" s="169"/>
      <c r="AP4" s="170"/>
      <c r="AQ4" s="171" t="s">
        <v>2</v>
      </c>
      <c r="AR4" s="166"/>
      <c r="AS4" s="166"/>
      <c r="AT4" s="166"/>
      <c r="AU4" s="166"/>
      <c r="AV4" s="166"/>
      <c r="AW4" s="166"/>
      <c r="AX4" s="172"/>
    </row>
    <row r="5" spans="1:50" ht="30" customHeight="1" x14ac:dyDescent="0.2">
      <c r="A5" s="173" t="s">
        <v>59</v>
      </c>
      <c r="B5" s="174"/>
      <c r="C5" s="174"/>
      <c r="D5" s="174"/>
      <c r="E5" s="174"/>
      <c r="F5" s="175"/>
      <c r="G5" s="176" t="s">
        <v>569</v>
      </c>
      <c r="H5" s="177"/>
      <c r="I5" s="177"/>
      <c r="J5" s="177"/>
      <c r="K5" s="177"/>
      <c r="L5" s="177"/>
      <c r="M5" s="178" t="s">
        <v>58</v>
      </c>
      <c r="N5" s="179"/>
      <c r="O5" s="179"/>
      <c r="P5" s="179"/>
      <c r="Q5" s="179"/>
      <c r="R5" s="180"/>
      <c r="S5" s="181" t="s">
        <v>570</v>
      </c>
      <c r="T5" s="177"/>
      <c r="U5" s="177"/>
      <c r="V5" s="177"/>
      <c r="W5" s="177"/>
      <c r="X5" s="182"/>
      <c r="Y5" s="183" t="s">
        <v>3</v>
      </c>
      <c r="Z5" s="184"/>
      <c r="AA5" s="184"/>
      <c r="AB5" s="184"/>
      <c r="AC5" s="184"/>
      <c r="AD5" s="185"/>
      <c r="AE5" s="128" t="s">
        <v>571</v>
      </c>
      <c r="AF5" s="128"/>
      <c r="AG5" s="128"/>
      <c r="AH5" s="128"/>
      <c r="AI5" s="128"/>
      <c r="AJ5" s="128"/>
      <c r="AK5" s="128"/>
      <c r="AL5" s="128"/>
      <c r="AM5" s="128"/>
      <c r="AN5" s="128"/>
      <c r="AO5" s="128"/>
      <c r="AP5" s="129"/>
      <c r="AQ5" s="130" t="s">
        <v>662</v>
      </c>
      <c r="AR5" s="131"/>
      <c r="AS5" s="131"/>
      <c r="AT5" s="131"/>
      <c r="AU5" s="131"/>
      <c r="AV5" s="131"/>
      <c r="AW5" s="131"/>
      <c r="AX5" s="132"/>
    </row>
    <row r="6" spans="1:50" ht="39" customHeight="1" x14ac:dyDescent="0.2">
      <c r="A6" s="133" t="s">
        <v>4</v>
      </c>
      <c r="B6" s="134"/>
      <c r="C6" s="134"/>
      <c r="D6" s="134"/>
      <c r="E6" s="134"/>
      <c r="F6" s="134"/>
      <c r="G6" s="135" t="str">
        <f>入力規則等!F39</f>
        <v>一般会計</v>
      </c>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7"/>
    </row>
    <row r="7" spans="1:50" ht="49.5" customHeight="1" x14ac:dyDescent="0.2">
      <c r="A7" s="138" t="s">
        <v>20</v>
      </c>
      <c r="B7" s="139"/>
      <c r="C7" s="139"/>
      <c r="D7" s="139"/>
      <c r="E7" s="139"/>
      <c r="F7" s="140"/>
      <c r="G7" s="141" t="s">
        <v>572</v>
      </c>
      <c r="H7" s="142"/>
      <c r="I7" s="142"/>
      <c r="J7" s="142"/>
      <c r="K7" s="142"/>
      <c r="L7" s="142"/>
      <c r="M7" s="142"/>
      <c r="N7" s="142"/>
      <c r="O7" s="142"/>
      <c r="P7" s="142"/>
      <c r="Q7" s="142"/>
      <c r="R7" s="142"/>
      <c r="S7" s="142"/>
      <c r="T7" s="142"/>
      <c r="U7" s="142"/>
      <c r="V7" s="142"/>
      <c r="W7" s="142"/>
      <c r="X7" s="143"/>
      <c r="Y7" s="144" t="s">
        <v>237</v>
      </c>
      <c r="Z7" s="145"/>
      <c r="AA7" s="145"/>
      <c r="AB7" s="145"/>
      <c r="AC7" s="145"/>
      <c r="AD7" s="146"/>
      <c r="AE7" s="186" t="s">
        <v>573</v>
      </c>
      <c r="AF7" s="187"/>
      <c r="AG7" s="187"/>
      <c r="AH7" s="187"/>
      <c r="AI7" s="187"/>
      <c r="AJ7" s="187"/>
      <c r="AK7" s="187"/>
      <c r="AL7" s="187"/>
      <c r="AM7" s="187"/>
      <c r="AN7" s="187"/>
      <c r="AO7" s="187"/>
      <c r="AP7" s="187"/>
      <c r="AQ7" s="187"/>
      <c r="AR7" s="187"/>
      <c r="AS7" s="187"/>
      <c r="AT7" s="187"/>
      <c r="AU7" s="187"/>
      <c r="AV7" s="187"/>
      <c r="AW7" s="187"/>
      <c r="AX7" s="188"/>
    </row>
    <row r="8" spans="1:50" ht="53.25" customHeight="1" x14ac:dyDescent="0.2">
      <c r="A8" s="138" t="s">
        <v>173</v>
      </c>
      <c r="B8" s="139"/>
      <c r="C8" s="139"/>
      <c r="D8" s="139"/>
      <c r="E8" s="139"/>
      <c r="F8" s="140"/>
      <c r="G8" s="153" t="str">
        <f>入力規則等!A27</f>
        <v>-</v>
      </c>
      <c r="H8" s="154"/>
      <c r="I8" s="154"/>
      <c r="J8" s="154"/>
      <c r="K8" s="154"/>
      <c r="L8" s="154"/>
      <c r="M8" s="154"/>
      <c r="N8" s="154"/>
      <c r="O8" s="154"/>
      <c r="P8" s="154"/>
      <c r="Q8" s="154"/>
      <c r="R8" s="154"/>
      <c r="S8" s="154"/>
      <c r="T8" s="154"/>
      <c r="U8" s="154"/>
      <c r="V8" s="154"/>
      <c r="W8" s="154"/>
      <c r="X8" s="155"/>
      <c r="Y8" s="156" t="s">
        <v>174</v>
      </c>
      <c r="Z8" s="157"/>
      <c r="AA8" s="157"/>
      <c r="AB8" s="157"/>
      <c r="AC8" s="157"/>
      <c r="AD8" s="158"/>
      <c r="AE8" s="159" t="str">
        <f>入力規則等!K13</f>
        <v>その他の事項経費</v>
      </c>
      <c r="AF8" s="154"/>
      <c r="AG8" s="154"/>
      <c r="AH8" s="154"/>
      <c r="AI8" s="154"/>
      <c r="AJ8" s="154"/>
      <c r="AK8" s="154"/>
      <c r="AL8" s="154"/>
      <c r="AM8" s="154"/>
      <c r="AN8" s="154"/>
      <c r="AO8" s="154"/>
      <c r="AP8" s="154"/>
      <c r="AQ8" s="154"/>
      <c r="AR8" s="154"/>
      <c r="AS8" s="154"/>
      <c r="AT8" s="154"/>
      <c r="AU8" s="154"/>
      <c r="AV8" s="154"/>
      <c r="AW8" s="154"/>
      <c r="AX8" s="160"/>
    </row>
    <row r="9" spans="1:50" ht="58.5" customHeight="1" x14ac:dyDescent="0.2">
      <c r="A9" s="123" t="s">
        <v>21</v>
      </c>
      <c r="B9" s="124"/>
      <c r="C9" s="124"/>
      <c r="D9" s="124"/>
      <c r="E9" s="124"/>
      <c r="F9" s="124"/>
      <c r="G9" s="125" t="s">
        <v>574</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7"/>
    </row>
    <row r="10" spans="1:50" ht="80.25" customHeight="1" x14ac:dyDescent="0.2">
      <c r="A10" s="227" t="s">
        <v>27</v>
      </c>
      <c r="B10" s="228"/>
      <c r="C10" s="228"/>
      <c r="D10" s="228"/>
      <c r="E10" s="228"/>
      <c r="F10" s="228"/>
      <c r="G10" s="229" t="s">
        <v>658</v>
      </c>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1"/>
    </row>
    <row r="11" spans="1:50" ht="42" customHeight="1" x14ac:dyDescent="0.2">
      <c r="A11" s="227" t="s">
        <v>5</v>
      </c>
      <c r="B11" s="228"/>
      <c r="C11" s="228"/>
      <c r="D11" s="228"/>
      <c r="E11" s="228"/>
      <c r="F11" s="232"/>
      <c r="G11" s="233" t="str">
        <f>入力規則等!P10</f>
        <v>直接実施</v>
      </c>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5"/>
    </row>
    <row r="12" spans="1:50" ht="21" customHeight="1" x14ac:dyDescent="0.2">
      <c r="A12" s="236" t="s">
        <v>22</v>
      </c>
      <c r="B12" s="237"/>
      <c r="C12" s="237"/>
      <c r="D12" s="237"/>
      <c r="E12" s="237"/>
      <c r="F12" s="238"/>
      <c r="G12" s="243"/>
      <c r="H12" s="244"/>
      <c r="I12" s="244"/>
      <c r="J12" s="244"/>
      <c r="K12" s="244"/>
      <c r="L12" s="244"/>
      <c r="M12" s="244"/>
      <c r="N12" s="244"/>
      <c r="O12" s="244"/>
      <c r="P12" s="198" t="s">
        <v>384</v>
      </c>
      <c r="Q12" s="199"/>
      <c r="R12" s="199"/>
      <c r="S12" s="199"/>
      <c r="T12" s="199"/>
      <c r="U12" s="199"/>
      <c r="V12" s="245"/>
      <c r="W12" s="198" t="s">
        <v>536</v>
      </c>
      <c r="X12" s="199"/>
      <c r="Y12" s="199"/>
      <c r="Z12" s="199"/>
      <c r="AA12" s="199"/>
      <c r="AB12" s="199"/>
      <c r="AC12" s="245"/>
      <c r="AD12" s="198" t="s">
        <v>538</v>
      </c>
      <c r="AE12" s="199"/>
      <c r="AF12" s="199"/>
      <c r="AG12" s="199"/>
      <c r="AH12" s="199"/>
      <c r="AI12" s="199"/>
      <c r="AJ12" s="245"/>
      <c r="AK12" s="198" t="s">
        <v>548</v>
      </c>
      <c r="AL12" s="199"/>
      <c r="AM12" s="199"/>
      <c r="AN12" s="199"/>
      <c r="AO12" s="199"/>
      <c r="AP12" s="199"/>
      <c r="AQ12" s="245"/>
      <c r="AR12" s="198" t="s">
        <v>549</v>
      </c>
      <c r="AS12" s="199"/>
      <c r="AT12" s="199"/>
      <c r="AU12" s="199"/>
      <c r="AV12" s="199"/>
      <c r="AW12" s="199"/>
      <c r="AX12" s="200"/>
    </row>
    <row r="13" spans="1:50" ht="21" customHeight="1" x14ac:dyDescent="0.2">
      <c r="A13" s="239"/>
      <c r="B13" s="240"/>
      <c r="C13" s="240"/>
      <c r="D13" s="240"/>
      <c r="E13" s="240"/>
      <c r="F13" s="241"/>
      <c r="G13" s="216" t="s">
        <v>6</v>
      </c>
      <c r="H13" s="217"/>
      <c r="I13" s="201" t="s">
        <v>7</v>
      </c>
      <c r="J13" s="202"/>
      <c r="K13" s="202"/>
      <c r="L13" s="202"/>
      <c r="M13" s="202"/>
      <c r="N13" s="202"/>
      <c r="O13" s="203"/>
      <c r="P13" s="192">
        <v>40</v>
      </c>
      <c r="Q13" s="193"/>
      <c r="R13" s="193"/>
      <c r="S13" s="193"/>
      <c r="T13" s="193"/>
      <c r="U13" s="193"/>
      <c r="V13" s="194"/>
      <c r="W13" s="192">
        <v>42</v>
      </c>
      <c r="X13" s="193"/>
      <c r="Y13" s="193"/>
      <c r="Z13" s="193"/>
      <c r="AA13" s="193"/>
      <c r="AB13" s="193"/>
      <c r="AC13" s="194"/>
      <c r="AD13" s="192">
        <v>41</v>
      </c>
      <c r="AE13" s="193"/>
      <c r="AF13" s="193"/>
      <c r="AG13" s="193"/>
      <c r="AH13" s="193"/>
      <c r="AI13" s="193"/>
      <c r="AJ13" s="194"/>
      <c r="AK13" s="192">
        <v>21</v>
      </c>
      <c r="AL13" s="193"/>
      <c r="AM13" s="193"/>
      <c r="AN13" s="193"/>
      <c r="AO13" s="193"/>
      <c r="AP13" s="193"/>
      <c r="AQ13" s="194"/>
      <c r="AR13" s="204">
        <v>24</v>
      </c>
      <c r="AS13" s="205"/>
      <c r="AT13" s="205"/>
      <c r="AU13" s="205"/>
      <c r="AV13" s="205"/>
      <c r="AW13" s="205"/>
      <c r="AX13" s="206"/>
    </row>
    <row r="14" spans="1:50" ht="21" customHeight="1" x14ac:dyDescent="0.2">
      <c r="A14" s="239"/>
      <c r="B14" s="240"/>
      <c r="C14" s="240"/>
      <c r="D14" s="240"/>
      <c r="E14" s="240"/>
      <c r="F14" s="241"/>
      <c r="G14" s="218"/>
      <c r="H14" s="219"/>
      <c r="I14" s="189" t="s">
        <v>8</v>
      </c>
      <c r="J14" s="207"/>
      <c r="K14" s="207"/>
      <c r="L14" s="207"/>
      <c r="M14" s="207"/>
      <c r="N14" s="207"/>
      <c r="O14" s="208"/>
      <c r="P14" s="192" t="s">
        <v>573</v>
      </c>
      <c r="Q14" s="193"/>
      <c r="R14" s="193"/>
      <c r="S14" s="193"/>
      <c r="T14" s="193"/>
      <c r="U14" s="193"/>
      <c r="V14" s="194"/>
      <c r="W14" s="192" t="s">
        <v>573</v>
      </c>
      <c r="X14" s="193"/>
      <c r="Y14" s="193"/>
      <c r="Z14" s="193"/>
      <c r="AA14" s="193"/>
      <c r="AB14" s="193"/>
      <c r="AC14" s="194"/>
      <c r="AD14" s="192" t="s">
        <v>573</v>
      </c>
      <c r="AE14" s="193"/>
      <c r="AF14" s="193"/>
      <c r="AG14" s="193"/>
      <c r="AH14" s="193"/>
      <c r="AI14" s="193"/>
      <c r="AJ14" s="194"/>
      <c r="AK14" s="192" t="s">
        <v>573</v>
      </c>
      <c r="AL14" s="193"/>
      <c r="AM14" s="193"/>
      <c r="AN14" s="193"/>
      <c r="AO14" s="193"/>
      <c r="AP14" s="193"/>
      <c r="AQ14" s="194"/>
      <c r="AR14" s="222"/>
      <c r="AS14" s="222"/>
      <c r="AT14" s="222"/>
      <c r="AU14" s="222"/>
      <c r="AV14" s="222"/>
      <c r="AW14" s="222"/>
      <c r="AX14" s="223"/>
    </row>
    <row r="15" spans="1:50" ht="21" customHeight="1" x14ac:dyDescent="0.2">
      <c r="A15" s="239"/>
      <c r="B15" s="240"/>
      <c r="C15" s="240"/>
      <c r="D15" s="240"/>
      <c r="E15" s="240"/>
      <c r="F15" s="241"/>
      <c r="G15" s="218"/>
      <c r="H15" s="219"/>
      <c r="I15" s="189" t="s">
        <v>47</v>
      </c>
      <c r="J15" s="190"/>
      <c r="K15" s="190"/>
      <c r="L15" s="190"/>
      <c r="M15" s="190"/>
      <c r="N15" s="190"/>
      <c r="O15" s="191"/>
      <c r="P15" s="192" t="s">
        <v>573</v>
      </c>
      <c r="Q15" s="193"/>
      <c r="R15" s="193"/>
      <c r="S15" s="193"/>
      <c r="T15" s="193"/>
      <c r="U15" s="193"/>
      <c r="V15" s="194"/>
      <c r="W15" s="192" t="s">
        <v>573</v>
      </c>
      <c r="X15" s="193"/>
      <c r="Y15" s="193"/>
      <c r="Z15" s="193"/>
      <c r="AA15" s="193"/>
      <c r="AB15" s="193"/>
      <c r="AC15" s="194"/>
      <c r="AD15" s="192" t="s">
        <v>573</v>
      </c>
      <c r="AE15" s="193"/>
      <c r="AF15" s="193"/>
      <c r="AG15" s="193"/>
      <c r="AH15" s="193"/>
      <c r="AI15" s="193"/>
      <c r="AJ15" s="194"/>
      <c r="AK15" s="192" t="s">
        <v>573</v>
      </c>
      <c r="AL15" s="193"/>
      <c r="AM15" s="193"/>
      <c r="AN15" s="193"/>
      <c r="AO15" s="193"/>
      <c r="AP15" s="193"/>
      <c r="AQ15" s="194"/>
      <c r="AR15" s="192" t="s">
        <v>646</v>
      </c>
      <c r="AS15" s="193"/>
      <c r="AT15" s="193"/>
      <c r="AU15" s="193"/>
      <c r="AV15" s="193"/>
      <c r="AW15" s="193"/>
      <c r="AX15" s="209"/>
    </row>
    <row r="16" spans="1:50" ht="21" customHeight="1" x14ac:dyDescent="0.2">
      <c r="A16" s="239"/>
      <c r="B16" s="240"/>
      <c r="C16" s="240"/>
      <c r="D16" s="240"/>
      <c r="E16" s="240"/>
      <c r="F16" s="241"/>
      <c r="G16" s="218"/>
      <c r="H16" s="219"/>
      <c r="I16" s="189" t="s">
        <v>48</v>
      </c>
      <c r="J16" s="190"/>
      <c r="K16" s="190"/>
      <c r="L16" s="190"/>
      <c r="M16" s="190"/>
      <c r="N16" s="190"/>
      <c r="O16" s="191"/>
      <c r="P16" s="192" t="s">
        <v>573</v>
      </c>
      <c r="Q16" s="193"/>
      <c r="R16" s="193"/>
      <c r="S16" s="193"/>
      <c r="T16" s="193"/>
      <c r="U16" s="193"/>
      <c r="V16" s="194"/>
      <c r="W16" s="192" t="s">
        <v>573</v>
      </c>
      <c r="X16" s="193"/>
      <c r="Y16" s="193"/>
      <c r="Z16" s="193"/>
      <c r="AA16" s="193"/>
      <c r="AB16" s="193"/>
      <c r="AC16" s="194"/>
      <c r="AD16" s="192" t="s">
        <v>573</v>
      </c>
      <c r="AE16" s="193"/>
      <c r="AF16" s="193"/>
      <c r="AG16" s="193"/>
      <c r="AH16" s="193"/>
      <c r="AI16" s="193"/>
      <c r="AJ16" s="194"/>
      <c r="AK16" s="192" t="s">
        <v>573</v>
      </c>
      <c r="AL16" s="193"/>
      <c r="AM16" s="193"/>
      <c r="AN16" s="193"/>
      <c r="AO16" s="193"/>
      <c r="AP16" s="193"/>
      <c r="AQ16" s="194"/>
      <c r="AR16" s="195"/>
      <c r="AS16" s="196"/>
      <c r="AT16" s="196"/>
      <c r="AU16" s="196"/>
      <c r="AV16" s="196"/>
      <c r="AW16" s="196"/>
      <c r="AX16" s="197"/>
    </row>
    <row r="17" spans="1:50" ht="24.75" customHeight="1" x14ac:dyDescent="0.2">
      <c r="A17" s="239"/>
      <c r="B17" s="240"/>
      <c r="C17" s="240"/>
      <c r="D17" s="240"/>
      <c r="E17" s="240"/>
      <c r="F17" s="241"/>
      <c r="G17" s="218"/>
      <c r="H17" s="219"/>
      <c r="I17" s="189" t="s">
        <v>46</v>
      </c>
      <c r="J17" s="207"/>
      <c r="K17" s="207"/>
      <c r="L17" s="207"/>
      <c r="M17" s="207"/>
      <c r="N17" s="207"/>
      <c r="O17" s="208"/>
      <c r="P17" s="192" t="s">
        <v>573</v>
      </c>
      <c r="Q17" s="193"/>
      <c r="R17" s="193"/>
      <c r="S17" s="193"/>
      <c r="T17" s="193"/>
      <c r="U17" s="193"/>
      <c r="V17" s="194"/>
      <c r="W17" s="192" t="s">
        <v>573</v>
      </c>
      <c r="X17" s="193"/>
      <c r="Y17" s="193"/>
      <c r="Z17" s="193"/>
      <c r="AA17" s="193"/>
      <c r="AB17" s="193"/>
      <c r="AC17" s="194"/>
      <c r="AD17" s="192" t="s">
        <v>573</v>
      </c>
      <c r="AE17" s="193"/>
      <c r="AF17" s="193"/>
      <c r="AG17" s="193"/>
      <c r="AH17" s="193"/>
      <c r="AI17" s="193"/>
      <c r="AJ17" s="194"/>
      <c r="AK17" s="192" t="s">
        <v>573</v>
      </c>
      <c r="AL17" s="193"/>
      <c r="AM17" s="193"/>
      <c r="AN17" s="193"/>
      <c r="AO17" s="193"/>
      <c r="AP17" s="193"/>
      <c r="AQ17" s="194"/>
      <c r="AR17" s="214"/>
      <c r="AS17" s="214"/>
      <c r="AT17" s="214"/>
      <c r="AU17" s="214"/>
      <c r="AV17" s="214"/>
      <c r="AW17" s="214"/>
      <c r="AX17" s="215"/>
    </row>
    <row r="18" spans="1:50" ht="24.75" customHeight="1" x14ac:dyDescent="0.2">
      <c r="A18" s="239"/>
      <c r="B18" s="240"/>
      <c r="C18" s="240"/>
      <c r="D18" s="240"/>
      <c r="E18" s="240"/>
      <c r="F18" s="241"/>
      <c r="G18" s="220"/>
      <c r="H18" s="221"/>
      <c r="I18" s="250" t="s">
        <v>18</v>
      </c>
      <c r="J18" s="251"/>
      <c r="K18" s="251"/>
      <c r="L18" s="251"/>
      <c r="M18" s="251"/>
      <c r="N18" s="251"/>
      <c r="O18" s="252"/>
      <c r="P18" s="210">
        <f>SUM(P13:V17)</f>
        <v>40</v>
      </c>
      <c r="Q18" s="211"/>
      <c r="R18" s="211"/>
      <c r="S18" s="211"/>
      <c r="T18" s="211"/>
      <c r="U18" s="211"/>
      <c r="V18" s="212"/>
      <c r="W18" s="210">
        <f>SUM(W13:AC17)</f>
        <v>42</v>
      </c>
      <c r="X18" s="211"/>
      <c r="Y18" s="211"/>
      <c r="Z18" s="211"/>
      <c r="AA18" s="211"/>
      <c r="AB18" s="211"/>
      <c r="AC18" s="212"/>
      <c r="AD18" s="210">
        <f>SUM(AD13:AJ17)</f>
        <v>41</v>
      </c>
      <c r="AE18" s="211"/>
      <c r="AF18" s="211"/>
      <c r="AG18" s="211"/>
      <c r="AH18" s="211"/>
      <c r="AI18" s="211"/>
      <c r="AJ18" s="212"/>
      <c r="AK18" s="210">
        <f>SUM(AK13:AQ17)</f>
        <v>21</v>
      </c>
      <c r="AL18" s="211"/>
      <c r="AM18" s="211"/>
      <c r="AN18" s="211"/>
      <c r="AO18" s="211"/>
      <c r="AP18" s="211"/>
      <c r="AQ18" s="212"/>
      <c r="AR18" s="210">
        <f>SUM(AR13:AX17)</f>
        <v>24</v>
      </c>
      <c r="AS18" s="211"/>
      <c r="AT18" s="211"/>
      <c r="AU18" s="211"/>
      <c r="AV18" s="211"/>
      <c r="AW18" s="211"/>
      <c r="AX18" s="213"/>
    </row>
    <row r="19" spans="1:50" ht="24.75" customHeight="1" x14ac:dyDescent="0.2">
      <c r="A19" s="239"/>
      <c r="B19" s="240"/>
      <c r="C19" s="240"/>
      <c r="D19" s="240"/>
      <c r="E19" s="240"/>
      <c r="F19" s="241"/>
      <c r="G19" s="246" t="s">
        <v>9</v>
      </c>
      <c r="H19" s="247"/>
      <c r="I19" s="247"/>
      <c r="J19" s="247"/>
      <c r="K19" s="247"/>
      <c r="L19" s="247"/>
      <c r="M19" s="247"/>
      <c r="N19" s="247"/>
      <c r="O19" s="247"/>
      <c r="P19" s="192">
        <v>39</v>
      </c>
      <c r="Q19" s="193"/>
      <c r="R19" s="193"/>
      <c r="S19" s="193"/>
      <c r="T19" s="193"/>
      <c r="U19" s="193"/>
      <c r="V19" s="194"/>
      <c r="W19" s="192">
        <v>38</v>
      </c>
      <c r="X19" s="193"/>
      <c r="Y19" s="193"/>
      <c r="Z19" s="193"/>
      <c r="AA19" s="193"/>
      <c r="AB19" s="193"/>
      <c r="AC19" s="194"/>
      <c r="AD19" s="192">
        <v>32</v>
      </c>
      <c r="AE19" s="193"/>
      <c r="AF19" s="193"/>
      <c r="AG19" s="193"/>
      <c r="AH19" s="193"/>
      <c r="AI19" s="193"/>
      <c r="AJ19" s="194"/>
      <c r="AK19" s="248"/>
      <c r="AL19" s="248"/>
      <c r="AM19" s="248"/>
      <c r="AN19" s="248"/>
      <c r="AO19" s="248"/>
      <c r="AP19" s="248"/>
      <c r="AQ19" s="248"/>
      <c r="AR19" s="248"/>
      <c r="AS19" s="248"/>
      <c r="AT19" s="248"/>
      <c r="AU19" s="248"/>
      <c r="AV19" s="248"/>
      <c r="AW19" s="248"/>
      <c r="AX19" s="249"/>
    </row>
    <row r="20" spans="1:50" ht="24.75" customHeight="1" x14ac:dyDescent="0.2">
      <c r="A20" s="239"/>
      <c r="B20" s="240"/>
      <c r="C20" s="240"/>
      <c r="D20" s="240"/>
      <c r="E20" s="240"/>
      <c r="F20" s="241"/>
      <c r="G20" s="246" t="s">
        <v>10</v>
      </c>
      <c r="H20" s="247"/>
      <c r="I20" s="247"/>
      <c r="J20" s="247"/>
      <c r="K20" s="247"/>
      <c r="L20" s="247"/>
      <c r="M20" s="247"/>
      <c r="N20" s="247"/>
      <c r="O20" s="247"/>
      <c r="P20" s="255">
        <f>IF(P18=0, "-", SUM(P19)/P18)</f>
        <v>0.97499999999999998</v>
      </c>
      <c r="Q20" s="255"/>
      <c r="R20" s="255"/>
      <c r="S20" s="255"/>
      <c r="T20" s="255"/>
      <c r="U20" s="255"/>
      <c r="V20" s="255"/>
      <c r="W20" s="255">
        <f>IF(W18=0, "-", SUM(W19)/W18)</f>
        <v>0.90476190476190477</v>
      </c>
      <c r="X20" s="255"/>
      <c r="Y20" s="255"/>
      <c r="Z20" s="255"/>
      <c r="AA20" s="255"/>
      <c r="AB20" s="255"/>
      <c r="AC20" s="255"/>
      <c r="AD20" s="255">
        <f>IF(AD18=0, "-", SUM(AD19)/AD18)</f>
        <v>0.78048780487804881</v>
      </c>
      <c r="AE20" s="255"/>
      <c r="AF20" s="255"/>
      <c r="AG20" s="255"/>
      <c r="AH20" s="255"/>
      <c r="AI20" s="255"/>
      <c r="AJ20" s="255"/>
      <c r="AK20" s="248"/>
      <c r="AL20" s="248"/>
      <c r="AM20" s="248"/>
      <c r="AN20" s="248"/>
      <c r="AO20" s="248"/>
      <c r="AP20" s="248"/>
      <c r="AQ20" s="256"/>
      <c r="AR20" s="256"/>
      <c r="AS20" s="256"/>
      <c r="AT20" s="256"/>
      <c r="AU20" s="248"/>
      <c r="AV20" s="248"/>
      <c r="AW20" s="248"/>
      <c r="AX20" s="249"/>
    </row>
    <row r="21" spans="1:50" ht="25.5" customHeight="1" x14ac:dyDescent="0.2">
      <c r="A21" s="123"/>
      <c r="B21" s="124"/>
      <c r="C21" s="124"/>
      <c r="D21" s="124"/>
      <c r="E21" s="124"/>
      <c r="F21" s="242"/>
      <c r="G21" s="253" t="s">
        <v>212</v>
      </c>
      <c r="H21" s="254"/>
      <c r="I21" s="254"/>
      <c r="J21" s="254"/>
      <c r="K21" s="254"/>
      <c r="L21" s="254"/>
      <c r="M21" s="254"/>
      <c r="N21" s="254"/>
      <c r="O21" s="254"/>
      <c r="P21" s="255">
        <f>IF(P19=0, "-", SUM(P19)/SUM(P13,P14))</f>
        <v>0.97499999999999998</v>
      </c>
      <c r="Q21" s="255"/>
      <c r="R21" s="255"/>
      <c r="S21" s="255"/>
      <c r="T21" s="255"/>
      <c r="U21" s="255"/>
      <c r="V21" s="255"/>
      <c r="W21" s="255">
        <f>IF(W19=0, "-", SUM(W19)/SUM(W13,W14))</f>
        <v>0.90476190476190477</v>
      </c>
      <c r="X21" s="255"/>
      <c r="Y21" s="255"/>
      <c r="Z21" s="255"/>
      <c r="AA21" s="255"/>
      <c r="AB21" s="255"/>
      <c r="AC21" s="255"/>
      <c r="AD21" s="255">
        <f>IF(AD19=0, "-", SUM(AD19)/SUM(AD13,AD14))</f>
        <v>0.78048780487804881</v>
      </c>
      <c r="AE21" s="255"/>
      <c r="AF21" s="255"/>
      <c r="AG21" s="255"/>
      <c r="AH21" s="255"/>
      <c r="AI21" s="255"/>
      <c r="AJ21" s="255"/>
      <c r="AK21" s="248"/>
      <c r="AL21" s="248"/>
      <c r="AM21" s="248"/>
      <c r="AN21" s="248"/>
      <c r="AO21" s="248"/>
      <c r="AP21" s="248"/>
      <c r="AQ21" s="256"/>
      <c r="AR21" s="256"/>
      <c r="AS21" s="256"/>
      <c r="AT21" s="256"/>
      <c r="AU21" s="248"/>
      <c r="AV21" s="248"/>
      <c r="AW21" s="248"/>
      <c r="AX21" s="249"/>
    </row>
    <row r="22" spans="1:50" ht="18.75" customHeight="1" x14ac:dyDescent="0.2">
      <c r="A22" s="257" t="s">
        <v>552</v>
      </c>
      <c r="B22" s="258"/>
      <c r="C22" s="258"/>
      <c r="D22" s="258"/>
      <c r="E22" s="258"/>
      <c r="F22" s="259"/>
      <c r="G22" s="263" t="s">
        <v>206</v>
      </c>
      <c r="H22" s="264"/>
      <c r="I22" s="264"/>
      <c r="J22" s="264"/>
      <c r="K22" s="264"/>
      <c r="L22" s="264"/>
      <c r="M22" s="264"/>
      <c r="N22" s="264"/>
      <c r="O22" s="265"/>
      <c r="P22" s="266" t="s">
        <v>550</v>
      </c>
      <c r="Q22" s="264"/>
      <c r="R22" s="264"/>
      <c r="S22" s="264"/>
      <c r="T22" s="264"/>
      <c r="U22" s="264"/>
      <c r="V22" s="265"/>
      <c r="W22" s="266" t="s">
        <v>551</v>
      </c>
      <c r="X22" s="264"/>
      <c r="Y22" s="264"/>
      <c r="Z22" s="264"/>
      <c r="AA22" s="264"/>
      <c r="AB22" s="264"/>
      <c r="AC22" s="265"/>
      <c r="AD22" s="266" t="s">
        <v>205</v>
      </c>
      <c r="AE22" s="264"/>
      <c r="AF22" s="264"/>
      <c r="AG22" s="264"/>
      <c r="AH22" s="264"/>
      <c r="AI22" s="264"/>
      <c r="AJ22" s="264"/>
      <c r="AK22" s="264"/>
      <c r="AL22" s="264"/>
      <c r="AM22" s="264"/>
      <c r="AN22" s="264"/>
      <c r="AO22" s="264"/>
      <c r="AP22" s="264"/>
      <c r="AQ22" s="264"/>
      <c r="AR22" s="264"/>
      <c r="AS22" s="264"/>
      <c r="AT22" s="264"/>
      <c r="AU22" s="264"/>
      <c r="AV22" s="264"/>
      <c r="AW22" s="264"/>
      <c r="AX22" s="296"/>
    </row>
    <row r="23" spans="1:50" ht="25.5" customHeight="1" x14ac:dyDescent="0.2">
      <c r="A23" s="260"/>
      <c r="B23" s="261"/>
      <c r="C23" s="261"/>
      <c r="D23" s="261"/>
      <c r="E23" s="261"/>
      <c r="F23" s="262"/>
      <c r="G23" s="297" t="s">
        <v>575</v>
      </c>
      <c r="H23" s="298"/>
      <c r="I23" s="298"/>
      <c r="J23" s="298"/>
      <c r="K23" s="298"/>
      <c r="L23" s="298"/>
      <c r="M23" s="298"/>
      <c r="N23" s="298"/>
      <c r="O23" s="299"/>
      <c r="P23" s="204">
        <v>17.010000000000002</v>
      </c>
      <c r="Q23" s="205"/>
      <c r="R23" s="205"/>
      <c r="S23" s="205"/>
      <c r="T23" s="205"/>
      <c r="U23" s="205"/>
      <c r="V23" s="300"/>
      <c r="W23" s="204">
        <v>19</v>
      </c>
      <c r="X23" s="205"/>
      <c r="Y23" s="205"/>
      <c r="Z23" s="205"/>
      <c r="AA23" s="205"/>
      <c r="AB23" s="205"/>
      <c r="AC23" s="300"/>
      <c r="AD23" s="301"/>
      <c r="AE23" s="302"/>
      <c r="AF23" s="302"/>
      <c r="AG23" s="302"/>
      <c r="AH23" s="302"/>
      <c r="AI23" s="302"/>
      <c r="AJ23" s="302"/>
      <c r="AK23" s="302"/>
      <c r="AL23" s="302"/>
      <c r="AM23" s="302"/>
      <c r="AN23" s="302"/>
      <c r="AO23" s="302"/>
      <c r="AP23" s="302"/>
      <c r="AQ23" s="302"/>
      <c r="AR23" s="302"/>
      <c r="AS23" s="302"/>
      <c r="AT23" s="302"/>
      <c r="AU23" s="302"/>
      <c r="AV23" s="302"/>
      <c r="AW23" s="302"/>
      <c r="AX23" s="303"/>
    </row>
    <row r="24" spans="1:50" ht="25.5" customHeight="1" x14ac:dyDescent="0.2">
      <c r="A24" s="260"/>
      <c r="B24" s="261"/>
      <c r="C24" s="261"/>
      <c r="D24" s="261"/>
      <c r="E24" s="261"/>
      <c r="F24" s="262"/>
      <c r="G24" s="224" t="s">
        <v>576</v>
      </c>
      <c r="H24" s="225"/>
      <c r="I24" s="225"/>
      <c r="J24" s="225"/>
      <c r="K24" s="225"/>
      <c r="L24" s="225"/>
      <c r="M24" s="225"/>
      <c r="N24" s="225"/>
      <c r="O24" s="226"/>
      <c r="P24" s="192">
        <v>2</v>
      </c>
      <c r="Q24" s="193"/>
      <c r="R24" s="193"/>
      <c r="S24" s="193"/>
      <c r="T24" s="193"/>
      <c r="U24" s="193"/>
      <c r="V24" s="194"/>
      <c r="W24" s="192">
        <v>3</v>
      </c>
      <c r="X24" s="193"/>
      <c r="Y24" s="193"/>
      <c r="Z24" s="193"/>
      <c r="AA24" s="193"/>
      <c r="AB24" s="193"/>
      <c r="AC24" s="194"/>
      <c r="AD24" s="304"/>
      <c r="AE24" s="305"/>
      <c r="AF24" s="305"/>
      <c r="AG24" s="305"/>
      <c r="AH24" s="305"/>
      <c r="AI24" s="305"/>
      <c r="AJ24" s="305"/>
      <c r="AK24" s="305"/>
      <c r="AL24" s="305"/>
      <c r="AM24" s="305"/>
      <c r="AN24" s="305"/>
      <c r="AO24" s="305"/>
      <c r="AP24" s="305"/>
      <c r="AQ24" s="305"/>
      <c r="AR24" s="305"/>
      <c r="AS24" s="305"/>
      <c r="AT24" s="305"/>
      <c r="AU24" s="305"/>
      <c r="AV24" s="305"/>
      <c r="AW24" s="305"/>
      <c r="AX24" s="306"/>
    </row>
    <row r="25" spans="1:50" ht="25.5" customHeight="1" x14ac:dyDescent="0.2">
      <c r="A25" s="260"/>
      <c r="B25" s="261"/>
      <c r="C25" s="261"/>
      <c r="D25" s="261"/>
      <c r="E25" s="261"/>
      <c r="F25" s="262"/>
      <c r="G25" s="224" t="s">
        <v>577</v>
      </c>
      <c r="H25" s="225"/>
      <c r="I25" s="225"/>
      <c r="J25" s="225"/>
      <c r="K25" s="225"/>
      <c r="L25" s="225"/>
      <c r="M25" s="225"/>
      <c r="N25" s="225"/>
      <c r="O25" s="226"/>
      <c r="P25" s="192">
        <v>2</v>
      </c>
      <c r="Q25" s="193"/>
      <c r="R25" s="193"/>
      <c r="S25" s="193"/>
      <c r="T25" s="193"/>
      <c r="U25" s="193"/>
      <c r="V25" s="194"/>
      <c r="W25" s="192">
        <v>2</v>
      </c>
      <c r="X25" s="193"/>
      <c r="Y25" s="193"/>
      <c r="Z25" s="193"/>
      <c r="AA25" s="193"/>
      <c r="AB25" s="193"/>
      <c r="AC25" s="194"/>
      <c r="AD25" s="304"/>
      <c r="AE25" s="305"/>
      <c r="AF25" s="305"/>
      <c r="AG25" s="305"/>
      <c r="AH25" s="305"/>
      <c r="AI25" s="305"/>
      <c r="AJ25" s="305"/>
      <c r="AK25" s="305"/>
      <c r="AL25" s="305"/>
      <c r="AM25" s="305"/>
      <c r="AN25" s="305"/>
      <c r="AO25" s="305"/>
      <c r="AP25" s="305"/>
      <c r="AQ25" s="305"/>
      <c r="AR25" s="305"/>
      <c r="AS25" s="305"/>
      <c r="AT25" s="305"/>
      <c r="AU25" s="305"/>
      <c r="AV25" s="305"/>
      <c r="AW25" s="305"/>
      <c r="AX25" s="306"/>
    </row>
    <row r="26" spans="1:50" ht="25.5" customHeight="1" x14ac:dyDescent="0.2">
      <c r="A26" s="260"/>
      <c r="B26" s="261"/>
      <c r="C26" s="261"/>
      <c r="D26" s="261"/>
      <c r="E26" s="261"/>
      <c r="F26" s="262"/>
      <c r="G26" s="224" t="s">
        <v>578</v>
      </c>
      <c r="H26" s="225"/>
      <c r="I26" s="225"/>
      <c r="J26" s="225"/>
      <c r="K26" s="225"/>
      <c r="L26" s="225"/>
      <c r="M26" s="225"/>
      <c r="N26" s="225"/>
      <c r="O26" s="226"/>
      <c r="P26" s="192">
        <v>0.41399999999999998</v>
      </c>
      <c r="Q26" s="193"/>
      <c r="R26" s="193"/>
      <c r="S26" s="193"/>
      <c r="T26" s="193"/>
      <c r="U26" s="193"/>
      <c r="V26" s="194"/>
      <c r="W26" s="192">
        <v>0.4</v>
      </c>
      <c r="X26" s="193"/>
      <c r="Y26" s="193"/>
      <c r="Z26" s="193"/>
      <c r="AA26" s="193"/>
      <c r="AB26" s="193"/>
      <c r="AC26" s="194"/>
      <c r="AD26" s="304"/>
      <c r="AE26" s="305"/>
      <c r="AF26" s="305"/>
      <c r="AG26" s="305"/>
      <c r="AH26" s="305"/>
      <c r="AI26" s="305"/>
      <c r="AJ26" s="305"/>
      <c r="AK26" s="305"/>
      <c r="AL26" s="305"/>
      <c r="AM26" s="305"/>
      <c r="AN26" s="305"/>
      <c r="AO26" s="305"/>
      <c r="AP26" s="305"/>
      <c r="AQ26" s="305"/>
      <c r="AR26" s="305"/>
      <c r="AS26" s="305"/>
      <c r="AT26" s="305"/>
      <c r="AU26" s="305"/>
      <c r="AV26" s="305"/>
      <c r="AW26" s="305"/>
      <c r="AX26" s="306"/>
    </row>
    <row r="27" spans="1:50" ht="25.5" customHeight="1" x14ac:dyDescent="0.2">
      <c r="A27" s="260"/>
      <c r="B27" s="261"/>
      <c r="C27" s="261"/>
      <c r="D27" s="261"/>
      <c r="E27" s="261"/>
      <c r="F27" s="262"/>
      <c r="G27" s="224" t="s">
        <v>579</v>
      </c>
      <c r="H27" s="225"/>
      <c r="I27" s="225"/>
      <c r="J27" s="225"/>
      <c r="K27" s="225"/>
      <c r="L27" s="225"/>
      <c r="M27" s="225"/>
      <c r="N27" s="225"/>
      <c r="O27" s="226"/>
      <c r="P27" s="192">
        <v>0.11600000000000001</v>
      </c>
      <c r="Q27" s="193"/>
      <c r="R27" s="193"/>
      <c r="S27" s="193"/>
      <c r="T27" s="193"/>
      <c r="U27" s="193"/>
      <c r="V27" s="194"/>
      <c r="W27" s="192">
        <v>0.1</v>
      </c>
      <c r="X27" s="193"/>
      <c r="Y27" s="193"/>
      <c r="Z27" s="193"/>
      <c r="AA27" s="193"/>
      <c r="AB27" s="193"/>
      <c r="AC27" s="194"/>
      <c r="AD27" s="304"/>
      <c r="AE27" s="305"/>
      <c r="AF27" s="305"/>
      <c r="AG27" s="305"/>
      <c r="AH27" s="305"/>
      <c r="AI27" s="305"/>
      <c r="AJ27" s="305"/>
      <c r="AK27" s="305"/>
      <c r="AL27" s="305"/>
      <c r="AM27" s="305"/>
      <c r="AN27" s="305"/>
      <c r="AO27" s="305"/>
      <c r="AP27" s="305"/>
      <c r="AQ27" s="305"/>
      <c r="AR27" s="305"/>
      <c r="AS27" s="305"/>
      <c r="AT27" s="305"/>
      <c r="AU27" s="305"/>
      <c r="AV27" s="305"/>
      <c r="AW27" s="305"/>
      <c r="AX27" s="306"/>
    </row>
    <row r="28" spans="1:50" ht="25.5" customHeight="1" thickBot="1" x14ac:dyDescent="0.25">
      <c r="A28" s="260"/>
      <c r="B28" s="261"/>
      <c r="C28" s="261"/>
      <c r="D28" s="261"/>
      <c r="E28" s="261"/>
      <c r="F28" s="262"/>
      <c r="G28" s="93" t="s">
        <v>18</v>
      </c>
      <c r="H28" s="94"/>
      <c r="I28" s="94"/>
      <c r="J28" s="94"/>
      <c r="K28" s="94"/>
      <c r="L28" s="94"/>
      <c r="M28" s="94"/>
      <c r="N28" s="94"/>
      <c r="O28" s="95"/>
      <c r="P28" s="273">
        <f>AK18</f>
        <v>21</v>
      </c>
      <c r="Q28" s="274"/>
      <c r="R28" s="274"/>
      <c r="S28" s="274"/>
      <c r="T28" s="274"/>
      <c r="U28" s="274"/>
      <c r="V28" s="275"/>
      <c r="W28" s="276">
        <v>24</v>
      </c>
      <c r="X28" s="277"/>
      <c r="Y28" s="277"/>
      <c r="Z28" s="277"/>
      <c r="AA28" s="277"/>
      <c r="AB28" s="277"/>
      <c r="AC28" s="278"/>
      <c r="AD28" s="305"/>
      <c r="AE28" s="305"/>
      <c r="AF28" s="305"/>
      <c r="AG28" s="305"/>
      <c r="AH28" s="305"/>
      <c r="AI28" s="305"/>
      <c r="AJ28" s="305"/>
      <c r="AK28" s="305"/>
      <c r="AL28" s="305"/>
      <c r="AM28" s="305"/>
      <c r="AN28" s="305"/>
      <c r="AO28" s="305"/>
      <c r="AP28" s="305"/>
      <c r="AQ28" s="305"/>
      <c r="AR28" s="305"/>
      <c r="AS28" s="305"/>
      <c r="AT28" s="305"/>
      <c r="AU28" s="305"/>
      <c r="AV28" s="305"/>
      <c r="AW28" s="305"/>
      <c r="AX28" s="306"/>
    </row>
    <row r="29" spans="1:50" ht="47.25" customHeight="1" x14ac:dyDescent="0.2">
      <c r="A29" s="279" t="s">
        <v>541</v>
      </c>
      <c r="B29" s="280"/>
      <c r="C29" s="280"/>
      <c r="D29" s="280"/>
      <c r="E29" s="280"/>
      <c r="F29" s="281"/>
      <c r="G29" s="270" t="s">
        <v>651</v>
      </c>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2"/>
    </row>
    <row r="30" spans="1:50" ht="31.5" customHeight="1" x14ac:dyDescent="0.2">
      <c r="A30" s="355" t="s">
        <v>542</v>
      </c>
      <c r="B30" s="356"/>
      <c r="C30" s="356"/>
      <c r="D30" s="356"/>
      <c r="E30" s="356"/>
      <c r="F30" s="357"/>
      <c r="G30" s="361" t="s">
        <v>540</v>
      </c>
      <c r="H30" s="362"/>
      <c r="I30" s="362"/>
      <c r="J30" s="362"/>
      <c r="K30" s="362"/>
      <c r="L30" s="362"/>
      <c r="M30" s="362"/>
      <c r="N30" s="362"/>
      <c r="O30" s="362"/>
      <c r="P30" s="363" t="s">
        <v>539</v>
      </c>
      <c r="Q30" s="362"/>
      <c r="R30" s="362"/>
      <c r="S30" s="362"/>
      <c r="T30" s="362"/>
      <c r="U30" s="362"/>
      <c r="V30" s="362"/>
      <c r="W30" s="362"/>
      <c r="X30" s="364"/>
      <c r="Y30" s="365"/>
      <c r="Z30" s="366"/>
      <c r="AA30" s="367"/>
      <c r="AB30" s="368" t="s">
        <v>11</v>
      </c>
      <c r="AC30" s="368"/>
      <c r="AD30" s="368"/>
      <c r="AE30" s="369" t="s">
        <v>384</v>
      </c>
      <c r="AF30" s="370"/>
      <c r="AG30" s="370"/>
      <c r="AH30" s="371"/>
      <c r="AI30" s="369" t="s">
        <v>536</v>
      </c>
      <c r="AJ30" s="370"/>
      <c r="AK30" s="370"/>
      <c r="AL30" s="371"/>
      <c r="AM30" s="369" t="s">
        <v>352</v>
      </c>
      <c r="AN30" s="370"/>
      <c r="AO30" s="370"/>
      <c r="AP30" s="371"/>
      <c r="AQ30" s="323" t="s">
        <v>383</v>
      </c>
      <c r="AR30" s="324"/>
      <c r="AS30" s="324"/>
      <c r="AT30" s="387"/>
      <c r="AU30" s="323" t="s">
        <v>553</v>
      </c>
      <c r="AV30" s="324"/>
      <c r="AW30" s="324"/>
      <c r="AX30" s="325"/>
    </row>
    <row r="31" spans="1:50" ht="41.25" customHeight="1" x14ac:dyDescent="0.2">
      <c r="A31" s="355"/>
      <c r="B31" s="356"/>
      <c r="C31" s="356"/>
      <c r="D31" s="356"/>
      <c r="E31" s="356"/>
      <c r="F31" s="357"/>
      <c r="G31" s="282" t="s">
        <v>661</v>
      </c>
      <c r="H31" s="283"/>
      <c r="I31" s="283"/>
      <c r="J31" s="283"/>
      <c r="K31" s="283"/>
      <c r="L31" s="283"/>
      <c r="M31" s="283"/>
      <c r="N31" s="283"/>
      <c r="O31" s="283"/>
      <c r="P31" s="286" t="s">
        <v>652</v>
      </c>
      <c r="Q31" s="287"/>
      <c r="R31" s="287"/>
      <c r="S31" s="287"/>
      <c r="T31" s="287"/>
      <c r="U31" s="287"/>
      <c r="V31" s="287"/>
      <c r="W31" s="287"/>
      <c r="X31" s="288"/>
      <c r="Y31" s="292" t="s">
        <v>51</v>
      </c>
      <c r="Z31" s="293"/>
      <c r="AA31" s="294"/>
      <c r="AB31" s="295" t="s">
        <v>588</v>
      </c>
      <c r="AC31" s="295"/>
      <c r="AD31" s="295"/>
      <c r="AE31" s="335">
        <v>2</v>
      </c>
      <c r="AF31" s="335"/>
      <c r="AG31" s="335"/>
      <c r="AH31" s="335"/>
      <c r="AI31" s="335">
        <v>1</v>
      </c>
      <c r="AJ31" s="335"/>
      <c r="AK31" s="335"/>
      <c r="AL31" s="335"/>
      <c r="AM31" s="335">
        <v>2</v>
      </c>
      <c r="AN31" s="335"/>
      <c r="AO31" s="335"/>
      <c r="AP31" s="335"/>
      <c r="AQ31" s="318" t="s">
        <v>597</v>
      </c>
      <c r="AR31" s="335"/>
      <c r="AS31" s="335"/>
      <c r="AT31" s="335"/>
      <c r="AU31" s="309" t="s">
        <v>597</v>
      </c>
      <c r="AV31" s="382"/>
      <c r="AW31" s="382"/>
      <c r="AX31" s="383"/>
    </row>
    <row r="32" spans="1:50" ht="41.25" customHeight="1" x14ac:dyDescent="0.2">
      <c r="A32" s="358"/>
      <c r="B32" s="359"/>
      <c r="C32" s="359"/>
      <c r="D32" s="359"/>
      <c r="E32" s="359"/>
      <c r="F32" s="360"/>
      <c r="G32" s="284"/>
      <c r="H32" s="285"/>
      <c r="I32" s="285"/>
      <c r="J32" s="285"/>
      <c r="K32" s="285"/>
      <c r="L32" s="285"/>
      <c r="M32" s="285"/>
      <c r="N32" s="285"/>
      <c r="O32" s="285"/>
      <c r="P32" s="289"/>
      <c r="Q32" s="290"/>
      <c r="R32" s="290"/>
      <c r="S32" s="290"/>
      <c r="T32" s="290"/>
      <c r="U32" s="290"/>
      <c r="V32" s="290"/>
      <c r="W32" s="290"/>
      <c r="X32" s="291"/>
      <c r="Y32" s="384" t="s">
        <v>52</v>
      </c>
      <c r="Z32" s="385"/>
      <c r="AA32" s="386"/>
      <c r="AB32" s="295" t="s">
        <v>588</v>
      </c>
      <c r="AC32" s="295"/>
      <c r="AD32" s="295"/>
      <c r="AE32" s="335">
        <v>2</v>
      </c>
      <c r="AF32" s="335"/>
      <c r="AG32" s="335"/>
      <c r="AH32" s="335"/>
      <c r="AI32" s="335">
        <v>2</v>
      </c>
      <c r="AJ32" s="335"/>
      <c r="AK32" s="335"/>
      <c r="AL32" s="335"/>
      <c r="AM32" s="335">
        <v>2</v>
      </c>
      <c r="AN32" s="335"/>
      <c r="AO32" s="335"/>
      <c r="AP32" s="335"/>
      <c r="AQ32" s="335">
        <v>2</v>
      </c>
      <c r="AR32" s="335"/>
      <c r="AS32" s="335"/>
      <c r="AT32" s="335"/>
      <c r="AU32" s="309" t="s">
        <v>660</v>
      </c>
      <c r="AV32" s="382"/>
      <c r="AW32" s="382"/>
      <c r="AX32" s="383"/>
    </row>
    <row r="33" spans="1:51" ht="23.25" customHeight="1" x14ac:dyDescent="0.2">
      <c r="A33" s="417" t="s">
        <v>543</v>
      </c>
      <c r="B33" s="418"/>
      <c r="C33" s="418"/>
      <c r="D33" s="418"/>
      <c r="E33" s="418"/>
      <c r="F33" s="419"/>
      <c r="G33" s="199" t="s">
        <v>544</v>
      </c>
      <c r="H33" s="199"/>
      <c r="I33" s="199"/>
      <c r="J33" s="199"/>
      <c r="K33" s="199"/>
      <c r="L33" s="199"/>
      <c r="M33" s="199"/>
      <c r="N33" s="199"/>
      <c r="O33" s="199"/>
      <c r="P33" s="199"/>
      <c r="Q33" s="199"/>
      <c r="R33" s="199"/>
      <c r="S33" s="199"/>
      <c r="T33" s="199"/>
      <c r="U33" s="199"/>
      <c r="V33" s="199"/>
      <c r="W33" s="199"/>
      <c r="X33" s="245"/>
      <c r="Y33" s="425"/>
      <c r="Z33" s="426"/>
      <c r="AA33" s="427"/>
      <c r="AB33" s="198" t="s">
        <v>11</v>
      </c>
      <c r="AC33" s="199"/>
      <c r="AD33" s="245"/>
      <c r="AE33" s="198" t="s">
        <v>384</v>
      </c>
      <c r="AF33" s="199"/>
      <c r="AG33" s="199"/>
      <c r="AH33" s="245"/>
      <c r="AI33" s="198" t="s">
        <v>536</v>
      </c>
      <c r="AJ33" s="199"/>
      <c r="AK33" s="199"/>
      <c r="AL33" s="245"/>
      <c r="AM33" s="198" t="s">
        <v>352</v>
      </c>
      <c r="AN33" s="199"/>
      <c r="AO33" s="199"/>
      <c r="AP33" s="245"/>
      <c r="AQ33" s="326" t="s">
        <v>554</v>
      </c>
      <c r="AR33" s="327"/>
      <c r="AS33" s="327"/>
      <c r="AT33" s="327"/>
      <c r="AU33" s="327"/>
      <c r="AV33" s="327"/>
      <c r="AW33" s="327"/>
      <c r="AX33" s="328"/>
    </row>
    <row r="34" spans="1:51" ht="23.25" customHeight="1" x14ac:dyDescent="0.2">
      <c r="A34" s="420"/>
      <c r="B34" s="421"/>
      <c r="C34" s="421"/>
      <c r="D34" s="421"/>
      <c r="E34" s="421"/>
      <c r="F34" s="422"/>
      <c r="G34" s="314" t="s">
        <v>641</v>
      </c>
      <c r="H34" s="315"/>
      <c r="I34" s="315"/>
      <c r="J34" s="315"/>
      <c r="K34" s="315"/>
      <c r="L34" s="315"/>
      <c r="M34" s="315"/>
      <c r="N34" s="315"/>
      <c r="O34" s="315"/>
      <c r="P34" s="315"/>
      <c r="Q34" s="315"/>
      <c r="R34" s="315"/>
      <c r="S34" s="315"/>
      <c r="T34" s="315"/>
      <c r="U34" s="315"/>
      <c r="V34" s="315"/>
      <c r="W34" s="315"/>
      <c r="X34" s="315"/>
      <c r="Y34" s="329" t="s">
        <v>543</v>
      </c>
      <c r="Z34" s="330"/>
      <c r="AA34" s="331"/>
      <c r="AB34" s="332" t="s">
        <v>642</v>
      </c>
      <c r="AC34" s="333"/>
      <c r="AD34" s="334"/>
      <c r="AE34" s="318">
        <v>1</v>
      </c>
      <c r="AF34" s="318"/>
      <c r="AG34" s="318"/>
      <c r="AH34" s="318"/>
      <c r="AI34" s="318">
        <v>1.2</v>
      </c>
      <c r="AJ34" s="318"/>
      <c r="AK34" s="318"/>
      <c r="AL34" s="318"/>
      <c r="AM34" s="318">
        <v>1.1000000000000001</v>
      </c>
      <c r="AN34" s="318"/>
      <c r="AO34" s="318"/>
      <c r="AP34" s="318"/>
      <c r="AQ34" s="309">
        <v>1.1000000000000001</v>
      </c>
      <c r="AR34" s="310"/>
      <c r="AS34" s="310"/>
      <c r="AT34" s="310"/>
      <c r="AU34" s="310"/>
      <c r="AV34" s="310"/>
      <c r="AW34" s="310"/>
      <c r="AX34" s="319"/>
    </row>
    <row r="35" spans="1:51" ht="46.5" customHeight="1" x14ac:dyDescent="0.2">
      <c r="A35" s="423"/>
      <c r="B35" s="145"/>
      <c r="C35" s="145"/>
      <c r="D35" s="145"/>
      <c r="E35" s="145"/>
      <c r="F35" s="424"/>
      <c r="G35" s="316"/>
      <c r="H35" s="317"/>
      <c r="I35" s="317"/>
      <c r="J35" s="317"/>
      <c r="K35" s="317"/>
      <c r="L35" s="317"/>
      <c r="M35" s="317"/>
      <c r="N35" s="317"/>
      <c r="O35" s="317"/>
      <c r="P35" s="317"/>
      <c r="Q35" s="317"/>
      <c r="R35" s="317"/>
      <c r="S35" s="317"/>
      <c r="T35" s="317"/>
      <c r="U35" s="317"/>
      <c r="V35" s="317"/>
      <c r="W35" s="317"/>
      <c r="X35" s="317"/>
      <c r="Y35" s="320" t="s">
        <v>545</v>
      </c>
      <c r="Z35" s="321"/>
      <c r="AA35" s="322"/>
      <c r="AB35" s="428" t="s">
        <v>643</v>
      </c>
      <c r="AC35" s="429"/>
      <c r="AD35" s="430"/>
      <c r="AE35" s="372" t="s">
        <v>653</v>
      </c>
      <c r="AF35" s="373"/>
      <c r="AG35" s="373"/>
      <c r="AH35" s="374"/>
      <c r="AI35" s="372" t="s">
        <v>654</v>
      </c>
      <c r="AJ35" s="373"/>
      <c r="AK35" s="373"/>
      <c r="AL35" s="374"/>
      <c r="AM35" s="372" t="s">
        <v>653</v>
      </c>
      <c r="AN35" s="373"/>
      <c r="AO35" s="373"/>
      <c r="AP35" s="374"/>
      <c r="AQ35" s="375" t="s">
        <v>655</v>
      </c>
      <c r="AR35" s="375"/>
      <c r="AS35" s="375"/>
      <c r="AT35" s="375"/>
      <c r="AU35" s="375"/>
      <c r="AV35" s="375"/>
      <c r="AW35" s="375"/>
      <c r="AX35" s="376"/>
    </row>
    <row r="36" spans="1:51" ht="18.75" customHeight="1" x14ac:dyDescent="0.2">
      <c r="A36" s="394" t="s">
        <v>210</v>
      </c>
      <c r="B36" s="395"/>
      <c r="C36" s="395"/>
      <c r="D36" s="395"/>
      <c r="E36" s="395"/>
      <c r="F36" s="396"/>
      <c r="G36" s="401" t="s">
        <v>135</v>
      </c>
      <c r="H36" s="391"/>
      <c r="I36" s="391"/>
      <c r="J36" s="391"/>
      <c r="K36" s="391"/>
      <c r="L36" s="391"/>
      <c r="M36" s="391"/>
      <c r="N36" s="391"/>
      <c r="O36" s="402"/>
      <c r="P36" s="405" t="s">
        <v>55</v>
      </c>
      <c r="Q36" s="391"/>
      <c r="R36" s="391"/>
      <c r="S36" s="391"/>
      <c r="T36" s="391"/>
      <c r="U36" s="391"/>
      <c r="V36" s="391"/>
      <c r="W36" s="391"/>
      <c r="X36" s="402"/>
      <c r="Y36" s="407"/>
      <c r="Z36" s="408"/>
      <c r="AA36" s="409"/>
      <c r="AB36" s="410" t="s">
        <v>11</v>
      </c>
      <c r="AC36" s="411"/>
      <c r="AD36" s="412"/>
      <c r="AE36" s="410" t="s">
        <v>384</v>
      </c>
      <c r="AF36" s="411"/>
      <c r="AG36" s="411"/>
      <c r="AH36" s="412"/>
      <c r="AI36" s="415" t="s">
        <v>536</v>
      </c>
      <c r="AJ36" s="415"/>
      <c r="AK36" s="415"/>
      <c r="AL36" s="410"/>
      <c r="AM36" s="415" t="s">
        <v>352</v>
      </c>
      <c r="AN36" s="415"/>
      <c r="AO36" s="415"/>
      <c r="AP36" s="410"/>
      <c r="AQ36" s="388" t="s">
        <v>164</v>
      </c>
      <c r="AR36" s="389"/>
      <c r="AS36" s="389"/>
      <c r="AT36" s="390"/>
      <c r="AU36" s="391" t="s">
        <v>125</v>
      </c>
      <c r="AV36" s="391"/>
      <c r="AW36" s="391"/>
      <c r="AX36" s="392"/>
    </row>
    <row r="37" spans="1:51" ht="18.75" customHeight="1" x14ac:dyDescent="0.2">
      <c r="A37" s="394"/>
      <c r="B37" s="395"/>
      <c r="C37" s="395"/>
      <c r="D37" s="395"/>
      <c r="E37" s="395"/>
      <c r="F37" s="396"/>
      <c r="G37" s="403"/>
      <c r="H37" s="307"/>
      <c r="I37" s="307"/>
      <c r="J37" s="307"/>
      <c r="K37" s="307"/>
      <c r="L37" s="307"/>
      <c r="M37" s="307"/>
      <c r="N37" s="307"/>
      <c r="O37" s="404"/>
      <c r="P37" s="406"/>
      <c r="Q37" s="307"/>
      <c r="R37" s="307"/>
      <c r="S37" s="307"/>
      <c r="T37" s="307"/>
      <c r="U37" s="307"/>
      <c r="V37" s="307"/>
      <c r="W37" s="307"/>
      <c r="X37" s="404"/>
      <c r="Y37" s="407"/>
      <c r="Z37" s="408"/>
      <c r="AA37" s="409"/>
      <c r="AB37" s="369"/>
      <c r="AC37" s="413"/>
      <c r="AD37" s="414"/>
      <c r="AE37" s="369"/>
      <c r="AF37" s="413"/>
      <c r="AG37" s="413"/>
      <c r="AH37" s="414"/>
      <c r="AI37" s="416"/>
      <c r="AJ37" s="416"/>
      <c r="AK37" s="416"/>
      <c r="AL37" s="369"/>
      <c r="AM37" s="416"/>
      <c r="AN37" s="416"/>
      <c r="AO37" s="416"/>
      <c r="AP37" s="369"/>
      <c r="AQ37" s="377" t="s">
        <v>573</v>
      </c>
      <c r="AR37" s="378"/>
      <c r="AS37" s="379" t="s">
        <v>165</v>
      </c>
      <c r="AT37" s="380"/>
      <c r="AU37" s="381" t="s">
        <v>573</v>
      </c>
      <c r="AV37" s="381"/>
      <c r="AW37" s="307" t="s">
        <v>162</v>
      </c>
      <c r="AX37" s="308"/>
    </row>
    <row r="38" spans="1:51" ht="48" customHeight="1" x14ac:dyDescent="0.2">
      <c r="A38" s="397"/>
      <c r="B38" s="395"/>
      <c r="C38" s="395"/>
      <c r="D38" s="395"/>
      <c r="E38" s="395"/>
      <c r="F38" s="396"/>
      <c r="G38" s="336" t="s">
        <v>580</v>
      </c>
      <c r="H38" s="337"/>
      <c r="I38" s="337"/>
      <c r="J38" s="337"/>
      <c r="K38" s="337"/>
      <c r="L38" s="337"/>
      <c r="M38" s="337"/>
      <c r="N38" s="337"/>
      <c r="O38" s="338"/>
      <c r="P38" s="345" t="s">
        <v>581</v>
      </c>
      <c r="Q38" s="345"/>
      <c r="R38" s="345"/>
      <c r="S38" s="345"/>
      <c r="T38" s="345"/>
      <c r="U38" s="345"/>
      <c r="V38" s="345"/>
      <c r="W38" s="345"/>
      <c r="X38" s="346"/>
      <c r="Y38" s="320" t="s">
        <v>12</v>
      </c>
      <c r="Z38" s="351"/>
      <c r="AA38" s="352"/>
      <c r="AB38" s="353" t="s">
        <v>582</v>
      </c>
      <c r="AC38" s="353"/>
      <c r="AD38" s="353"/>
      <c r="AE38" s="309">
        <v>2</v>
      </c>
      <c r="AF38" s="310"/>
      <c r="AG38" s="310"/>
      <c r="AH38" s="310"/>
      <c r="AI38" s="309">
        <v>3</v>
      </c>
      <c r="AJ38" s="310"/>
      <c r="AK38" s="310"/>
      <c r="AL38" s="310"/>
      <c r="AM38" s="309">
        <v>2.5</v>
      </c>
      <c r="AN38" s="310"/>
      <c r="AO38" s="310"/>
      <c r="AP38" s="310"/>
      <c r="AQ38" s="311" t="s">
        <v>573</v>
      </c>
      <c r="AR38" s="312"/>
      <c r="AS38" s="312"/>
      <c r="AT38" s="313"/>
      <c r="AU38" s="310" t="s">
        <v>573</v>
      </c>
      <c r="AV38" s="310"/>
      <c r="AW38" s="310"/>
      <c r="AX38" s="319"/>
    </row>
    <row r="39" spans="1:51" ht="48" customHeight="1" x14ac:dyDescent="0.2">
      <c r="A39" s="398"/>
      <c r="B39" s="399"/>
      <c r="C39" s="399"/>
      <c r="D39" s="399"/>
      <c r="E39" s="399"/>
      <c r="F39" s="400"/>
      <c r="G39" s="339"/>
      <c r="H39" s="340"/>
      <c r="I39" s="340"/>
      <c r="J39" s="340"/>
      <c r="K39" s="340"/>
      <c r="L39" s="340"/>
      <c r="M39" s="340"/>
      <c r="N39" s="340"/>
      <c r="O39" s="341"/>
      <c r="P39" s="347"/>
      <c r="Q39" s="347"/>
      <c r="R39" s="347"/>
      <c r="S39" s="347"/>
      <c r="T39" s="347"/>
      <c r="U39" s="347"/>
      <c r="V39" s="347"/>
      <c r="W39" s="347"/>
      <c r="X39" s="348"/>
      <c r="Y39" s="198" t="s">
        <v>50</v>
      </c>
      <c r="Z39" s="199"/>
      <c r="AA39" s="245"/>
      <c r="AB39" s="393" t="s">
        <v>582</v>
      </c>
      <c r="AC39" s="393"/>
      <c r="AD39" s="393"/>
      <c r="AE39" s="309">
        <v>3</v>
      </c>
      <c r="AF39" s="310"/>
      <c r="AG39" s="310"/>
      <c r="AH39" s="310"/>
      <c r="AI39" s="309">
        <v>3</v>
      </c>
      <c r="AJ39" s="310"/>
      <c r="AK39" s="310"/>
      <c r="AL39" s="310"/>
      <c r="AM39" s="309">
        <v>3</v>
      </c>
      <c r="AN39" s="310"/>
      <c r="AO39" s="310"/>
      <c r="AP39" s="310"/>
      <c r="AQ39" s="311">
        <v>3</v>
      </c>
      <c r="AR39" s="312"/>
      <c r="AS39" s="312"/>
      <c r="AT39" s="313"/>
      <c r="AU39" s="310" t="s">
        <v>573</v>
      </c>
      <c r="AV39" s="310"/>
      <c r="AW39" s="310"/>
      <c r="AX39" s="319"/>
    </row>
    <row r="40" spans="1:51" ht="48" customHeight="1" x14ac:dyDescent="0.2">
      <c r="A40" s="397"/>
      <c r="B40" s="395"/>
      <c r="C40" s="395"/>
      <c r="D40" s="395"/>
      <c r="E40" s="395"/>
      <c r="F40" s="396"/>
      <c r="G40" s="342"/>
      <c r="H40" s="343"/>
      <c r="I40" s="343"/>
      <c r="J40" s="343"/>
      <c r="K40" s="343"/>
      <c r="L40" s="343"/>
      <c r="M40" s="343"/>
      <c r="N40" s="343"/>
      <c r="O40" s="344"/>
      <c r="P40" s="349"/>
      <c r="Q40" s="349"/>
      <c r="R40" s="349"/>
      <c r="S40" s="349"/>
      <c r="T40" s="349"/>
      <c r="U40" s="349"/>
      <c r="V40" s="349"/>
      <c r="W40" s="349"/>
      <c r="X40" s="350"/>
      <c r="Y40" s="198" t="s">
        <v>13</v>
      </c>
      <c r="Z40" s="199"/>
      <c r="AA40" s="245"/>
      <c r="AB40" s="354" t="s">
        <v>14</v>
      </c>
      <c r="AC40" s="354"/>
      <c r="AD40" s="354"/>
      <c r="AE40" s="309">
        <v>66.6666666666667</v>
      </c>
      <c r="AF40" s="310"/>
      <c r="AG40" s="310"/>
      <c r="AH40" s="310"/>
      <c r="AI40" s="309">
        <v>100</v>
      </c>
      <c r="AJ40" s="310"/>
      <c r="AK40" s="310"/>
      <c r="AL40" s="310"/>
      <c r="AM40" s="309">
        <f>AM38/AM39*100</f>
        <v>83.333333333333343</v>
      </c>
      <c r="AN40" s="310"/>
      <c r="AO40" s="310"/>
      <c r="AP40" s="310"/>
      <c r="AQ40" s="311" t="s">
        <v>573</v>
      </c>
      <c r="AR40" s="312"/>
      <c r="AS40" s="312"/>
      <c r="AT40" s="313"/>
      <c r="AU40" s="310" t="s">
        <v>573</v>
      </c>
      <c r="AV40" s="310"/>
      <c r="AW40" s="310"/>
      <c r="AX40" s="319"/>
    </row>
    <row r="41" spans="1:51" ht="23.25" customHeight="1" x14ac:dyDescent="0.2">
      <c r="A41" s="437" t="s">
        <v>229</v>
      </c>
      <c r="B41" s="438"/>
      <c r="C41" s="438"/>
      <c r="D41" s="438"/>
      <c r="E41" s="438"/>
      <c r="F41" s="439"/>
      <c r="G41" s="440" t="s">
        <v>583</v>
      </c>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2"/>
    </row>
    <row r="42" spans="1:51" ht="23.25" customHeight="1" x14ac:dyDescent="0.2">
      <c r="A42" s="358"/>
      <c r="B42" s="359"/>
      <c r="C42" s="359"/>
      <c r="D42" s="359"/>
      <c r="E42" s="359"/>
      <c r="F42" s="360"/>
      <c r="G42" s="443"/>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c r="AW42" s="444"/>
      <c r="AX42" s="445"/>
    </row>
    <row r="43" spans="1:51" ht="18.75" customHeight="1" x14ac:dyDescent="0.2">
      <c r="A43" s="446" t="s">
        <v>210</v>
      </c>
      <c r="B43" s="447"/>
      <c r="C43" s="447"/>
      <c r="D43" s="447"/>
      <c r="E43" s="447"/>
      <c r="F43" s="448"/>
      <c r="G43" s="456" t="s">
        <v>135</v>
      </c>
      <c r="H43" s="435"/>
      <c r="I43" s="435"/>
      <c r="J43" s="435"/>
      <c r="K43" s="435"/>
      <c r="L43" s="435"/>
      <c r="M43" s="435"/>
      <c r="N43" s="435"/>
      <c r="O43" s="457"/>
      <c r="P43" s="458" t="s">
        <v>55</v>
      </c>
      <c r="Q43" s="435"/>
      <c r="R43" s="435"/>
      <c r="S43" s="435"/>
      <c r="T43" s="435"/>
      <c r="U43" s="435"/>
      <c r="V43" s="435"/>
      <c r="W43" s="435"/>
      <c r="X43" s="457"/>
      <c r="Y43" s="459"/>
      <c r="Z43" s="460"/>
      <c r="AA43" s="461"/>
      <c r="AB43" s="462" t="s">
        <v>11</v>
      </c>
      <c r="AC43" s="463"/>
      <c r="AD43" s="464"/>
      <c r="AE43" s="431" t="s">
        <v>384</v>
      </c>
      <c r="AF43" s="431"/>
      <c r="AG43" s="431"/>
      <c r="AH43" s="431"/>
      <c r="AI43" s="431" t="s">
        <v>536</v>
      </c>
      <c r="AJ43" s="431"/>
      <c r="AK43" s="431"/>
      <c r="AL43" s="431"/>
      <c r="AM43" s="431" t="s">
        <v>352</v>
      </c>
      <c r="AN43" s="431"/>
      <c r="AO43" s="431"/>
      <c r="AP43" s="431"/>
      <c r="AQ43" s="432" t="s">
        <v>164</v>
      </c>
      <c r="AR43" s="433"/>
      <c r="AS43" s="433"/>
      <c r="AT43" s="434"/>
      <c r="AU43" s="435" t="s">
        <v>125</v>
      </c>
      <c r="AV43" s="435"/>
      <c r="AW43" s="435"/>
      <c r="AX43" s="436"/>
      <c r="AY43">
        <f>COUNTA($G$45)</f>
        <v>1</v>
      </c>
    </row>
    <row r="44" spans="1:51" ht="18.75" customHeight="1" x14ac:dyDescent="0.2">
      <c r="A44" s="449"/>
      <c r="B44" s="450"/>
      <c r="C44" s="450"/>
      <c r="D44" s="450"/>
      <c r="E44" s="450"/>
      <c r="F44" s="451"/>
      <c r="G44" s="403"/>
      <c r="H44" s="307"/>
      <c r="I44" s="307"/>
      <c r="J44" s="307"/>
      <c r="K44" s="307"/>
      <c r="L44" s="307"/>
      <c r="M44" s="307"/>
      <c r="N44" s="307"/>
      <c r="O44" s="404"/>
      <c r="P44" s="406"/>
      <c r="Q44" s="307"/>
      <c r="R44" s="307"/>
      <c r="S44" s="307"/>
      <c r="T44" s="307"/>
      <c r="U44" s="307"/>
      <c r="V44" s="307"/>
      <c r="W44" s="307"/>
      <c r="X44" s="404"/>
      <c r="Y44" s="407"/>
      <c r="Z44" s="408"/>
      <c r="AA44" s="409"/>
      <c r="AB44" s="369"/>
      <c r="AC44" s="413"/>
      <c r="AD44" s="414"/>
      <c r="AE44" s="431"/>
      <c r="AF44" s="431"/>
      <c r="AG44" s="431"/>
      <c r="AH44" s="431"/>
      <c r="AI44" s="431"/>
      <c r="AJ44" s="431"/>
      <c r="AK44" s="431"/>
      <c r="AL44" s="431"/>
      <c r="AM44" s="431"/>
      <c r="AN44" s="431"/>
      <c r="AO44" s="431"/>
      <c r="AP44" s="431"/>
      <c r="AQ44" s="377" t="s">
        <v>573</v>
      </c>
      <c r="AR44" s="378"/>
      <c r="AS44" s="379" t="s">
        <v>165</v>
      </c>
      <c r="AT44" s="380"/>
      <c r="AU44" s="381" t="s">
        <v>573</v>
      </c>
      <c r="AV44" s="381"/>
      <c r="AW44" s="307" t="s">
        <v>162</v>
      </c>
      <c r="AX44" s="308"/>
      <c r="AY44">
        <f t="shared" ref="AY44:AY49" si="0">$AY$43</f>
        <v>1</v>
      </c>
    </row>
    <row r="45" spans="1:51" ht="44.25" customHeight="1" x14ac:dyDescent="0.2">
      <c r="A45" s="452"/>
      <c r="B45" s="450"/>
      <c r="C45" s="450"/>
      <c r="D45" s="450"/>
      <c r="E45" s="450"/>
      <c r="F45" s="451"/>
      <c r="G45" s="336" t="s">
        <v>656</v>
      </c>
      <c r="H45" s="337"/>
      <c r="I45" s="337"/>
      <c r="J45" s="337"/>
      <c r="K45" s="337"/>
      <c r="L45" s="337"/>
      <c r="M45" s="337"/>
      <c r="N45" s="337"/>
      <c r="O45" s="338"/>
      <c r="P45" s="345" t="s">
        <v>657</v>
      </c>
      <c r="Q45" s="345"/>
      <c r="R45" s="345"/>
      <c r="S45" s="345"/>
      <c r="T45" s="345"/>
      <c r="U45" s="345"/>
      <c r="V45" s="345"/>
      <c r="W45" s="345"/>
      <c r="X45" s="346"/>
      <c r="Y45" s="320" t="s">
        <v>12</v>
      </c>
      <c r="Z45" s="351"/>
      <c r="AA45" s="352"/>
      <c r="AB45" s="353" t="s">
        <v>586</v>
      </c>
      <c r="AC45" s="353"/>
      <c r="AD45" s="353"/>
      <c r="AE45" s="309">
        <f>8245/2</f>
        <v>4122.5</v>
      </c>
      <c r="AF45" s="310"/>
      <c r="AG45" s="310"/>
      <c r="AH45" s="310"/>
      <c r="AI45" s="309">
        <f>4698/1</f>
        <v>4698</v>
      </c>
      <c r="AJ45" s="310"/>
      <c r="AK45" s="310"/>
      <c r="AL45" s="310"/>
      <c r="AM45" s="309">
        <f>8176/2</f>
        <v>4088</v>
      </c>
      <c r="AN45" s="310"/>
      <c r="AO45" s="310"/>
      <c r="AP45" s="310"/>
      <c r="AQ45" s="311" t="s">
        <v>573</v>
      </c>
      <c r="AR45" s="312"/>
      <c r="AS45" s="312"/>
      <c r="AT45" s="313"/>
      <c r="AU45" s="310" t="s">
        <v>573</v>
      </c>
      <c r="AV45" s="310"/>
      <c r="AW45" s="310"/>
      <c r="AX45" s="319"/>
      <c r="AY45">
        <f t="shared" si="0"/>
        <v>1</v>
      </c>
    </row>
    <row r="46" spans="1:51" ht="44.25" customHeight="1" x14ac:dyDescent="0.2">
      <c r="A46" s="453"/>
      <c r="B46" s="454"/>
      <c r="C46" s="454"/>
      <c r="D46" s="454"/>
      <c r="E46" s="454"/>
      <c r="F46" s="455"/>
      <c r="G46" s="339"/>
      <c r="H46" s="340"/>
      <c r="I46" s="340"/>
      <c r="J46" s="340"/>
      <c r="K46" s="340"/>
      <c r="L46" s="340"/>
      <c r="M46" s="340"/>
      <c r="N46" s="340"/>
      <c r="O46" s="341"/>
      <c r="P46" s="347"/>
      <c r="Q46" s="347"/>
      <c r="R46" s="347"/>
      <c r="S46" s="347"/>
      <c r="T46" s="347"/>
      <c r="U46" s="347"/>
      <c r="V46" s="347"/>
      <c r="W46" s="347"/>
      <c r="X46" s="348"/>
      <c r="Y46" s="198" t="s">
        <v>50</v>
      </c>
      <c r="Z46" s="199"/>
      <c r="AA46" s="245"/>
      <c r="AB46" s="393" t="s">
        <v>586</v>
      </c>
      <c r="AC46" s="393"/>
      <c r="AD46" s="393"/>
      <c r="AE46" s="309">
        <f>6336/2</f>
        <v>3168</v>
      </c>
      <c r="AF46" s="310"/>
      <c r="AG46" s="310"/>
      <c r="AH46" s="310"/>
      <c r="AI46" s="309">
        <f>8245/2</f>
        <v>4122.5</v>
      </c>
      <c r="AJ46" s="310"/>
      <c r="AK46" s="310"/>
      <c r="AL46" s="310"/>
      <c r="AM46" s="309">
        <f>4698/1</f>
        <v>4698</v>
      </c>
      <c r="AN46" s="310"/>
      <c r="AO46" s="310"/>
      <c r="AP46" s="310"/>
      <c r="AQ46" s="311">
        <f>8176/2</f>
        <v>4088</v>
      </c>
      <c r="AR46" s="312"/>
      <c r="AS46" s="312"/>
      <c r="AT46" s="313"/>
      <c r="AU46" s="310" t="s">
        <v>573</v>
      </c>
      <c r="AV46" s="310"/>
      <c r="AW46" s="310"/>
      <c r="AX46" s="319"/>
      <c r="AY46">
        <f t="shared" si="0"/>
        <v>1</v>
      </c>
    </row>
    <row r="47" spans="1:51" ht="44.25" customHeight="1" x14ac:dyDescent="0.2">
      <c r="A47" s="452"/>
      <c r="B47" s="450"/>
      <c r="C47" s="450"/>
      <c r="D47" s="450"/>
      <c r="E47" s="450"/>
      <c r="F47" s="451"/>
      <c r="G47" s="342"/>
      <c r="H47" s="343"/>
      <c r="I47" s="343"/>
      <c r="J47" s="343"/>
      <c r="K47" s="343"/>
      <c r="L47" s="343"/>
      <c r="M47" s="343"/>
      <c r="N47" s="343"/>
      <c r="O47" s="344"/>
      <c r="P47" s="349"/>
      <c r="Q47" s="349"/>
      <c r="R47" s="349"/>
      <c r="S47" s="349"/>
      <c r="T47" s="349"/>
      <c r="U47" s="349"/>
      <c r="V47" s="349"/>
      <c r="W47" s="349"/>
      <c r="X47" s="350"/>
      <c r="Y47" s="198" t="s">
        <v>13</v>
      </c>
      <c r="Z47" s="199"/>
      <c r="AA47" s="245"/>
      <c r="AB47" s="354" t="s">
        <v>14</v>
      </c>
      <c r="AC47" s="354"/>
      <c r="AD47" s="354"/>
      <c r="AE47" s="309">
        <f>AE45/AE46*100</f>
        <v>130.12941919191917</v>
      </c>
      <c r="AF47" s="310"/>
      <c r="AG47" s="310"/>
      <c r="AH47" s="310"/>
      <c r="AI47" s="309">
        <f>AI45/AI46*100</f>
        <v>113.95997574287446</v>
      </c>
      <c r="AJ47" s="310"/>
      <c r="AK47" s="310"/>
      <c r="AL47" s="310"/>
      <c r="AM47" s="309">
        <f>AM45/AM46*100</f>
        <v>87.015751383567476</v>
      </c>
      <c r="AN47" s="310"/>
      <c r="AO47" s="310"/>
      <c r="AP47" s="310"/>
      <c r="AQ47" s="311" t="s">
        <v>573</v>
      </c>
      <c r="AR47" s="312"/>
      <c r="AS47" s="312"/>
      <c r="AT47" s="313"/>
      <c r="AU47" s="310" t="s">
        <v>573</v>
      </c>
      <c r="AV47" s="310"/>
      <c r="AW47" s="310"/>
      <c r="AX47" s="319"/>
      <c r="AY47">
        <f t="shared" si="0"/>
        <v>1</v>
      </c>
    </row>
    <row r="48" spans="1:51" ht="23.25" customHeight="1" x14ac:dyDescent="0.2">
      <c r="A48" s="437" t="s">
        <v>229</v>
      </c>
      <c r="B48" s="438"/>
      <c r="C48" s="438"/>
      <c r="D48" s="438"/>
      <c r="E48" s="438"/>
      <c r="F48" s="439"/>
      <c r="G48" s="440" t="s">
        <v>587</v>
      </c>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1"/>
      <c r="AV48" s="441"/>
      <c r="AW48" s="441"/>
      <c r="AX48" s="442"/>
      <c r="AY48">
        <f t="shared" si="0"/>
        <v>1</v>
      </c>
    </row>
    <row r="49" spans="1:51" ht="23.25" customHeight="1" thickBot="1" x14ac:dyDescent="0.25">
      <c r="A49" s="358"/>
      <c r="B49" s="359"/>
      <c r="C49" s="359"/>
      <c r="D49" s="359"/>
      <c r="E49" s="359"/>
      <c r="F49" s="360"/>
      <c r="G49" s="443"/>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444"/>
      <c r="AL49" s="444"/>
      <c r="AM49" s="444"/>
      <c r="AN49" s="444"/>
      <c r="AO49" s="444"/>
      <c r="AP49" s="444"/>
      <c r="AQ49" s="444"/>
      <c r="AR49" s="444"/>
      <c r="AS49" s="444"/>
      <c r="AT49" s="444"/>
      <c r="AU49" s="444"/>
      <c r="AV49" s="444"/>
      <c r="AW49" s="444"/>
      <c r="AX49" s="445"/>
      <c r="AY49">
        <f t="shared" si="0"/>
        <v>1</v>
      </c>
    </row>
    <row r="50" spans="1:51" ht="47.25" customHeight="1" x14ac:dyDescent="0.2">
      <c r="A50" s="267" t="s">
        <v>541</v>
      </c>
      <c r="B50" s="268"/>
      <c r="C50" s="268"/>
      <c r="D50" s="268"/>
      <c r="E50" s="268"/>
      <c r="F50" s="269"/>
      <c r="G50" s="270" t="s">
        <v>665</v>
      </c>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2"/>
      <c r="AY50">
        <f>COUNTA($G$50)</f>
        <v>1</v>
      </c>
    </row>
    <row r="51" spans="1:51" ht="31.5" customHeight="1" x14ac:dyDescent="0.2">
      <c r="A51" s="355" t="s">
        <v>542</v>
      </c>
      <c r="B51" s="356"/>
      <c r="C51" s="356"/>
      <c r="D51" s="356"/>
      <c r="E51" s="356"/>
      <c r="F51" s="357"/>
      <c r="G51" s="361" t="s">
        <v>540</v>
      </c>
      <c r="H51" s="362"/>
      <c r="I51" s="362"/>
      <c r="J51" s="362"/>
      <c r="K51" s="362"/>
      <c r="L51" s="362"/>
      <c r="M51" s="362"/>
      <c r="N51" s="362"/>
      <c r="O51" s="362"/>
      <c r="P51" s="363" t="s">
        <v>539</v>
      </c>
      <c r="Q51" s="362"/>
      <c r="R51" s="362"/>
      <c r="S51" s="362"/>
      <c r="T51" s="362"/>
      <c r="U51" s="362"/>
      <c r="V51" s="362"/>
      <c r="W51" s="362"/>
      <c r="X51" s="364"/>
      <c r="Y51" s="365"/>
      <c r="Z51" s="366"/>
      <c r="AA51" s="367"/>
      <c r="AB51" s="368" t="s">
        <v>11</v>
      </c>
      <c r="AC51" s="368"/>
      <c r="AD51" s="368"/>
      <c r="AE51" s="431" t="s">
        <v>384</v>
      </c>
      <c r="AF51" s="431"/>
      <c r="AG51" s="431"/>
      <c r="AH51" s="431"/>
      <c r="AI51" s="431" t="s">
        <v>536</v>
      </c>
      <c r="AJ51" s="431"/>
      <c r="AK51" s="431"/>
      <c r="AL51" s="431"/>
      <c r="AM51" s="431" t="s">
        <v>352</v>
      </c>
      <c r="AN51" s="431"/>
      <c r="AO51" s="431"/>
      <c r="AP51" s="431"/>
      <c r="AQ51" s="323" t="s">
        <v>383</v>
      </c>
      <c r="AR51" s="324"/>
      <c r="AS51" s="324"/>
      <c r="AT51" s="387"/>
      <c r="AU51" s="323" t="s">
        <v>553</v>
      </c>
      <c r="AV51" s="324"/>
      <c r="AW51" s="324"/>
      <c r="AX51" s="325"/>
      <c r="AY51">
        <f>COUNTA($G$52)</f>
        <v>1</v>
      </c>
    </row>
    <row r="52" spans="1:51" ht="23.25" customHeight="1" x14ac:dyDescent="0.2">
      <c r="A52" s="355"/>
      <c r="B52" s="356"/>
      <c r="C52" s="356"/>
      <c r="D52" s="356"/>
      <c r="E52" s="356"/>
      <c r="F52" s="357"/>
      <c r="G52" s="282" t="s">
        <v>666</v>
      </c>
      <c r="H52" s="283"/>
      <c r="I52" s="283"/>
      <c r="J52" s="283"/>
      <c r="K52" s="283"/>
      <c r="L52" s="283"/>
      <c r="M52" s="283"/>
      <c r="N52" s="283"/>
      <c r="O52" s="283"/>
      <c r="P52" s="286" t="s">
        <v>649</v>
      </c>
      <c r="Q52" s="287"/>
      <c r="R52" s="287"/>
      <c r="S52" s="287"/>
      <c r="T52" s="287"/>
      <c r="U52" s="287"/>
      <c r="V52" s="287"/>
      <c r="W52" s="287"/>
      <c r="X52" s="288"/>
      <c r="Y52" s="292" t="s">
        <v>51</v>
      </c>
      <c r="Z52" s="293"/>
      <c r="AA52" s="294"/>
      <c r="AB52" s="353" t="s">
        <v>644</v>
      </c>
      <c r="AC52" s="295"/>
      <c r="AD52" s="295"/>
      <c r="AE52" s="335">
        <v>12</v>
      </c>
      <c r="AF52" s="335"/>
      <c r="AG52" s="335"/>
      <c r="AH52" s="335"/>
      <c r="AI52" s="335">
        <v>12</v>
      </c>
      <c r="AJ52" s="335"/>
      <c r="AK52" s="335"/>
      <c r="AL52" s="335"/>
      <c r="AM52" s="335">
        <v>12</v>
      </c>
      <c r="AN52" s="335"/>
      <c r="AO52" s="335"/>
      <c r="AP52" s="335"/>
      <c r="AQ52" s="318" t="s">
        <v>650</v>
      </c>
      <c r="AR52" s="335"/>
      <c r="AS52" s="335"/>
      <c r="AT52" s="335"/>
      <c r="AU52" s="309" t="s">
        <v>650</v>
      </c>
      <c r="AV52" s="382"/>
      <c r="AW52" s="382"/>
      <c r="AX52" s="383"/>
      <c r="AY52">
        <f>$AY$51</f>
        <v>1</v>
      </c>
    </row>
    <row r="53" spans="1:51" ht="23.25" customHeight="1" x14ac:dyDescent="0.2">
      <c r="A53" s="358"/>
      <c r="B53" s="359"/>
      <c r="C53" s="359"/>
      <c r="D53" s="359"/>
      <c r="E53" s="359"/>
      <c r="F53" s="360"/>
      <c r="G53" s="284"/>
      <c r="H53" s="285"/>
      <c r="I53" s="285"/>
      <c r="J53" s="285"/>
      <c r="K53" s="285"/>
      <c r="L53" s="285"/>
      <c r="M53" s="285"/>
      <c r="N53" s="285"/>
      <c r="O53" s="285"/>
      <c r="P53" s="289"/>
      <c r="Q53" s="290"/>
      <c r="R53" s="290"/>
      <c r="S53" s="290"/>
      <c r="T53" s="290"/>
      <c r="U53" s="290"/>
      <c r="V53" s="290"/>
      <c r="W53" s="290"/>
      <c r="X53" s="291"/>
      <c r="Y53" s="384" t="s">
        <v>52</v>
      </c>
      <c r="Z53" s="385"/>
      <c r="AA53" s="386"/>
      <c r="AB53" s="353" t="s">
        <v>644</v>
      </c>
      <c r="AC53" s="295"/>
      <c r="AD53" s="295"/>
      <c r="AE53" s="335">
        <v>12</v>
      </c>
      <c r="AF53" s="335"/>
      <c r="AG53" s="335"/>
      <c r="AH53" s="335"/>
      <c r="AI53" s="335">
        <v>12</v>
      </c>
      <c r="AJ53" s="335"/>
      <c r="AK53" s="335"/>
      <c r="AL53" s="335"/>
      <c r="AM53" s="335">
        <v>12</v>
      </c>
      <c r="AN53" s="335"/>
      <c r="AO53" s="335"/>
      <c r="AP53" s="335"/>
      <c r="AQ53" s="335">
        <v>12</v>
      </c>
      <c r="AR53" s="335"/>
      <c r="AS53" s="335"/>
      <c r="AT53" s="335"/>
      <c r="AU53" s="309" t="s">
        <v>660</v>
      </c>
      <c r="AV53" s="382"/>
      <c r="AW53" s="382"/>
      <c r="AX53" s="383"/>
      <c r="AY53">
        <f>$AY$51</f>
        <v>1</v>
      </c>
    </row>
    <row r="54" spans="1:51" ht="18.75" customHeight="1" x14ac:dyDescent="0.2">
      <c r="A54" s="446" t="s">
        <v>210</v>
      </c>
      <c r="B54" s="447"/>
      <c r="C54" s="447"/>
      <c r="D54" s="447"/>
      <c r="E54" s="447"/>
      <c r="F54" s="448"/>
      <c r="G54" s="456" t="s">
        <v>135</v>
      </c>
      <c r="H54" s="435"/>
      <c r="I54" s="435"/>
      <c r="J54" s="435"/>
      <c r="K54" s="435"/>
      <c r="L54" s="435"/>
      <c r="M54" s="435"/>
      <c r="N54" s="435"/>
      <c r="O54" s="457"/>
      <c r="P54" s="458" t="s">
        <v>55</v>
      </c>
      <c r="Q54" s="435"/>
      <c r="R54" s="435"/>
      <c r="S54" s="435"/>
      <c r="T54" s="435"/>
      <c r="U54" s="435"/>
      <c r="V54" s="435"/>
      <c r="W54" s="435"/>
      <c r="X54" s="457"/>
      <c r="Y54" s="459"/>
      <c r="Z54" s="460"/>
      <c r="AA54" s="461"/>
      <c r="AB54" s="462" t="s">
        <v>11</v>
      </c>
      <c r="AC54" s="463"/>
      <c r="AD54" s="464"/>
      <c r="AE54" s="431" t="s">
        <v>384</v>
      </c>
      <c r="AF54" s="431"/>
      <c r="AG54" s="431"/>
      <c r="AH54" s="431"/>
      <c r="AI54" s="431" t="s">
        <v>536</v>
      </c>
      <c r="AJ54" s="431"/>
      <c r="AK54" s="431"/>
      <c r="AL54" s="431"/>
      <c r="AM54" s="431" t="s">
        <v>352</v>
      </c>
      <c r="AN54" s="431"/>
      <c r="AO54" s="431"/>
      <c r="AP54" s="431"/>
      <c r="AQ54" s="432" t="s">
        <v>164</v>
      </c>
      <c r="AR54" s="433"/>
      <c r="AS54" s="433"/>
      <c r="AT54" s="434"/>
      <c r="AU54" s="435" t="s">
        <v>125</v>
      </c>
      <c r="AV54" s="435"/>
      <c r="AW54" s="435"/>
      <c r="AX54" s="436"/>
      <c r="AY54">
        <f>COUNTA($G$56)</f>
        <v>1</v>
      </c>
    </row>
    <row r="55" spans="1:51" ht="18.75" customHeight="1" x14ac:dyDescent="0.2">
      <c r="A55" s="449"/>
      <c r="B55" s="450"/>
      <c r="C55" s="450"/>
      <c r="D55" s="450"/>
      <c r="E55" s="450"/>
      <c r="F55" s="451"/>
      <c r="G55" s="403"/>
      <c r="H55" s="307"/>
      <c r="I55" s="307"/>
      <c r="J55" s="307"/>
      <c r="K55" s="307"/>
      <c r="L55" s="307"/>
      <c r="M55" s="307"/>
      <c r="N55" s="307"/>
      <c r="O55" s="404"/>
      <c r="P55" s="406"/>
      <c r="Q55" s="307"/>
      <c r="R55" s="307"/>
      <c r="S55" s="307"/>
      <c r="T55" s="307"/>
      <c r="U55" s="307"/>
      <c r="V55" s="307"/>
      <c r="W55" s="307"/>
      <c r="X55" s="404"/>
      <c r="Y55" s="407"/>
      <c r="Z55" s="408"/>
      <c r="AA55" s="409"/>
      <c r="AB55" s="369"/>
      <c r="AC55" s="413"/>
      <c r="AD55" s="414"/>
      <c r="AE55" s="431"/>
      <c r="AF55" s="431"/>
      <c r="AG55" s="431"/>
      <c r="AH55" s="431"/>
      <c r="AI55" s="431"/>
      <c r="AJ55" s="431"/>
      <c r="AK55" s="431"/>
      <c r="AL55" s="431"/>
      <c r="AM55" s="431"/>
      <c r="AN55" s="431"/>
      <c r="AO55" s="431"/>
      <c r="AP55" s="431"/>
      <c r="AQ55" s="377" t="s">
        <v>573</v>
      </c>
      <c r="AR55" s="378"/>
      <c r="AS55" s="379" t="s">
        <v>165</v>
      </c>
      <c r="AT55" s="380"/>
      <c r="AU55" s="381" t="s">
        <v>573</v>
      </c>
      <c r="AV55" s="381"/>
      <c r="AW55" s="307" t="s">
        <v>162</v>
      </c>
      <c r="AX55" s="308"/>
      <c r="AY55">
        <f t="shared" ref="AY55:AY60" si="1">$AY$54</f>
        <v>1</v>
      </c>
    </row>
    <row r="56" spans="1:51" ht="23.25" customHeight="1" x14ac:dyDescent="0.2">
      <c r="A56" s="452"/>
      <c r="B56" s="450"/>
      <c r="C56" s="450"/>
      <c r="D56" s="450"/>
      <c r="E56" s="450"/>
      <c r="F56" s="451"/>
      <c r="G56" s="336" t="s">
        <v>584</v>
      </c>
      <c r="H56" s="337"/>
      <c r="I56" s="337"/>
      <c r="J56" s="337"/>
      <c r="K56" s="337"/>
      <c r="L56" s="337"/>
      <c r="M56" s="337"/>
      <c r="N56" s="337"/>
      <c r="O56" s="338"/>
      <c r="P56" s="345" t="s">
        <v>585</v>
      </c>
      <c r="Q56" s="345"/>
      <c r="R56" s="345"/>
      <c r="S56" s="345"/>
      <c r="T56" s="345"/>
      <c r="U56" s="345"/>
      <c r="V56" s="345"/>
      <c r="W56" s="345"/>
      <c r="X56" s="346"/>
      <c r="Y56" s="320" t="s">
        <v>12</v>
      </c>
      <c r="Z56" s="351"/>
      <c r="AA56" s="352"/>
      <c r="AB56" s="353" t="s">
        <v>582</v>
      </c>
      <c r="AC56" s="353"/>
      <c r="AD56" s="353"/>
      <c r="AE56" s="309">
        <v>5</v>
      </c>
      <c r="AF56" s="310"/>
      <c r="AG56" s="310"/>
      <c r="AH56" s="310"/>
      <c r="AI56" s="309">
        <v>5</v>
      </c>
      <c r="AJ56" s="310"/>
      <c r="AK56" s="310"/>
      <c r="AL56" s="310"/>
      <c r="AM56" s="309">
        <v>5</v>
      </c>
      <c r="AN56" s="310"/>
      <c r="AO56" s="310"/>
      <c r="AP56" s="310"/>
      <c r="AQ56" s="311" t="s">
        <v>573</v>
      </c>
      <c r="AR56" s="312"/>
      <c r="AS56" s="312"/>
      <c r="AT56" s="313"/>
      <c r="AU56" s="310" t="s">
        <v>573</v>
      </c>
      <c r="AV56" s="310"/>
      <c r="AW56" s="310"/>
      <c r="AX56" s="319"/>
      <c r="AY56">
        <f t="shared" si="1"/>
        <v>1</v>
      </c>
    </row>
    <row r="57" spans="1:51" ht="23.25" customHeight="1" x14ac:dyDescent="0.2">
      <c r="A57" s="453"/>
      <c r="B57" s="454"/>
      <c r="C57" s="454"/>
      <c r="D57" s="454"/>
      <c r="E57" s="454"/>
      <c r="F57" s="455"/>
      <c r="G57" s="339"/>
      <c r="H57" s="340"/>
      <c r="I57" s="340"/>
      <c r="J57" s="340"/>
      <c r="K57" s="340"/>
      <c r="L57" s="340"/>
      <c r="M57" s="340"/>
      <c r="N57" s="340"/>
      <c r="O57" s="341"/>
      <c r="P57" s="347"/>
      <c r="Q57" s="347"/>
      <c r="R57" s="347"/>
      <c r="S57" s="347"/>
      <c r="T57" s="347"/>
      <c r="U57" s="347"/>
      <c r="V57" s="347"/>
      <c r="W57" s="347"/>
      <c r="X57" s="348"/>
      <c r="Y57" s="198" t="s">
        <v>50</v>
      </c>
      <c r="Z57" s="199"/>
      <c r="AA57" s="245"/>
      <c r="AB57" s="393" t="s">
        <v>582</v>
      </c>
      <c r="AC57" s="393"/>
      <c r="AD57" s="393"/>
      <c r="AE57" s="309">
        <v>5</v>
      </c>
      <c r="AF57" s="310"/>
      <c r="AG57" s="310"/>
      <c r="AH57" s="310"/>
      <c r="AI57" s="309">
        <v>5</v>
      </c>
      <c r="AJ57" s="310"/>
      <c r="AK57" s="310"/>
      <c r="AL57" s="310"/>
      <c r="AM57" s="309">
        <v>5</v>
      </c>
      <c r="AN57" s="310"/>
      <c r="AO57" s="310"/>
      <c r="AP57" s="310"/>
      <c r="AQ57" s="311">
        <v>5</v>
      </c>
      <c r="AR57" s="312"/>
      <c r="AS57" s="312"/>
      <c r="AT57" s="313"/>
      <c r="AU57" s="310" t="s">
        <v>573</v>
      </c>
      <c r="AV57" s="310"/>
      <c r="AW57" s="310"/>
      <c r="AX57" s="319"/>
      <c r="AY57">
        <f t="shared" si="1"/>
        <v>1</v>
      </c>
    </row>
    <row r="58" spans="1:51" ht="23.25" customHeight="1" x14ac:dyDescent="0.2">
      <c r="A58" s="452"/>
      <c r="B58" s="450"/>
      <c r="C58" s="450"/>
      <c r="D58" s="450"/>
      <c r="E58" s="450"/>
      <c r="F58" s="451"/>
      <c r="G58" s="342"/>
      <c r="H58" s="343"/>
      <c r="I58" s="343"/>
      <c r="J58" s="343"/>
      <c r="K58" s="343"/>
      <c r="L58" s="343"/>
      <c r="M58" s="343"/>
      <c r="N58" s="343"/>
      <c r="O58" s="344"/>
      <c r="P58" s="349"/>
      <c r="Q58" s="349"/>
      <c r="R58" s="349"/>
      <c r="S58" s="349"/>
      <c r="T58" s="349"/>
      <c r="U58" s="349"/>
      <c r="V58" s="349"/>
      <c r="W58" s="349"/>
      <c r="X58" s="350"/>
      <c r="Y58" s="198" t="s">
        <v>13</v>
      </c>
      <c r="Z58" s="199"/>
      <c r="AA58" s="245"/>
      <c r="AB58" s="354" t="s">
        <v>14</v>
      </c>
      <c r="AC58" s="354"/>
      <c r="AD58" s="354"/>
      <c r="AE58" s="309">
        <v>100</v>
      </c>
      <c r="AF58" s="310"/>
      <c r="AG58" s="310"/>
      <c r="AH58" s="310"/>
      <c r="AI58" s="309">
        <v>100</v>
      </c>
      <c r="AJ58" s="310"/>
      <c r="AK58" s="310"/>
      <c r="AL58" s="310"/>
      <c r="AM58" s="309">
        <v>100</v>
      </c>
      <c r="AN58" s="310"/>
      <c r="AO58" s="310"/>
      <c r="AP58" s="310"/>
      <c r="AQ58" s="311" t="s">
        <v>573</v>
      </c>
      <c r="AR58" s="312"/>
      <c r="AS58" s="312"/>
      <c r="AT58" s="313"/>
      <c r="AU58" s="310" t="s">
        <v>573</v>
      </c>
      <c r="AV58" s="310"/>
      <c r="AW58" s="310"/>
      <c r="AX58" s="319"/>
      <c r="AY58">
        <f t="shared" si="1"/>
        <v>1</v>
      </c>
    </row>
    <row r="59" spans="1:51" ht="23.25" customHeight="1" x14ac:dyDescent="0.2">
      <c r="A59" s="437" t="s">
        <v>229</v>
      </c>
      <c r="B59" s="438"/>
      <c r="C59" s="438"/>
      <c r="D59" s="438"/>
      <c r="E59" s="438"/>
      <c r="F59" s="439"/>
      <c r="G59" s="440" t="s">
        <v>583</v>
      </c>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1"/>
      <c r="AW59" s="441"/>
      <c r="AX59" s="442"/>
      <c r="AY59">
        <f t="shared" si="1"/>
        <v>1</v>
      </c>
    </row>
    <row r="60" spans="1:51" ht="23.25" customHeight="1" thickBot="1" x14ac:dyDescent="0.25">
      <c r="A60" s="358"/>
      <c r="B60" s="359"/>
      <c r="C60" s="359"/>
      <c r="D60" s="359"/>
      <c r="E60" s="359"/>
      <c r="F60" s="360"/>
      <c r="G60" s="443"/>
      <c r="H60" s="444"/>
      <c r="I60" s="444"/>
      <c r="J60" s="444"/>
      <c r="K60" s="444"/>
      <c r="L60" s="444"/>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c r="AJ60" s="444"/>
      <c r="AK60" s="444"/>
      <c r="AL60" s="444"/>
      <c r="AM60" s="444"/>
      <c r="AN60" s="444"/>
      <c r="AO60" s="444"/>
      <c r="AP60" s="444"/>
      <c r="AQ60" s="444"/>
      <c r="AR60" s="444"/>
      <c r="AS60" s="444"/>
      <c r="AT60" s="444"/>
      <c r="AU60" s="444"/>
      <c r="AV60" s="444"/>
      <c r="AW60" s="444"/>
      <c r="AX60" s="445"/>
      <c r="AY60">
        <f t="shared" si="1"/>
        <v>1</v>
      </c>
    </row>
    <row r="61" spans="1:51" ht="45" customHeight="1" x14ac:dyDescent="0.2">
      <c r="A61" s="516" t="s">
        <v>251</v>
      </c>
      <c r="B61" s="517"/>
      <c r="C61" s="519" t="s">
        <v>166</v>
      </c>
      <c r="D61" s="517"/>
      <c r="E61" s="520" t="s">
        <v>179</v>
      </c>
      <c r="F61" s="521"/>
      <c r="G61" s="522" t="s">
        <v>645</v>
      </c>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3"/>
      <c r="AL61" s="523"/>
      <c r="AM61" s="523"/>
      <c r="AN61" s="523"/>
      <c r="AO61" s="523"/>
      <c r="AP61" s="523"/>
      <c r="AQ61" s="523"/>
      <c r="AR61" s="523"/>
      <c r="AS61" s="523"/>
      <c r="AT61" s="523"/>
      <c r="AU61" s="523"/>
      <c r="AV61" s="523"/>
      <c r="AW61" s="523"/>
      <c r="AX61" s="524"/>
    </row>
    <row r="62" spans="1:51" ht="32.25" customHeight="1" x14ac:dyDescent="0.2">
      <c r="A62" s="518"/>
      <c r="B62" s="477"/>
      <c r="C62" s="476"/>
      <c r="D62" s="477"/>
      <c r="E62" s="478" t="s">
        <v>178</v>
      </c>
      <c r="F62" s="439"/>
      <c r="G62" s="488" t="s">
        <v>648</v>
      </c>
      <c r="H62" s="345"/>
      <c r="I62" s="345"/>
      <c r="J62" s="345"/>
      <c r="K62" s="345"/>
      <c r="L62" s="345"/>
      <c r="M62" s="345"/>
      <c r="N62" s="345"/>
      <c r="O62" s="345"/>
      <c r="P62" s="345"/>
      <c r="Q62" s="345"/>
      <c r="R62" s="345"/>
      <c r="S62" s="345"/>
      <c r="T62" s="345"/>
      <c r="U62" s="345"/>
      <c r="V62" s="346"/>
      <c r="W62" s="465" t="s">
        <v>546</v>
      </c>
      <c r="X62" s="466"/>
      <c r="Y62" s="466"/>
      <c r="Z62" s="466"/>
      <c r="AA62" s="467"/>
      <c r="AB62" s="468" t="s">
        <v>647</v>
      </c>
      <c r="AC62" s="469"/>
      <c r="AD62" s="469"/>
      <c r="AE62" s="469"/>
      <c r="AF62" s="469"/>
      <c r="AG62" s="469"/>
      <c r="AH62" s="469"/>
      <c r="AI62" s="469"/>
      <c r="AJ62" s="469"/>
      <c r="AK62" s="469"/>
      <c r="AL62" s="469"/>
      <c r="AM62" s="469"/>
      <c r="AN62" s="469"/>
      <c r="AO62" s="469"/>
      <c r="AP62" s="469"/>
      <c r="AQ62" s="469"/>
      <c r="AR62" s="469"/>
      <c r="AS62" s="469"/>
      <c r="AT62" s="469"/>
      <c r="AU62" s="469"/>
      <c r="AV62" s="469"/>
      <c r="AW62" s="469"/>
      <c r="AX62" s="470"/>
    </row>
    <row r="63" spans="1:51" ht="21" customHeight="1" x14ac:dyDescent="0.2">
      <c r="A63" s="518"/>
      <c r="B63" s="477"/>
      <c r="C63" s="476"/>
      <c r="D63" s="477"/>
      <c r="E63" s="480"/>
      <c r="F63" s="360"/>
      <c r="G63" s="489"/>
      <c r="H63" s="349"/>
      <c r="I63" s="349"/>
      <c r="J63" s="349"/>
      <c r="K63" s="349"/>
      <c r="L63" s="349"/>
      <c r="M63" s="349"/>
      <c r="N63" s="349"/>
      <c r="O63" s="349"/>
      <c r="P63" s="349"/>
      <c r="Q63" s="349"/>
      <c r="R63" s="349"/>
      <c r="S63" s="349"/>
      <c r="T63" s="349"/>
      <c r="U63" s="349"/>
      <c r="V63" s="350"/>
      <c r="W63" s="471" t="s">
        <v>547</v>
      </c>
      <c r="X63" s="472"/>
      <c r="Y63" s="472"/>
      <c r="Z63" s="472"/>
      <c r="AA63" s="473"/>
      <c r="AB63" s="468" t="s">
        <v>645</v>
      </c>
      <c r="AC63" s="469"/>
      <c r="AD63" s="469"/>
      <c r="AE63" s="469"/>
      <c r="AF63" s="469"/>
      <c r="AG63" s="469"/>
      <c r="AH63" s="469"/>
      <c r="AI63" s="469"/>
      <c r="AJ63" s="469"/>
      <c r="AK63" s="469"/>
      <c r="AL63" s="469"/>
      <c r="AM63" s="469"/>
      <c r="AN63" s="469"/>
      <c r="AO63" s="469"/>
      <c r="AP63" s="469"/>
      <c r="AQ63" s="469"/>
      <c r="AR63" s="469"/>
      <c r="AS63" s="469"/>
      <c r="AT63" s="469"/>
      <c r="AU63" s="469"/>
      <c r="AV63" s="469"/>
      <c r="AW63" s="469"/>
      <c r="AX63" s="470"/>
    </row>
    <row r="64" spans="1:51" ht="34.5" customHeight="1" x14ac:dyDescent="0.2">
      <c r="A64" s="518"/>
      <c r="B64" s="477"/>
      <c r="C64" s="474" t="s">
        <v>558</v>
      </c>
      <c r="D64" s="475"/>
      <c r="E64" s="478" t="s">
        <v>247</v>
      </c>
      <c r="F64" s="439"/>
      <c r="G64" s="481" t="s">
        <v>169</v>
      </c>
      <c r="H64" s="482"/>
      <c r="I64" s="482"/>
      <c r="J64" s="483" t="s">
        <v>573</v>
      </c>
      <c r="K64" s="484"/>
      <c r="L64" s="484"/>
      <c r="M64" s="484"/>
      <c r="N64" s="484"/>
      <c r="O64" s="484"/>
      <c r="P64" s="484"/>
      <c r="Q64" s="484"/>
      <c r="R64" s="484"/>
      <c r="S64" s="484"/>
      <c r="T64" s="485"/>
      <c r="U64" s="486" t="s">
        <v>663</v>
      </c>
      <c r="V64" s="486"/>
      <c r="W64" s="486"/>
      <c r="X64" s="486"/>
      <c r="Y64" s="486"/>
      <c r="Z64" s="486"/>
      <c r="AA64" s="486"/>
      <c r="AB64" s="486"/>
      <c r="AC64" s="486"/>
      <c r="AD64" s="486"/>
      <c r="AE64" s="486"/>
      <c r="AF64" s="486"/>
      <c r="AG64" s="486"/>
      <c r="AH64" s="486"/>
      <c r="AI64" s="486"/>
      <c r="AJ64" s="486"/>
      <c r="AK64" s="486"/>
      <c r="AL64" s="486"/>
      <c r="AM64" s="486"/>
      <c r="AN64" s="486"/>
      <c r="AO64" s="486"/>
      <c r="AP64" s="486"/>
      <c r="AQ64" s="486"/>
      <c r="AR64" s="486"/>
      <c r="AS64" s="486"/>
      <c r="AT64" s="486"/>
      <c r="AU64" s="486"/>
      <c r="AV64" s="486"/>
      <c r="AW64" s="486"/>
      <c r="AX64" s="487"/>
      <c r="AY64" s="60"/>
    </row>
    <row r="65" spans="1:51" ht="34.5" customHeight="1" x14ac:dyDescent="0.2">
      <c r="A65" s="518"/>
      <c r="B65" s="477"/>
      <c r="C65" s="476"/>
      <c r="D65" s="477"/>
      <c r="E65" s="479"/>
      <c r="F65" s="357"/>
      <c r="G65" s="481" t="s">
        <v>559</v>
      </c>
      <c r="H65" s="482"/>
      <c r="I65" s="482"/>
      <c r="J65" s="482"/>
      <c r="K65" s="482"/>
      <c r="L65" s="482"/>
      <c r="M65" s="482"/>
      <c r="N65" s="482"/>
      <c r="O65" s="482"/>
      <c r="P65" s="482"/>
      <c r="Q65" s="482"/>
      <c r="R65" s="482"/>
      <c r="S65" s="482"/>
      <c r="T65" s="482"/>
      <c r="U65" s="507" t="s">
        <v>663</v>
      </c>
      <c r="V65" s="486"/>
      <c r="W65" s="486"/>
      <c r="X65" s="486"/>
      <c r="Y65" s="486"/>
      <c r="Z65" s="486"/>
      <c r="AA65" s="486"/>
      <c r="AB65" s="486"/>
      <c r="AC65" s="486"/>
      <c r="AD65" s="486"/>
      <c r="AE65" s="486"/>
      <c r="AF65" s="486"/>
      <c r="AG65" s="486"/>
      <c r="AH65" s="486"/>
      <c r="AI65" s="486"/>
      <c r="AJ65" s="486"/>
      <c r="AK65" s="486"/>
      <c r="AL65" s="486"/>
      <c r="AM65" s="486"/>
      <c r="AN65" s="486"/>
      <c r="AO65" s="486"/>
      <c r="AP65" s="486"/>
      <c r="AQ65" s="486"/>
      <c r="AR65" s="486"/>
      <c r="AS65" s="486"/>
      <c r="AT65" s="486"/>
      <c r="AU65" s="486"/>
      <c r="AV65" s="486"/>
      <c r="AW65" s="486"/>
      <c r="AX65" s="487"/>
      <c r="AY65" s="60"/>
    </row>
    <row r="66" spans="1:51" ht="34.5" customHeight="1" thickBot="1" x14ac:dyDescent="0.25">
      <c r="A66" s="518"/>
      <c r="B66" s="477"/>
      <c r="C66" s="476"/>
      <c r="D66" s="477"/>
      <c r="E66" s="480"/>
      <c r="F66" s="360"/>
      <c r="G66" s="481" t="s">
        <v>547</v>
      </c>
      <c r="H66" s="482"/>
      <c r="I66" s="482"/>
      <c r="J66" s="482"/>
      <c r="K66" s="482"/>
      <c r="L66" s="482"/>
      <c r="M66" s="482"/>
      <c r="N66" s="482"/>
      <c r="O66" s="482"/>
      <c r="P66" s="482"/>
      <c r="Q66" s="482"/>
      <c r="R66" s="482"/>
      <c r="S66" s="482"/>
      <c r="T66" s="482"/>
      <c r="U66" s="490" t="s">
        <v>663</v>
      </c>
      <c r="V66" s="491"/>
      <c r="W66" s="491"/>
      <c r="X66" s="491"/>
      <c r="Y66" s="491"/>
      <c r="Z66" s="491"/>
      <c r="AA66" s="491"/>
      <c r="AB66" s="491"/>
      <c r="AC66" s="491"/>
      <c r="AD66" s="491"/>
      <c r="AE66" s="491"/>
      <c r="AF66" s="491"/>
      <c r="AG66" s="491"/>
      <c r="AH66" s="491"/>
      <c r="AI66" s="491"/>
      <c r="AJ66" s="491"/>
      <c r="AK66" s="491"/>
      <c r="AL66" s="491"/>
      <c r="AM66" s="491"/>
      <c r="AN66" s="491"/>
      <c r="AO66" s="491"/>
      <c r="AP66" s="491"/>
      <c r="AQ66" s="491"/>
      <c r="AR66" s="491"/>
      <c r="AS66" s="491"/>
      <c r="AT66" s="491"/>
      <c r="AU66" s="491"/>
      <c r="AV66" s="491"/>
      <c r="AW66" s="491"/>
      <c r="AX66" s="492"/>
      <c r="AY66" s="60"/>
    </row>
    <row r="67" spans="1:51" ht="27" customHeight="1" x14ac:dyDescent="0.2">
      <c r="A67" s="508" t="s">
        <v>44</v>
      </c>
      <c r="B67" s="509"/>
      <c r="C67" s="509"/>
      <c r="D67" s="509"/>
      <c r="E67" s="509"/>
      <c r="F67" s="509"/>
      <c r="G67" s="509"/>
      <c r="H67" s="509"/>
      <c r="I67" s="509"/>
      <c r="J67" s="509"/>
      <c r="K67" s="509"/>
      <c r="L67" s="509"/>
      <c r="M67" s="509"/>
      <c r="N67" s="509"/>
      <c r="O67" s="509"/>
      <c r="P67" s="509"/>
      <c r="Q67" s="509"/>
      <c r="R67" s="509"/>
      <c r="S67" s="509"/>
      <c r="T67" s="509"/>
      <c r="U67" s="509"/>
      <c r="V67" s="509"/>
      <c r="W67" s="509"/>
      <c r="X67" s="509"/>
      <c r="Y67" s="509"/>
      <c r="Z67" s="509"/>
      <c r="AA67" s="509"/>
      <c r="AB67" s="509"/>
      <c r="AC67" s="509"/>
      <c r="AD67" s="509"/>
      <c r="AE67" s="509"/>
      <c r="AF67" s="509"/>
      <c r="AG67" s="509"/>
      <c r="AH67" s="509"/>
      <c r="AI67" s="509"/>
      <c r="AJ67" s="509"/>
      <c r="AK67" s="509"/>
      <c r="AL67" s="509"/>
      <c r="AM67" s="509"/>
      <c r="AN67" s="509"/>
      <c r="AO67" s="509"/>
      <c r="AP67" s="509"/>
      <c r="AQ67" s="509"/>
      <c r="AR67" s="509"/>
      <c r="AS67" s="509"/>
      <c r="AT67" s="509"/>
      <c r="AU67" s="509"/>
      <c r="AV67" s="509"/>
      <c r="AW67" s="509"/>
      <c r="AX67" s="510"/>
    </row>
    <row r="68" spans="1:51" ht="27" customHeight="1" x14ac:dyDescent="0.2">
      <c r="A68" s="5"/>
      <c r="B68" s="6"/>
      <c r="C68" s="511" t="s">
        <v>29</v>
      </c>
      <c r="D68" s="512"/>
      <c r="E68" s="512"/>
      <c r="F68" s="512"/>
      <c r="G68" s="512"/>
      <c r="H68" s="512"/>
      <c r="I68" s="512"/>
      <c r="J68" s="512"/>
      <c r="K68" s="512"/>
      <c r="L68" s="512"/>
      <c r="M68" s="512"/>
      <c r="N68" s="512"/>
      <c r="O68" s="512"/>
      <c r="P68" s="512"/>
      <c r="Q68" s="512"/>
      <c r="R68" s="512"/>
      <c r="S68" s="512"/>
      <c r="T68" s="512"/>
      <c r="U68" s="512"/>
      <c r="V68" s="512"/>
      <c r="W68" s="512"/>
      <c r="X68" s="512"/>
      <c r="Y68" s="512"/>
      <c r="Z68" s="512"/>
      <c r="AA68" s="512"/>
      <c r="AB68" s="512"/>
      <c r="AC68" s="513"/>
      <c r="AD68" s="512" t="s">
        <v>33</v>
      </c>
      <c r="AE68" s="512"/>
      <c r="AF68" s="512"/>
      <c r="AG68" s="514" t="s">
        <v>28</v>
      </c>
      <c r="AH68" s="512"/>
      <c r="AI68" s="512"/>
      <c r="AJ68" s="512"/>
      <c r="AK68" s="512"/>
      <c r="AL68" s="512"/>
      <c r="AM68" s="512"/>
      <c r="AN68" s="512"/>
      <c r="AO68" s="512"/>
      <c r="AP68" s="512"/>
      <c r="AQ68" s="512"/>
      <c r="AR68" s="512"/>
      <c r="AS68" s="512"/>
      <c r="AT68" s="512"/>
      <c r="AU68" s="512"/>
      <c r="AV68" s="512"/>
      <c r="AW68" s="512"/>
      <c r="AX68" s="515"/>
    </row>
    <row r="69" spans="1:51" ht="27" customHeight="1" x14ac:dyDescent="0.2">
      <c r="A69" s="552" t="s">
        <v>130</v>
      </c>
      <c r="B69" s="553"/>
      <c r="C69" s="558" t="s">
        <v>131</v>
      </c>
      <c r="D69" s="559"/>
      <c r="E69" s="559"/>
      <c r="F69" s="559"/>
      <c r="G69" s="559"/>
      <c r="H69" s="559"/>
      <c r="I69" s="559"/>
      <c r="J69" s="559"/>
      <c r="K69" s="559"/>
      <c r="L69" s="559"/>
      <c r="M69" s="559"/>
      <c r="N69" s="559"/>
      <c r="O69" s="559"/>
      <c r="P69" s="559"/>
      <c r="Q69" s="559"/>
      <c r="R69" s="559"/>
      <c r="S69" s="559"/>
      <c r="T69" s="559"/>
      <c r="U69" s="559"/>
      <c r="V69" s="559"/>
      <c r="W69" s="559"/>
      <c r="X69" s="559"/>
      <c r="Y69" s="559"/>
      <c r="Z69" s="559"/>
      <c r="AA69" s="559"/>
      <c r="AB69" s="559"/>
      <c r="AC69" s="560"/>
      <c r="AD69" s="561" t="s">
        <v>596</v>
      </c>
      <c r="AE69" s="562"/>
      <c r="AF69" s="562"/>
      <c r="AG69" s="563" t="s">
        <v>628</v>
      </c>
      <c r="AH69" s="564"/>
      <c r="AI69" s="564"/>
      <c r="AJ69" s="564"/>
      <c r="AK69" s="564"/>
      <c r="AL69" s="564"/>
      <c r="AM69" s="564"/>
      <c r="AN69" s="564"/>
      <c r="AO69" s="564"/>
      <c r="AP69" s="564"/>
      <c r="AQ69" s="564"/>
      <c r="AR69" s="564"/>
      <c r="AS69" s="564"/>
      <c r="AT69" s="564"/>
      <c r="AU69" s="564"/>
      <c r="AV69" s="564"/>
      <c r="AW69" s="564"/>
      <c r="AX69" s="565"/>
    </row>
    <row r="70" spans="1:51" ht="45" customHeight="1" x14ac:dyDescent="0.2">
      <c r="A70" s="554"/>
      <c r="B70" s="555"/>
      <c r="C70" s="566" t="s">
        <v>34</v>
      </c>
      <c r="D70" s="567"/>
      <c r="E70" s="567"/>
      <c r="F70" s="567"/>
      <c r="G70" s="567"/>
      <c r="H70" s="567"/>
      <c r="I70" s="567"/>
      <c r="J70" s="567"/>
      <c r="K70" s="567"/>
      <c r="L70" s="567"/>
      <c r="M70" s="567"/>
      <c r="N70" s="567"/>
      <c r="O70" s="567"/>
      <c r="P70" s="567"/>
      <c r="Q70" s="567"/>
      <c r="R70" s="567"/>
      <c r="S70" s="567"/>
      <c r="T70" s="567"/>
      <c r="U70" s="567"/>
      <c r="V70" s="567"/>
      <c r="W70" s="567"/>
      <c r="X70" s="567"/>
      <c r="Y70" s="567"/>
      <c r="Z70" s="567"/>
      <c r="AA70" s="567"/>
      <c r="AB70" s="567"/>
      <c r="AC70" s="568"/>
      <c r="AD70" s="498" t="s">
        <v>596</v>
      </c>
      <c r="AE70" s="499"/>
      <c r="AF70" s="499"/>
      <c r="AG70" s="501" t="s">
        <v>629</v>
      </c>
      <c r="AH70" s="502"/>
      <c r="AI70" s="502"/>
      <c r="AJ70" s="502"/>
      <c r="AK70" s="502"/>
      <c r="AL70" s="502"/>
      <c r="AM70" s="502"/>
      <c r="AN70" s="502"/>
      <c r="AO70" s="502"/>
      <c r="AP70" s="502"/>
      <c r="AQ70" s="502"/>
      <c r="AR70" s="502"/>
      <c r="AS70" s="502"/>
      <c r="AT70" s="502"/>
      <c r="AU70" s="502"/>
      <c r="AV70" s="502"/>
      <c r="AW70" s="502"/>
      <c r="AX70" s="503"/>
    </row>
    <row r="71" spans="1:51" ht="30.6" customHeight="1" x14ac:dyDescent="0.2">
      <c r="A71" s="556"/>
      <c r="B71" s="557"/>
      <c r="C71" s="569" t="s">
        <v>132</v>
      </c>
      <c r="D71" s="570"/>
      <c r="E71" s="570"/>
      <c r="F71" s="570"/>
      <c r="G71" s="570"/>
      <c r="H71" s="570"/>
      <c r="I71" s="570"/>
      <c r="J71" s="570"/>
      <c r="K71" s="570"/>
      <c r="L71" s="570"/>
      <c r="M71" s="570"/>
      <c r="N71" s="570"/>
      <c r="O71" s="570"/>
      <c r="P71" s="570"/>
      <c r="Q71" s="570"/>
      <c r="R71" s="570"/>
      <c r="S71" s="570"/>
      <c r="T71" s="570"/>
      <c r="U71" s="570"/>
      <c r="V71" s="570"/>
      <c r="W71" s="570"/>
      <c r="X71" s="570"/>
      <c r="Y71" s="570"/>
      <c r="Z71" s="570"/>
      <c r="AA71" s="570"/>
      <c r="AB71" s="570"/>
      <c r="AC71" s="571"/>
      <c r="AD71" s="572" t="s">
        <v>596</v>
      </c>
      <c r="AE71" s="573"/>
      <c r="AF71" s="573"/>
      <c r="AG71" s="493" t="s">
        <v>630</v>
      </c>
      <c r="AH71" s="347"/>
      <c r="AI71" s="347"/>
      <c r="AJ71" s="347"/>
      <c r="AK71" s="347"/>
      <c r="AL71" s="347"/>
      <c r="AM71" s="347"/>
      <c r="AN71" s="347"/>
      <c r="AO71" s="347"/>
      <c r="AP71" s="347"/>
      <c r="AQ71" s="347"/>
      <c r="AR71" s="347"/>
      <c r="AS71" s="347"/>
      <c r="AT71" s="347"/>
      <c r="AU71" s="347"/>
      <c r="AV71" s="347"/>
      <c r="AW71" s="347"/>
      <c r="AX71" s="494"/>
    </row>
    <row r="72" spans="1:51" ht="30.75" customHeight="1" x14ac:dyDescent="0.2">
      <c r="A72" s="89" t="s">
        <v>36</v>
      </c>
      <c r="B72" s="525"/>
      <c r="C72" s="531" t="s">
        <v>38</v>
      </c>
      <c r="D72" s="532"/>
      <c r="E72" s="533"/>
      <c r="F72" s="533"/>
      <c r="G72" s="533"/>
      <c r="H72" s="533"/>
      <c r="I72" s="533"/>
      <c r="J72" s="533"/>
      <c r="K72" s="533"/>
      <c r="L72" s="533"/>
      <c r="M72" s="533"/>
      <c r="N72" s="533"/>
      <c r="O72" s="533"/>
      <c r="P72" s="533"/>
      <c r="Q72" s="533"/>
      <c r="R72" s="533"/>
      <c r="S72" s="533"/>
      <c r="T72" s="533"/>
      <c r="U72" s="533"/>
      <c r="V72" s="533"/>
      <c r="W72" s="533"/>
      <c r="X72" s="533"/>
      <c r="Y72" s="533"/>
      <c r="Z72" s="533"/>
      <c r="AA72" s="533"/>
      <c r="AB72" s="533"/>
      <c r="AC72" s="534"/>
      <c r="AD72" s="535" t="s">
        <v>596</v>
      </c>
      <c r="AE72" s="536"/>
      <c r="AF72" s="536"/>
      <c r="AG72" s="286" t="s">
        <v>631</v>
      </c>
      <c r="AH72" s="345"/>
      <c r="AI72" s="345"/>
      <c r="AJ72" s="345"/>
      <c r="AK72" s="345"/>
      <c r="AL72" s="345"/>
      <c r="AM72" s="345"/>
      <c r="AN72" s="345"/>
      <c r="AO72" s="345"/>
      <c r="AP72" s="345"/>
      <c r="AQ72" s="345"/>
      <c r="AR72" s="345"/>
      <c r="AS72" s="345"/>
      <c r="AT72" s="345"/>
      <c r="AU72" s="345"/>
      <c r="AV72" s="345"/>
      <c r="AW72" s="345"/>
      <c r="AX72" s="537"/>
    </row>
    <row r="73" spans="1:51" ht="31.95" customHeight="1" x14ac:dyDescent="0.2">
      <c r="A73" s="526"/>
      <c r="B73" s="527"/>
      <c r="C73" s="538"/>
      <c r="D73" s="539"/>
      <c r="E73" s="542" t="s">
        <v>230</v>
      </c>
      <c r="F73" s="543"/>
      <c r="G73" s="543"/>
      <c r="H73" s="543"/>
      <c r="I73" s="543"/>
      <c r="J73" s="543"/>
      <c r="K73" s="543"/>
      <c r="L73" s="543"/>
      <c r="M73" s="543"/>
      <c r="N73" s="543"/>
      <c r="O73" s="543"/>
      <c r="P73" s="543"/>
      <c r="Q73" s="543"/>
      <c r="R73" s="543"/>
      <c r="S73" s="543"/>
      <c r="T73" s="543"/>
      <c r="U73" s="543"/>
      <c r="V73" s="543"/>
      <c r="W73" s="543"/>
      <c r="X73" s="543"/>
      <c r="Y73" s="543"/>
      <c r="Z73" s="543"/>
      <c r="AA73" s="543"/>
      <c r="AB73" s="543"/>
      <c r="AC73" s="544"/>
      <c r="AD73" s="498" t="s">
        <v>619</v>
      </c>
      <c r="AE73" s="499"/>
      <c r="AF73" s="500"/>
      <c r="AG73" s="493"/>
      <c r="AH73" s="347"/>
      <c r="AI73" s="347"/>
      <c r="AJ73" s="347"/>
      <c r="AK73" s="347"/>
      <c r="AL73" s="347"/>
      <c r="AM73" s="347"/>
      <c r="AN73" s="347"/>
      <c r="AO73" s="347"/>
      <c r="AP73" s="347"/>
      <c r="AQ73" s="347"/>
      <c r="AR73" s="347"/>
      <c r="AS73" s="347"/>
      <c r="AT73" s="347"/>
      <c r="AU73" s="347"/>
      <c r="AV73" s="347"/>
      <c r="AW73" s="347"/>
      <c r="AX73" s="494"/>
    </row>
    <row r="74" spans="1:51" ht="31.95" customHeight="1" x14ac:dyDescent="0.2">
      <c r="A74" s="526"/>
      <c r="B74" s="527"/>
      <c r="C74" s="540"/>
      <c r="D74" s="541"/>
      <c r="E74" s="545" t="s">
        <v>198</v>
      </c>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7"/>
      <c r="AD74" s="548" t="s">
        <v>620</v>
      </c>
      <c r="AE74" s="549"/>
      <c r="AF74" s="549"/>
      <c r="AG74" s="493"/>
      <c r="AH74" s="347"/>
      <c r="AI74" s="347"/>
      <c r="AJ74" s="347"/>
      <c r="AK74" s="347"/>
      <c r="AL74" s="347"/>
      <c r="AM74" s="347"/>
      <c r="AN74" s="347"/>
      <c r="AO74" s="347"/>
      <c r="AP74" s="347"/>
      <c r="AQ74" s="347"/>
      <c r="AR74" s="347"/>
      <c r="AS74" s="347"/>
      <c r="AT74" s="347"/>
      <c r="AU74" s="347"/>
      <c r="AV74" s="347"/>
      <c r="AW74" s="347"/>
      <c r="AX74" s="494"/>
    </row>
    <row r="75" spans="1:51" ht="26.25" customHeight="1" x14ac:dyDescent="0.2">
      <c r="A75" s="526"/>
      <c r="B75" s="528"/>
      <c r="C75" s="550" t="s">
        <v>39</v>
      </c>
      <c r="D75" s="551"/>
      <c r="E75" s="551"/>
      <c r="F75" s="551"/>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85" t="s">
        <v>632</v>
      </c>
      <c r="AE75" s="586"/>
      <c r="AF75" s="586"/>
      <c r="AG75" s="587" t="s">
        <v>633</v>
      </c>
      <c r="AH75" s="588"/>
      <c r="AI75" s="588"/>
      <c r="AJ75" s="588"/>
      <c r="AK75" s="588"/>
      <c r="AL75" s="588"/>
      <c r="AM75" s="588"/>
      <c r="AN75" s="588"/>
      <c r="AO75" s="588"/>
      <c r="AP75" s="588"/>
      <c r="AQ75" s="588"/>
      <c r="AR75" s="588"/>
      <c r="AS75" s="588"/>
      <c r="AT75" s="588"/>
      <c r="AU75" s="588"/>
      <c r="AV75" s="588"/>
      <c r="AW75" s="588"/>
      <c r="AX75" s="589"/>
    </row>
    <row r="76" spans="1:51" ht="26.25" customHeight="1" x14ac:dyDescent="0.2">
      <c r="A76" s="526"/>
      <c r="B76" s="528"/>
      <c r="C76" s="580" t="s">
        <v>133</v>
      </c>
      <c r="D76" s="568"/>
      <c r="E76" s="568"/>
      <c r="F76" s="568"/>
      <c r="G76" s="568"/>
      <c r="H76" s="568"/>
      <c r="I76" s="568"/>
      <c r="J76" s="568"/>
      <c r="K76" s="568"/>
      <c r="L76" s="568"/>
      <c r="M76" s="568"/>
      <c r="N76" s="568"/>
      <c r="O76" s="568"/>
      <c r="P76" s="568"/>
      <c r="Q76" s="568"/>
      <c r="R76" s="568"/>
      <c r="S76" s="568"/>
      <c r="T76" s="568"/>
      <c r="U76" s="568"/>
      <c r="V76" s="568"/>
      <c r="W76" s="568"/>
      <c r="X76" s="568"/>
      <c r="Y76" s="568"/>
      <c r="Z76" s="568"/>
      <c r="AA76" s="568"/>
      <c r="AB76" s="568"/>
      <c r="AC76" s="568"/>
      <c r="AD76" s="498" t="s">
        <v>632</v>
      </c>
      <c r="AE76" s="499"/>
      <c r="AF76" s="499"/>
      <c r="AG76" s="501" t="s">
        <v>633</v>
      </c>
      <c r="AH76" s="502"/>
      <c r="AI76" s="502"/>
      <c r="AJ76" s="502"/>
      <c r="AK76" s="502"/>
      <c r="AL76" s="502"/>
      <c r="AM76" s="502"/>
      <c r="AN76" s="502"/>
      <c r="AO76" s="502"/>
      <c r="AP76" s="502"/>
      <c r="AQ76" s="502"/>
      <c r="AR76" s="502"/>
      <c r="AS76" s="502"/>
      <c r="AT76" s="502"/>
      <c r="AU76" s="502"/>
      <c r="AV76" s="502"/>
      <c r="AW76" s="502"/>
      <c r="AX76" s="503"/>
    </row>
    <row r="77" spans="1:51" ht="26.25" customHeight="1" x14ac:dyDescent="0.2">
      <c r="A77" s="526"/>
      <c r="B77" s="528"/>
      <c r="C77" s="580" t="s">
        <v>35</v>
      </c>
      <c r="D77" s="568"/>
      <c r="E77" s="568"/>
      <c r="F77" s="568"/>
      <c r="G77" s="568"/>
      <c r="H77" s="568"/>
      <c r="I77" s="568"/>
      <c r="J77" s="568"/>
      <c r="K77" s="568"/>
      <c r="L77" s="568"/>
      <c r="M77" s="568"/>
      <c r="N77" s="568"/>
      <c r="O77" s="568"/>
      <c r="P77" s="568"/>
      <c r="Q77" s="568"/>
      <c r="R77" s="568"/>
      <c r="S77" s="568"/>
      <c r="T77" s="568"/>
      <c r="U77" s="568"/>
      <c r="V77" s="568"/>
      <c r="W77" s="568"/>
      <c r="X77" s="568"/>
      <c r="Y77" s="568"/>
      <c r="Z77" s="568"/>
      <c r="AA77" s="568"/>
      <c r="AB77" s="568"/>
      <c r="AC77" s="568"/>
      <c r="AD77" s="498" t="s">
        <v>632</v>
      </c>
      <c r="AE77" s="499"/>
      <c r="AF77" s="499"/>
      <c r="AG77" s="501" t="s">
        <v>633</v>
      </c>
      <c r="AH77" s="502"/>
      <c r="AI77" s="502"/>
      <c r="AJ77" s="502"/>
      <c r="AK77" s="502"/>
      <c r="AL77" s="502"/>
      <c r="AM77" s="502"/>
      <c r="AN77" s="502"/>
      <c r="AO77" s="502"/>
      <c r="AP77" s="502"/>
      <c r="AQ77" s="502"/>
      <c r="AR77" s="502"/>
      <c r="AS77" s="502"/>
      <c r="AT77" s="502"/>
      <c r="AU77" s="502"/>
      <c r="AV77" s="502"/>
      <c r="AW77" s="502"/>
      <c r="AX77" s="503"/>
    </row>
    <row r="78" spans="1:51" ht="26.25" customHeight="1" x14ac:dyDescent="0.2">
      <c r="A78" s="526"/>
      <c r="B78" s="528"/>
      <c r="C78" s="580" t="s">
        <v>40</v>
      </c>
      <c r="D78" s="568"/>
      <c r="E78" s="568"/>
      <c r="F78" s="568"/>
      <c r="G78" s="568"/>
      <c r="H78" s="568"/>
      <c r="I78" s="568"/>
      <c r="J78" s="568"/>
      <c r="K78" s="568"/>
      <c r="L78" s="568"/>
      <c r="M78" s="568"/>
      <c r="N78" s="568"/>
      <c r="O78" s="568"/>
      <c r="P78" s="568"/>
      <c r="Q78" s="568"/>
      <c r="R78" s="568"/>
      <c r="S78" s="568"/>
      <c r="T78" s="568"/>
      <c r="U78" s="568"/>
      <c r="V78" s="568"/>
      <c r="W78" s="568"/>
      <c r="X78" s="568"/>
      <c r="Y78" s="568"/>
      <c r="Z78" s="568"/>
      <c r="AA78" s="568"/>
      <c r="AB78" s="568"/>
      <c r="AC78" s="581"/>
      <c r="AD78" s="498" t="s">
        <v>596</v>
      </c>
      <c r="AE78" s="499"/>
      <c r="AF78" s="499"/>
      <c r="AG78" s="501" t="s">
        <v>634</v>
      </c>
      <c r="AH78" s="502"/>
      <c r="AI78" s="502"/>
      <c r="AJ78" s="502"/>
      <c r="AK78" s="502"/>
      <c r="AL78" s="502"/>
      <c r="AM78" s="502"/>
      <c r="AN78" s="502"/>
      <c r="AO78" s="502"/>
      <c r="AP78" s="502"/>
      <c r="AQ78" s="502"/>
      <c r="AR78" s="502"/>
      <c r="AS78" s="502"/>
      <c r="AT78" s="502"/>
      <c r="AU78" s="502"/>
      <c r="AV78" s="502"/>
      <c r="AW78" s="502"/>
      <c r="AX78" s="503"/>
    </row>
    <row r="79" spans="1:51" ht="26.25" customHeight="1" x14ac:dyDescent="0.2">
      <c r="A79" s="526"/>
      <c r="B79" s="528"/>
      <c r="C79" s="580" t="s">
        <v>208</v>
      </c>
      <c r="D79" s="568"/>
      <c r="E79" s="568"/>
      <c r="F79" s="568"/>
      <c r="G79" s="568"/>
      <c r="H79" s="568"/>
      <c r="I79" s="568"/>
      <c r="J79" s="568"/>
      <c r="K79" s="568"/>
      <c r="L79" s="568"/>
      <c r="M79" s="568"/>
      <c r="N79" s="568"/>
      <c r="O79" s="568"/>
      <c r="P79" s="568"/>
      <c r="Q79" s="568"/>
      <c r="R79" s="568"/>
      <c r="S79" s="568"/>
      <c r="T79" s="568"/>
      <c r="U79" s="568"/>
      <c r="V79" s="568"/>
      <c r="W79" s="568"/>
      <c r="X79" s="568"/>
      <c r="Y79" s="568"/>
      <c r="Z79" s="568"/>
      <c r="AA79" s="568"/>
      <c r="AB79" s="568"/>
      <c r="AC79" s="581"/>
      <c r="AD79" s="572" t="s">
        <v>632</v>
      </c>
      <c r="AE79" s="573"/>
      <c r="AF79" s="573"/>
      <c r="AG79" s="582" t="s">
        <v>667</v>
      </c>
      <c r="AH79" s="583"/>
      <c r="AI79" s="583"/>
      <c r="AJ79" s="583"/>
      <c r="AK79" s="583"/>
      <c r="AL79" s="583"/>
      <c r="AM79" s="583"/>
      <c r="AN79" s="583"/>
      <c r="AO79" s="583"/>
      <c r="AP79" s="583"/>
      <c r="AQ79" s="583"/>
      <c r="AR79" s="583"/>
      <c r="AS79" s="583"/>
      <c r="AT79" s="583"/>
      <c r="AU79" s="583"/>
      <c r="AV79" s="583"/>
      <c r="AW79" s="583"/>
      <c r="AX79" s="584"/>
    </row>
    <row r="80" spans="1:51" ht="26.25" customHeight="1" x14ac:dyDescent="0.2">
      <c r="A80" s="526"/>
      <c r="B80" s="528"/>
      <c r="C80" s="495" t="s">
        <v>209</v>
      </c>
      <c r="D80" s="496"/>
      <c r="E80" s="496"/>
      <c r="F80" s="496"/>
      <c r="G80" s="496"/>
      <c r="H80" s="496"/>
      <c r="I80" s="496"/>
      <c r="J80" s="496"/>
      <c r="K80" s="496"/>
      <c r="L80" s="496"/>
      <c r="M80" s="496"/>
      <c r="N80" s="496"/>
      <c r="O80" s="496"/>
      <c r="P80" s="496"/>
      <c r="Q80" s="496"/>
      <c r="R80" s="496"/>
      <c r="S80" s="496"/>
      <c r="T80" s="496"/>
      <c r="U80" s="496"/>
      <c r="V80" s="496"/>
      <c r="W80" s="496"/>
      <c r="X80" s="496"/>
      <c r="Y80" s="496"/>
      <c r="Z80" s="496"/>
      <c r="AA80" s="496"/>
      <c r="AB80" s="496"/>
      <c r="AC80" s="497"/>
      <c r="AD80" s="498" t="s">
        <v>632</v>
      </c>
      <c r="AE80" s="499"/>
      <c r="AF80" s="500"/>
      <c r="AG80" s="501" t="s">
        <v>667</v>
      </c>
      <c r="AH80" s="502"/>
      <c r="AI80" s="502"/>
      <c r="AJ80" s="502"/>
      <c r="AK80" s="502"/>
      <c r="AL80" s="502"/>
      <c r="AM80" s="502"/>
      <c r="AN80" s="502"/>
      <c r="AO80" s="502"/>
      <c r="AP80" s="502"/>
      <c r="AQ80" s="502"/>
      <c r="AR80" s="502"/>
      <c r="AS80" s="502"/>
      <c r="AT80" s="502"/>
      <c r="AU80" s="502"/>
      <c r="AV80" s="502"/>
      <c r="AW80" s="502"/>
      <c r="AX80" s="503"/>
    </row>
    <row r="81" spans="1:50" ht="26.25" customHeight="1" x14ac:dyDescent="0.2">
      <c r="A81" s="529"/>
      <c r="B81" s="530"/>
      <c r="C81" s="504" t="s">
        <v>201</v>
      </c>
      <c r="D81" s="505"/>
      <c r="E81" s="505"/>
      <c r="F81" s="505"/>
      <c r="G81" s="505"/>
      <c r="H81" s="505"/>
      <c r="I81" s="505"/>
      <c r="J81" s="505"/>
      <c r="K81" s="505"/>
      <c r="L81" s="505"/>
      <c r="M81" s="505"/>
      <c r="N81" s="505"/>
      <c r="O81" s="505"/>
      <c r="P81" s="505"/>
      <c r="Q81" s="505"/>
      <c r="R81" s="505"/>
      <c r="S81" s="505"/>
      <c r="T81" s="505"/>
      <c r="U81" s="505"/>
      <c r="V81" s="505"/>
      <c r="W81" s="505"/>
      <c r="X81" s="505"/>
      <c r="Y81" s="505"/>
      <c r="Z81" s="505"/>
      <c r="AA81" s="505"/>
      <c r="AB81" s="505"/>
      <c r="AC81" s="506"/>
      <c r="AD81" s="574" t="s">
        <v>596</v>
      </c>
      <c r="AE81" s="575"/>
      <c r="AF81" s="576"/>
      <c r="AG81" s="577" t="s">
        <v>635</v>
      </c>
      <c r="AH81" s="578"/>
      <c r="AI81" s="578"/>
      <c r="AJ81" s="578"/>
      <c r="AK81" s="578"/>
      <c r="AL81" s="578"/>
      <c r="AM81" s="578"/>
      <c r="AN81" s="578"/>
      <c r="AO81" s="578"/>
      <c r="AP81" s="578"/>
      <c r="AQ81" s="578"/>
      <c r="AR81" s="578"/>
      <c r="AS81" s="578"/>
      <c r="AT81" s="578"/>
      <c r="AU81" s="578"/>
      <c r="AV81" s="578"/>
      <c r="AW81" s="578"/>
      <c r="AX81" s="579"/>
    </row>
    <row r="82" spans="1:50" ht="115.5" customHeight="1" x14ac:dyDescent="0.2">
      <c r="A82" s="89" t="s">
        <v>37</v>
      </c>
      <c r="B82" s="611"/>
      <c r="C82" s="612" t="s">
        <v>202</v>
      </c>
      <c r="D82" s="613"/>
      <c r="E82" s="613"/>
      <c r="F82" s="613"/>
      <c r="G82" s="613"/>
      <c r="H82" s="613"/>
      <c r="I82" s="613"/>
      <c r="J82" s="613"/>
      <c r="K82" s="613"/>
      <c r="L82" s="613"/>
      <c r="M82" s="613"/>
      <c r="N82" s="613"/>
      <c r="O82" s="613"/>
      <c r="P82" s="613"/>
      <c r="Q82" s="613"/>
      <c r="R82" s="613"/>
      <c r="S82" s="613"/>
      <c r="T82" s="613"/>
      <c r="U82" s="613"/>
      <c r="V82" s="613"/>
      <c r="W82" s="613"/>
      <c r="X82" s="613"/>
      <c r="Y82" s="613"/>
      <c r="Z82" s="613"/>
      <c r="AA82" s="613"/>
      <c r="AB82" s="613"/>
      <c r="AC82" s="614"/>
      <c r="AD82" s="585" t="s">
        <v>596</v>
      </c>
      <c r="AE82" s="586"/>
      <c r="AF82" s="615"/>
      <c r="AG82" s="587" t="s">
        <v>659</v>
      </c>
      <c r="AH82" s="588"/>
      <c r="AI82" s="588"/>
      <c r="AJ82" s="588"/>
      <c r="AK82" s="588"/>
      <c r="AL82" s="588"/>
      <c r="AM82" s="588"/>
      <c r="AN82" s="588"/>
      <c r="AO82" s="588"/>
      <c r="AP82" s="588"/>
      <c r="AQ82" s="588"/>
      <c r="AR82" s="588"/>
      <c r="AS82" s="588"/>
      <c r="AT82" s="588"/>
      <c r="AU82" s="588"/>
      <c r="AV82" s="588"/>
      <c r="AW82" s="588"/>
      <c r="AX82" s="589"/>
    </row>
    <row r="83" spans="1:50" ht="35.25" customHeight="1" x14ac:dyDescent="0.2">
      <c r="A83" s="526"/>
      <c r="B83" s="528"/>
      <c r="C83" s="616" t="s">
        <v>42</v>
      </c>
      <c r="D83" s="617"/>
      <c r="E83" s="617"/>
      <c r="F83" s="617"/>
      <c r="G83" s="617"/>
      <c r="H83" s="617"/>
      <c r="I83" s="617"/>
      <c r="J83" s="617"/>
      <c r="K83" s="617"/>
      <c r="L83" s="617"/>
      <c r="M83" s="617"/>
      <c r="N83" s="617"/>
      <c r="O83" s="617"/>
      <c r="P83" s="617"/>
      <c r="Q83" s="617"/>
      <c r="R83" s="617"/>
      <c r="S83" s="617"/>
      <c r="T83" s="617"/>
      <c r="U83" s="617"/>
      <c r="V83" s="617"/>
      <c r="W83" s="617"/>
      <c r="X83" s="617"/>
      <c r="Y83" s="617"/>
      <c r="Z83" s="617"/>
      <c r="AA83" s="617"/>
      <c r="AB83" s="617"/>
      <c r="AC83" s="618"/>
      <c r="AD83" s="619" t="s">
        <v>632</v>
      </c>
      <c r="AE83" s="620"/>
      <c r="AF83" s="620"/>
      <c r="AG83" s="501"/>
      <c r="AH83" s="502"/>
      <c r="AI83" s="502"/>
      <c r="AJ83" s="502"/>
      <c r="AK83" s="502"/>
      <c r="AL83" s="502"/>
      <c r="AM83" s="502"/>
      <c r="AN83" s="502"/>
      <c r="AO83" s="502"/>
      <c r="AP83" s="502"/>
      <c r="AQ83" s="502"/>
      <c r="AR83" s="502"/>
      <c r="AS83" s="502"/>
      <c r="AT83" s="502"/>
      <c r="AU83" s="502"/>
      <c r="AV83" s="502"/>
      <c r="AW83" s="502"/>
      <c r="AX83" s="503"/>
    </row>
    <row r="84" spans="1:50" ht="27" customHeight="1" x14ac:dyDescent="0.2">
      <c r="A84" s="526"/>
      <c r="B84" s="528"/>
      <c r="C84" s="580" t="s">
        <v>167</v>
      </c>
      <c r="D84" s="568"/>
      <c r="E84" s="568"/>
      <c r="F84" s="568"/>
      <c r="G84" s="568"/>
      <c r="H84" s="568"/>
      <c r="I84" s="568"/>
      <c r="J84" s="568"/>
      <c r="K84" s="568"/>
      <c r="L84" s="568"/>
      <c r="M84" s="568"/>
      <c r="N84" s="568"/>
      <c r="O84" s="568"/>
      <c r="P84" s="568"/>
      <c r="Q84" s="568"/>
      <c r="R84" s="568"/>
      <c r="S84" s="568"/>
      <c r="T84" s="568"/>
      <c r="U84" s="568"/>
      <c r="V84" s="568"/>
      <c r="W84" s="568"/>
      <c r="X84" s="568"/>
      <c r="Y84" s="568"/>
      <c r="Z84" s="568"/>
      <c r="AA84" s="568"/>
      <c r="AB84" s="568"/>
      <c r="AC84" s="568"/>
      <c r="AD84" s="498" t="s">
        <v>596</v>
      </c>
      <c r="AE84" s="499"/>
      <c r="AF84" s="499"/>
      <c r="AG84" s="501" t="s">
        <v>637</v>
      </c>
      <c r="AH84" s="502"/>
      <c r="AI84" s="502"/>
      <c r="AJ84" s="502"/>
      <c r="AK84" s="502"/>
      <c r="AL84" s="502"/>
      <c r="AM84" s="502"/>
      <c r="AN84" s="502"/>
      <c r="AO84" s="502"/>
      <c r="AP84" s="502"/>
      <c r="AQ84" s="502"/>
      <c r="AR84" s="502"/>
      <c r="AS84" s="502"/>
      <c r="AT84" s="502"/>
      <c r="AU84" s="502"/>
      <c r="AV84" s="502"/>
      <c r="AW84" s="502"/>
      <c r="AX84" s="503"/>
    </row>
    <row r="85" spans="1:50" ht="27" customHeight="1" x14ac:dyDescent="0.2">
      <c r="A85" s="529"/>
      <c r="B85" s="530"/>
      <c r="C85" s="580" t="s">
        <v>41</v>
      </c>
      <c r="D85" s="568"/>
      <c r="E85" s="568"/>
      <c r="F85" s="568"/>
      <c r="G85" s="568"/>
      <c r="H85" s="568"/>
      <c r="I85" s="568"/>
      <c r="J85" s="568"/>
      <c r="K85" s="568"/>
      <c r="L85" s="568"/>
      <c r="M85" s="568"/>
      <c r="N85" s="568"/>
      <c r="O85" s="568"/>
      <c r="P85" s="568"/>
      <c r="Q85" s="568"/>
      <c r="R85" s="568"/>
      <c r="S85" s="568"/>
      <c r="T85" s="568"/>
      <c r="U85" s="568"/>
      <c r="V85" s="568"/>
      <c r="W85" s="568"/>
      <c r="X85" s="568"/>
      <c r="Y85" s="568"/>
      <c r="Z85" s="568"/>
      <c r="AA85" s="568"/>
      <c r="AB85" s="568"/>
      <c r="AC85" s="568"/>
      <c r="AD85" s="498" t="s">
        <v>596</v>
      </c>
      <c r="AE85" s="499"/>
      <c r="AF85" s="499"/>
      <c r="AG85" s="602" t="s">
        <v>636</v>
      </c>
      <c r="AH85" s="349"/>
      <c r="AI85" s="349"/>
      <c r="AJ85" s="349"/>
      <c r="AK85" s="349"/>
      <c r="AL85" s="349"/>
      <c r="AM85" s="349"/>
      <c r="AN85" s="349"/>
      <c r="AO85" s="349"/>
      <c r="AP85" s="349"/>
      <c r="AQ85" s="349"/>
      <c r="AR85" s="349"/>
      <c r="AS85" s="349"/>
      <c r="AT85" s="349"/>
      <c r="AU85" s="349"/>
      <c r="AV85" s="349"/>
      <c r="AW85" s="349"/>
      <c r="AX85" s="603"/>
    </row>
    <row r="86" spans="1:50" ht="41.25" customHeight="1" x14ac:dyDescent="0.2">
      <c r="A86" s="593" t="s">
        <v>54</v>
      </c>
      <c r="B86" s="594"/>
      <c r="C86" s="599" t="s">
        <v>134</v>
      </c>
      <c r="D86" s="600"/>
      <c r="E86" s="600"/>
      <c r="F86" s="600"/>
      <c r="G86" s="600"/>
      <c r="H86" s="600"/>
      <c r="I86" s="600"/>
      <c r="J86" s="600"/>
      <c r="K86" s="600"/>
      <c r="L86" s="600"/>
      <c r="M86" s="600"/>
      <c r="N86" s="600"/>
      <c r="O86" s="600"/>
      <c r="P86" s="600"/>
      <c r="Q86" s="600"/>
      <c r="R86" s="600"/>
      <c r="S86" s="600"/>
      <c r="T86" s="600"/>
      <c r="U86" s="600"/>
      <c r="V86" s="600"/>
      <c r="W86" s="600"/>
      <c r="X86" s="600"/>
      <c r="Y86" s="600"/>
      <c r="Z86" s="600"/>
      <c r="AA86" s="600"/>
      <c r="AB86" s="600"/>
      <c r="AC86" s="532"/>
      <c r="AD86" s="535" t="s">
        <v>632</v>
      </c>
      <c r="AE86" s="536"/>
      <c r="AF86" s="601"/>
      <c r="AG86" s="286"/>
      <c r="AH86" s="345"/>
      <c r="AI86" s="345"/>
      <c r="AJ86" s="345"/>
      <c r="AK86" s="345"/>
      <c r="AL86" s="345"/>
      <c r="AM86" s="345"/>
      <c r="AN86" s="345"/>
      <c r="AO86" s="345"/>
      <c r="AP86" s="345"/>
      <c r="AQ86" s="345"/>
      <c r="AR86" s="345"/>
      <c r="AS86" s="345"/>
      <c r="AT86" s="345"/>
      <c r="AU86" s="345"/>
      <c r="AV86" s="345"/>
      <c r="AW86" s="345"/>
      <c r="AX86" s="537"/>
    </row>
    <row r="87" spans="1:50" ht="19.649999999999999" customHeight="1" x14ac:dyDescent="0.2">
      <c r="A87" s="595"/>
      <c r="B87" s="596"/>
      <c r="C87" s="118" t="s">
        <v>0</v>
      </c>
      <c r="D87" s="119"/>
      <c r="E87" s="119"/>
      <c r="F87" s="119"/>
      <c r="G87" s="119"/>
      <c r="H87" s="119"/>
      <c r="I87" s="119"/>
      <c r="J87" s="119"/>
      <c r="K87" s="119"/>
      <c r="L87" s="119"/>
      <c r="M87" s="119"/>
      <c r="N87" s="119"/>
      <c r="O87" s="115" t="s">
        <v>564</v>
      </c>
      <c r="P87" s="116"/>
      <c r="Q87" s="116"/>
      <c r="R87" s="116"/>
      <c r="S87" s="116"/>
      <c r="T87" s="116"/>
      <c r="U87" s="116"/>
      <c r="V87" s="116"/>
      <c r="W87" s="116"/>
      <c r="X87" s="116"/>
      <c r="Y87" s="116"/>
      <c r="Z87" s="116"/>
      <c r="AA87" s="116"/>
      <c r="AB87" s="116"/>
      <c r="AC87" s="116"/>
      <c r="AD87" s="116"/>
      <c r="AE87" s="116"/>
      <c r="AF87" s="117"/>
      <c r="AG87" s="493"/>
      <c r="AH87" s="347"/>
      <c r="AI87" s="347"/>
      <c r="AJ87" s="347"/>
      <c r="AK87" s="347"/>
      <c r="AL87" s="347"/>
      <c r="AM87" s="347"/>
      <c r="AN87" s="347"/>
      <c r="AO87" s="347"/>
      <c r="AP87" s="347"/>
      <c r="AQ87" s="347"/>
      <c r="AR87" s="347"/>
      <c r="AS87" s="347"/>
      <c r="AT87" s="347"/>
      <c r="AU87" s="347"/>
      <c r="AV87" s="347"/>
      <c r="AW87" s="347"/>
      <c r="AX87" s="494"/>
    </row>
    <row r="88" spans="1:50" ht="24.75" customHeight="1" x14ac:dyDescent="0.2">
      <c r="A88" s="595"/>
      <c r="B88" s="596"/>
      <c r="C88" s="609"/>
      <c r="D88" s="610"/>
      <c r="E88" s="122"/>
      <c r="F88" s="122"/>
      <c r="G88" s="122"/>
      <c r="H88" s="104"/>
      <c r="I88" s="104"/>
      <c r="J88" s="103"/>
      <c r="K88" s="103"/>
      <c r="L88" s="103"/>
      <c r="M88" s="104"/>
      <c r="N88" s="105"/>
      <c r="O88" s="106" t="s">
        <v>573</v>
      </c>
      <c r="P88" s="107"/>
      <c r="Q88" s="107"/>
      <c r="R88" s="107"/>
      <c r="S88" s="107"/>
      <c r="T88" s="107"/>
      <c r="U88" s="107"/>
      <c r="V88" s="107"/>
      <c r="W88" s="107"/>
      <c r="X88" s="107"/>
      <c r="Y88" s="107"/>
      <c r="Z88" s="107"/>
      <c r="AA88" s="107"/>
      <c r="AB88" s="107"/>
      <c r="AC88" s="107"/>
      <c r="AD88" s="107"/>
      <c r="AE88" s="107"/>
      <c r="AF88" s="108"/>
      <c r="AG88" s="493"/>
      <c r="AH88" s="347"/>
      <c r="AI88" s="347"/>
      <c r="AJ88" s="347"/>
      <c r="AK88" s="347"/>
      <c r="AL88" s="347"/>
      <c r="AM88" s="347"/>
      <c r="AN88" s="347"/>
      <c r="AO88" s="347"/>
      <c r="AP88" s="347"/>
      <c r="AQ88" s="347"/>
      <c r="AR88" s="347"/>
      <c r="AS88" s="347"/>
      <c r="AT88" s="347"/>
      <c r="AU88" s="347"/>
      <c r="AV88" s="347"/>
      <c r="AW88" s="347"/>
      <c r="AX88" s="494"/>
    </row>
    <row r="89" spans="1:50" ht="24.75" customHeight="1" x14ac:dyDescent="0.2">
      <c r="A89" s="595"/>
      <c r="B89" s="596"/>
      <c r="C89" s="120"/>
      <c r="D89" s="121"/>
      <c r="E89" s="122"/>
      <c r="F89" s="122"/>
      <c r="G89" s="122"/>
      <c r="H89" s="104"/>
      <c r="I89" s="104"/>
      <c r="J89" s="590"/>
      <c r="K89" s="590"/>
      <c r="L89" s="590"/>
      <c r="M89" s="591"/>
      <c r="N89" s="592"/>
      <c r="O89" s="109"/>
      <c r="P89" s="110"/>
      <c r="Q89" s="110"/>
      <c r="R89" s="110"/>
      <c r="S89" s="110"/>
      <c r="T89" s="110"/>
      <c r="U89" s="110"/>
      <c r="V89" s="110"/>
      <c r="W89" s="110"/>
      <c r="X89" s="110"/>
      <c r="Y89" s="110"/>
      <c r="Z89" s="110"/>
      <c r="AA89" s="110"/>
      <c r="AB89" s="110"/>
      <c r="AC89" s="110"/>
      <c r="AD89" s="110"/>
      <c r="AE89" s="110"/>
      <c r="AF89" s="111"/>
      <c r="AG89" s="493"/>
      <c r="AH89" s="347"/>
      <c r="AI89" s="347"/>
      <c r="AJ89" s="347"/>
      <c r="AK89" s="347"/>
      <c r="AL89" s="347"/>
      <c r="AM89" s="347"/>
      <c r="AN89" s="347"/>
      <c r="AO89" s="347"/>
      <c r="AP89" s="347"/>
      <c r="AQ89" s="347"/>
      <c r="AR89" s="347"/>
      <c r="AS89" s="347"/>
      <c r="AT89" s="347"/>
      <c r="AU89" s="347"/>
      <c r="AV89" s="347"/>
      <c r="AW89" s="347"/>
      <c r="AX89" s="494"/>
    </row>
    <row r="90" spans="1:50" ht="24.75" customHeight="1" x14ac:dyDescent="0.2">
      <c r="A90" s="595"/>
      <c r="B90" s="596"/>
      <c r="C90" s="120"/>
      <c r="D90" s="121"/>
      <c r="E90" s="122"/>
      <c r="F90" s="122"/>
      <c r="G90" s="122"/>
      <c r="H90" s="104"/>
      <c r="I90" s="104"/>
      <c r="J90" s="590"/>
      <c r="K90" s="590"/>
      <c r="L90" s="590"/>
      <c r="M90" s="591"/>
      <c r="N90" s="592"/>
      <c r="O90" s="109"/>
      <c r="P90" s="110"/>
      <c r="Q90" s="110"/>
      <c r="R90" s="110"/>
      <c r="S90" s="110"/>
      <c r="T90" s="110"/>
      <c r="U90" s="110"/>
      <c r="V90" s="110"/>
      <c r="W90" s="110"/>
      <c r="X90" s="110"/>
      <c r="Y90" s="110"/>
      <c r="Z90" s="110"/>
      <c r="AA90" s="110"/>
      <c r="AB90" s="110"/>
      <c r="AC90" s="110"/>
      <c r="AD90" s="110"/>
      <c r="AE90" s="110"/>
      <c r="AF90" s="111"/>
      <c r="AG90" s="493"/>
      <c r="AH90" s="347"/>
      <c r="AI90" s="347"/>
      <c r="AJ90" s="347"/>
      <c r="AK90" s="347"/>
      <c r="AL90" s="347"/>
      <c r="AM90" s="347"/>
      <c r="AN90" s="347"/>
      <c r="AO90" s="347"/>
      <c r="AP90" s="347"/>
      <c r="AQ90" s="347"/>
      <c r="AR90" s="347"/>
      <c r="AS90" s="347"/>
      <c r="AT90" s="347"/>
      <c r="AU90" s="347"/>
      <c r="AV90" s="347"/>
      <c r="AW90" s="347"/>
      <c r="AX90" s="494"/>
    </row>
    <row r="91" spans="1:50" ht="24.75" customHeight="1" x14ac:dyDescent="0.2">
      <c r="A91" s="595"/>
      <c r="B91" s="596"/>
      <c r="C91" s="120"/>
      <c r="D91" s="121"/>
      <c r="E91" s="122"/>
      <c r="F91" s="122"/>
      <c r="G91" s="122"/>
      <c r="H91" s="104"/>
      <c r="I91" s="104"/>
      <c r="J91" s="590"/>
      <c r="K91" s="590"/>
      <c r="L91" s="590"/>
      <c r="M91" s="591"/>
      <c r="N91" s="592"/>
      <c r="O91" s="109"/>
      <c r="P91" s="110"/>
      <c r="Q91" s="110"/>
      <c r="R91" s="110"/>
      <c r="S91" s="110"/>
      <c r="T91" s="110"/>
      <c r="U91" s="110"/>
      <c r="V91" s="110"/>
      <c r="W91" s="110"/>
      <c r="X91" s="110"/>
      <c r="Y91" s="110"/>
      <c r="Z91" s="110"/>
      <c r="AA91" s="110"/>
      <c r="AB91" s="110"/>
      <c r="AC91" s="110"/>
      <c r="AD91" s="110"/>
      <c r="AE91" s="110"/>
      <c r="AF91" s="111"/>
      <c r="AG91" s="493"/>
      <c r="AH91" s="347"/>
      <c r="AI91" s="347"/>
      <c r="AJ91" s="347"/>
      <c r="AK91" s="347"/>
      <c r="AL91" s="347"/>
      <c r="AM91" s="347"/>
      <c r="AN91" s="347"/>
      <c r="AO91" s="347"/>
      <c r="AP91" s="347"/>
      <c r="AQ91" s="347"/>
      <c r="AR91" s="347"/>
      <c r="AS91" s="347"/>
      <c r="AT91" s="347"/>
      <c r="AU91" s="347"/>
      <c r="AV91" s="347"/>
      <c r="AW91" s="347"/>
      <c r="AX91" s="494"/>
    </row>
    <row r="92" spans="1:50" ht="24.75" customHeight="1" x14ac:dyDescent="0.2">
      <c r="A92" s="597"/>
      <c r="B92" s="598"/>
      <c r="C92" s="604"/>
      <c r="D92" s="605"/>
      <c r="E92" s="122"/>
      <c r="F92" s="122"/>
      <c r="G92" s="122"/>
      <c r="H92" s="104"/>
      <c r="I92" s="104"/>
      <c r="J92" s="606"/>
      <c r="K92" s="606"/>
      <c r="L92" s="606"/>
      <c r="M92" s="607"/>
      <c r="N92" s="608"/>
      <c r="O92" s="112"/>
      <c r="P92" s="113"/>
      <c r="Q92" s="113"/>
      <c r="R92" s="113"/>
      <c r="S92" s="113"/>
      <c r="T92" s="113"/>
      <c r="U92" s="113"/>
      <c r="V92" s="113"/>
      <c r="W92" s="113"/>
      <c r="X92" s="113"/>
      <c r="Y92" s="113"/>
      <c r="Z92" s="113"/>
      <c r="AA92" s="113"/>
      <c r="AB92" s="113"/>
      <c r="AC92" s="113"/>
      <c r="AD92" s="113"/>
      <c r="AE92" s="113"/>
      <c r="AF92" s="114"/>
      <c r="AG92" s="602"/>
      <c r="AH92" s="349"/>
      <c r="AI92" s="349"/>
      <c r="AJ92" s="349"/>
      <c r="AK92" s="349"/>
      <c r="AL92" s="349"/>
      <c r="AM92" s="349"/>
      <c r="AN92" s="349"/>
      <c r="AO92" s="349"/>
      <c r="AP92" s="349"/>
      <c r="AQ92" s="349"/>
      <c r="AR92" s="349"/>
      <c r="AS92" s="349"/>
      <c r="AT92" s="349"/>
      <c r="AU92" s="349"/>
      <c r="AV92" s="349"/>
      <c r="AW92" s="349"/>
      <c r="AX92" s="603"/>
    </row>
    <row r="93" spans="1:50" ht="67.5" customHeight="1" x14ac:dyDescent="0.2">
      <c r="A93" s="89" t="s">
        <v>45</v>
      </c>
      <c r="B93" s="90"/>
      <c r="C93" s="93" t="s">
        <v>49</v>
      </c>
      <c r="D93" s="94"/>
      <c r="E93" s="94"/>
      <c r="F93" s="95"/>
      <c r="G93" s="96" t="s">
        <v>638</v>
      </c>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7"/>
    </row>
    <row r="94" spans="1:50" ht="67.5" customHeight="1" thickBot="1" x14ac:dyDescent="0.25">
      <c r="A94" s="91"/>
      <c r="B94" s="92"/>
      <c r="C94" s="98" t="s">
        <v>53</v>
      </c>
      <c r="D94" s="99"/>
      <c r="E94" s="99"/>
      <c r="F94" s="100"/>
      <c r="G94" s="101" t="s">
        <v>639</v>
      </c>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2"/>
    </row>
    <row r="95" spans="1:50" ht="24" customHeight="1" x14ac:dyDescent="0.2">
      <c r="A95" s="76" t="s">
        <v>30</v>
      </c>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8"/>
    </row>
    <row r="96" spans="1:50" ht="67.5" customHeight="1" thickBot="1" x14ac:dyDescent="0.25">
      <c r="A96" s="79" t="s">
        <v>668</v>
      </c>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1"/>
    </row>
    <row r="97" spans="1:51" ht="24.75" customHeight="1" x14ac:dyDescent="0.2">
      <c r="A97" s="82" t="s">
        <v>31</v>
      </c>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4"/>
    </row>
    <row r="98" spans="1:51" ht="67.5" customHeight="1" thickBot="1" x14ac:dyDescent="0.25">
      <c r="A98" s="85" t="s">
        <v>129</v>
      </c>
      <c r="B98" s="86"/>
      <c r="C98" s="86"/>
      <c r="D98" s="86"/>
      <c r="E98" s="87"/>
      <c r="F98" s="88" t="s">
        <v>669</v>
      </c>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1"/>
    </row>
    <row r="99" spans="1:51" ht="24.75" customHeight="1" x14ac:dyDescent="0.2">
      <c r="A99" s="82" t="s">
        <v>43</v>
      </c>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4"/>
    </row>
    <row r="100" spans="1:51" ht="66" customHeight="1" thickBot="1" x14ac:dyDescent="0.25">
      <c r="A100" s="85" t="s">
        <v>129</v>
      </c>
      <c r="B100" s="86"/>
      <c r="C100" s="86"/>
      <c r="D100" s="86"/>
      <c r="E100" s="87"/>
      <c r="F100" s="621" t="s">
        <v>670</v>
      </c>
      <c r="G100" s="622"/>
      <c r="H100" s="622"/>
      <c r="I100" s="622"/>
      <c r="J100" s="622"/>
      <c r="K100" s="622"/>
      <c r="L100" s="622"/>
      <c r="M100" s="622"/>
      <c r="N100" s="622"/>
      <c r="O100" s="622"/>
      <c r="P100" s="622"/>
      <c r="Q100" s="622"/>
      <c r="R100" s="622"/>
      <c r="S100" s="622"/>
      <c r="T100" s="622"/>
      <c r="U100" s="622"/>
      <c r="V100" s="622"/>
      <c r="W100" s="622"/>
      <c r="X100" s="622"/>
      <c r="Y100" s="622"/>
      <c r="Z100" s="622"/>
      <c r="AA100" s="622"/>
      <c r="AB100" s="622"/>
      <c r="AC100" s="622"/>
      <c r="AD100" s="622"/>
      <c r="AE100" s="622"/>
      <c r="AF100" s="622"/>
      <c r="AG100" s="622"/>
      <c r="AH100" s="622"/>
      <c r="AI100" s="622"/>
      <c r="AJ100" s="622"/>
      <c r="AK100" s="622"/>
      <c r="AL100" s="622"/>
      <c r="AM100" s="622"/>
      <c r="AN100" s="622"/>
      <c r="AO100" s="622"/>
      <c r="AP100" s="622"/>
      <c r="AQ100" s="622"/>
      <c r="AR100" s="622"/>
      <c r="AS100" s="622"/>
      <c r="AT100" s="622"/>
      <c r="AU100" s="622"/>
      <c r="AV100" s="622"/>
      <c r="AW100" s="622"/>
      <c r="AX100" s="623"/>
    </row>
    <row r="101" spans="1:51" ht="24.75" customHeight="1" x14ac:dyDescent="0.2">
      <c r="A101" s="624" t="s">
        <v>32</v>
      </c>
      <c r="B101" s="625"/>
      <c r="C101" s="625"/>
      <c r="D101" s="625"/>
      <c r="E101" s="625"/>
      <c r="F101" s="625"/>
      <c r="G101" s="625"/>
      <c r="H101" s="625"/>
      <c r="I101" s="625"/>
      <c r="J101" s="625"/>
      <c r="K101" s="625"/>
      <c r="L101" s="625"/>
      <c r="M101" s="625"/>
      <c r="N101" s="625"/>
      <c r="O101" s="625"/>
      <c r="P101" s="625"/>
      <c r="Q101" s="625"/>
      <c r="R101" s="625"/>
      <c r="S101" s="625"/>
      <c r="T101" s="625"/>
      <c r="U101" s="625"/>
      <c r="V101" s="625"/>
      <c r="W101" s="625"/>
      <c r="X101" s="625"/>
      <c r="Y101" s="625"/>
      <c r="Z101" s="625"/>
      <c r="AA101" s="625"/>
      <c r="AB101" s="625"/>
      <c r="AC101" s="625"/>
      <c r="AD101" s="625"/>
      <c r="AE101" s="625"/>
      <c r="AF101" s="625"/>
      <c r="AG101" s="625"/>
      <c r="AH101" s="625"/>
      <c r="AI101" s="625"/>
      <c r="AJ101" s="625"/>
      <c r="AK101" s="625"/>
      <c r="AL101" s="625"/>
      <c r="AM101" s="625"/>
      <c r="AN101" s="625"/>
      <c r="AO101" s="625"/>
      <c r="AP101" s="625"/>
      <c r="AQ101" s="625"/>
      <c r="AR101" s="625"/>
      <c r="AS101" s="625"/>
      <c r="AT101" s="625"/>
      <c r="AU101" s="625"/>
      <c r="AV101" s="625"/>
      <c r="AW101" s="625"/>
      <c r="AX101" s="626"/>
    </row>
    <row r="102" spans="1:51" ht="67.5" customHeight="1" thickBot="1" x14ac:dyDescent="0.25">
      <c r="A102" s="627" t="s">
        <v>640</v>
      </c>
      <c r="B102" s="491"/>
      <c r="C102" s="491"/>
      <c r="D102" s="491"/>
      <c r="E102" s="491"/>
      <c r="F102" s="491"/>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2"/>
    </row>
    <row r="103" spans="1:51" ht="24.75" customHeight="1" x14ac:dyDescent="0.2">
      <c r="A103" s="628" t="s">
        <v>211</v>
      </c>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c r="AA103" s="629"/>
      <c r="AB103" s="629"/>
      <c r="AC103" s="629"/>
      <c r="AD103" s="629"/>
      <c r="AE103" s="629"/>
      <c r="AF103" s="629"/>
      <c r="AG103" s="629"/>
      <c r="AH103" s="629"/>
      <c r="AI103" s="629"/>
      <c r="AJ103" s="629"/>
      <c r="AK103" s="629"/>
      <c r="AL103" s="629"/>
      <c r="AM103" s="629"/>
      <c r="AN103" s="629"/>
      <c r="AO103" s="629"/>
      <c r="AP103" s="629"/>
      <c r="AQ103" s="629"/>
      <c r="AR103" s="629"/>
      <c r="AS103" s="629"/>
      <c r="AT103" s="629"/>
      <c r="AU103" s="629"/>
      <c r="AV103" s="629"/>
      <c r="AW103" s="629"/>
      <c r="AX103" s="630"/>
    </row>
    <row r="104" spans="1:51" ht="24.75" customHeight="1" x14ac:dyDescent="0.2">
      <c r="A104" s="631" t="s">
        <v>245</v>
      </c>
      <c r="B104" s="632"/>
      <c r="C104" s="632"/>
      <c r="D104" s="633"/>
      <c r="E104" s="634" t="s">
        <v>589</v>
      </c>
      <c r="F104" s="635"/>
      <c r="G104" s="635"/>
      <c r="H104" s="635"/>
      <c r="I104" s="635"/>
      <c r="J104" s="635"/>
      <c r="K104" s="635"/>
      <c r="L104" s="635"/>
      <c r="M104" s="635"/>
      <c r="N104" s="635"/>
      <c r="O104" s="635"/>
      <c r="P104" s="636"/>
      <c r="Q104" s="634"/>
      <c r="R104" s="635"/>
      <c r="S104" s="635"/>
      <c r="T104" s="635"/>
      <c r="U104" s="635"/>
      <c r="V104" s="635"/>
      <c r="W104" s="635"/>
      <c r="X104" s="635"/>
      <c r="Y104" s="635"/>
      <c r="Z104" s="635"/>
      <c r="AA104" s="635"/>
      <c r="AB104" s="636"/>
      <c r="AC104" s="634"/>
      <c r="AD104" s="635"/>
      <c r="AE104" s="635"/>
      <c r="AF104" s="635"/>
      <c r="AG104" s="635"/>
      <c r="AH104" s="635"/>
      <c r="AI104" s="635"/>
      <c r="AJ104" s="635"/>
      <c r="AK104" s="635"/>
      <c r="AL104" s="635"/>
      <c r="AM104" s="635"/>
      <c r="AN104" s="636"/>
      <c r="AO104" s="634"/>
      <c r="AP104" s="635"/>
      <c r="AQ104" s="635"/>
      <c r="AR104" s="635"/>
      <c r="AS104" s="635"/>
      <c r="AT104" s="635"/>
      <c r="AU104" s="635"/>
      <c r="AV104" s="635"/>
      <c r="AW104" s="635"/>
      <c r="AX104" s="637"/>
      <c r="AY104" s="64"/>
    </row>
    <row r="105" spans="1:51" ht="24.75" customHeight="1" x14ac:dyDescent="0.2">
      <c r="A105" s="638" t="s">
        <v>244</v>
      </c>
      <c r="B105" s="638"/>
      <c r="C105" s="638"/>
      <c r="D105" s="638"/>
      <c r="E105" s="634" t="s">
        <v>590</v>
      </c>
      <c r="F105" s="635"/>
      <c r="G105" s="635"/>
      <c r="H105" s="635"/>
      <c r="I105" s="635"/>
      <c r="J105" s="635"/>
      <c r="K105" s="635"/>
      <c r="L105" s="635"/>
      <c r="M105" s="635"/>
      <c r="N105" s="635"/>
      <c r="O105" s="635"/>
      <c r="P105" s="636"/>
      <c r="Q105" s="634"/>
      <c r="R105" s="635"/>
      <c r="S105" s="635"/>
      <c r="T105" s="635"/>
      <c r="U105" s="635"/>
      <c r="V105" s="635"/>
      <c r="W105" s="635"/>
      <c r="X105" s="635"/>
      <c r="Y105" s="635"/>
      <c r="Z105" s="635"/>
      <c r="AA105" s="635"/>
      <c r="AB105" s="636"/>
      <c r="AC105" s="634"/>
      <c r="AD105" s="635"/>
      <c r="AE105" s="635"/>
      <c r="AF105" s="635"/>
      <c r="AG105" s="635"/>
      <c r="AH105" s="635"/>
      <c r="AI105" s="635"/>
      <c r="AJ105" s="635"/>
      <c r="AK105" s="635"/>
      <c r="AL105" s="635"/>
      <c r="AM105" s="635"/>
      <c r="AN105" s="636"/>
      <c r="AO105" s="634"/>
      <c r="AP105" s="635"/>
      <c r="AQ105" s="635"/>
      <c r="AR105" s="635"/>
      <c r="AS105" s="635"/>
      <c r="AT105" s="635"/>
      <c r="AU105" s="635"/>
      <c r="AV105" s="635"/>
      <c r="AW105" s="635"/>
      <c r="AX105" s="637"/>
    </row>
    <row r="106" spans="1:51" ht="24.75" customHeight="1" x14ac:dyDescent="0.2">
      <c r="A106" s="638" t="s">
        <v>243</v>
      </c>
      <c r="B106" s="638"/>
      <c r="C106" s="638"/>
      <c r="D106" s="638"/>
      <c r="E106" s="634" t="s">
        <v>591</v>
      </c>
      <c r="F106" s="635"/>
      <c r="G106" s="635"/>
      <c r="H106" s="635"/>
      <c r="I106" s="635"/>
      <c r="J106" s="635"/>
      <c r="K106" s="635"/>
      <c r="L106" s="635"/>
      <c r="M106" s="635"/>
      <c r="N106" s="635"/>
      <c r="O106" s="635"/>
      <c r="P106" s="636"/>
      <c r="Q106" s="634"/>
      <c r="R106" s="635"/>
      <c r="S106" s="635"/>
      <c r="T106" s="635"/>
      <c r="U106" s="635"/>
      <c r="V106" s="635"/>
      <c r="W106" s="635"/>
      <c r="X106" s="635"/>
      <c r="Y106" s="635"/>
      <c r="Z106" s="635"/>
      <c r="AA106" s="635"/>
      <c r="AB106" s="636"/>
      <c r="AC106" s="634"/>
      <c r="AD106" s="635"/>
      <c r="AE106" s="635"/>
      <c r="AF106" s="635"/>
      <c r="AG106" s="635"/>
      <c r="AH106" s="635"/>
      <c r="AI106" s="635"/>
      <c r="AJ106" s="635"/>
      <c r="AK106" s="635"/>
      <c r="AL106" s="635"/>
      <c r="AM106" s="635"/>
      <c r="AN106" s="636"/>
      <c r="AO106" s="634"/>
      <c r="AP106" s="635"/>
      <c r="AQ106" s="635"/>
      <c r="AR106" s="635"/>
      <c r="AS106" s="635"/>
      <c r="AT106" s="635"/>
      <c r="AU106" s="635"/>
      <c r="AV106" s="635"/>
      <c r="AW106" s="635"/>
      <c r="AX106" s="637"/>
    </row>
    <row r="107" spans="1:51" ht="24.75" customHeight="1" x14ac:dyDescent="0.2">
      <c r="A107" s="638" t="s">
        <v>242</v>
      </c>
      <c r="B107" s="638"/>
      <c r="C107" s="638"/>
      <c r="D107" s="638"/>
      <c r="E107" s="634" t="s">
        <v>592</v>
      </c>
      <c r="F107" s="635"/>
      <c r="G107" s="635"/>
      <c r="H107" s="635"/>
      <c r="I107" s="635"/>
      <c r="J107" s="635"/>
      <c r="K107" s="635"/>
      <c r="L107" s="635"/>
      <c r="M107" s="635"/>
      <c r="N107" s="635"/>
      <c r="O107" s="635"/>
      <c r="P107" s="636"/>
      <c r="Q107" s="634"/>
      <c r="R107" s="635"/>
      <c r="S107" s="635"/>
      <c r="T107" s="635"/>
      <c r="U107" s="635"/>
      <c r="V107" s="635"/>
      <c r="W107" s="635"/>
      <c r="X107" s="635"/>
      <c r="Y107" s="635"/>
      <c r="Z107" s="635"/>
      <c r="AA107" s="635"/>
      <c r="AB107" s="636"/>
      <c r="AC107" s="634"/>
      <c r="AD107" s="635"/>
      <c r="AE107" s="635"/>
      <c r="AF107" s="635"/>
      <c r="AG107" s="635"/>
      <c r="AH107" s="635"/>
      <c r="AI107" s="635"/>
      <c r="AJ107" s="635"/>
      <c r="AK107" s="635"/>
      <c r="AL107" s="635"/>
      <c r="AM107" s="635"/>
      <c r="AN107" s="636"/>
      <c r="AO107" s="634"/>
      <c r="AP107" s="635"/>
      <c r="AQ107" s="635"/>
      <c r="AR107" s="635"/>
      <c r="AS107" s="635"/>
      <c r="AT107" s="635"/>
      <c r="AU107" s="635"/>
      <c r="AV107" s="635"/>
      <c r="AW107" s="635"/>
      <c r="AX107" s="637"/>
    </row>
    <row r="108" spans="1:51" ht="24.75" customHeight="1" x14ac:dyDescent="0.2">
      <c r="A108" s="638" t="s">
        <v>241</v>
      </c>
      <c r="B108" s="638"/>
      <c r="C108" s="638"/>
      <c r="D108" s="638"/>
      <c r="E108" s="634" t="s">
        <v>593</v>
      </c>
      <c r="F108" s="635"/>
      <c r="G108" s="635"/>
      <c r="H108" s="635"/>
      <c r="I108" s="635"/>
      <c r="J108" s="635"/>
      <c r="K108" s="635"/>
      <c r="L108" s="635"/>
      <c r="M108" s="635"/>
      <c r="N108" s="635"/>
      <c r="O108" s="635"/>
      <c r="P108" s="636"/>
      <c r="Q108" s="634"/>
      <c r="R108" s="635"/>
      <c r="S108" s="635"/>
      <c r="T108" s="635"/>
      <c r="U108" s="635"/>
      <c r="V108" s="635"/>
      <c r="W108" s="635"/>
      <c r="X108" s="635"/>
      <c r="Y108" s="635"/>
      <c r="Z108" s="635"/>
      <c r="AA108" s="635"/>
      <c r="AB108" s="636"/>
      <c r="AC108" s="634"/>
      <c r="AD108" s="635"/>
      <c r="AE108" s="635"/>
      <c r="AF108" s="635"/>
      <c r="AG108" s="635"/>
      <c r="AH108" s="635"/>
      <c r="AI108" s="635"/>
      <c r="AJ108" s="635"/>
      <c r="AK108" s="635"/>
      <c r="AL108" s="635"/>
      <c r="AM108" s="635"/>
      <c r="AN108" s="636"/>
      <c r="AO108" s="634"/>
      <c r="AP108" s="635"/>
      <c r="AQ108" s="635"/>
      <c r="AR108" s="635"/>
      <c r="AS108" s="635"/>
      <c r="AT108" s="635"/>
      <c r="AU108" s="635"/>
      <c r="AV108" s="635"/>
      <c r="AW108" s="635"/>
      <c r="AX108" s="637"/>
    </row>
    <row r="109" spans="1:51" ht="24.75" customHeight="1" x14ac:dyDescent="0.2">
      <c r="A109" s="638" t="s">
        <v>240</v>
      </c>
      <c r="B109" s="638"/>
      <c r="C109" s="638"/>
      <c r="D109" s="638"/>
      <c r="E109" s="634" t="s">
        <v>594</v>
      </c>
      <c r="F109" s="635"/>
      <c r="G109" s="635"/>
      <c r="H109" s="635"/>
      <c r="I109" s="635"/>
      <c r="J109" s="635"/>
      <c r="K109" s="635"/>
      <c r="L109" s="635"/>
      <c r="M109" s="635"/>
      <c r="N109" s="635"/>
      <c r="O109" s="635"/>
      <c r="P109" s="636"/>
      <c r="Q109" s="634"/>
      <c r="R109" s="635"/>
      <c r="S109" s="635"/>
      <c r="T109" s="635"/>
      <c r="U109" s="635"/>
      <c r="V109" s="635"/>
      <c r="W109" s="635"/>
      <c r="X109" s="635"/>
      <c r="Y109" s="635"/>
      <c r="Z109" s="635"/>
      <c r="AA109" s="635"/>
      <c r="AB109" s="636"/>
      <c r="AC109" s="634"/>
      <c r="AD109" s="635"/>
      <c r="AE109" s="635"/>
      <c r="AF109" s="635"/>
      <c r="AG109" s="635"/>
      <c r="AH109" s="635"/>
      <c r="AI109" s="635"/>
      <c r="AJ109" s="635"/>
      <c r="AK109" s="635"/>
      <c r="AL109" s="635"/>
      <c r="AM109" s="635"/>
      <c r="AN109" s="636"/>
      <c r="AO109" s="634"/>
      <c r="AP109" s="635"/>
      <c r="AQ109" s="635"/>
      <c r="AR109" s="635"/>
      <c r="AS109" s="635"/>
      <c r="AT109" s="635"/>
      <c r="AU109" s="635"/>
      <c r="AV109" s="635"/>
      <c r="AW109" s="635"/>
      <c r="AX109" s="637"/>
    </row>
    <row r="110" spans="1:51" ht="24.75" customHeight="1" x14ac:dyDescent="0.2">
      <c r="A110" s="638" t="s">
        <v>239</v>
      </c>
      <c r="B110" s="638"/>
      <c r="C110" s="638"/>
      <c r="D110" s="638"/>
      <c r="E110" s="634" t="s">
        <v>595</v>
      </c>
      <c r="F110" s="635"/>
      <c r="G110" s="635"/>
      <c r="H110" s="635"/>
      <c r="I110" s="635"/>
      <c r="J110" s="635"/>
      <c r="K110" s="635"/>
      <c r="L110" s="635"/>
      <c r="M110" s="635"/>
      <c r="N110" s="635"/>
      <c r="O110" s="635"/>
      <c r="P110" s="636"/>
      <c r="Q110" s="634"/>
      <c r="R110" s="635"/>
      <c r="S110" s="635"/>
      <c r="T110" s="635"/>
      <c r="U110" s="635"/>
      <c r="V110" s="635"/>
      <c r="W110" s="635"/>
      <c r="X110" s="635"/>
      <c r="Y110" s="635"/>
      <c r="Z110" s="635"/>
      <c r="AA110" s="635"/>
      <c r="AB110" s="636"/>
      <c r="AC110" s="634"/>
      <c r="AD110" s="635"/>
      <c r="AE110" s="635"/>
      <c r="AF110" s="635"/>
      <c r="AG110" s="635"/>
      <c r="AH110" s="635"/>
      <c r="AI110" s="635"/>
      <c r="AJ110" s="635"/>
      <c r="AK110" s="635"/>
      <c r="AL110" s="635"/>
      <c r="AM110" s="635"/>
      <c r="AN110" s="636"/>
      <c r="AO110" s="634"/>
      <c r="AP110" s="635"/>
      <c r="AQ110" s="635"/>
      <c r="AR110" s="635"/>
      <c r="AS110" s="635"/>
      <c r="AT110" s="635"/>
      <c r="AU110" s="635"/>
      <c r="AV110" s="635"/>
      <c r="AW110" s="635"/>
      <c r="AX110" s="637"/>
    </row>
    <row r="111" spans="1:51" ht="24.75" customHeight="1" x14ac:dyDescent="0.2">
      <c r="A111" s="638" t="s">
        <v>238</v>
      </c>
      <c r="B111" s="638"/>
      <c r="C111" s="638"/>
      <c r="D111" s="638"/>
      <c r="E111" s="634" t="s">
        <v>595</v>
      </c>
      <c r="F111" s="635"/>
      <c r="G111" s="635"/>
      <c r="H111" s="635"/>
      <c r="I111" s="635"/>
      <c r="J111" s="635"/>
      <c r="K111" s="635"/>
      <c r="L111" s="635"/>
      <c r="M111" s="635"/>
      <c r="N111" s="635"/>
      <c r="O111" s="635"/>
      <c r="P111" s="636"/>
      <c r="Q111" s="634"/>
      <c r="R111" s="635"/>
      <c r="S111" s="635"/>
      <c r="T111" s="635"/>
      <c r="U111" s="635"/>
      <c r="V111" s="635"/>
      <c r="W111" s="635"/>
      <c r="X111" s="635"/>
      <c r="Y111" s="635"/>
      <c r="Z111" s="635"/>
      <c r="AA111" s="635"/>
      <c r="AB111" s="636"/>
      <c r="AC111" s="634"/>
      <c r="AD111" s="635"/>
      <c r="AE111" s="635"/>
      <c r="AF111" s="635"/>
      <c r="AG111" s="635"/>
      <c r="AH111" s="635"/>
      <c r="AI111" s="635"/>
      <c r="AJ111" s="635"/>
      <c r="AK111" s="635"/>
      <c r="AL111" s="635"/>
      <c r="AM111" s="635"/>
      <c r="AN111" s="636"/>
      <c r="AO111" s="634"/>
      <c r="AP111" s="635"/>
      <c r="AQ111" s="635"/>
      <c r="AR111" s="635"/>
      <c r="AS111" s="635"/>
      <c r="AT111" s="635"/>
      <c r="AU111" s="635"/>
      <c r="AV111" s="635"/>
      <c r="AW111" s="635"/>
      <c r="AX111" s="637"/>
    </row>
    <row r="112" spans="1:51" ht="24.75" customHeight="1" x14ac:dyDescent="0.2">
      <c r="A112" s="638" t="s">
        <v>384</v>
      </c>
      <c r="B112" s="638"/>
      <c r="C112" s="638"/>
      <c r="D112" s="638"/>
      <c r="E112" s="641" t="s">
        <v>566</v>
      </c>
      <c r="F112" s="642"/>
      <c r="G112" s="642"/>
      <c r="H112" s="67" t="str">
        <f>IF(E112="","","-")</f>
        <v>-</v>
      </c>
      <c r="I112" s="642"/>
      <c r="J112" s="642"/>
      <c r="K112" s="67" t="str">
        <f>IF(I112="","","-")</f>
        <v/>
      </c>
      <c r="L112" s="75">
        <v>19</v>
      </c>
      <c r="M112" s="75"/>
      <c r="N112" s="67" t="str">
        <f>IF(O112="","","-")</f>
        <v/>
      </c>
      <c r="O112" s="639"/>
      <c r="P112" s="640"/>
      <c r="Q112" s="641"/>
      <c r="R112" s="642"/>
      <c r="S112" s="642"/>
      <c r="T112" s="67" t="str">
        <f>IF(Q112="","","-")</f>
        <v/>
      </c>
      <c r="U112" s="642"/>
      <c r="V112" s="642"/>
      <c r="W112" s="67" t="str">
        <f>IF(U112="","","-")</f>
        <v/>
      </c>
      <c r="X112" s="75"/>
      <c r="Y112" s="75"/>
      <c r="Z112" s="67" t="str">
        <f>IF(AA112="","","-")</f>
        <v/>
      </c>
      <c r="AA112" s="639"/>
      <c r="AB112" s="640"/>
      <c r="AC112" s="641"/>
      <c r="AD112" s="642"/>
      <c r="AE112" s="642"/>
      <c r="AF112" s="67" t="str">
        <f>IF(AC112="","","-")</f>
        <v/>
      </c>
      <c r="AG112" s="642"/>
      <c r="AH112" s="642"/>
      <c r="AI112" s="67" t="str">
        <f>IF(AG112="","","-")</f>
        <v/>
      </c>
      <c r="AJ112" s="75"/>
      <c r="AK112" s="75"/>
      <c r="AL112" s="67" t="str">
        <f>IF(AM112="","","-")</f>
        <v/>
      </c>
      <c r="AM112" s="639"/>
      <c r="AN112" s="640"/>
      <c r="AO112" s="641"/>
      <c r="AP112" s="642"/>
      <c r="AQ112" s="67" t="str">
        <f>IF(AO112="","","-")</f>
        <v/>
      </c>
      <c r="AR112" s="642"/>
      <c r="AS112" s="642"/>
      <c r="AT112" s="67" t="str">
        <f>IF(AR112="","","-")</f>
        <v/>
      </c>
      <c r="AU112" s="75"/>
      <c r="AV112" s="75"/>
      <c r="AW112" s="67" t="str">
        <f>IF(AX112="","","-")</f>
        <v/>
      </c>
      <c r="AX112" s="69"/>
    </row>
    <row r="113" spans="1:50" ht="24.75" customHeight="1" x14ac:dyDescent="0.2">
      <c r="A113" s="638" t="s">
        <v>555</v>
      </c>
      <c r="B113" s="638"/>
      <c r="C113" s="638"/>
      <c r="D113" s="638"/>
      <c r="E113" s="641" t="s">
        <v>566</v>
      </c>
      <c r="F113" s="642"/>
      <c r="G113" s="642"/>
      <c r="H113" s="67"/>
      <c r="I113" s="642"/>
      <c r="J113" s="642"/>
      <c r="K113" s="67"/>
      <c r="L113" s="75">
        <v>18</v>
      </c>
      <c r="M113" s="75"/>
      <c r="N113" s="67" t="str">
        <f>IF(O113="","","-")</f>
        <v/>
      </c>
      <c r="O113" s="639"/>
      <c r="P113" s="640"/>
      <c r="Q113" s="641"/>
      <c r="R113" s="642"/>
      <c r="S113" s="642"/>
      <c r="T113" s="67" t="str">
        <f>IF(Q113="","","-")</f>
        <v/>
      </c>
      <c r="U113" s="642"/>
      <c r="V113" s="642"/>
      <c r="W113" s="67" t="str">
        <f>IF(U113="","","-")</f>
        <v/>
      </c>
      <c r="X113" s="75"/>
      <c r="Y113" s="75"/>
      <c r="Z113" s="67" t="str">
        <f>IF(AA113="","","-")</f>
        <v/>
      </c>
      <c r="AA113" s="639"/>
      <c r="AB113" s="640"/>
      <c r="AC113" s="641"/>
      <c r="AD113" s="642"/>
      <c r="AE113" s="642"/>
      <c r="AF113" s="67" t="str">
        <f>IF(AC113="","","-")</f>
        <v/>
      </c>
      <c r="AG113" s="642"/>
      <c r="AH113" s="642"/>
      <c r="AI113" s="67" t="str">
        <f>IF(AG113="","","-")</f>
        <v/>
      </c>
      <c r="AJ113" s="75"/>
      <c r="AK113" s="75"/>
      <c r="AL113" s="67" t="str">
        <f>IF(AM113="","","-")</f>
        <v/>
      </c>
      <c r="AM113" s="639"/>
      <c r="AN113" s="640"/>
      <c r="AO113" s="641"/>
      <c r="AP113" s="642"/>
      <c r="AQ113" s="67" t="str">
        <f>IF(AO113="","","-")</f>
        <v/>
      </c>
      <c r="AR113" s="642"/>
      <c r="AS113" s="642"/>
      <c r="AT113" s="67" t="str">
        <f>IF(AR113="","","-")</f>
        <v/>
      </c>
      <c r="AU113" s="75"/>
      <c r="AV113" s="75"/>
      <c r="AW113" s="67" t="str">
        <f>IF(AX113="","","-")</f>
        <v/>
      </c>
      <c r="AX113" s="69"/>
    </row>
    <row r="114" spans="1:50" ht="24.75" customHeight="1" x14ac:dyDescent="0.2">
      <c r="A114" s="638" t="s">
        <v>352</v>
      </c>
      <c r="B114" s="638"/>
      <c r="C114" s="638"/>
      <c r="D114" s="638"/>
      <c r="E114" s="719">
        <v>2021</v>
      </c>
      <c r="F114" s="74"/>
      <c r="G114" s="642" t="s">
        <v>598</v>
      </c>
      <c r="H114" s="642"/>
      <c r="I114" s="642"/>
      <c r="J114" s="74">
        <v>20</v>
      </c>
      <c r="K114" s="74"/>
      <c r="L114" s="75">
        <v>19</v>
      </c>
      <c r="M114" s="75"/>
      <c r="N114" s="75"/>
      <c r="O114" s="74"/>
      <c r="P114" s="74"/>
      <c r="Q114" s="719"/>
      <c r="R114" s="74"/>
      <c r="S114" s="642"/>
      <c r="T114" s="642"/>
      <c r="U114" s="642"/>
      <c r="V114" s="74"/>
      <c r="W114" s="74"/>
      <c r="X114" s="75"/>
      <c r="Y114" s="75"/>
      <c r="Z114" s="75"/>
      <c r="AA114" s="74"/>
      <c r="AB114" s="659"/>
      <c r="AC114" s="719"/>
      <c r="AD114" s="74"/>
      <c r="AE114" s="642"/>
      <c r="AF114" s="642"/>
      <c r="AG114" s="642"/>
      <c r="AH114" s="74"/>
      <c r="AI114" s="74"/>
      <c r="AJ114" s="75"/>
      <c r="AK114" s="75"/>
      <c r="AL114" s="75"/>
      <c r="AM114" s="74"/>
      <c r="AN114" s="659"/>
      <c r="AO114" s="719"/>
      <c r="AP114" s="74"/>
      <c r="AQ114" s="642"/>
      <c r="AR114" s="642"/>
      <c r="AS114" s="642"/>
      <c r="AT114" s="74"/>
      <c r="AU114" s="74"/>
      <c r="AV114" s="75"/>
      <c r="AW114" s="75"/>
      <c r="AX114" s="69"/>
    </row>
    <row r="115" spans="1:50" ht="28.35" customHeight="1" x14ac:dyDescent="0.2">
      <c r="A115" s="236" t="s">
        <v>232</v>
      </c>
      <c r="B115" s="237"/>
      <c r="C115" s="237"/>
      <c r="D115" s="237"/>
      <c r="E115" s="237"/>
      <c r="F115" s="238"/>
      <c r="G115" s="71" t="s">
        <v>557</v>
      </c>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3"/>
    </row>
    <row r="116" spans="1:50" ht="28.35" customHeight="1" x14ac:dyDescent="0.2">
      <c r="A116" s="239"/>
      <c r="B116" s="240"/>
      <c r="C116" s="240"/>
      <c r="D116" s="240"/>
      <c r="E116" s="240"/>
      <c r="F116" s="241"/>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8.35" customHeight="1" x14ac:dyDescent="0.2">
      <c r="A117" s="239"/>
      <c r="B117" s="240"/>
      <c r="C117" s="240"/>
      <c r="D117" s="240"/>
      <c r="E117" s="240"/>
      <c r="F117" s="241"/>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8.35" customHeight="1" x14ac:dyDescent="0.2">
      <c r="A118" s="239"/>
      <c r="B118" s="240"/>
      <c r="C118" s="240"/>
      <c r="D118" s="240"/>
      <c r="E118" s="240"/>
      <c r="F118" s="241"/>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7.75" customHeight="1" x14ac:dyDescent="0.2">
      <c r="A119" s="239"/>
      <c r="B119" s="240"/>
      <c r="C119" s="240"/>
      <c r="D119" s="240"/>
      <c r="E119" s="240"/>
      <c r="F119" s="241"/>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8.35" customHeight="1" x14ac:dyDescent="0.2">
      <c r="A120" s="239"/>
      <c r="B120" s="240"/>
      <c r="C120" s="240"/>
      <c r="D120" s="240"/>
      <c r="E120" s="240"/>
      <c r="F120" s="241"/>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8.35" customHeight="1" x14ac:dyDescent="0.2">
      <c r="A121" s="239"/>
      <c r="B121" s="240"/>
      <c r="C121" s="240"/>
      <c r="D121" s="240"/>
      <c r="E121" s="240"/>
      <c r="F121" s="241"/>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7.75" customHeight="1" x14ac:dyDescent="0.2">
      <c r="A122" s="239"/>
      <c r="B122" s="240"/>
      <c r="C122" s="240"/>
      <c r="D122" s="240"/>
      <c r="E122" s="240"/>
      <c r="F122" s="241"/>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8.35" customHeight="1" x14ac:dyDescent="0.2">
      <c r="A123" s="239"/>
      <c r="B123" s="240"/>
      <c r="C123" s="240"/>
      <c r="D123" s="240"/>
      <c r="E123" s="240"/>
      <c r="F123" s="241"/>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28.35" customHeight="1" x14ac:dyDescent="0.2">
      <c r="A124" s="239"/>
      <c r="B124" s="240"/>
      <c r="C124" s="240"/>
      <c r="D124" s="240"/>
      <c r="E124" s="240"/>
      <c r="F124" s="241"/>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28.35" customHeight="1" x14ac:dyDescent="0.2">
      <c r="A125" s="239"/>
      <c r="B125" s="240"/>
      <c r="C125" s="240"/>
      <c r="D125" s="240"/>
      <c r="E125" s="240"/>
      <c r="F125" s="241"/>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28.35" customHeight="1" x14ac:dyDescent="0.2">
      <c r="A126" s="239"/>
      <c r="B126" s="240"/>
      <c r="C126" s="240"/>
      <c r="D126" s="240"/>
      <c r="E126" s="240"/>
      <c r="F126" s="241"/>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28.35" customHeight="1" x14ac:dyDescent="0.2">
      <c r="A127" s="239"/>
      <c r="B127" s="240"/>
      <c r="C127" s="240"/>
      <c r="D127" s="240"/>
      <c r="E127" s="240"/>
      <c r="F127" s="241"/>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0" ht="27.75" customHeight="1" x14ac:dyDescent="0.2">
      <c r="A128" s="239"/>
      <c r="B128" s="240"/>
      <c r="C128" s="240"/>
      <c r="D128" s="240"/>
      <c r="E128" s="240"/>
      <c r="F128" s="241"/>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0" ht="28.35" customHeight="1" x14ac:dyDescent="0.2">
      <c r="A129" s="239"/>
      <c r="B129" s="240"/>
      <c r="C129" s="240"/>
      <c r="D129" s="240"/>
      <c r="E129" s="240"/>
      <c r="F129" s="241"/>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0" ht="28.35" customHeight="1" x14ac:dyDescent="0.2">
      <c r="A130" s="239"/>
      <c r="B130" s="240"/>
      <c r="C130" s="240"/>
      <c r="D130" s="240"/>
      <c r="E130" s="240"/>
      <c r="F130" s="241"/>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0" ht="28.35" customHeight="1" x14ac:dyDescent="0.2">
      <c r="A131" s="239"/>
      <c r="B131" s="240"/>
      <c r="C131" s="240"/>
      <c r="D131" s="240"/>
      <c r="E131" s="240"/>
      <c r="F131" s="241"/>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0" ht="52.5" customHeight="1" x14ac:dyDescent="0.2">
      <c r="A132" s="239"/>
      <c r="B132" s="240"/>
      <c r="C132" s="240"/>
      <c r="D132" s="240"/>
      <c r="E132" s="240"/>
      <c r="F132" s="241"/>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0" ht="52.5" customHeight="1" x14ac:dyDescent="0.2">
      <c r="A133" s="239"/>
      <c r="B133" s="240"/>
      <c r="C133" s="240"/>
      <c r="D133" s="240"/>
      <c r="E133" s="240"/>
      <c r="F133" s="241"/>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0" ht="52.5" customHeight="1" x14ac:dyDescent="0.2">
      <c r="A134" s="239"/>
      <c r="B134" s="240"/>
      <c r="C134" s="240"/>
      <c r="D134" s="240"/>
      <c r="E134" s="240"/>
      <c r="F134" s="241"/>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0" ht="29.25" customHeight="1" x14ac:dyDescent="0.2">
      <c r="A135" s="239"/>
      <c r="B135" s="240"/>
      <c r="C135" s="240"/>
      <c r="D135" s="240"/>
      <c r="E135" s="240"/>
      <c r="F135" s="241"/>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0" ht="18.45" customHeight="1" x14ac:dyDescent="0.2">
      <c r="A136" s="239"/>
      <c r="B136" s="240"/>
      <c r="C136" s="240"/>
      <c r="D136" s="240"/>
      <c r="E136" s="240"/>
      <c r="F136" s="241"/>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4"/>
    </row>
    <row r="137" spans="1:50" ht="35.25" customHeight="1" x14ac:dyDescent="0.2">
      <c r="A137" s="239"/>
      <c r="B137" s="240"/>
      <c r="C137" s="240"/>
      <c r="D137" s="240"/>
      <c r="E137" s="240"/>
      <c r="F137" s="241"/>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4"/>
    </row>
    <row r="138" spans="1:50" ht="30" customHeight="1" x14ac:dyDescent="0.2">
      <c r="A138" s="239"/>
      <c r="B138" s="240"/>
      <c r="C138" s="240"/>
      <c r="D138" s="240"/>
      <c r="E138" s="240"/>
      <c r="F138" s="241"/>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row>
    <row r="139" spans="1:50" ht="24.75" customHeight="1" x14ac:dyDescent="0.2">
      <c r="A139" s="239"/>
      <c r="B139" s="240"/>
      <c r="C139" s="240"/>
      <c r="D139" s="240"/>
      <c r="E139" s="240"/>
      <c r="F139" s="241"/>
      <c r="G139" s="32"/>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4"/>
    </row>
    <row r="140" spans="1:50" ht="24.75" customHeight="1" x14ac:dyDescent="0.2">
      <c r="A140" s="239"/>
      <c r="B140" s="240"/>
      <c r="C140" s="240"/>
      <c r="D140" s="240"/>
      <c r="E140" s="240"/>
      <c r="F140" s="241"/>
      <c r="G140" s="32"/>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4"/>
    </row>
    <row r="141" spans="1:50" ht="24.75" customHeight="1" x14ac:dyDescent="0.2">
      <c r="A141" s="239"/>
      <c r="B141" s="240"/>
      <c r="C141" s="240"/>
      <c r="D141" s="240"/>
      <c r="E141" s="240"/>
      <c r="F141" s="241"/>
      <c r="G141" s="32"/>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4"/>
    </row>
    <row r="142" spans="1:50" ht="24.75" customHeight="1" x14ac:dyDescent="0.2">
      <c r="A142" s="239"/>
      <c r="B142" s="240"/>
      <c r="C142" s="240"/>
      <c r="D142" s="240"/>
      <c r="E142" s="240"/>
      <c r="F142" s="241"/>
      <c r="G142" s="32"/>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4"/>
    </row>
    <row r="143" spans="1:50" ht="24.75" customHeight="1" x14ac:dyDescent="0.2">
      <c r="A143" s="239"/>
      <c r="B143" s="240"/>
      <c r="C143" s="240"/>
      <c r="D143" s="240"/>
      <c r="E143" s="240"/>
      <c r="F143" s="241"/>
      <c r="G143" s="32"/>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4"/>
    </row>
    <row r="144" spans="1:50" ht="24.75" customHeight="1" x14ac:dyDescent="0.2">
      <c r="A144" s="239"/>
      <c r="B144" s="240"/>
      <c r="C144" s="240"/>
      <c r="D144" s="240"/>
      <c r="E144" s="240"/>
      <c r="F144" s="241"/>
      <c r="G144" s="32"/>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4"/>
    </row>
    <row r="145" spans="1:51" ht="24.75" customHeight="1" x14ac:dyDescent="0.2">
      <c r="A145" s="239"/>
      <c r="B145" s="240"/>
      <c r="C145" s="240"/>
      <c r="D145" s="240"/>
      <c r="E145" s="240"/>
      <c r="F145" s="241"/>
      <c r="G145" s="32"/>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4"/>
    </row>
    <row r="146" spans="1:51" ht="24.75" customHeight="1" x14ac:dyDescent="0.2">
      <c r="A146" s="239"/>
      <c r="B146" s="240"/>
      <c r="C146" s="240"/>
      <c r="D146" s="240"/>
      <c r="E146" s="240"/>
      <c r="F146" s="241"/>
      <c r="G146" s="32"/>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4"/>
    </row>
    <row r="147" spans="1:51" ht="24.75" customHeight="1" x14ac:dyDescent="0.2">
      <c r="A147" s="239"/>
      <c r="B147" s="240"/>
      <c r="C147" s="240"/>
      <c r="D147" s="240"/>
      <c r="E147" s="240"/>
      <c r="F147" s="241"/>
      <c r="G147" s="32"/>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4"/>
    </row>
    <row r="148" spans="1:51" ht="24.75" customHeight="1" x14ac:dyDescent="0.2">
      <c r="A148" s="239"/>
      <c r="B148" s="240"/>
      <c r="C148" s="240"/>
      <c r="D148" s="240"/>
      <c r="E148" s="240"/>
      <c r="F148" s="241"/>
      <c r="G148" s="32"/>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4"/>
    </row>
    <row r="149" spans="1:51" ht="24.75" customHeight="1" x14ac:dyDescent="0.2">
      <c r="A149" s="239"/>
      <c r="B149" s="240"/>
      <c r="C149" s="240"/>
      <c r="D149" s="240"/>
      <c r="E149" s="240"/>
      <c r="F149" s="241"/>
      <c r="G149" s="32"/>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4"/>
    </row>
    <row r="150" spans="1:51" ht="24.75" customHeight="1" x14ac:dyDescent="0.2">
      <c r="A150" s="239"/>
      <c r="B150" s="240"/>
      <c r="C150" s="240"/>
      <c r="D150" s="240"/>
      <c r="E150" s="240"/>
      <c r="F150" s="241"/>
      <c r="G150" s="32"/>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4"/>
    </row>
    <row r="151" spans="1:51" ht="24.75" customHeight="1" x14ac:dyDescent="0.2">
      <c r="A151" s="239"/>
      <c r="B151" s="240"/>
      <c r="C151" s="240"/>
      <c r="D151" s="240"/>
      <c r="E151" s="240"/>
      <c r="F151" s="241"/>
      <c r="G151" s="32"/>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4"/>
    </row>
    <row r="152" spans="1:51" ht="25.5" customHeight="1" x14ac:dyDescent="0.2">
      <c r="A152" s="239"/>
      <c r="B152" s="240"/>
      <c r="C152" s="240"/>
      <c r="D152" s="240"/>
      <c r="E152" s="240"/>
      <c r="F152" s="241"/>
      <c r="G152" s="32"/>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4"/>
    </row>
    <row r="153" spans="1:51" ht="24.75" customHeight="1" thickBot="1" x14ac:dyDescent="0.25">
      <c r="A153" s="643"/>
      <c r="B153" s="644"/>
      <c r="C153" s="644"/>
      <c r="D153" s="644"/>
      <c r="E153" s="644"/>
      <c r="F153" s="645"/>
      <c r="G153" s="35"/>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7"/>
    </row>
    <row r="154" spans="1:51" ht="24.75" customHeight="1" x14ac:dyDescent="0.2">
      <c r="A154" s="646" t="s">
        <v>234</v>
      </c>
      <c r="B154" s="647"/>
      <c r="C154" s="647"/>
      <c r="D154" s="647"/>
      <c r="E154" s="647"/>
      <c r="F154" s="648"/>
      <c r="G154" s="652" t="s">
        <v>680</v>
      </c>
      <c r="H154" s="653"/>
      <c r="I154" s="653"/>
      <c r="J154" s="653"/>
      <c r="K154" s="653"/>
      <c r="L154" s="653"/>
      <c r="M154" s="653"/>
      <c r="N154" s="653"/>
      <c r="O154" s="653"/>
      <c r="P154" s="653"/>
      <c r="Q154" s="653"/>
      <c r="R154" s="653"/>
      <c r="S154" s="653"/>
      <c r="T154" s="653"/>
      <c r="U154" s="653"/>
      <c r="V154" s="653"/>
      <c r="W154" s="653"/>
      <c r="X154" s="653"/>
      <c r="Y154" s="653"/>
      <c r="Z154" s="653"/>
      <c r="AA154" s="653"/>
      <c r="AB154" s="654"/>
      <c r="AC154" s="652" t="s">
        <v>681</v>
      </c>
      <c r="AD154" s="653"/>
      <c r="AE154" s="653"/>
      <c r="AF154" s="653"/>
      <c r="AG154" s="653"/>
      <c r="AH154" s="653"/>
      <c r="AI154" s="653"/>
      <c r="AJ154" s="653"/>
      <c r="AK154" s="653"/>
      <c r="AL154" s="653"/>
      <c r="AM154" s="653"/>
      <c r="AN154" s="653"/>
      <c r="AO154" s="653"/>
      <c r="AP154" s="653"/>
      <c r="AQ154" s="653"/>
      <c r="AR154" s="653"/>
      <c r="AS154" s="653"/>
      <c r="AT154" s="653"/>
      <c r="AU154" s="653"/>
      <c r="AV154" s="653"/>
      <c r="AW154" s="653"/>
      <c r="AX154" s="655"/>
    </row>
    <row r="155" spans="1:51" ht="24.75" customHeight="1" x14ac:dyDescent="0.2">
      <c r="A155" s="649"/>
      <c r="B155" s="650"/>
      <c r="C155" s="650"/>
      <c r="D155" s="650"/>
      <c r="E155" s="650"/>
      <c r="F155" s="651"/>
      <c r="G155" s="93" t="s">
        <v>15</v>
      </c>
      <c r="H155" s="656"/>
      <c r="I155" s="656"/>
      <c r="J155" s="656"/>
      <c r="K155" s="656"/>
      <c r="L155" s="657" t="s">
        <v>16</v>
      </c>
      <c r="M155" s="656"/>
      <c r="N155" s="656"/>
      <c r="O155" s="656"/>
      <c r="P155" s="656"/>
      <c r="Q155" s="656"/>
      <c r="R155" s="656"/>
      <c r="S155" s="656"/>
      <c r="T155" s="656"/>
      <c r="U155" s="656"/>
      <c r="V155" s="656"/>
      <c r="W155" s="656"/>
      <c r="X155" s="658"/>
      <c r="Y155" s="660" t="s">
        <v>17</v>
      </c>
      <c r="Z155" s="661"/>
      <c r="AA155" s="661"/>
      <c r="AB155" s="662"/>
      <c r="AC155" s="93" t="s">
        <v>15</v>
      </c>
      <c r="AD155" s="656"/>
      <c r="AE155" s="656"/>
      <c r="AF155" s="656"/>
      <c r="AG155" s="656"/>
      <c r="AH155" s="657" t="s">
        <v>16</v>
      </c>
      <c r="AI155" s="656"/>
      <c r="AJ155" s="656"/>
      <c r="AK155" s="656"/>
      <c r="AL155" s="656"/>
      <c r="AM155" s="656"/>
      <c r="AN155" s="656"/>
      <c r="AO155" s="656"/>
      <c r="AP155" s="656"/>
      <c r="AQ155" s="656"/>
      <c r="AR155" s="656"/>
      <c r="AS155" s="656"/>
      <c r="AT155" s="658"/>
      <c r="AU155" s="660" t="s">
        <v>17</v>
      </c>
      <c r="AV155" s="661"/>
      <c r="AW155" s="661"/>
      <c r="AX155" s="663"/>
    </row>
    <row r="156" spans="1:51" ht="24.75" customHeight="1" x14ac:dyDescent="0.2">
      <c r="A156" s="649"/>
      <c r="B156" s="650"/>
      <c r="C156" s="650"/>
      <c r="D156" s="650"/>
      <c r="E156" s="650"/>
      <c r="F156" s="651"/>
      <c r="G156" s="664" t="s">
        <v>599</v>
      </c>
      <c r="H156" s="665"/>
      <c r="I156" s="665"/>
      <c r="J156" s="665"/>
      <c r="K156" s="666"/>
      <c r="L156" s="667" t="s">
        <v>601</v>
      </c>
      <c r="M156" s="668"/>
      <c r="N156" s="668"/>
      <c r="O156" s="668"/>
      <c r="P156" s="668"/>
      <c r="Q156" s="668"/>
      <c r="R156" s="668"/>
      <c r="S156" s="668"/>
      <c r="T156" s="668"/>
      <c r="U156" s="668"/>
      <c r="V156" s="668"/>
      <c r="W156" s="668"/>
      <c r="X156" s="669"/>
      <c r="Y156" s="670">
        <v>0.7</v>
      </c>
      <c r="Z156" s="671"/>
      <c r="AA156" s="671"/>
      <c r="AB156" s="672"/>
      <c r="AC156" s="664" t="s">
        <v>622</v>
      </c>
      <c r="AD156" s="665"/>
      <c r="AE156" s="665"/>
      <c r="AF156" s="665"/>
      <c r="AG156" s="666"/>
      <c r="AH156" s="667" t="s">
        <v>623</v>
      </c>
      <c r="AI156" s="668"/>
      <c r="AJ156" s="668"/>
      <c r="AK156" s="668"/>
      <c r="AL156" s="668"/>
      <c r="AM156" s="668"/>
      <c r="AN156" s="668"/>
      <c r="AO156" s="668"/>
      <c r="AP156" s="668"/>
      <c r="AQ156" s="668"/>
      <c r="AR156" s="668"/>
      <c r="AS156" s="668"/>
      <c r="AT156" s="669"/>
      <c r="AU156" s="670">
        <v>8.3000000000000007</v>
      </c>
      <c r="AV156" s="671"/>
      <c r="AW156" s="671"/>
      <c r="AX156" s="673"/>
    </row>
    <row r="157" spans="1:51" ht="24.75" customHeight="1" thickBot="1" x14ac:dyDescent="0.25">
      <c r="A157" s="649"/>
      <c r="B157" s="650"/>
      <c r="C157" s="650"/>
      <c r="D157" s="650"/>
      <c r="E157" s="650"/>
      <c r="F157" s="651"/>
      <c r="G157" s="674" t="s">
        <v>18</v>
      </c>
      <c r="H157" s="675"/>
      <c r="I157" s="675"/>
      <c r="J157" s="675"/>
      <c r="K157" s="675"/>
      <c r="L157" s="676"/>
      <c r="M157" s="677"/>
      <c r="N157" s="677"/>
      <c r="O157" s="677"/>
      <c r="P157" s="677"/>
      <c r="Q157" s="677"/>
      <c r="R157" s="677"/>
      <c r="S157" s="677"/>
      <c r="T157" s="677"/>
      <c r="U157" s="677"/>
      <c r="V157" s="677"/>
      <c r="W157" s="677"/>
      <c r="X157" s="678"/>
      <c r="Y157" s="679">
        <f>SUM(Y156:AB156)</f>
        <v>0.7</v>
      </c>
      <c r="Z157" s="680"/>
      <c r="AA157" s="680"/>
      <c r="AB157" s="681"/>
      <c r="AC157" s="674" t="s">
        <v>18</v>
      </c>
      <c r="AD157" s="675"/>
      <c r="AE157" s="675"/>
      <c r="AF157" s="675"/>
      <c r="AG157" s="675"/>
      <c r="AH157" s="676"/>
      <c r="AI157" s="677"/>
      <c r="AJ157" s="677"/>
      <c r="AK157" s="677"/>
      <c r="AL157" s="677"/>
      <c r="AM157" s="677"/>
      <c r="AN157" s="677"/>
      <c r="AO157" s="677"/>
      <c r="AP157" s="677"/>
      <c r="AQ157" s="677"/>
      <c r="AR157" s="677"/>
      <c r="AS157" s="677"/>
      <c r="AT157" s="678"/>
      <c r="AU157" s="679">
        <f>SUM(AU156:AX156)</f>
        <v>8.3000000000000007</v>
      </c>
      <c r="AV157" s="680"/>
      <c r="AW157" s="680"/>
      <c r="AX157" s="682"/>
    </row>
    <row r="158" spans="1:51" ht="24.75" customHeight="1" x14ac:dyDescent="0.2">
      <c r="A158" s="649"/>
      <c r="B158" s="650"/>
      <c r="C158" s="650"/>
      <c r="D158" s="650"/>
      <c r="E158" s="650"/>
      <c r="F158" s="651"/>
      <c r="G158" s="652" t="s">
        <v>682</v>
      </c>
      <c r="H158" s="653"/>
      <c r="I158" s="653"/>
      <c r="J158" s="653"/>
      <c r="K158" s="653"/>
      <c r="L158" s="653"/>
      <c r="M158" s="653"/>
      <c r="N158" s="653"/>
      <c r="O158" s="653"/>
      <c r="P158" s="653"/>
      <c r="Q158" s="653"/>
      <c r="R158" s="653"/>
      <c r="S158" s="653"/>
      <c r="T158" s="653"/>
      <c r="U158" s="653"/>
      <c r="V158" s="653"/>
      <c r="W158" s="653"/>
      <c r="X158" s="653"/>
      <c r="Y158" s="653"/>
      <c r="Z158" s="653"/>
      <c r="AA158" s="653"/>
      <c r="AB158" s="654"/>
      <c r="AC158" s="652" t="s">
        <v>199</v>
      </c>
      <c r="AD158" s="653"/>
      <c r="AE158" s="653"/>
      <c r="AF158" s="653"/>
      <c r="AG158" s="653"/>
      <c r="AH158" s="653"/>
      <c r="AI158" s="653"/>
      <c r="AJ158" s="653"/>
      <c r="AK158" s="653"/>
      <c r="AL158" s="653"/>
      <c r="AM158" s="653"/>
      <c r="AN158" s="653"/>
      <c r="AO158" s="653"/>
      <c r="AP158" s="653"/>
      <c r="AQ158" s="653"/>
      <c r="AR158" s="653"/>
      <c r="AS158" s="653"/>
      <c r="AT158" s="653"/>
      <c r="AU158" s="653"/>
      <c r="AV158" s="653"/>
      <c r="AW158" s="653"/>
      <c r="AX158" s="655"/>
      <c r="AY158">
        <f>COUNTA($G$160,$AC$160)</f>
        <v>1</v>
      </c>
    </row>
    <row r="159" spans="1:51" ht="24.75" customHeight="1" x14ac:dyDescent="0.2">
      <c r="A159" s="649"/>
      <c r="B159" s="650"/>
      <c r="C159" s="650"/>
      <c r="D159" s="650"/>
      <c r="E159" s="650"/>
      <c r="F159" s="651"/>
      <c r="G159" s="93" t="s">
        <v>15</v>
      </c>
      <c r="H159" s="656"/>
      <c r="I159" s="656"/>
      <c r="J159" s="656"/>
      <c r="K159" s="656"/>
      <c r="L159" s="657" t="s">
        <v>16</v>
      </c>
      <c r="M159" s="656"/>
      <c r="N159" s="656"/>
      <c r="O159" s="656"/>
      <c r="P159" s="656"/>
      <c r="Q159" s="656"/>
      <c r="R159" s="656"/>
      <c r="S159" s="656"/>
      <c r="T159" s="656"/>
      <c r="U159" s="656"/>
      <c r="V159" s="656"/>
      <c r="W159" s="656"/>
      <c r="X159" s="658"/>
      <c r="Y159" s="660" t="s">
        <v>17</v>
      </c>
      <c r="Z159" s="661"/>
      <c r="AA159" s="661"/>
      <c r="AB159" s="662"/>
      <c r="AC159" s="93" t="s">
        <v>15</v>
      </c>
      <c r="AD159" s="656"/>
      <c r="AE159" s="656"/>
      <c r="AF159" s="656"/>
      <c r="AG159" s="656"/>
      <c r="AH159" s="657" t="s">
        <v>16</v>
      </c>
      <c r="AI159" s="656"/>
      <c r="AJ159" s="656"/>
      <c r="AK159" s="656"/>
      <c r="AL159" s="656"/>
      <c r="AM159" s="656"/>
      <c r="AN159" s="656"/>
      <c r="AO159" s="656"/>
      <c r="AP159" s="656"/>
      <c r="AQ159" s="656"/>
      <c r="AR159" s="656"/>
      <c r="AS159" s="656"/>
      <c r="AT159" s="658"/>
      <c r="AU159" s="660" t="s">
        <v>17</v>
      </c>
      <c r="AV159" s="661"/>
      <c r="AW159" s="661"/>
      <c r="AX159" s="663"/>
      <c r="AY159">
        <f>$AY$158</f>
        <v>1</v>
      </c>
    </row>
    <row r="160" spans="1:51" ht="24.75" customHeight="1" x14ac:dyDescent="0.2">
      <c r="A160" s="649"/>
      <c r="B160" s="650"/>
      <c r="C160" s="650"/>
      <c r="D160" s="650"/>
      <c r="E160" s="650"/>
      <c r="F160" s="651"/>
      <c r="G160" s="664" t="s">
        <v>626</v>
      </c>
      <c r="H160" s="665"/>
      <c r="I160" s="665"/>
      <c r="J160" s="665"/>
      <c r="K160" s="666"/>
      <c r="L160" s="667" t="s">
        <v>627</v>
      </c>
      <c r="M160" s="668"/>
      <c r="N160" s="668"/>
      <c r="O160" s="668"/>
      <c r="P160" s="668"/>
      <c r="Q160" s="668"/>
      <c r="R160" s="668"/>
      <c r="S160" s="668"/>
      <c r="T160" s="668"/>
      <c r="U160" s="668"/>
      <c r="V160" s="668"/>
      <c r="W160" s="668"/>
      <c r="X160" s="669"/>
      <c r="Y160" s="670">
        <v>1.8</v>
      </c>
      <c r="Z160" s="671"/>
      <c r="AA160" s="671"/>
      <c r="AB160" s="672"/>
      <c r="AC160" s="664"/>
      <c r="AD160" s="665"/>
      <c r="AE160" s="665"/>
      <c r="AF160" s="665"/>
      <c r="AG160" s="666"/>
      <c r="AH160" s="667"/>
      <c r="AI160" s="668"/>
      <c r="AJ160" s="668"/>
      <c r="AK160" s="668"/>
      <c r="AL160" s="668"/>
      <c r="AM160" s="668"/>
      <c r="AN160" s="668"/>
      <c r="AO160" s="668"/>
      <c r="AP160" s="668"/>
      <c r="AQ160" s="668"/>
      <c r="AR160" s="668"/>
      <c r="AS160" s="668"/>
      <c r="AT160" s="669"/>
      <c r="AU160" s="670"/>
      <c r="AV160" s="671"/>
      <c r="AW160" s="671"/>
      <c r="AX160" s="673"/>
      <c r="AY160">
        <f>$AY$158</f>
        <v>1</v>
      </c>
    </row>
    <row r="161" spans="1:51" ht="24.75" customHeight="1" x14ac:dyDescent="0.2">
      <c r="A161" s="649"/>
      <c r="B161" s="650"/>
      <c r="C161" s="650"/>
      <c r="D161" s="650"/>
      <c r="E161" s="650"/>
      <c r="F161" s="651"/>
      <c r="G161" s="674" t="s">
        <v>18</v>
      </c>
      <c r="H161" s="675"/>
      <c r="I161" s="675"/>
      <c r="J161" s="675"/>
      <c r="K161" s="675"/>
      <c r="L161" s="676"/>
      <c r="M161" s="677"/>
      <c r="N161" s="677"/>
      <c r="O161" s="677"/>
      <c r="P161" s="677"/>
      <c r="Q161" s="677"/>
      <c r="R161" s="677"/>
      <c r="S161" s="677"/>
      <c r="T161" s="677"/>
      <c r="U161" s="677"/>
      <c r="V161" s="677"/>
      <c r="W161" s="677"/>
      <c r="X161" s="678"/>
      <c r="Y161" s="679">
        <f>SUM(Y160:AB160)</f>
        <v>1.8</v>
      </c>
      <c r="Z161" s="680"/>
      <c r="AA161" s="680"/>
      <c r="AB161" s="681"/>
      <c r="AC161" s="674" t="s">
        <v>18</v>
      </c>
      <c r="AD161" s="675"/>
      <c r="AE161" s="675"/>
      <c r="AF161" s="675"/>
      <c r="AG161" s="675"/>
      <c r="AH161" s="676"/>
      <c r="AI161" s="677"/>
      <c r="AJ161" s="677"/>
      <c r="AK161" s="677"/>
      <c r="AL161" s="677"/>
      <c r="AM161" s="677"/>
      <c r="AN161" s="677"/>
      <c r="AO161" s="677"/>
      <c r="AP161" s="677"/>
      <c r="AQ161" s="677"/>
      <c r="AR161" s="677"/>
      <c r="AS161" s="677"/>
      <c r="AT161" s="678"/>
      <c r="AU161" s="679">
        <f>SUM(AU160:AX160)</f>
        <v>0</v>
      </c>
      <c r="AV161" s="680"/>
      <c r="AW161" s="680"/>
      <c r="AX161" s="682"/>
      <c r="AY161">
        <f>$AY$158</f>
        <v>1</v>
      </c>
    </row>
    <row r="162" spans="1:51" ht="24.75" customHeight="1" x14ac:dyDescent="0.2">
      <c r="A162" s="4"/>
      <c r="B162" s="4"/>
      <c r="C162" s="4"/>
      <c r="D162" s="4"/>
      <c r="E162" s="4"/>
      <c r="F162" s="4"/>
      <c r="G162" s="7"/>
      <c r="H162" s="7"/>
      <c r="I162" s="7"/>
      <c r="J162" s="7"/>
      <c r="K162" s="7"/>
      <c r="L162" s="3"/>
      <c r="M162" s="7"/>
      <c r="N162" s="7"/>
      <c r="O162" s="7"/>
      <c r="P162" s="7"/>
      <c r="Q162" s="7"/>
      <c r="R162" s="7"/>
      <c r="S162" s="7"/>
      <c r="T162" s="7"/>
      <c r="U162" s="7"/>
      <c r="V162" s="7"/>
      <c r="W162" s="7"/>
      <c r="X162" s="7"/>
      <c r="Y162" s="8"/>
      <c r="Z162" s="8"/>
      <c r="AA162" s="8"/>
      <c r="AB162" s="8"/>
      <c r="AC162" s="7"/>
      <c r="AD162" s="7"/>
      <c r="AE162" s="7"/>
      <c r="AF162" s="7"/>
      <c r="AG162" s="7"/>
      <c r="AH162" s="3"/>
      <c r="AI162" s="7"/>
      <c r="AJ162" s="7"/>
      <c r="AK162" s="7"/>
      <c r="AL162" s="7"/>
      <c r="AM162" s="7"/>
      <c r="AN162" s="7"/>
      <c r="AO162" s="7"/>
      <c r="AP162" s="7"/>
      <c r="AQ162" s="7"/>
      <c r="AR162" s="7"/>
      <c r="AS162" s="7"/>
      <c r="AT162" s="7"/>
      <c r="AU162" s="8"/>
      <c r="AV162" s="8"/>
      <c r="AW162" s="8"/>
      <c r="AX162" s="8"/>
    </row>
    <row r="163" spans="1:51" ht="24.75" customHeight="1" x14ac:dyDescent="0.2"/>
    <row r="164" spans="1:51" ht="24.75" customHeight="1" x14ac:dyDescent="0.2">
      <c r="A164" s="9"/>
      <c r="B164" s="1" t="s">
        <v>26</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24.75" customHeight="1" x14ac:dyDescent="0.2">
      <c r="A165" s="9"/>
      <c r="B165" s="38" t="s">
        <v>215</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59.25" customHeight="1" x14ac:dyDescent="0.2">
      <c r="A166" s="702"/>
      <c r="B166" s="702"/>
      <c r="C166" s="702" t="s">
        <v>24</v>
      </c>
      <c r="D166" s="702"/>
      <c r="E166" s="702"/>
      <c r="F166" s="702"/>
      <c r="G166" s="702"/>
      <c r="H166" s="702"/>
      <c r="I166" s="702"/>
      <c r="J166" s="703" t="s">
        <v>181</v>
      </c>
      <c r="K166" s="638"/>
      <c r="L166" s="638"/>
      <c r="M166" s="638"/>
      <c r="N166" s="638"/>
      <c r="O166" s="638"/>
      <c r="P166" s="431" t="s">
        <v>25</v>
      </c>
      <c r="Q166" s="431"/>
      <c r="R166" s="431"/>
      <c r="S166" s="431"/>
      <c r="T166" s="431"/>
      <c r="U166" s="431"/>
      <c r="V166" s="431"/>
      <c r="W166" s="431"/>
      <c r="X166" s="431"/>
      <c r="Y166" s="704" t="s">
        <v>180</v>
      </c>
      <c r="Z166" s="705"/>
      <c r="AA166" s="705"/>
      <c r="AB166" s="705"/>
      <c r="AC166" s="703" t="s">
        <v>207</v>
      </c>
      <c r="AD166" s="703"/>
      <c r="AE166" s="703"/>
      <c r="AF166" s="703"/>
      <c r="AG166" s="703"/>
      <c r="AH166" s="704" t="s">
        <v>220</v>
      </c>
      <c r="AI166" s="702"/>
      <c r="AJ166" s="702"/>
      <c r="AK166" s="702"/>
      <c r="AL166" s="702" t="s">
        <v>19</v>
      </c>
      <c r="AM166" s="702"/>
      <c r="AN166" s="702"/>
      <c r="AO166" s="706"/>
      <c r="AP166" s="683" t="s">
        <v>182</v>
      </c>
      <c r="AQ166" s="683"/>
      <c r="AR166" s="683"/>
      <c r="AS166" s="683"/>
      <c r="AT166" s="683"/>
      <c r="AU166" s="683"/>
      <c r="AV166" s="683"/>
      <c r="AW166" s="683"/>
      <c r="AX166" s="683"/>
    </row>
    <row r="167" spans="1:51" ht="30" customHeight="1" x14ac:dyDescent="0.2">
      <c r="A167" s="684">
        <v>1</v>
      </c>
      <c r="B167" s="684">
        <v>1</v>
      </c>
      <c r="C167" s="685" t="s">
        <v>671</v>
      </c>
      <c r="D167" s="686"/>
      <c r="E167" s="686"/>
      <c r="F167" s="686"/>
      <c r="G167" s="686"/>
      <c r="H167" s="686"/>
      <c r="I167" s="686"/>
      <c r="J167" s="687">
        <v>2010001032733</v>
      </c>
      <c r="K167" s="688"/>
      <c r="L167" s="688"/>
      <c r="M167" s="688"/>
      <c r="N167" s="688"/>
      <c r="O167" s="688"/>
      <c r="P167" s="689" t="s">
        <v>664</v>
      </c>
      <c r="Q167" s="690"/>
      <c r="R167" s="690"/>
      <c r="S167" s="690"/>
      <c r="T167" s="690"/>
      <c r="U167" s="690"/>
      <c r="V167" s="690"/>
      <c r="W167" s="690"/>
      <c r="X167" s="690"/>
      <c r="Y167" s="691">
        <v>0.7</v>
      </c>
      <c r="Z167" s="692"/>
      <c r="AA167" s="692"/>
      <c r="AB167" s="693"/>
      <c r="AC167" s="694" t="s">
        <v>221</v>
      </c>
      <c r="AD167" s="695"/>
      <c r="AE167" s="695"/>
      <c r="AF167" s="695"/>
      <c r="AG167" s="695"/>
      <c r="AH167" s="696">
        <v>2</v>
      </c>
      <c r="AI167" s="697"/>
      <c r="AJ167" s="697"/>
      <c r="AK167" s="697"/>
      <c r="AL167" s="698" t="s">
        <v>600</v>
      </c>
      <c r="AM167" s="699"/>
      <c r="AN167" s="699"/>
      <c r="AO167" s="700"/>
      <c r="AP167" s="701" t="s">
        <v>600</v>
      </c>
      <c r="AQ167" s="701"/>
      <c r="AR167" s="701"/>
      <c r="AS167" s="701"/>
      <c r="AT167" s="701"/>
      <c r="AU167" s="701"/>
      <c r="AV167" s="701"/>
      <c r="AW167" s="701"/>
      <c r="AX167" s="701"/>
    </row>
    <row r="168" spans="1:51" ht="24.75" customHeight="1" x14ac:dyDescent="0.2">
      <c r="A168" s="42"/>
      <c r="B168" s="42"/>
      <c r="C168" s="42"/>
      <c r="D168" s="42"/>
      <c r="E168" s="42"/>
      <c r="F168" s="42"/>
      <c r="G168" s="42"/>
      <c r="H168" s="42"/>
      <c r="I168" s="42"/>
      <c r="J168" s="43"/>
      <c r="K168" s="43"/>
      <c r="L168" s="43"/>
      <c r="M168" s="43"/>
      <c r="N168" s="43"/>
      <c r="O168" s="43"/>
      <c r="P168" s="44"/>
      <c r="Q168" s="44"/>
      <c r="R168" s="44"/>
      <c r="S168" s="44"/>
      <c r="T168" s="44"/>
      <c r="U168" s="44"/>
      <c r="V168" s="44"/>
      <c r="W168" s="44"/>
      <c r="X168" s="44"/>
      <c r="Y168" s="45"/>
      <c r="Z168" s="45"/>
      <c r="AA168" s="45"/>
      <c r="AB168" s="45"/>
      <c r="AC168" s="45"/>
      <c r="AD168" s="45"/>
      <c r="AE168" s="45"/>
      <c r="AF168" s="45"/>
      <c r="AG168" s="45"/>
      <c r="AH168" s="45"/>
      <c r="AI168" s="45"/>
      <c r="AJ168" s="45"/>
      <c r="AK168" s="45"/>
      <c r="AL168" s="45"/>
      <c r="AM168" s="45"/>
      <c r="AN168" s="45"/>
      <c r="AO168" s="45"/>
      <c r="AP168" s="44"/>
      <c r="AQ168" s="44"/>
      <c r="AR168" s="44"/>
      <c r="AS168" s="44"/>
      <c r="AT168" s="44"/>
      <c r="AU168" s="44"/>
      <c r="AV168" s="44"/>
      <c r="AW168" s="44"/>
      <c r="AX168" s="44"/>
      <c r="AY168">
        <f>COUNTA($C$171)</f>
        <v>1</v>
      </c>
    </row>
    <row r="169" spans="1:51" ht="24.75" customHeight="1" x14ac:dyDescent="0.2">
      <c r="A169" s="42"/>
      <c r="B169" s="46" t="s">
        <v>163</v>
      </c>
      <c r="C169" s="42"/>
      <c r="D169" s="42"/>
      <c r="E169" s="42"/>
      <c r="F169" s="42"/>
      <c r="G169" s="42"/>
      <c r="H169" s="42"/>
      <c r="I169" s="42"/>
      <c r="J169" s="42"/>
      <c r="K169" s="42"/>
      <c r="L169" s="42"/>
      <c r="M169" s="42"/>
      <c r="N169" s="42"/>
      <c r="O169" s="42"/>
      <c r="P169" s="47"/>
      <c r="Q169" s="47"/>
      <c r="R169" s="47"/>
      <c r="S169" s="47"/>
      <c r="T169" s="47"/>
      <c r="U169" s="47"/>
      <c r="V169" s="47"/>
      <c r="W169" s="47"/>
      <c r="X169" s="47"/>
      <c r="Y169" s="48"/>
      <c r="Z169" s="48"/>
      <c r="AA169" s="48"/>
      <c r="AB169" s="48"/>
      <c r="AC169" s="48"/>
      <c r="AD169" s="48"/>
      <c r="AE169" s="48"/>
      <c r="AF169" s="48"/>
      <c r="AG169" s="48"/>
      <c r="AH169" s="48"/>
      <c r="AI169" s="48"/>
      <c r="AJ169" s="48"/>
      <c r="AK169" s="48"/>
      <c r="AL169" s="48"/>
      <c r="AM169" s="48"/>
      <c r="AN169" s="48"/>
      <c r="AO169" s="48"/>
      <c r="AP169" s="47"/>
      <c r="AQ169" s="47"/>
      <c r="AR169" s="47"/>
      <c r="AS169" s="47"/>
      <c r="AT169" s="47"/>
      <c r="AU169" s="47"/>
      <c r="AV169" s="47"/>
      <c r="AW169" s="47"/>
      <c r="AX169" s="47"/>
      <c r="AY169">
        <f>$AY$168</f>
        <v>1</v>
      </c>
    </row>
    <row r="170" spans="1:51" ht="59.25" customHeight="1" x14ac:dyDescent="0.2">
      <c r="A170" s="702"/>
      <c r="B170" s="702"/>
      <c r="C170" s="702" t="s">
        <v>24</v>
      </c>
      <c r="D170" s="702"/>
      <c r="E170" s="702"/>
      <c r="F170" s="702"/>
      <c r="G170" s="702"/>
      <c r="H170" s="702"/>
      <c r="I170" s="702"/>
      <c r="J170" s="703" t="s">
        <v>181</v>
      </c>
      <c r="K170" s="638"/>
      <c r="L170" s="638"/>
      <c r="M170" s="638"/>
      <c r="N170" s="638"/>
      <c r="O170" s="638"/>
      <c r="P170" s="431" t="s">
        <v>25</v>
      </c>
      <c r="Q170" s="431"/>
      <c r="R170" s="431"/>
      <c r="S170" s="431"/>
      <c r="T170" s="431"/>
      <c r="U170" s="431"/>
      <c r="V170" s="431"/>
      <c r="W170" s="431"/>
      <c r="X170" s="431"/>
      <c r="Y170" s="704" t="s">
        <v>180</v>
      </c>
      <c r="Z170" s="705"/>
      <c r="AA170" s="705"/>
      <c r="AB170" s="705"/>
      <c r="AC170" s="703" t="s">
        <v>207</v>
      </c>
      <c r="AD170" s="703"/>
      <c r="AE170" s="703"/>
      <c r="AF170" s="703"/>
      <c r="AG170" s="703"/>
      <c r="AH170" s="704" t="s">
        <v>220</v>
      </c>
      <c r="AI170" s="702"/>
      <c r="AJ170" s="702"/>
      <c r="AK170" s="702"/>
      <c r="AL170" s="702" t="s">
        <v>19</v>
      </c>
      <c r="AM170" s="702"/>
      <c r="AN170" s="702"/>
      <c r="AO170" s="706"/>
      <c r="AP170" s="683" t="s">
        <v>182</v>
      </c>
      <c r="AQ170" s="683"/>
      <c r="AR170" s="683"/>
      <c r="AS170" s="683"/>
      <c r="AT170" s="683"/>
      <c r="AU170" s="683"/>
      <c r="AV170" s="683"/>
      <c r="AW170" s="683"/>
      <c r="AX170" s="683"/>
      <c r="AY170">
        <f>$AY$168</f>
        <v>1</v>
      </c>
    </row>
    <row r="171" spans="1:51" ht="30" customHeight="1" x14ac:dyDescent="0.2">
      <c r="A171" s="684">
        <v>1</v>
      </c>
      <c r="B171" s="684">
        <v>1</v>
      </c>
      <c r="C171" s="685" t="s">
        <v>672</v>
      </c>
      <c r="D171" s="686"/>
      <c r="E171" s="686"/>
      <c r="F171" s="686"/>
      <c r="G171" s="686"/>
      <c r="H171" s="686"/>
      <c r="I171" s="686"/>
      <c r="J171" s="687">
        <v>2010401031962</v>
      </c>
      <c r="K171" s="688"/>
      <c r="L171" s="688"/>
      <c r="M171" s="688"/>
      <c r="N171" s="688"/>
      <c r="O171" s="688"/>
      <c r="P171" s="689" t="s">
        <v>602</v>
      </c>
      <c r="Q171" s="690"/>
      <c r="R171" s="690"/>
      <c r="S171" s="690"/>
      <c r="T171" s="690"/>
      <c r="U171" s="690"/>
      <c r="V171" s="690"/>
      <c r="W171" s="690"/>
      <c r="X171" s="690"/>
      <c r="Y171" s="691">
        <v>8.3000000000000007</v>
      </c>
      <c r="Z171" s="692"/>
      <c r="AA171" s="692"/>
      <c r="AB171" s="693"/>
      <c r="AC171" s="694" t="s">
        <v>228</v>
      </c>
      <c r="AD171" s="695"/>
      <c r="AE171" s="695"/>
      <c r="AF171" s="695"/>
      <c r="AG171" s="695"/>
      <c r="AH171" s="696" t="s">
        <v>600</v>
      </c>
      <c r="AI171" s="697"/>
      <c r="AJ171" s="697"/>
      <c r="AK171" s="697"/>
      <c r="AL171" s="698" t="s">
        <v>600</v>
      </c>
      <c r="AM171" s="699"/>
      <c r="AN171" s="699"/>
      <c r="AO171" s="700"/>
      <c r="AP171" s="701" t="s">
        <v>600</v>
      </c>
      <c r="AQ171" s="701"/>
      <c r="AR171" s="701"/>
      <c r="AS171" s="701"/>
      <c r="AT171" s="701"/>
      <c r="AU171" s="701"/>
      <c r="AV171" s="701"/>
      <c r="AW171" s="701"/>
      <c r="AX171" s="701"/>
      <c r="AY171">
        <f>$AY$168</f>
        <v>1</v>
      </c>
    </row>
    <row r="172" spans="1:51" ht="30" customHeight="1" x14ac:dyDescent="0.2">
      <c r="A172" s="684">
        <v>2</v>
      </c>
      <c r="B172" s="684">
        <v>1</v>
      </c>
      <c r="C172" s="685" t="s">
        <v>603</v>
      </c>
      <c r="D172" s="686"/>
      <c r="E172" s="686"/>
      <c r="F172" s="686"/>
      <c r="G172" s="686"/>
      <c r="H172" s="686"/>
      <c r="I172" s="686"/>
      <c r="J172" s="687" t="s">
        <v>600</v>
      </c>
      <c r="K172" s="688"/>
      <c r="L172" s="688"/>
      <c r="M172" s="688"/>
      <c r="N172" s="688"/>
      <c r="O172" s="688"/>
      <c r="P172" s="689" t="s">
        <v>604</v>
      </c>
      <c r="Q172" s="690"/>
      <c r="R172" s="690"/>
      <c r="S172" s="690"/>
      <c r="T172" s="690"/>
      <c r="U172" s="690"/>
      <c r="V172" s="690"/>
      <c r="W172" s="690"/>
      <c r="X172" s="690"/>
      <c r="Y172" s="691">
        <v>5</v>
      </c>
      <c r="Z172" s="692"/>
      <c r="AA172" s="692"/>
      <c r="AB172" s="693"/>
      <c r="AC172" s="694" t="s">
        <v>228</v>
      </c>
      <c r="AD172" s="695"/>
      <c r="AE172" s="695"/>
      <c r="AF172" s="695"/>
      <c r="AG172" s="695"/>
      <c r="AH172" s="696" t="s">
        <v>600</v>
      </c>
      <c r="AI172" s="697"/>
      <c r="AJ172" s="697"/>
      <c r="AK172" s="697"/>
      <c r="AL172" s="698" t="s">
        <v>600</v>
      </c>
      <c r="AM172" s="699"/>
      <c r="AN172" s="699"/>
      <c r="AO172" s="700"/>
      <c r="AP172" s="701" t="s">
        <v>600</v>
      </c>
      <c r="AQ172" s="701"/>
      <c r="AR172" s="701"/>
      <c r="AS172" s="701"/>
      <c r="AT172" s="701"/>
      <c r="AU172" s="701"/>
      <c r="AV172" s="701"/>
      <c r="AW172" s="701"/>
      <c r="AX172" s="701"/>
      <c r="AY172">
        <f>COUNTA($C$172)</f>
        <v>1</v>
      </c>
    </row>
    <row r="173" spans="1:51" ht="39.6" customHeight="1" x14ac:dyDescent="0.2">
      <c r="A173" s="684">
        <v>3</v>
      </c>
      <c r="B173" s="684">
        <v>1</v>
      </c>
      <c r="C173" s="685" t="s">
        <v>605</v>
      </c>
      <c r="D173" s="686"/>
      <c r="E173" s="686"/>
      <c r="F173" s="686"/>
      <c r="G173" s="686"/>
      <c r="H173" s="686"/>
      <c r="I173" s="686"/>
      <c r="J173" s="687" t="s">
        <v>600</v>
      </c>
      <c r="K173" s="688"/>
      <c r="L173" s="688"/>
      <c r="M173" s="688"/>
      <c r="N173" s="688"/>
      <c r="O173" s="688"/>
      <c r="P173" s="689" t="s">
        <v>606</v>
      </c>
      <c r="Q173" s="690"/>
      <c r="R173" s="690"/>
      <c r="S173" s="690"/>
      <c r="T173" s="690"/>
      <c r="U173" s="690"/>
      <c r="V173" s="690"/>
      <c r="W173" s="690"/>
      <c r="X173" s="690"/>
      <c r="Y173" s="691">
        <v>4.3</v>
      </c>
      <c r="Z173" s="692"/>
      <c r="AA173" s="692"/>
      <c r="AB173" s="693"/>
      <c r="AC173" s="694" t="s">
        <v>228</v>
      </c>
      <c r="AD173" s="695"/>
      <c r="AE173" s="695"/>
      <c r="AF173" s="695"/>
      <c r="AG173" s="695"/>
      <c r="AH173" s="696" t="s">
        <v>600</v>
      </c>
      <c r="AI173" s="697"/>
      <c r="AJ173" s="697"/>
      <c r="AK173" s="697"/>
      <c r="AL173" s="698" t="s">
        <v>600</v>
      </c>
      <c r="AM173" s="699"/>
      <c r="AN173" s="699"/>
      <c r="AO173" s="700"/>
      <c r="AP173" s="701" t="s">
        <v>252</v>
      </c>
      <c r="AQ173" s="701"/>
      <c r="AR173" s="701"/>
      <c r="AS173" s="701"/>
      <c r="AT173" s="701"/>
      <c r="AU173" s="701"/>
      <c r="AV173" s="701"/>
      <c r="AW173" s="701"/>
      <c r="AX173" s="701"/>
      <c r="AY173">
        <f>COUNTA($C$173)</f>
        <v>1</v>
      </c>
    </row>
    <row r="174" spans="1:51" ht="30" customHeight="1" x14ac:dyDescent="0.2">
      <c r="A174" s="684">
        <v>4</v>
      </c>
      <c r="B174" s="684">
        <v>1</v>
      </c>
      <c r="C174" s="685" t="s">
        <v>673</v>
      </c>
      <c r="D174" s="686"/>
      <c r="E174" s="686"/>
      <c r="F174" s="686"/>
      <c r="G174" s="686"/>
      <c r="H174" s="686"/>
      <c r="I174" s="686"/>
      <c r="J174" s="687">
        <v>1010401057587</v>
      </c>
      <c r="K174" s="688"/>
      <c r="L174" s="688"/>
      <c r="M174" s="688"/>
      <c r="N174" s="688"/>
      <c r="O174" s="688"/>
      <c r="P174" s="689" t="s">
        <v>607</v>
      </c>
      <c r="Q174" s="690"/>
      <c r="R174" s="690"/>
      <c r="S174" s="690"/>
      <c r="T174" s="690"/>
      <c r="U174" s="690"/>
      <c r="V174" s="690"/>
      <c r="W174" s="690"/>
      <c r="X174" s="690"/>
      <c r="Y174" s="691">
        <v>3.4</v>
      </c>
      <c r="Z174" s="692"/>
      <c r="AA174" s="692"/>
      <c r="AB174" s="693"/>
      <c r="AC174" s="694" t="s">
        <v>228</v>
      </c>
      <c r="AD174" s="695"/>
      <c r="AE174" s="695"/>
      <c r="AF174" s="695"/>
      <c r="AG174" s="695"/>
      <c r="AH174" s="696" t="s">
        <v>252</v>
      </c>
      <c r="AI174" s="697"/>
      <c r="AJ174" s="697"/>
      <c r="AK174" s="697"/>
      <c r="AL174" s="698" t="s">
        <v>252</v>
      </c>
      <c r="AM174" s="699"/>
      <c r="AN174" s="699"/>
      <c r="AO174" s="700"/>
      <c r="AP174" s="701" t="s">
        <v>252</v>
      </c>
      <c r="AQ174" s="701"/>
      <c r="AR174" s="701"/>
      <c r="AS174" s="701"/>
      <c r="AT174" s="701"/>
      <c r="AU174" s="701"/>
      <c r="AV174" s="701"/>
      <c r="AW174" s="701"/>
      <c r="AX174" s="701"/>
      <c r="AY174">
        <f>COUNTA($C$174)</f>
        <v>1</v>
      </c>
    </row>
    <row r="175" spans="1:51" ht="30" customHeight="1" x14ac:dyDescent="0.2">
      <c r="A175" s="684">
        <v>5</v>
      </c>
      <c r="B175" s="684">
        <v>1</v>
      </c>
      <c r="C175" s="685" t="s">
        <v>608</v>
      </c>
      <c r="D175" s="686"/>
      <c r="E175" s="686"/>
      <c r="F175" s="686"/>
      <c r="G175" s="686"/>
      <c r="H175" s="686"/>
      <c r="I175" s="686"/>
      <c r="J175" s="687" t="s">
        <v>600</v>
      </c>
      <c r="K175" s="688"/>
      <c r="L175" s="688"/>
      <c r="M175" s="688"/>
      <c r="N175" s="688"/>
      <c r="O175" s="688"/>
      <c r="P175" s="689" t="s">
        <v>610</v>
      </c>
      <c r="Q175" s="690"/>
      <c r="R175" s="690"/>
      <c r="S175" s="690"/>
      <c r="T175" s="690"/>
      <c r="U175" s="690"/>
      <c r="V175" s="690"/>
      <c r="W175" s="690"/>
      <c r="X175" s="690"/>
      <c r="Y175" s="691">
        <v>2.6</v>
      </c>
      <c r="Z175" s="692"/>
      <c r="AA175" s="692"/>
      <c r="AB175" s="693"/>
      <c r="AC175" s="694" t="s">
        <v>228</v>
      </c>
      <c r="AD175" s="695"/>
      <c r="AE175" s="695"/>
      <c r="AF175" s="695"/>
      <c r="AG175" s="695"/>
      <c r="AH175" s="696" t="s">
        <v>252</v>
      </c>
      <c r="AI175" s="697"/>
      <c r="AJ175" s="697"/>
      <c r="AK175" s="697"/>
      <c r="AL175" s="698" t="s">
        <v>252</v>
      </c>
      <c r="AM175" s="699"/>
      <c r="AN175" s="699"/>
      <c r="AO175" s="700"/>
      <c r="AP175" s="701" t="s">
        <v>252</v>
      </c>
      <c r="AQ175" s="701"/>
      <c r="AR175" s="701"/>
      <c r="AS175" s="701"/>
      <c r="AT175" s="701"/>
      <c r="AU175" s="701"/>
      <c r="AV175" s="701"/>
      <c r="AW175" s="701"/>
      <c r="AX175" s="701"/>
      <c r="AY175">
        <f>COUNTA($C$175)</f>
        <v>1</v>
      </c>
    </row>
    <row r="176" spans="1:51" ht="30" customHeight="1" x14ac:dyDescent="0.2">
      <c r="A176" s="684">
        <v>6</v>
      </c>
      <c r="B176" s="684">
        <v>1</v>
      </c>
      <c r="C176" s="685" t="s">
        <v>674</v>
      </c>
      <c r="D176" s="686"/>
      <c r="E176" s="686"/>
      <c r="F176" s="686"/>
      <c r="G176" s="686"/>
      <c r="H176" s="686"/>
      <c r="I176" s="686"/>
      <c r="J176" s="687">
        <v>7010401093098</v>
      </c>
      <c r="K176" s="688"/>
      <c r="L176" s="688"/>
      <c r="M176" s="688"/>
      <c r="N176" s="688"/>
      <c r="O176" s="688"/>
      <c r="P176" s="689" t="s">
        <v>609</v>
      </c>
      <c r="Q176" s="690"/>
      <c r="R176" s="690"/>
      <c r="S176" s="690"/>
      <c r="T176" s="690"/>
      <c r="U176" s="690"/>
      <c r="V176" s="690"/>
      <c r="W176" s="690"/>
      <c r="X176" s="690"/>
      <c r="Y176" s="691">
        <v>1.8</v>
      </c>
      <c r="Z176" s="692"/>
      <c r="AA176" s="692"/>
      <c r="AB176" s="693"/>
      <c r="AC176" s="694" t="s">
        <v>228</v>
      </c>
      <c r="AD176" s="695"/>
      <c r="AE176" s="695"/>
      <c r="AF176" s="695"/>
      <c r="AG176" s="695"/>
      <c r="AH176" s="696" t="s">
        <v>252</v>
      </c>
      <c r="AI176" s="697"/>
      <c r="AJ176" s="697"/>
      <c r="AK176" s="697"/>
      <c r="AL176" s="698" t="s">
        <v>252</v>
      </c>
      <c r="AM176" s="699"/>
      <c r="AN176" s="699"/>
      <c r="AO176" s="700"/>
      <c r="AP176" s="701" t="s">
        <v>252</v>
      </c>
      <c r="AQ176" s="701"/>
      <c r="AR176" s="701"/>
      <c r="AS176" s="701"/>
      <c r="AT176" s="701"/>
      <c r="AU176" s="701"/>
      <c r="AV176" s="701"/>
      <c r="AW176" s="701"/>
      <c r="AX176" s="701"/>
      <c r="AY176">
        <f>COUNTA($C$176)</f>
        <v>1</v>
      </c>
    </row>
    <row r="177" spans="1:51" ht="30" customHeight="1" x14ac:dyDescent="0.2">
      <c r="A177" s="684">
        <v>7</v>
      </c>
      <c r="B177" s="684">
        <v>1</v>
      </c>
      <c r="C177" s="685" t="s">
        <v>675</v>
      </c>
      <c r="D177" s="686"/>
      <c r="E177" s="686"/>
      <c r="F177" s="686"/>
      <c r="G177" s="686"/>
      <c r="H177" s="686"/>
      <c r="I177" s="686"/>
      <c r="J177" s="687">
        <v>3010001060667</v>
      </c>
      <c r="K177" s="688"/>
      <c r="L177" s="688"/>
      <c r="M177" s="688"/>
      <c r="N177" s="688"/>
      <c r="O177" s="688"/>
      <c r="P177" s="689" t="s">
        <v>611</v>
      </c>
      <c r="Q177" s="690"/>
      <c r="R177" s="690"/>
      <c r="S177" s="690"/>
      <c r="T177" s="690"/>
      <c r="U177" s="690"/>
      <c r="V177" s="690"/>
      <c r="W177" s="690"/>
      <c r="X177" s="690"/>
      <c r="Y177" s="691">
        <v>1.2</v>
      </c>
      <c r="Z177" s="692"/>
      <c r="AA177" s="692"/>
      <c r="AB177" s="693"/>
      <c r="AC177" s="694" t="s">
        <v>228</v>
      </c>
      <c r="AD177" s="695"/>
      <c r="AE177" s="695"/>
      <c r="AF177" s="695"/>
      <c r="AG177" s="695"/>
      <c r="AH177" s="696" t="s">
        <v>252</v>
      </c>
      <c r="AI177" s="697"/>
      <c r="AJ177" s="697"/>
      <c r="AK177" s="697"/>
      <c r="AL177" s="698" t="s">
        <v>252</v>
      </c>
      <c r="AM177" s="699"/>
      <c r="AN177" s="699"/>
      <c r="AO177" s="700"/>
      <c r="AP177" s="701" t="s">
        <v>252</v>
      </c>
      <c r="AQ177" s="701"/>
      <c r="AR177" s="701"/>
      <c r="AS177" s="701"/>
      <c r="AT177" s="701"/>
      <c r="AU177" s="701"/>
      <c r="AV177" s="701"/>
      <c r="AW177" s="701"/>
      <c r="AX177" s="701"/>
      <c r="AY177">
        <f>COUNTA($C$177)</f>
        <v>1</v>
      </c>
    </row>
    <row r="178" spans="1:51" ht="30" customHeight="1" x14ac:dyDescent="0.2">
      <c r="A178" s="684">
        <v>8</v>
      </c>
      <c r="B178" s="684">
        <v>1</v>
      </c>
      <c r="C178" s="685" t="s">
        <v>612</v>
      </c>
      <c r="D178" s="686"/>
      <c r="E178" s="686"/>
      <c r="F178" s="686"/>
      <c r="G178" s="686"/>
      <c r="H178" s="686"/>
      <c r="I178" s="686"/>
      <c r="J178" s="687" t="s">
        <v>600</v>
      </c>
      <c r="K178" s="688"/>
      <c r="L178" s="688"/>
      <c r="M178" s="688"/>
      <c r="N178" s="688"/>
      <c r="O178" s="688"/>
      <c r="P178" s="689" t="s">
        <v>613</v>
      </c>
      <c r="Q178" s="690"/>
      <c r="R178" s="690"/>
      <c r="S178" s="690"/>
      <c r="T178" s="690"/>
      <c r="U178" s="690"/>
      <c r="V178" s="690"/>
      <c r="W178" s="690"/>
      <c r="X178" s="690"/>
      <c r="Y178" s="691">
        <v>1.1000000000000001</v>
      </c>
      <c r="Z178" s="692"/>
      <c r="AA178" s="692"/>
      <c r="AB178" s="693"/>
      <c r="AC178" s="694" t="s">
        <v>228</v>
      </c>
      <c r="AD178" s="695"/>
      <c r="AE178" s="695"/>
      <c r="AF178" s="695"/>
      <c r="AG178" s="695"/>
      <c r="AH178" s="696" t="s">
        <v>252</v>
      </c>
      <c r="AI178" s="697"/>
      <c r="AJ178" s="697"/>
      <c r="AK178" s="697"/>
      <c r="AL178" s="698" t="s">
        <v>252</v>
      </c>
      <c r="AM178" s="699"/>
      <c r="AN178" s="699"/>
      <c r="AO178" s="700"/>
      <c r="AP178" s="701" t="s">
        <v>252</v>
      </c>
      <c r="AQ178" s="701"/>
      <c r="AR178" s="701"/>
      <c r="AS178" s="701"/>
      <c r="AT178" s="701"/>
      <c r="AU178" s="701"/>
      <c r="AV178" s="701"/>
      <c r="AW178" s="701"/>
      <c r="AX178" s="701"/>
      <c r="AY178">
        <f>COUNTA($C$178)</f>
        <v>1</v>
      </c>
    </row>
    <row r="179" spans="1:51" ht="24.75" customHeight="1" x14ac:dyDescent="0.2">
      <c r="A179" s="49"/>
      <c r="B179" s="49"/>
      <c r="C179" s="49"/>
      <c r="D179" s="49"/>
      <c r="E179" s="49"/>
      <c r="F179" s="49"/>
      <c r="G179" s="49"/>
      <c r="H179" s="49"/>
      <c r="I179" s="49"/>
      <c r="J179" s="49"/>
      <c r="K179" s="49"/>
      <c r="L179" s="49"/>
      <c r="M179" s="49"/>
      <c r="N179" s="49"/>
      <c r="O179" s="49"/>
      <c r="P179" s="50"/>
      <c r="Q179" s="50"/>
      <c r="R179" s="50"/>
      <c r="S179" s="50"/>
      <c r="T179" s="50"/>
      <c r="U179" s="50"/>
      <c r="V179" s="50"/>
      <c r="W179" s="50"/>
      <c r="X179" s="50"/>
      <c r="Y179" s="51"/>
      <c r="Z179" s="51"/>
      <c r="AA179" s="51"/>
      <c r="AB179" s="51"/>
      <c r="AC179" s="51"/>
      <c r="AD179" s="51"/>
      <c r="AE179" s="51"/>
      <c r="AF179" s="51"/>
      <c r="AG179" s="51"/>
      <c r="AH179" s="51"/>
      <c r="AI179" s="51"/>
      <c r="AJ179" s="51"/>
      <c r="AK179" s="51"/>
      <c r="AL179" s="51"/>
      <c r="AM179" s="51"/>
      <c r="AN179" s="51"/>
      <c r="AO179" s="51"/>
      <c r="AP179" s="50"/>
      <c r="AQ179" s="50"/>
      <c r="AR179" s="50"/>
      <c r="AS179" s="50"/>
      <c r="AT179" s="50"/>
      <c r="AU179" s="50"/>
      <c r="AV179" s="50"/>
      <c r="AW179" s="50"/>
      <c r="AX179" s="50"/>
      <c r="AY179">
        <f>COUNTA($C$182)</f>
        <v>1</v>
      </c>
    </row>
    <row r="180" spans="1:51" ht="24.75" customHeight="1" x14ac:dyDescent="0.2">
      <c r="A180" s="42"/>
      <c r="B180" s="46" t="s">
        <v>200</v>
      </c>
      <c r="C180" s="42"/>
      <c r="D180" s="42"/>
      <c r="E180" s="42"/>
      <c r="F180" s="42"/>
      <c r="G180" s="42"/>
      <c r="H180" s="42"/>
      <c r="I180" s="42"/>
      <c r="J180" s="42"/>
      <c r="K180" s="42"/>
      <c r="L180" s="42"/>
      <c r="M180" s="42"/>
      <c r="N180" s="42"/>
      <c r="O180" s="42"/>
      <c r="P180" s="47"/>
      <c r="Q180" s="47"/>
      <c r="R180" s="47"/>
      <c r="S180" s="47"/>
      <c r="T180" s="47"/>
      <c r="U180" s="47"/>
      <c r="V180" s="47"/>
      <c r="W180" s="47"/>
      <c r="X180" s="47"/>
      <c r="Y180" s="48"/>
      <c r="Z180" s="48"/>
      <c r="AA180" s="48"/>
      <c r="AB180" s="48"/>
      <c r="AC180" s="48"/>
      <c r="AD180" s="48"/>
      <c r="AE180" s="48"/>
      <c r="AF180" s="48"/>
      <c r="AG180" s="48"/>
      <c r="AH180" s="48"/>
      <c r="AI180" s="48"/>
      <c r="AJ180" s="48"/>
      <c r="AK180" s="48"/>
      <c r="AL180" s="48"/>
      <c r="AM180" s="48"/>
      <c r="AN180" s="48"/>
      <c r="AO180" s="48"/>
      <c r="AP180" s="47"/>
      <c r="AQ180" s="47"/>
      <c r="AR180" s="47"/>
      <c r="AS180" s="47"/>
      <c r="AT180" s="47"/>
      <c r="AU180" s="47"/>
      <c r="AV180" s="47"/>
      <c r="AW180" s="47"/>
      <c r="AX180" s="47"/>
      <c r="AY180">
        <f>$AY$179</f>
        <v>1</v>
      </c>
    </row>
    <row r="181" spans="1:51" ht="59.25" customHeight="1" x14ac:dyDescent="0.2">
      <c r="A181" s="702"/>
      <c r="B181" s="702"/>
      <c r="C181" s="702" t="s">
        <v>24</v>
      </c>
      <c r="D181" s="702"/>
      <c r="E181" s="702"/>
      <c r="F181" s="702"/>
      <c r="G181" s="702"/>
      <c r="H181" s="702"/>
      <c r="I181" s="702"/>
      <c r="J181" s="703" t="s">
        <v>181</v>
      </c>
      <c r="K181" s="638"/>
      <c r="L181" s="638"/>
      <c r="M181" s="638"/>
      <c r="N181" s="638"/>
      <c r="O181" s="638"/>
      <c r="P181" s="431" t="s">
        <v>25</v>
      </c>
      <c r="Q181" s="431"/>
      <c r="R181" s="431"/>
      <c r="S181" s="431"/>
      <c r="T181" s="431"/>
      <c r="U181" s="431"/>
      <c r="V181" s="431"/>
      <c r="W181" s="431"/>
      <c r="X181" s="431"/>
      <c r="Y181" s="704" t="s">
        <v>180</v>
      </c>
      <c r="Z181" s="705"/>
      <c r="AA181" s="705"/>
      <c r="AB181" s="705"/>
      <c r="AC181" s="703" t="s">
        <v>207</v>
      </c>
      <c r="AD181" s="703"/>
      <c r="AE181" s="703"/>
      <c r="AF181" s="703"/>
      <c r="AG181" s="703"/>
      <c r="AH181" s="704" t="s">
        <v>220</v>
      </c>
      <c r="AI181" s="702"/>
      <c r="AJ181" s="702"/>
      <c r="AK181" s="702"/>
      <c r="AL181" s="702" t="s">
        <v>19</v>
      </c>
      <c r="AM181" s="702"/>
      <c r="AN181" s="702"/>
      <c r="AO181" s="706"/>
      <c r="AP181" s="683" t="s">
        <v>182</v>
      </c>
      <c r="AQ181" s="683"/>
      <c r="AR181" s="683"/>
      <c r="AS181" s="683"/>
      <c r="AT181" s="683"/>
      <c r="AU181" s="683"/>
      <c r="AV181" s="683"/>
      <c r="AW181" s="683"/>
      <c r="AX181" s="683"/>
      <c r="AY181">
        <f>$AY$179</f>
        <v>1</v>
      </c>
    </row>
    <row r="182" spans="1:51" ht="30" customHeight="1" x14ac:dyDescent="0.2">
      <c r="A182" s="684">
        <v>1</v>
      </c>
      <c r="B182" s="684">
        <v>1</v>
      </c>
      <c r="C182" s="685" t="s">
        <v>676</v>
      </c>
      <c r="D182" s="686"/>
      <c r="E182" s="686"/>
      <c r="F182" s="686"/>
      <c r="G182" s="686"/>
      <c r="H182" s="686"/>
      <c r="I182" s="686"/>
      <c r="J182" s="687">
        <v>7010001025732</v>
      </c>
      <c r="K182" s="688"/>
      <c r="L182" s="688"/>
      <c r="M182" s="688"/>
      <c r="N182" s="688"/>
      <c r="O182" s="688"/>
      <c r="P182" s="689" t="s">
        <v>624</v>
      </c>
      <c r="Q182" s="690"/>
      <c r="R182" s="690"/>
      <c r="S182" s="690"/>
      <c r="T182" s="690"/>
      <c r="U182" s="690"/>
      <c r="V182" s="690"/>
      <c r="W182" s="690"/>
      <c r="X182" s="690"/>
      <c r="Y182" s="691">
        <v>1.8</v>
      </c>
      <c r="Z182" s="692"/>
      <c r="AA182" s="692"/>
      <c r="AB182" s="693"/>
      <c r="AC182" s="694" t="s">
        <v>227</v>
      </c>
      <c r="AD182" s="695"/>
      <c r="AE182" s="695"/>
      <c r="AF182" s="695"/>
      <c r="AG182" s="695"/>
      <c r="AH182" s="696" t="s">
        <v>621</v>
      </c>
      <c r="AI182" s="697"/>
      <c r="AJ182" s="697"/>
      <c r="AK182" s="697"/>
      <c r="AL182" s="698" t="s">
        <v>621</v>
      </c>
      <c r="AM182" s="699"/>
      <c r="AN182" s="699"/>
      <c r="AO182" s="700"/>
      <c r="AP182" s="701" t="s">
        <v>621</v>
      </c>
      <c r="AQ182" s="701"/>
      <c r="AR182" s="701"/>
      <c r="AS182" s="701"/>
      <c r="AT182" s="701"/>
      <c r="AU182" s="701"/>
      <c r="AV182" s="701"/>
      <c r="AW182" s="701"/>
      <c r="AX182" s="701"/>
      <c r="AY182">
        <f>$AY$179</f>
        <v>1</v>
      </c>
    </row>
    <row r="183" spans="1:51" ht="30" customHeight="1" x14ac:dyDescent="0.2">
      <c r="A183" s="684">
        <v>2</v>
      </c>
      <c r="B183" s="684">
        <v>1</v>
      </c>
      <c r="C183" s="685" t="s">
        <v>677</v>
      </c>
      <c r="D183" s="686"/>
      <c r="E183" s="686"/>
      <c r="F183" s="686"/>
      <c r="G183" s="686"/>
      <c r="H183" s="686"/>
      <c r="I183" s="686"/>
      <c r="J183" s="687">
        <v>7010401021950</v>
      </c>
      <c r="K183" s="688"/>
      <c r="L183" s="688"/>
      <c r="M183" s="688"/>
      <c r="N183" s="688"/>
      <c r="O183" s="688"/>
      <c r="P183" s="689" t="s">
        <v>614</v>
      </c>
      <c r="Q183" s="690"/>
      <c r="R183" s="690"/>
      <c r="S183" s="690"/>
      <c r="T183" s="690"/>
      <c r="U183" s="690"/>
      <c r="V183" s="690"/>
      <c r="W183" s="690"/>
      <c r="X183" s="690"/>
      <c r="Y183" s="691">
        <v>0.4</v>
      </c>
      <c r="Z183" s="692"/>
      <c r="AA183" s="692"/>
      <c r="AB183" s="693"/>
      <c r="AC183" s="694" t="s">
        <v>227</v>
      </c>
      <c r="AD183" s="695"/>
      <c r="AE183" s="695"/>
      <c r="AF183" s="695"/>
      <c r="AG183" s="695"/>
      <c r="AH183" s="696" t="s">
        <v>621</v>
      </c>
      <c r="AI183" s="697"/>
      <c r="AJ183" s="697"/>
      <c r="AK183" s="697"/>
      <c r="AL183" s="698" t="s">
        <v>621</v>
      </c>
      <c r="AM183" s="699"/>
      <c r="AN183" s="699"/>
      <c r="AO183" s="700"/>
      <c r="AP183" s="701" t="s">
        <v>621</v>
      </c>
      <c r="AQ183" s="701"/>
      <c r="AR183" s="701"/>
      <c r="AS183" s="701"/>
      <c r="AT183" s="701"/>
      <c r="AU183" s="701"/>
      <c r="AV183" s="701"/>
      <c r="AW183" s="701"/>
      <c r="AX183" s="701"/>
      <c r="AY183">
        <f>COUNTA($C$183)</f>
        <v>1</v>
      </c>
    </row>
    <row r="184" spans="1:51" ht="30" customHeight="1" x14ac:dyDescent="0.2">
      <c r="A184" s="684">
        <v>3</v>
      </c>
      <c r="B184" s="684">
        <v>1</v>
      </c>
      <c r="C184" s="685" t="s">
        <v>678</v>
      </c>
      <c r="D184" s="686"/>
      <c r="E184" s="686"/>
      <c r="F184" s="686"/>
      <c r="G184" s="686"/>
      <c r="H184" s="686"/>
      <c r="I184" s="686"/>
      <c r="J184" s="687">
        <v>4010401004009</v>
      </c>
      <c r="K184" s="688"/>
      <c r="L184" s="688"/>
      <c r="M184" s="688"/>
      <c r="N184" s="688"/>
      <c r="O184" s="688"/>
      <c r="P184" s="689" t="s">
        <v>625</v>
      </c>
      <c r="Q184" s="690"/>
      <c r="R184" s="690"/>
      <c r="S184" s="690"/>
      <c r="T184" s="690"/>
      <c r="U184" s="690"/>
      <c r="V184" s="690"/>
      <c r="W184" s="690"/>
      <c r="X184" s="690"/>
      <c r="Y184" s="691">
        <v>0.3</v>
      </c>
      <c r="Z184" s="692"/>
      <c r="AA184" s="692"/>
      <c r="AB184" s="693"/>
      <c r="AC184" s="694" t="s">
        <v>227</v>
      </c>
      <c r="AD184" s="695"/>
      <c r="AE184" s="695"/>
      <c r="AF184" s="695"/>
      <c r="AG184" s="695"/>
      <c r="AH184" s="696" t="s">
        <v>621</v>
      </c>
      <c r="AI184" s="697"/>
      <c r="AJ184" s="697"/>
      <c r="AK184" s="697"/>
      <c r="AL184" s="698" t="s">
        <v>621</v>
      </c>
      <c r="AM184" s="699"/>
      <c r="AN184" s="699"/>
      <c r="AO184" s="700"/>
      <c r="AP184" s="701" t="s">
        <v>621</v>
      </c>
      <c r="AQ184" s="701"/>
      <c r="AR184" s="701"/>
      <c r="AS184" s="701"/>
      <c r="AT184" s="701"/>
      <c r="AU184" s="701"/>
      <c r="AV184" s="701"/>
      <c r="AW184" s="701"/>
      <c r="AX184" s="701"/>
      <c r="AY184">
        <f>COUNTA($C$184)</f>
        <v>1</v>
      </c>
    </row>
    <row r="185" spans="1:51" ht="30" customHeight="1" x14ac:dyDescent="0.2">
      <c r="A185" s="684">
        <v>4</v>
      </c>
      <c r="B185" s="684">
        <v>1</v>
      </c>
      <c r="C185" s="710" t="s">
        <v>677</v>
      </c>
      <c r="D185" s="711"/>
      <c r="E185" s="711"/>
      <c r="F185" s="711"/>
      <c r="G185" s="711"/>
      <c r="H185" s="711"/>
      <c r="I185" s="712"/>
      <c r="J185" s="713">
        <v>7010401021950</v>
      </c>
      <c r="K185" s="714"/>
      <c r="L185" s="714"/>
      <c r="M185" s="714"/>
      <c r="N185" s="714"/>
      <c r="O185" s="715"/>
      <c r="P185" s="716" t="s">
        <v>615</v>
      </c>
      <c r="Q185" s="717"/>
      <c r="R185" s="717"/>
      <c r="S185" s="717"/>
      <c r="T185" s="717"/>
      <c r="U185" s="717"/>
      <c r="V185" s="717"/>
      <c r="W185" s="717"/>
      <c r="X185" s="718"/>
      <c r="Y185" s="691">
        <v>0.3</v>
      </c>
      <c r="Z185" s="692"/>
      <c r="AA185" s="692"/>
      <c r="AB185" s="693"/>
      <c r="AC185" s="707" t="s">
        <v>227</v>
      </c>
      <c r="AD185" s="708"/>
      <c r="AE185" s="708"/>
      <c r="AF185" s="708"/>
      <c r="AG185" s="709"/>
      <c r="AH185" s="696" t="s">
        <v>621</v>
      </c>
      <c r="AI185" s="697"/>
      <c r="AJ185" s="697"/>
      <c r="AK185" s="697"/>
      <c r="AL185" s="698" t="s">
        <v>621</v>
      </c>
      <c r="AM185" s="699"/>
      <c r="AN185" s="699"/>
      <c r="AO185" s="700"/>
      <c r="AP185" s="701" t="s">
        <v>621</v>
      </c>
      <c r="AQ185" s="701"/>
      <c r="AR185" s="701"/>
      <c r="AS185" s="701"/>
      <c r="AT185" s="701"/>
      <c r="AU185" s="701"/>
      <c r="AV185" s="701"/>
      <c r="AW185" s="701"/>
      <c r="AX185" s="701"/>
      <c r="AY185">
        <f>COUNTA($C$185)</f>
        <v>1</v>
      </c>
    </row>
    <row r="186" spans="1:51" ht="30" customHeight="1" x14ac:dyDescent="0.2">
      <c r="A186" s="684">
        <v>5</v>
      </c>
      <c r="B186" s="684">
        <v>1</v>
      </c>
      <c r="C186" s="710" t="s">
        <v>679</v>
      </c>
      <c r="D186" s="711"/>
      <c r="E186" s="711"/>
      <c r="F186" s="711"/>
      <c r="G186" s="711"/>
      <c r="H186" s="711"/>
      <c r="I186" s="712"/>
      <c r="J186" s="713">
        <v>2010001041016</v>
      </c>
      <c r="K186" s="714"/>
      <c r="L186" s="714"/>
      <c r="M186" s="714"/>
      <c r="N186" s="714"/>
      <c r="O186" s="715"/>
      <c r="P186" s="716" t="s">
        <v>618</v>
      </c>
      <c r="Q186" s="717"/>
      <c r="R186" s="717"/>
      <c r="S186" s="717"/>
      <c r="T186" s="717"/>
      <c r="U186" s="717"/>
      <c r="V186" s="717"/>
      <c r="W186" s="717"/>
      <c r="X186" s="718"/>
      <c r="Y186" s="691">
        <v>0.3</v>
      </c>
      <c r="Z186" s="692"/>
      <c r="AA186" s="692"/>
      <c r="AB186" s="693"/>
      <c r="AC186" s="707" t="s">
        <v>227</v>
      </c>
      <c r="AD186" s="708"/>
      <c r="AE186" s="708"/>
      <c r="AF186" s="708"/>
      <c r="AG186" s="709"/>
      <c r="AH186" s="696" t="s">
        <v>621</v>
      </c>
      <c r="AI186" s="697"/>
      <c r="AJ186" s="697"/>
      <c r="AK186" s="697"/>
      <c r="AL186" s="698" t="s">
        <v>621</v>
      </c>
      <c r="AM186" s="699"/>
      <c r="AN186" s="699"/>
      <c r="AO186" s="700"/>
      <c r="AP186" s="701" t="s">
        <v>621</v>
      </c>
      <c r="AQ186" s="701"/>
      <c r="AR186" s="701"/>
      <c r="AS186" s="701"/>
      <c r="AT186" s="701"/>
      <c r="AU186" s="701"/>
      <c r="AV186" s="701"/>
      <c r="AW186" s="701"/>
      <c r="AX186" s="701"/>
      <c r="AY186">
        <f>COUNTA($C$186)</f>
        <v>1</v>
      </c>
    </row>
    <row r="187" spans="1:51" ht="30" customHeight="1" x14ac:dyDescent="0.2">
      <c r="A187" s="684">
        <v>6</v>
      </c>
      <c r="B187" s="684">
        <v>1</v>
      </c>
      <c r="C187" s="710" t="s">
        <v>616</v>
      </c>
      <c r="D187" s="711"/>
      <c r="E187" s="711"/>
      <c r="F187" s="711"/>
      <c r="G187" s="711"/>
      <c r="H187" s="711"/>
      <c r="I187" s="712"/>
      <c r="J187" s="713" t="s">
        <v>252</v>
      </c>
      <c r="K187" s="714"/>
      <c r="L187" s="714"/>
      <c r="M187" s="714"/>
      <c r="N187" s="714"/>
      <c r="O187" s="715"/>
      <c r="P187" s="716" t="s">
        <v>617</v>
      </c>
      <c r="Q187" s="717"/>
      <c r="R187" s="717"/>
      <c r="S187" s="717"/>
      <c r="T187" s="717"/>
      <c r="U187" s="717"/>
      <c r="V187" s="717"/>
      <c r="W187" s="717"/>
      <c r="X187" s="718"/>
      <c r="Y187" s="691">
        <v>0.3</v>
      </c>
      <c r="Z187" s="692"/>
      <c r="AA187" s="692"/>
      <c r="AB187" s="693"/>
      <c r="AC187" s="707" t="s">
        <v>227</v>
      </c>
      <c r="AD187" s="708"/>
      <c r="AE187" s="708"/>
      <c r="AF187" s="708"/>
      <c r="AG187" s="709"/>
      <c r="AH187" s="696" t="s">
        <v>621</v>
      </c>
      <c r="AI187" s="697"/>
      <c r="AJ187" s="697"/>
      <c r="AK187" s="697"/>
      <c r="AL187" s="698" t="s">
        <v>621</v>
      </c>
      <c r="AM187" s="699"/>
      <c r="AN187" s="699"/>
      <c r="AO187" s="700"/>
      <c r="AP187" s="701" t="s">
        <v>621</v>
      </c>
      <c r="AQ187" s="701"/>
      <c r="AR187" s="701"/>
      <c r="AS187" s="701"/>
      <c r="AT187" s="701"/>
      <c r="AU187" s="701"/>
      <c r="AV187" s="701"/>
      <c r="AW187" s="701"/>
      <c r="AX187" s="701"/>
      <c r="AY187">
        <f>COUNTA($C$187)</f>
        <v>1</v>
      </c>
    </row>
  </sheetData>
  <sheetProtection formatRows="0"/>
  <dataConsolidate link="1"/>
  <mergeCells count="739">
    <mergeCell ref="Q114:R114"/>
    <mergeCell ref="S114:U114"/>
    <mergeCell ref="V114:W114"/>
    <mergeCell ref="AC114:AD114"/>
    <mergeCell ref="AE114:AG114"/>
    <mergeCell ref="AH114:AI114"/>
    <mergeCell ref="AP185:AX185"/>
    <mergeCell ref="A186:B186"/>
    <mergeCell ref="C186:I186"/>
    <mergeCell ref="J186:O186"/>
    <mergeCell ref="P186:X186"/>
    <mergeCell ref="Y186:AB186"/>
    <mergeCell ref="AQ114:AS114"/>
    <mergeCell ref="E112:G112"/>
    <mergeCell ref="I112:J112"/>
    <mergeCell ref="L112:M112"/>
    <mergeCell ref="O112:P112"/>
    <mergeCell ref="Q112:S112"/>
    <mergeCell ref="U112:V112"/>
    <mergeCell ref="X112:Y112"/>
    <mergeCell ref="AR112:AS112"/>
    <mergeCell ref="AM114:AN114"/>
    <mergeCell ref="AO114:AP114"/>
    <mergeCell ref="Q113:S113"/>
    <mergeCell ref="L114:N114"/>
    <mergeCell ref="X114:Z114"/>
    <mergeCell ref="AJ114:AL114"/>
    <mergeCell ref="E114:F114"/>
    <mergeCell ref="G114:I114"/>
    <mergeCell ref="J114:K114"/>
    <mergeCell ref="AP187:AX187"/>
    <mergeCell ref="AL186:AO186"/>
    <mergeCell ref="AP186:AX186"/>
    <mergeCell ref="A187:B187"/>
    <mergeCell ref="C187:I187"/>
    <mergeCell ref="J187:O187"/>
    <mergeCell ref="P187:X187"/>
    <mergeCell ref="Y187:AB187"/>
    <mergeCell ref="AC187:AG187"/>
    <mergeCell ref="AH187:AK187"/>
    <mergeCell ref="AL187:AO187"/>
    <mergeCell ref="AP183:AX183"/>
    <mergeCell ref="A184:B184"/>
    <mergeCell ref="C184:I184"/>
    <mergeCell ref="J184:O184"/>
    <mergeCell ref="P184:X184"/>
    <mergeCell ref="Y184:AB184"/>
    <mergeCell ref="AC184:AG184"/>
    <mergeCell ref="AH184:AK184"/>
    <mergeCell ref="AL184:AO184"/>
    <mergeCell ref="AP184:AX184"/>
    <mergeCell ref="A183:B183"/>
    <mergeCell ref="C183:I183"/>
    <mergeCell ref="J183:O183"/>
    <mergeCell ref="P183:X183"/>
    <mergeCell ref="Y183:AB183"/>
    <mergeCell ref="AC183:AG183"/>
    <mergeCell ref="AH183:AK183"/>
    <mergeCell ref="AL183:AO183"/>
    <mergeCell ref="AC186:AG186"/>
    <mergeCell ref="AH186:AK186"/>
    <mergeCell ref="A185:B185"/>
    <mergeCell ref="C185:I185"/>
    <mergeCell ref="J185:O185"/>
    <mergeCell ref="P185:X185"/>
    <mergeCell ref="Y185:AB185"/>
    <mergeCell ref="AC185:AG185"/>
    <mergeCell ref="AH185:AK185"/>
    <mergeCell ref="AL185:AO185"/>
    <mergeCell ref="AH181:AK181"/>
    <mergeCell ref="AL181:AO181"/>
    <mergeCell ref="AP181:AX181"/>
    <mergeCell ref="A182:B182"/>
    <mergeCell ref="C182:I182"/>
    <mergeCell ref="J182:O182"/>
    <mergeCell ref="P182:X182"/>
    <mergeCell ref="Y182:AB182"/>
    <mergeCell ref="AC182:AG182"/>
    <mergeCell ref="AH182:AK182"/>
    <mergeCell ref="A181:B181"/>
    <mergeCell ref="C181:I181"/>
    <mergeCell ref="J181:O181"/>
    <mergeCell ref="P181:X181"/>
    <mergeCell ref="Y181:AB181"/>
    <mergeCell ref="AC181:AG181"/>
    <mergeCell ref="AL182:AO182"/>
    <mergeCell ref="AP182:AX182"/>
    <mergeCell ref="AL178:AO178"/>
    <mergeCell ref="AP178:AX178"/>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176:B176"/>
    <mergeCell ref="C176:I176"/>
    <mergeCell ref="J176:O176"/>
    <mergeCell ref="P176:X176"/>
    <mergeCell ref="Y176:AB176"/>
    <mergeCell ref="AC176:AG176"/>
    <mergeCell ref="AH176:AK176"/>
    <mergeCell ref="AL176:AO176"/>
    <mergeCell ref="AP176:AX176"/>
    <mergeCell ref="A175:B175"/>
    <mergeCell ref="C175:I175"/>
    <mergeCell ref="J175:O175"/>
    <mergeCell ref="P175:X175"/>
    <mergeCell ref="Y175:AB175"/>
    <mergeCell ref="AC175:AG175"/>
    <mergeCell ref="AH175:AK175"/>
    <mergeCell ref="AL175:AO175"/>
    <mergeCell ref="AP175:AX175"/>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L174:AO174"/>
    <mergeCell ref="AP174:AX174"/>
    <mergeCell ref="A172:B172"/>
    <mergeCell ref="C172:I172"/>
    <mergeCell ref="J172:O172"/>
    <mergeCell ref="P172:X172"/>
    <mergeCell ref="Y172:AB172"/>
    <mergeCell ref="AC172:AG172"/>
    <mergeCell ref="AH172:AK172"/>
    <mergeCell ref="AL172:AO172"/>
    <mergeCell ref="AP172:AX172"/>
    <mergeCell ref="AL170:AO170"/>
    <mergeCell ref="AP170:AX170"/>
    <mergeCell ref="A171:B171"/>
    <mergeCell ref="C171:I171"/>
    <mergeCell ref="J171:O171"/>
    <mergeCell ref="P171:X171"/>
    <mergeCell ref="Y171:AB171"/>
    <mergeCell ref="AC171:AG171"/>
    <mergeCell ref="AH171:AK171"/>
    <mergeCell ref="AL171:AO171"/>
    <mergeCell ref="A170:B170"/>
    <mergeCell ref="C170:I170"/>
    <mergeCell ref="J170:O170"/>
    <mergeCell ref="P170:X170"/>
    <mergeCell ref="Y170:AB170"/>
    <mergeCell ref="AC170:AG170"/>
    <mergeCell ref="AH170:AK170"/>
    <mergeCell ref="AP171:AX171"/>
    <mergeCell ref="AP166:AX166"/>
    <mergeCell ref="A167:B167"/>
    <mergeCell ref="C167:I167"/>
    <mergeCell ref="J167:O167"/>
    <mergeCell ref="P167:X167"/>
    <mergeCell ref="Y167:AB167"/>
    <mergeCell ref="AC167:AG167"/>
    <mergeCell ref="AH167:AK167"/>
    <mergeCell ref="AL167:AO167"/>
    <mergeCell ref="AP167:AX167"/>
    <mergeCell ref="A166:B166"/>
    <mergeCell ref="C166:I166"/>
    <mergeCell ref="J166:O166"/>
    <mergeCell ref="P166:X166"/>
    <mergeCell ref="Y166:AB166"/>
    <mergeCell ref="AC166:AG166"/>
    <mergeCell ref="AH166:AK166"/>
    <mergeCell ref="AL166:AO166"/>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8:AB158"/>
    <mergeCell ref="AC158:AX158"/>
    <mergeCell ref="G159:K159"/>
    <mergeCell ref="L159:X159"/>
    <mergeCell ref="Y159:AB159"/>
    <mergeCell ref="AC159:AG159"/>
    <mergeCell ref="AH159:AT159"/>
    <mergeCell ref="AU159:AX159"/>
    <mergeCell ref="G157:K157"/>
    <mergeCell ref="L157:X157"/>
    <mergeCell ref="Y157:AB157"/>
    <mergeCell ref="AC157:AG157"/>
    <mergeCell ref="AH157:AT157"/>
    <mergeCell ref="AU157:AX157"/>
    <mergeCell ref="Y155:AB155"/>
    <mergeCell ref="AC155:AG155"/>
    <mergeCell ref="AH155:AT155"/>
    <mergeCell ref="AU155:AX155"/>
    <mergeCell ref="G156:K156"/>
    <mergeCell ref="L156:X156"/>
    <mergeCell ref="Y156:AB156"/>
    <mergeCell ref="AC156:AG156"/>
    <mergeCell ref="AH156:AT156"/>
    <mergeCell ref="AU156:AX156"/>
    <mergeCell ref="A115:F153"/>
    <mergeCell ref="A154:F161"/>
    <mergeCell ref="G154:AB154"/>
    <mergeCell ref="AC154:AX154"/>
    <mergeCell ref="G155:K155"/>
    <mergeCell ref="L155:X155"/>
    <mergeCell ref="AA114:AB114"/>
    <mergeCell ref="AM113:AN113"/>
    <mergeCell ref="AO113:AP113"/>
    <mergeCell ref="AR113:AS113"/>
    <mergeCell ref="AU113:AV113"/>
    <mergeCell ref="A114:D114"/>
    <mergeCell ref="O114:P114"/>
    <mergeCell ref="U113:V113"/>
    <mergeCell ref="X113:Y113"/>
    <mergeCell ref="AA113:AB113"/>
    <mergeCell ref="AC113:AE113"/>
    <mergeCell ref="AG113:AH113"/>
    <mergeCell ref="AJ113:AK113"/>
    <mergeCell ref="A113:D113"/>
    <mergeCell ref="E113:G113"/>
    <mergeCell ref="I113:J113"/>
    <mergeCell ref="L113:M113"/>
    <mergeCell ref="O113:P113"/>
    <mergeCell ref="A111:D111"/>
    <mergeCell ref="E111:P111"/>
    <mergeCell ref="Q111:AB111"/>
    <mergeCell ref="AC111:AN111"/>
    <mergeCell ref="AO111:AX111"/>
    <mergeCell ref="A112:D112"/>
    <mergeCell ref="A109:D109"/>
    <mergeCell ref="E109:P109"/>
    <mergeCell ref="Q109:AB109"/>
    <mergeCell ref="AC109:AN109"/>
    <mergeCell ref="AO109:AX109"/>
    <mergeCell ref="A110:D110"/>
    <mergeCell ref="E110:P110"/>
    <mergeCell ref="Q110:AB110"/>
    <mergeCell ref="AC110:AN110"/>
    <mergeCell ref="AO110:AX110"/>
    <mergeCell ref="AA112:AB112"/>
    <mergeCell ref="AC112:AE112"/>
    <mergeCell ref="AG112:AH112"/>
    <mergeCell ref="AJ112:AK112"/>
    <mergeCell ref="AM112:AN112"/>
    <mergeCell ref="AO112:AP112"/>
    <mergeCell ref="AU112:AV112"/>
    <mergeCell ref="A107:D107"/>
    <mergeCell ref="E107:P107"/>
    <mergeCell ref="Q107:AB107"/>
    <mergeCell ref="AC107:AN107"/>
    <mergeCell ref="AO107:AX107"/>
    <mergeCell ref="A108:D108"/>
    <mergeCell ref="E108:P108"/>
    <mergeCell ref="Q108:AB108"/>
    <mergeCell ref="AC108:AN108"/>
    <mergeCell ref="AO108:AX108"/>
    <mergeCell ref="Q105:AB105"/>
    <mergeCell ref="AC105:AN105"/>
    <mergeCell ref="AO105:AX105"/>
    <mergeCell ref="A106:D106"/>
    <mergeCell ref="E106:P106"/>
    <mergeCell ref="Q106:AB106"/>
    <mergeCell ref="AC106:AN106"/>
    <mergeCell ref="AO106:AX106"/>
    <mergeCell ref="A105:D105"/>
    <mergeCell ref="A82:B85"/>
    <mergeCell ref="C82:AC82"/>
    <mergeCell ref="AD82:AF82"/>
    <mergeCell ref="AG82:AX82"/>
    <mergeCell ref="C83:AC83"/>
    <mergeCell ref="AD83:AF83"/>
    <mergeCell ref="AG83:AX83"/>
    <mergeCell ref="C84:AC84"/>
    <mergeCell ref="AD84:AF84"/>
    <mergeCell ref="AG84:AX84"/>
    <mergeCell ref="C85:AC85"/>
    <mergeCell ref="AD85:AF85"/>
    <mergeCell ref="AG85:AX85"/>
    <mergeCell ref="A86:B92"/>
    <mergeCell ref="C86:AC86"/>
    <mergeCell ref="AD86:AF86"/>
    <mergeCell ref="AG86:AX92"/>
    <mergeCell ref="J90:L90"/>
    <mergeCell ref="M90:N90"/>
    <mergeCell ref="C91:D91"/>
    <mergeCell ref="E91:G91"/>
    <mergeCell ref="H91:I91"/>
    <mergeCell ref="J91:L91"/>
    <mergeCell ref="M91:N91"/>
    <mergeCell ref="C92:D92"/>
    <mergeCell ref="E92:G92"/>
    <mergeCell ref="H92:I92"/>
    <mergeCell ref="J92:L92"/>
    <mergeCell ref="M92:N92"/>
    <mergeCell ref="C88:D88"/>
    <mergeCell ref="E88:G88"/>
    <mergeCell ref="H88:I88"/>
    <mergeCell ref="AD81:AF81"/>
    <mergeCell ref="AG81:AX81"/>
    <mergeCell ref="C78:AC78"/>
    <mergeCell ref="AD78:AF78"/>
    <mergeCell ref="AG78:AX78"/>
    <mergeCell ref="C79:AC79"/>
    <mergeCell ref="AD79:AF79"/>
    <mergeCell ref="AG79:AX79"/>
    <mergeCell ref="AD75:AF75"/>
    <mergeCell ref="AG75:AX75"/>
    <mergeCell ref="C76:AC76"/>
    <mergeCell ref="AD76:AF76"/>
    <mergeCell ref="AG76:AX76"/>
    <mergeCell ref="C77:AC77"/>
    <mergeCell ref="AD77:AF77"/>
    <mergeCell ref="AG77:AX77"/>
    <mergeCell ref="AD74:AF74"/>
    <mergeCell ref="C75:AC75"/>
    <mergeCell ref="A69:B71"/>
    <mergeCell ref="C69:AC69"/>
    <mergeCell ref="AD69:AF69"/>
    <mergeCell ref="AG69:AX69"/>
    <mergeCell ref="C70:AC70"/>
    <mergeCell ref="AD70:AF70"/>
    <mergeCell ref="AG70:AX70"/>
    <mergeCell ref="C71:AC71"/>
    <mergeCell ref="AD71:AF71"/>
    <mergeCell ref="AG71:AX71"/>
    <mergeCell ref="C80:AC80"/>
    <mergeCell ref="AD80:AF80"/>
    <mergeCell ref="AG80:AX80"/>
    <mergeCell ref="C81:AC81"/>
    <mergeCell ref="U65:AX65"/>
    <mergeCell ref="G66:T66"/>
    <mergeCell ref="A67:AX67"/>
    <mergeCell ref="C68:AC68"/>
    <mergeCell ref="AD68:AF68"/>
    <mergeCell ref="AG68:AX68"/>
    <mergeCell ref="A61:B66"/>
    <mergeCell ref="C61:D63"/>
    <mergeCell ref="E61:F61"/>
    <mergeCell ref="G61:AX61"/>
    <mergeCell ref="E62:F63"/>
    <mergeCell ref="A72:B81"/>
    <mergeCell ref="C72:AC72"/>
    <mergeCell ref="AD72:AF72"/>
    <mergeCell ref="AG72:AX74"/>
    <mergeCell ref="C73:D74"/>
    <mergeCell ref="E73:AC73"/>
    <mergeCell ref="AD73:AF73"/>
    <mergeCell ref="E74:AC74"/>
    <mergeCell ref="AE56:AH56"/>
    <mergeCell ref="AI56:AL56"/>
    <mergeCell ref="Y58:AA58"/>
    <mergeCell ref="W62:AA62"/>
    <mergeCell ref="AB62:AX62"/>
    <mergeCell ref="W63:AA63"/>
    <mergeCell ref="AB63:AX63"/>
    <mergeCell ref="C64:D66"/>
    <mergeCell ref="E64:F66"/>
    <mergeCell ref="G64:I64"/>
    <mergeCell ref="J64:T64"/>
    <mergeCell ref="U64:AX64"/>
    <mergeCell ref="G65:T65"/>
    <mergeCell ref="G62:V63"/>
    <mergeCell ref="U66:AX66"/>
    <mergeCell ref="A51:F53"/>
    <mergeCell ref="AI58:AL58"/>
    <mergeCell ref="AE54:AH55"/>
    <mergeCell ref="AI54:AL55"/>
    <mergeCell ref="AM54:AP55"/>
    <mergeCell ref="AM58:AP58"/>
    <mergeCell ref="AQ58:AT58"/>
    <mergeCell ref="AU58:AX58"/>
    <mergeCell ref="A59:F60"/>
    <mergeCell ref="G59:AX60"/>
    <mergeCell ref="AM56:AP56"/>
    <mergeCell ref="AQ56:AT56"/>
    <mergeCell ref="AU56:AX56"/>
    <mergeCell ref="Y57:AA57"/>
    <mergeCell ref="AB57:AD57"/>
    <mergeCell ref="AE57:AH57"/>
    <mergeCell ref="AI57:AL57"/>
    <mergeCell ref="AM57:AP57"/>
    <mergeCell ref="AQ57:AT57"/>
    <mergeCell ref="AU57:AX57"/>
    <mergeCell ref="G56:O58"/>
    <mergeCell ref="P56:X58"/>
    <mergeCell ref="Y56:AA56"/>
    <mergeCell ref="AB56:AD56"/>
    <mergeCell ref="AB54:AD55"/>
    <mergeCell ref="AM52:AP52"/>
    <mergeCell ref="AQ52:AT52"/>
    <mergeCell ref="AU51:AX51"/>
    <mergeCell ref="G52:O53"/>
    <mergeCell ref="P52:X53"/>
    <mergeCell ref="Y52:AA52"/>
    <mergeCell ref="AB52:AD52"/>
    <mergeCell ref="AE52:AH52"/>
    <mergeCell ref="AI52:AL52"/>
    <mergeCell ref="AU46:AX46"/>
    <mergeCell ref="G45:O47"/>
    <mergeCell ref="P45:X47"/>
    <mergeCell ref="Y47:AA47"/>
    <mergeCell ref="AB47:AD47"/>
    <mergeCell ref="AE47:AH47"/>
    <mergeCell ref="AI47:AL47"/>
    <mergeCell ref="AQ51:AT51"/>
    <mergeCell ref="AB51:AD51"/>
    <mergeCell ref="AE51:AH51"/>
    <mergeCell ref="G48:AX49"/>
    <mergeCell ref="Y45:AA45"/>
    <mergeCell ref="AB45:AD45"/>
    <mergeCell ref="AE45:AH45"/>
    <mergeCell ref="AI45:AL45"/>
    <mergeCell ref="AM53:AP53"/>
    <mergeCell ref="AQ53:AT53"/>
    <mergeCell ref="AU53:AX53"/>
    <mergeCell ref="AI51:AL51"/>
    <mergeCell ref="AM51:AP51"/>
    <mergeCell ref="AQ54:AT54"/>
    <mergeCell ref="AU54:AX54"/>
    <mergeCell ref="AQ55:AR55"/>
    <mergeCell ref="AS55:AT55"/>
    <mergeCell ref="AU55:AV55"/>
    <mergeCell ref="AW55:AX55"/>
    <mergeCell ref="AU52:AX52"/>
    <mergeCell ref="AU43:AX43"/>
    <mergeCell ref="AQ44:AR44"/>
    <mergeCell ref="AS44:AT44"/>
    <mergeCell ref="AU44:AV44"/>
    <mergeCell ref="AW44:AX44"/>
    <mergeCell ref="AM40:AP40"/>
    <mergeCell ref="AQ40:AT40"/>
    <mergeCell ref="AU40:AX40"/>
    <mergeCell ref="A41:F42"/>
    <mergeCell ref="G41:AX42"/>
    <mergeCell ref="A43:F47"/>
    <mergeCell ref="G43:O44"/>
    <mergeCell ref="P43:X44"/>
    <mergeCell ref="Y43:AA44"/>
    <mergeCell ref="AB43:AD44"/>
    <mergeCell ref="AM45:AP45"/>
    <mergeCell ref="AQ45:AT45"/>
    <mergeCell ref="AU45:AX45"/>
    <mergeCell ref="Y46:AA46"/>
    <mergeCell ref="AM47:AP47"/>
    <mergeCell ref="AQ47:AT47"/>
    <mergeCell ref="AU47:AX47"/>
    <mergeCell ref="AM46:AP46"/>
    <mergeCell ref="AQ46:AT46"/>
    <mergeCell ref="AB58:AD58"/>
    <mergeCell ref="AE58:AH58"/>
    <mergeCell ref="A36:F40"/>
    <mergeCell ref="G36:O37"/>
    <mergeCell ref="P36:X37"/>
    <mergeCell ref="Y36:AA37"/>
    <mergeCell ref="AB36:AD37"/>
    <mergeCell ref="AE36:AH37"/>
    <mergeCell ref="AI36:AL37"/>
    <mergeCell ref="Y39:AA39"/>
    <mergeCell ref="AB39:AD39"/>
    <mergeCell ref="AE39:AH39"/>
    <mergeCell ref="AI40:AL40"/>
    <mergeCell ref="AE43:AH44"/>
    <mergeCell ref="AI43:AL44"/>
    <mergeCell ref="Y53:AA53"/>
    <mergeCell ref="AB53:AD53"/>
    <mergeCell ref="AE53:AH53"/>
    <mergeCell ref="AI53:AL53"/>
    <mergeCell ref="A48:F49"/>
    <mergeCell ref="A54:F58"/>
    <mergeCell ref="G54:O55"/>
    <mergeCell ref="P54:X55"/>
    <mergeCell ref="Y54:AA55"/>
    <mergeCell ref="AM30:AP30"/>
    <mergeCell ref="AQ30:AT30"/>
    <mergeCell ref="AQ36:AT36"/>
    <mergeCell ref="AU36:AX36"/>
    <mergeCell ref="AB46:AD46"/>
    <mergeCell ref="AE46:AH46"/>
    <mergeCell ref="AI46:AL46"/>
    <mergeCell ref="G51:O51"/>
    <mergeCell ref="P51:X51"/>
    <mergeCell ref="Y51:AA51"/>
    <mergeCell ref="AM36:AP37"/>
    <mergeCell ref="G33:X33"/>
    <mergeCell ref="Y33:AA33"/>
    <mergeCell ref="AB33:AD33"/>
    <mergeCell ref="AE33:AH33"/>
    <mergeCell ref="AI33:AL33"/>
    <mergeCell ref="AB35:AD35"/>
    <mergeCell ref="AE35:AH35"/>
    <mergeCell ref="AI35:AL35"/>
    <mergeCell ref="AM38:AP38"/>
    <mergeCell ref="AQ38:AT38"/>
    <mergeCell ref="AU38:AX38"/>
    <mergeCell ref="AM43:AP44"/>
    <mergeCell ref="AQ43:AT43"/>
    <mergeCell ref="AM35:AP35"/>
    <mergeCell ref="AQ35:AX35"/>
    <mergeCell ref="AQ37:AR37"/>
    <mergeCell ref="AS37:AT37"/>
    <mergeCell ref="AU37:AV37"/>
    <mergeCell ref="AM31:AP31"/>
    <mergeCell ref="AQ31:AT31"/>
    <mergeCell ref="AU31:AX31"/>
    <mergeCell ref="Y32:AA32"/>
    <mergeCell ref="AB32:AD32"/>
    <mergeCell ref="AE32:AH32"/>
    <mergeCell ref="AI32:AL32"/>
    <mergeCell ref="AM32:AP32"/>
    <mergeCell ref="AQ32:AT32"/>
    <mergeCell ref="AU32:AX32"/>
    <mergeCell ref="Y38:AA38"/>
    <mergeCell ref="AB38:AD38"/>
    <mergeCell ref="AE38:AH38"/>
    <mergeCell ref="AI38:AL38"/>
    <mergeCell ref="Y40:AA40"/>
    <mergeCell ref="AB40:AD40"/>
    <mergeCell ref="AE40:AH40"/>
    <mergeCell ref="A30:F32"/>
    <mergeCell ref="G30:O30"/>
    <mergeCell ref="P30:X30"/>
    <mergeCell ref="Y30:AA30"/>
    <mergeCell ref="AB30:AD30"/>
    <mergeCell ref="AE30:AH30"/>
    <mergeCell ref="AI30:AL30"/>
    <mergeCell ref="A33:F35"/>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AU30:AX30"/>
    <mergeCell ref="AM33:AP33"/>
    <mergeCell ref="AQ33:AX33"/>
    <mergeCell ref="Y34:AA34"/>
    <mergeCell ref="AB34:AD34"/>
    <mergeCell ref="AE31:AH31"/>
    <mergeCell ref="AI31:AL31"/>
    <mergeCell ref="AU39:AX39"/>
    <mergeCell ref="G38:O40"/>
    <mergeCell ref="P38:X40"/>
    <mergeCell ref="A22:F28"/>
    <mergeCell ref="G22:O22"/>
    <mergeCell ref="P22:V22"/>
    <mergeCell ref="W22:AC22"/>
    <mergeCell ref="A50:F50"/>
    <mergeCell ref="G50:AX50"/>
    <mergeCell ref="G28:O28"/>
    <mergeCell ref="P28:V28"/>
    <mergeCell ref="W28:AC28"/>
    <mergeCell ref="A29:F29"/>
    <mergeCell ref="G29:AX29"/>
    <mergeCell ref="G31:O32"/>
    <mergeCell ref="P31:X32"/>
    <mergeCell ref="Y31:AA31"/>
    <mergeCell ref="AB31:AD31"/>
    <mergeCell ref="AD22:AX22"/>
    <mergeCell ref="G23:O23"/>
    <mergeCell ref="P23:V23"/>
    <mergeCell ref="W23:AC23"/>
    <mergeCell ref="AD23:AX28"/>
    <mergeCell ref="G24:O24"/>
    <mergeCell ref="G27:O27"/>
    <mergeCell ref="P27:V27"/>
    <mergeCell ref="W27:AC27"/>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J88:L88"/>
    <mergeCell ref="M88:N88"/>
    <mergeCell ref="O88:AF88"/>
    <mergeCell ref="O89:AF89"/>
    <mergeCell ref="O90:AF90"/>
    <mergeCell ref="O91:AF91"/>
    <mergeCell ref="O92:AF92"/>
    <mergeCell ref="O87:AF87"/>
    <mergeCell ref="C87:N87"/>
    <mergeCell ref="C90:D90"/>
    <mergeCell ref="E90:G90"/>
    <mergeCell ref="H90:I90"/>
    <mergeCell ref="C89:D89"/>
    <mergeCell ref="E89:G89"/>
    <mergeCell ref="H89:I89"/>
    <mergeCell ref="J89:L89"/>
    <mergeCell ref="M89:N89"/>
    <mergeCell ref="AT114:AU114"/>
    <mergeCell ref="AV114:AW114"/>
    <mergeCell ref="A95:AX95"/>
    <mergeCell ref="A96:AX96"/>
    <mergeCell ref="A97:AX97"/>
    <mergeCell ref="A98:E98"/>
    <mergeCell ref="F98:AX98"/>
    <mergeCell ref="A99:AX99"/>
    <mergeCell ref="A93:B94"/>
    <mergeCell ref="C93:F93"/>
    <mergeCell ref="G93:AX93"/>
    <mergeCell ref="C94:F94"/>
    <mergeCell ref="G94:AX94"/>
    <mergeCell ref="A100:E100"/>
    <mergeCell ref="F100:AX100"/>
    <mergeCell ref="A101:AX101"/>
    <mergeCell ref="A102:AX102"/>
    <mergeCell ref="A103:AX103"/>
    <mergeCell ref="A104:D104"/>
    <mergeCell ref="E104:P104"/>
    <mergeCell ref="Q104:AB104"/>
    <mergeCell ref="AC104:AN104"/>
    <mergeCell ref="AO104:AX104"/>
    <mergeCell ref="E105:P105"/>
  </mergeCells>
  <phoneticPr fontId="5"/>
  <conditionalFormatting sqref="P14:AJ14">
    <cfRule type="expression" dxfId="179" priority="935">
      <formula>IF(RIGHT(TEXT(P14,"0.#"),1)=".",FALSE,TRUE)</formula>
    </cfRule>
    <cfRule type="expression" dxfId="178" priority="936">
      <formula>IF(RIGHT(TEXT(P14,"0.#"),1)=".",TRUE,FALSE)</formula>
    </cfRule>
  </conditionalFormatting>
  <conditionalFormatting sqref="P18:AX18">
    <cfRule type="expression" dxfId="177" priority="933">
      <formula>IF(RIGHT(TEXT(P18,"0.#"),1)=".",FALSE,TRUE)</formula>
    </cfRule>
    <cfRule type="expression" dxfId="176" priority="934">
      <formula>IF(RIGHT(TEXT(P18,"0.#"),1)=".",TRUE,FALSE)</formula>
    </cfRule>
  </conditionalFormatting>
  <conditionalFormatting sqref="Y157">
    <cfRule type="expression" dxfId="175" priority="929">
      <formula>IF(RIGHT(TEXT(Y157,"0.#"),1)=".",FALSE,TRUE)</formula>
    </cfRule>
    <cfRule type="expression" dxfId="174" priority="930">
      <formula>IF(RIGHT(TEXT(Y157,"0.#"),1)=".",TRUE,FALSE)</formula>
    </cfRule>
  </conditionalFormatting>
  <conditionalFormatting sqref="Y160">
    <cfRule type="expression" dxfId="173" priority="909">
      <formula>IF(RIGHT(TEXT(Y160,"0.#"),1)=".",FALSE,TRUE)</formula>
    </cfRule>
    <cfRule type="expression" dxfId="172" priority="910">
      <formula>IF(RIGHT(TEXT(Y160,"0.#"),1)=".",TRUE,FALSE)</formula>
    </cfRule>
  </conditionalFormatting>
  <conditionalFormatting sqref="P15:AJ17 P13:AX13 AR15:AX15">
    <cfRule type="expression" dxfId="171" priority="927">
      <formula>IF(RIGHT(TEXT(P13,"0.#"),1)=".",FALSE,TRUE)</formula>
    </cfRule>
    <cfRule type="expression" dxfId="170" priority="928">
      <formula>IF(RIGHT(TEXT(P13,"0.#"),1)=".",TRUE,FALSE)</formula>
    </cfRule>
  </conditionalFormatting>
  <conditionalFormatting sqref="P19:AJ19">
    <cfRule type="expression" dxfId="169" priority="925">
      <formula>IF(RIGHT(TEXT(P19,"0.#"),1)=".",FALSE,TRUE)</formula>
    </cfRule>
    <cfRule type="expression" dxfId="168" priority="926">
      <formula>IF(RIGHT(TEXT(P19,"0.#"),1)=".",TRUE,FALSE)</formula>
    </cfRule>
  </conditionalFormatting>
  <conditionalFormatting sqref="AE31 AQ31">
    <cfRule type="expression" dxfId="167" priority="923">
      <formula>IF(RIGHT(TEXT(AE31,"0.#"),1)=".",FALSE,TRUE)</formula>
    </cfRule>
    <cfRule type="expression" dxfId="166" priority="924">
      <formula>IF(RIGHT(TEXT(AE31,"0.#"),1)=".",TRUE,FALSE)</formula>
    </cfRule>
  </conditionalFormatting>
  <conditionalFormatting sqref="Y156">
    <cfRule type="expression" dxfId="165" priority="921">
      <formula>IF(RIGHT(TEXT(Y156,"0.#"),1)=".",FALSE,TRUE)</formula>
    </cfRule>
    <cfRule type="expression" dxfId="164" priority="922">
      <formula>IF(RIGHT(TEXT(Y156,"0.#"),1)=".",TRUE,FALSE)</formula>
    </cfRule>
  </conditionalFormatting>
  <conditionalFormatting sqref="AU157">
    <cfRule type="expression" dxfId="163" priority="917">
      <formula>IF(RIGHT(TEXT(AU157,"0.#"),1)=".",FALSE,TRUE)</formula>
    </cfRule>
    <cfRule type="expression" dxfId="162" priority="918">
      <formula>IF(RIGHT(TEXT(AU157,"0.#"),1)=".",TRUE,FALSE)</formula>
    </cfRule>
  </conditionalFormatting>
  <conditionalFormatting sqref="AU156">
    <cfRule type="expression" dxfId="161" priority="915">
      <formula>IF(RIGHT(TEXT(AU156,"0.#"),1)=".",FALSE,TRUE)</formula>
    </cfRule>
    <cfRule type="expression" dxfId="160" priority="916">
      <formula>IF(RIGHT(TEXT(AU156,"0.#"),1)=".",TRUE,FALSE)</formula>
    </cfRule>
  </conditionalFormatting>
  <conditionalFormatting sqref="Y161">
    <cfRule type="expression" dxfId="159" priority="911">
      <formula>IF(RIGHT(TEXT(Y161,"0.#"),1)=".",FALSE,TRUE)</formula>
    </cfRule>
    <cfRule type="expression" dxfId="158" priority="912">
      <formula>IF(RIGHT(TEXT(Y161,"0.#"),1)=".",TRUE,FALSE)</formula>
    </cfRule>
  </conditionalFormatting>
  <conditionalFormatting sqref="AU161">
    <cfRule type="expression" dxfId="157" priority="905">
      <formula>IF(RIGHT(TEXT(AU161,"0.#"),1)=".",FALSE,TRUE)</formula>
    </cfRule>
    <cfRule type="expression" dxfId="156" priority="906">
      <formula>IF(RIGHT(TEXT(AU161,"0.#"),1)=".",TRUE,FALSE)</formula>
    </cfRule>
  </conditionalFormatting>
  <conditionalFormatting sqref="AU160">
    <cfRule type="expression" dxfId="155" priority="903">
      <formula>IF(RIGHT(TEXT(AU160,"0.#"),1)=".",FALSE,TRUE)</formula>
    </cfRule>
    <cfRule type="expression" dxfId="154" priority="904">
      <formula>IF(RIGHT(TEXT(AU160,"0.#"),1)=".",TRUE,FALSE)</formula>
    </cfRule>
  </conditionalFormatting>
  <conditionalFormatting sqref="AI31">
    <cfRule type="expression" dxfId="153" priority="901">
      <formula>IF(RIGHT(TEXT(AI31,"0.#"),1)=".",FALSE,TRUE)</formula>
    </cfRule>
    <cfRule type="expression" dxfId="152" priority="902">
      <formula>IF(RIGHT(TEXT(AI31,"0.#"),1)=".",TRUE,FALSE)</formula>
    </cfRule>
  </conditionalFormatting>
  <conditionalFormatting sqref="AM31">
    <cfRule type="expression" dxfId="151" priority="899">
      <formula>IF(RIGHT(TEXT(AM31,"0.#"),1)=".",FALSE,TRUE)</formula>
    </cfRule>
    <cfRule type="expression" dxfId="150" priority="900">
      <formula>IF(RIGHT(TEXT(AM31,"0.#"),1)=".",TRUE,FALSE)</formula>
    </cfRule>
  </conditionalFormatting>
  <conditionalFormatting sqref="AE32">
    <cfRule type="expression" dxfId="149" priority="897">
      <formula>IF(RIGHT(TEXT(AE32,"0.#"),1)=".",FALSE,TRUE)</formula>
    </cfRule>
    <cfRule type="expression" dxfId="148" priority="898">
      <formula>IF(RIGHT(TEXT(AE32,"0.#"),1)=".",TRUE,FALSE)</formula>
    </cfRule>
  </conditionalFormatting>
  <conditionalFormatting sqref="AI32">
    <cfRule type="expression" dxfId="147" priority="895">
      <formula>IF(RIGHT(TEXT(AI32,"0.#"),1)=".",FALSE,TRUE)</formula>
    </cfRule>
    <cfRule type="expression" dxfId="146" priority="896">
      <formula>IF(RIGHT(TEXT(AI32,"0.#"),1)=".",TRUE,FALSE)</formula>
    </cfRule>
  </conditionalFormatting>
  <conditionalFormatting sqref="AM32">
    <cfRule type="expression" dxfId="145" priority="893">
      <formula>IF(RIGHT(TEXT(AM32,"0.#"),1)=".",FALSE,TRUE)</formula>
    </cfRule>
    <cfRule type="expression" dxfId="144" priority="894">
      <formula>IF(RIGHT(TEXT(AM32,"0.#"),1)=".",TRUE,FALSE)</formula>
    </cfRule>
  </conditionalFormatting>
  <conditionalFormatting sqref="AQ32">
    <cfRule type="expression" dxfId="143" priority="891">
      <formula>IF(RIGHT(TEXT(AQ32,"0.#"),1)=".",FALSE,TRUE)</formula>
    </cfRule>
    <cfRule type="expression" dxfId="142" priority="892">
      <formula>IF(RIGHT(TEXT(AQ32,"0.#"),1)=".",TRUE,FALSE)</formula>
    </cfRule>
  </conditionalFormatting>
  <conditionalFormatting sqref="AL167:AO167">
    <cfRule type="expression" dxfId="141" priority="853">
      <formula>IF(AND(AL167&gt;=0, RIGHT(TEXT(AL167,"0.#"),1)&lt;&gt;"."),TRUE,FALSE)</formula>
    </cfRule>
    <cfRule type="expression" dxfId="140" priority="854">
      <formula>IF(AND(AL167&gt;=0, RIGHT(TEXT(AL167,"0.#"),1)="."),TRUE,FALSE)</formula>
    </cfRule>
    <cfRule type="expression" dxfId="139" priority="855">
      <formula>IF(AND(AL167&lt;0, RIGHT(TEXT(AL167,"0.#"),1)&lt;&gt;"."),TRUE,FALSE)</formula>
    </cfRule>
    <cfRule type="expression" dxfId="138" priority="856">
      <formula>IF(AND(AL167&lt;0, RIGHT(TEXT(AL167,"0.#"),1)="."),TRUE,FALSE)</formula>
    </cfRule>
  </conditionalFormatting>
  <conditionalFormatting sqref="Y167">
    <cfRule type="expression" dxfId="137" priority="851">
      <formula>IF(RIGHT(TEXT(Y167,"0.#"),1)=".",FALSE,TRUE)</formula>
    </cfRule>
    <cfRule type="expression" dxfId="136" priority="852">
      <formula>IF(RIGHT(TEXT(Y167,"0.#"),1)=".",TRUE,FALSE)</formula>
    </cfRule>
  </conditionalFormatting>
  <conditionalFormatting sqref="Y173:Y178">
    <cfRule type="expression" dxfId="135" priority="789">
      <formula>IF(RIGHT(TEXT(Y173,"0.#"),1)=".",FALSE,TRUE)</formula>
    </cfRule>
    <cfRule type="expression" dxfId="134" priority="790">
      <formula>IF(RIGHT(TEXT(Y173,"0.#"),1)=".",TRUE,FALSE)</formula>
    </cfRule>
  </conditionalFormatting>
  <conditionalFormatting sqref="Y171:Y172">
    <cfRule type="expression" dxfId="133" priority="783">
      <formula>IF(RIGHT(TEXT(Y171,"0.#"),1)=".",FALSE,TRUE)</formula>
    </cfRule>
    <cfRule type="expression" dxfId="132" priority="784">
      <formula>IF(RIGHT(TEXT(Y171,"0.#"),1)=".",TRUE,FALSE)</formula>
    </cfRule>
  </conditionalFormatting>
  <conditionalFormatting sqref="Y182">
    <cfRule type="expression" dxfId="131" priority="771">
      <formula>IF(RIGHT(TEXT(Y182,"0.#"),1)=".",FALSE,TRUE)</formula>
    </cfRule>
    <cfRule type="expression" dxfId="130" priority="772">
      <formula>IF(RIGHT(TEXT(Y182,"0.#"),1)=".",TRUE,FALSE)</formula>
    </cfRule>
  </conditionalFormatting>
  <conditionalFormatting sqref="W23">
    <cfRule type="expression" dxfId="129" priority="849">
      <formula>IF(RIGHT(TEXT(W23,"0.#"),1)=".",FALSE,TRUE)</formula>
    </cfRule>
    <cfRule type="expression" dxfId="128" priority="850">
      <formula>IF(RIGHT(TEXT(W23,"0.#"),1)=".",TRUE,FALSE)</formula>
    </cfRule>
  </conditionalFormatting>
  <conditionalFormatting sqref="W24:W27">
    <cfRule type="expression" dxfId="127" priority="847">
      <formula>IF(RIGHT(TEXT(W24,"0.#"),1)=".",FALSE,TRUE)</formula>
    </cfRule>
    <cfRule type="expression" dxfId="126" priority="848">
      <formula>IF(RIGHT(TEXT(W24,"0.#"),1)=".",TRUE,FALSE)</formula>
    </cfRule>
  </conditionalFormatting>
  <conditionalFormatting sqref="P23">
    <cfRule type="expression" dxfId="125" priority="843">
      <formula>IF(RIGHT(TEXT(P23,"0.#"),1)=".",FALSE,TRUE)</formula>
    </cfRule>
    <cfRule type="expression" dxfId="124" priority="844">
      <formula>IF(RIGHT(TEXT(P23,"0.#"),1)=".",TRUE,FALSE)</formula>
    </cfRule>
  </conditionalFormatting>
  <conditionalFormatting sqref="P24:P27">
    <cfRule type="expression" dxfId="123" priority="841">
      <formula>IF(RIGHT(TEXT(P24,"0.#"),1)=".",FALSE,TRUE)</formula>
    </cfRule>
    <cfRule type="expression" dxfId="122" priority="842">
      <formula>IF(RIGHT(TEXT(P24,"0.#"),1)=".",TRUE,FALSE)</formula>
    </cfRule>
  </conditionalFormatting>
  <conditionalFormatting sqref="AL171:AO178">
    <cfRule type="expression" dxfId="121" priority="785">
      <formula>IF(AND(AL171&gt;=0, RIGHT(TEXT(AL171,"0.#"),1)&lt;&gt;"."),TRUE,FALSE)</formula>
    </cfRule>
    <cfRule type="expression" dxfId="120" priority="786">
      <formula>IF(AND(AL171&gt;=0, RIGHT(TEXT(AL171,"0.#"),1)="."),TRUE,FALSE)</formula>
    </cfRule>
    <cfRule type="expression" dxfId="119" priority="787">
      <formula>IF(AND(AL171&lt;0, RIGHT(TEXT(AL171,"0.#"),1)&lt;&gt;"."),TRUE,FALSE)</formula>
    </cfRule>
    <cfRule type="expression" dxfId="118" priority="788">
      <formula>IF(AND(AL171&lt;0, RIGHT(TEXT(AL171,"0.#"),1)="."),TRUE,FALSE)</formula>
    </cfRule>
  </conditionalFormatting>
  <conditionalFormatting sqref="AL182:AO187">
    <cfRule type="expression" dxfId="117" priority="773">
      <formula>IF(AND(AL182&gt;=0, RIGHT(TEXT(AL182,"0.#"),1)&lt;&gt;"."),TRUE,FALSE)</formula>
    </cfRule>
    <cfRule type="expression" dxfId="116" priority="774">
      <formula>IF(AND(AL182&gt;=0, RIGHT(TEXT(AL182,"0.#"),1)="."),TRUE,FALSE)</formula>
    </cfRule>
    <cfRule type="expression" dxfId="115" priority="775">
      <formula>IF(AND(AL182&lt;0, RIGHT(TEXT(AL182,"0.#"),1)&lt;&gt;"."),TRUE,FALSE)</formula>
    </cfRule>
    <cfRule type="expression" dxfId="114" priority="776">
      <formula>IF(AND(AL182&lt;0, RIGHT(TEXT(AL182,"0.#"),1)="."),TRUE,FALSE)</formula>
    </cfRule>
  </conditionalFormatting>
  <conditionalFormatting sqref="AU32">
    <cfRule type="expression" dxfId="113" priority="707">
      <formula>IF(RIGHT(TEXT(AU32,"0.#"),1)=".",FALSE,TRUE)</formula>
    </cfRule>
    <cfRule type="expression" dxfId="112" priority="708">
      <formula>IF(RIGHT(TEXT(AU32,"0.#"),1)=".",TRUE,FALSE)</formula>
    </cfRule>
  </conditionalFormatting>
  <conditionalFormatting sqref="AU31">
    <cfRule type="expression" dxfId="111" priority="709">
      <formula>IF(RIGHT(TEXT(AU31,"0.#"),1)=".",FALSE,TRUE)</formula>
    </cfRule>
    <cfRule type="expression" dxfId="110" priority="710">
      <formula>IF(RIGHT(TEXT(AU31,"0.#"),1)=".",TRUE,FALSE)</formula>
    </cfRule>
  </conditionalFormatting>
  <conditionalFormatting sqref="P28:AC28">
    <cfRule type="expression" dxfId="109" priority="705">
      <formula>IF(RIGHT(TEXT(P28,"0.#"),1)=".",FALSE,TRUE)</formula>
    </cfRule>
    <cfRule type="expression" dxfId="108" priority="706">
      <formula>IF(RIGHT(TEXT(P28,"0.#"),1)=".",TRUE,FALSE)</formula>
    </cfRule>
  </conditionalFormatting>
  <conditionalFormatting sqref="AM40">
    <cfRule type="expression" dxfId="107" priority="687">
      <formula>IF(RIGHT(TEXT(AM40,"0.#"),1)=".",FALSE,TRUE)</formula>
    </cfRule>
    <cfRule type="expression" dxfId="106" priority="688">
      <formula>IF(RIGHT(TEXT(AM40,"0.#"),1)=".",TRUE,FALSE)</formula>
    </cfRule>
  </conditionalFormatting>
  <conditionalFormatting sqref="AM39">
    <cfRule type="expression" dxfId="105" priority="689">
      <formula>IF(RIGHT(TEXT(AM39,"0.#"),1)=".",FALSE,TRUE)</formula>
    </cfRule>
    <cfRule type="expression" dxfId="104" priority="690">
      <formula>IF(RIGHT(TEXT(AM39,"0.#"),1)=".",TRUE,FALSE)</formula>
    </cfRule>
  </conditionalFormatting>
  <conditionalFormatting sqref="AE38">
    <cfRule type="expression" dxfId="103" priority="703">
      <formula>IF(RIGHT(TEXT(AE38,"0.#"),1)=".",FALSE,TRUE)</formula>
    </cfRule>
    <cfRule type="expression" dxfId="102" priority="704">
      <formula>IF(RIGHT(TEXT(AE38,"0.#"),1)=".",TRUE,FALSE)</formula>
    </cfRule>
  </conditionalFormatting>
  <conditionalFormatting sqref="AQ38:AQ40">
    <cfRule type="expression" dxfId="101" priority="685">
      <formula>IF(RIGHT(TEXT(AQ38,"0.#"),1)=".",FALSE,TRUE)</formula>
    </cfRule>
    <cfRule type="expression" dxfId="100" priority="686">
      <formula>IF(RIGHT(TEXT(AQ38,"0.#"),1)=".",TRUE,FALSE)</formula>
    </cfRule>
  </conditionalFormatting>
  <conditionalFormatting sqref="AU38:AU40">
    <cfRule type="expression" dxfId="99" priority="683">
      <formula>IF(RIGHT(TEXT(AU38,"0.#"),1)=".",FALSE,TRUE)</formula>
    </cfRule>
    <cfRule type="expression" dxfId="98" priority="684">
      <formula>IF(RIGHT(TEXT(AU38,"0.#"),1)=".",TRUE,FALSE)</formula>
    </cfRule>
  </conditionalFormatting>
  <conditionalFormatting sqref="AI40">
    <cfRule type="expression" dxfId="97" priority="697">
      <formula>IF(RIGHT(TEXT(AI40,"0.#"),1)=".",FALSE,TRUE)</formula>
    </cfRule>
    <cfRule type="expression" dxfId="96" priority="698">
      <formula>IF(RIGHT(TEXT(AI40,"0.#"),1)=".",TRUE,FALSE)</formula>
    </cfRule>
  </conditionalFormatting>
  <conditionalFormatting sqref="AE39">
    <cfRule type="expression" dxfId="95" priority="701">
      <formula>IF(RIGHT(TEXT(AE39,"0.#"),1)=".",FALSE,TRUE)</formula>
    </cfRule>
    <cfRule type="expression" dxfId="94" priority="702">
      <formula>IF(RIGHT(TEXT(AE39,"0.#"),1)=".",TRUE,FALSE)</formula>
    </cfRule>
  </conditionalFormatting>
  <conditionalFormatting sqref="AE40">
    <cfRule type="expression" dxfId="93" priority="699">
      <formula>IF(RIGHT(TEXT(AE40,"0.#"),1)=".",FALSE,TRUE)</formula>
    </cfRule>
    <cfRule type="expression" dxfId="92" priority="700">
      <formula>IF(RIGHT(TEXT(AE40,"0.#"),1)=".",TRUE,FALSE)</formula>
    </cfRule>
  </conditionalFormatting>
  <conditionalFormatting sqref="AM38">
    <cfRule type="expression" dxfId="91" priority="691">
      <formula>IF(RIGHT(TEXT(AM38,"0.#"),1)=".",FALSE,TRUE)</formula>
    </cfRule>
    <cfRule type="expression" dxfId="90" priority="692">
      <formula>IF(RIGHT(TEXT(AM38,"0.#"),1)=".",TRUE,FALSE)</formula>
    </cfRule>
  </conditionalFormatting>
  <conditionalFormatting sqref="AI38">
    <cfRule type="expression" dxfId="89" priority="693">
      <formula>IF(RIGHT(TEXT(AI38,"0.#"),1)=".",FALSE,TRUE)</formula>
    </cfRule>
    <cfRule type="expression" dxfId="88" priority="694">
      <formula>IF(RIGHT(TEXT(AI38,"0.#"),1)=".",TRUE,FALSE)</formula>
    </cfRule>
  </conditionalFormatting>
  <conditionalFormatting sqref="AI39">
    <cfRule type="expression" dxfId="87" priority="695">
      <formula>IF(RIGHT(TEXT(AI39,"0.#"),1)=".",FALSE,TRUE)</formula>
    </cfRule>
    <cfRule type="expression" dxfId="86" priority="696">
      <formula>IF(RIGHT(TEXT(AI39,"0.#"),1)=".",TRUE,FALSE)</formula>
    </cfRule>
  </conditionalFormatting>
  <conditionalFormatting sqref="AE52 AQ52">
    <cfRule type="expression" dxfId="85" priority="593">
      <formula>IF(RIGHT(TEXT(AE52,"0.#"),1)=".",FALSE,TRUE)</formula>
    </cfRule>
    <cfRule type="expression" dxfId="84" priority="594">
      <formula>IF(RIGHT(TEXT(AE52,"0.#"),1)=".",TRUE,FALSE)</formula>
    </cfRule>
  </conditionalFormatting>
  <conditionalFormatting sqref="AI52">
    <cfRule type="expression" dxfId="83" priority="591">
      <formula>IF(RIGHT(TEXT(AI52,"0.#"),1)=".",FALSE,TRUE)</formula>
    </cfRule>
    <cfRule type="expression" dxfId="82" priority="592">
      <formula>IF(RIGHT(TEXT(AI52,"0.#"),1)=".",TRUE,FALSE)</formula>
    </cfRule>
  </conditionalFormatting>
  <conditionalFormatting sqref="AM52">
    <cfRule type="expression" dxfId="81" priority="589">
      <formula>IF(RIGHT(TEXT(AM52,"0.#"),1)=".",FALSE,TRUE)</formula>
    </cfRule>
    <cfRule type="expression" dxfId="80" priority="590">
      <formula>IF(RIGHT(TEXT(AM52,"0.#"),1)=".",TRUE,FALSE)</formula>
    </cfRule>
  </conditionalFormatting>
  <conditionalFormatting sqref="AE53">
    <cfRule type="expression" dxfId="79" priority="587">
      <formula>IF(RIGHT(TEXT(AE53,"0.#"),1)=".",FALSE,TRUE)</formula>
    </cfRule>
    <cfRule type="expression" dxfId="78" priority="588">
      <formula>IF(RIGHT(TEXT(AE53,"0.#"),1)=".",TRUE,FALSE)</formula>
    </cfRule>
  </conditionalFormatting>
  <conditionalFormatting sqref="AI53">
    <cfRule type="expression" dxfId="77" priority="585">
      <formula>IF(RIGHT(TEXT(AI53,"0.#"),1)=".",FALSE,TRUE)</formula>
    </cfRule>
    <cfRule type="expression" dxfId="76" priority="586">
      <formula>IF(RIGHT(TEXT(AI53,"0.#"),1)=".",TRUE,FALSE)</formula>
    </cfRule>
  </conditionalFormatting>
  <conditionalFormatting sqref="AM53">
    <cfRule type="expression" dxfId="75" priority="583">
      <formula>IF(RIGHT(TEXT(AM53,"0.#"),1)=".",FALSE,TRUE)</formula>
    </cfRule>
    <cfRule type="expression" dxfId="74" priority="584">
      <formula>IF(RIGHT(TEXT(AM53,"0.#"),1)=".",TRUE,FALSE)</formula>
    </cfRule>
  </conditionalFormatting>
  <conditionalFormatting sqref="AQ53">
    <cfRule type="expression" dxfId="73" priority="581">
      <formula>IF(RIGHT(TEXT(AQ53,"0.#"),1)=".",FALSE,TRUE)</formula>
    </cfRule>
    <cfRule type="expression" dxfId="72" priority="582">
      <formula>IF(RIGHT(TEXT(AQ53,"0.#"),1)=".",TRUE,FALSE)</formula>
    </cfRule>
  </conditionalFormatting>
  <conditionalFormatting sqref="AU52">
    <cfRule type="expression" dxfId="71" priority="579">
      <formula>IF(RIGHT(TEXT(AU52,"0.#"),1)=".",FALSE,TRUE)</formula>
    </cfRule>
    <cfRule type="expression" dxfId="70" priority="580">
      <formula>IF(RIGHT(TEXT(AU52,"0.#"),1)=".",TRUE,FALSE)</formula>
    </cfRule>
  </conditionalFormatting>
  <conditionalFormatting sqref="AU53">
    <cfRule type="expression" dxfId="69" priority="577">
      <formula>IF(RIGHT(TEXT(AU53,"0.#"),1)=".",FALSE,TRUE)</formula>
    </cfRule>
    <cfRule type="expression" dxfId="68" priority="578">
      <formula>IF(RIGHT(TEXT(AU53,"0.#"),1)=".",TRUE,FALSE)</formula>
    </cfRule>
  </conditionalFormatting>
  <conditionalFormatting sqref="AE35">
    <cfRule type="expression" dxfId="67" priority="569">
      <formula>IF(RIGHT(TEXT(AE35,"0.#"),1)=".",FALSE,TRUE)</formula>
    </cfRule>
    <cfRule type="expression" dxfId="66" priority="570">
      <formula>IF(RIGHT(TEXT(AE35,"0.#"),1)=".",TRUE,FALSE)</formula>
    </cfRule>
  </conditionalFormatting>
  <conditionalFormatting sqref="AI35">
    <cfRule type="expression" dxfId="65" priority="567">
      <formula>IF(RIGHT(TEXT(AI35,"0.#"),1)=".",FALSE,TRUE)</formula>
    </cfRule>
    <cfRule type="expression" dxfId="64" priority="568">
      <formula>IF(RIGHT(TEXT(AI35,"0.#"),1)=".",TRUE,FALSE)</formula>
    </cfRule>
  </conditionalFormatting>
  <conditionalFormatting sqref="AQ35">
    <cfRule type="expression" dxfId="63" priority="565">
      <formula>IF(RIGHT(TEXT(AQ35,"0.#"),1)=".",FALSE,TRUE)</formula>
    </cfRule>
    <cfRule type="expression" dxfId="62" priority="566">
      <formula>IF(RIGHT(TEXT(AQ35,"0.#"),1)=".",TRUE,FALSE)</formula>
    </cfRule>
  </conditionalFormatting>
  <conditionalFormatting sqref="AE34 AQ34">
    <cfRule type="expression" dxfId="61" priority="575">
      <formula>IF(RIGHT(TEXT(AE34,"0.#"),1)=".",FALSE,TRUE)</formula>
    </cfRule>
    <cfRule type="expression" dxfId="60" priority="576">
      <formula>IF(RIGHT(TEXT(AE34,"0.#"),1)=".",TRUE,FALSE)</formula>
    </cfRule>
  </conditionalFormatting>
  <conditionalFormatting sqref="AI34">
    <cfRule type="expression" dxfId="59" priority="573">
      <formula>IF(RIGHT(TEXT(AI34,"0.#"),1)=".",FALSE,TRUE)</formula>
    </cfRule>
    <cfRule type="expression" dxfId="58" priority="574">
      <formula>IF(RIGHT(TEXT(AI34,"0.#"),1)=".",TRUE,FALSE)</formula>
    </cfRule>
  </conditionalFormatting>
  <conditionalFormatting sqref="AE45">
    <cfRule type="expression" dxfId="57" priority="527">
      <formula>IF(RIGHT(TEXT(AE45,"0.#"),1)=".",FALSE,TRUE)</formula>
    </cfRule>
    <cfRule type="expression" dxfId="56" priority="528">
      <formula>IF(RIGHT(TEXT(AE45,"0.#"),1)=".",TRUE,FALSE)</formula>
    </cfRule>
  </conditionalFormatting>
  <conditionalFormatting sqref="AM47">
    <cfRule type="expression" dxfId="55" priority="511">
      <formula>IF(RIGHT(TEXT(AM47,"0.#"),1)=".",FALSE,TRUE)</formula>
    </cfRule>
    <cfRule type="expression" dxfId="54" priority="512">
      <formula>IF(RIGHT(TEXT(AM47,"0.#"),1)=".",TRUE,FALSE)</formula>
    </cfRule>
  </conditionalFormatting>
  <conditionalFormatting sqref="AE46">
    <cfRule type="expression" dxfId="53" priority="525">
      <formula>IF(RIGHT(TEXT(AE46,"0.#"),1)=".",FALSE,TRUE)</formula>
    </cfRule>
    <cfRule type="expression" dxfId="52" priority="526">
      <formula>IF(RIGHT(TEXT(AE46,"0.#"),1)=".",TRUE,FALSE)</formula>
    </cfRule>
  </conditionalFormatting>
  <conditionalFormatting sqref="AE47">
    <cfRule type="expression" dxfId="51" priority="523">
      <formula>IF(RIGHT(TEXT(AE47,"0.#"),1)=".",FALSE,TRUE)</formula>
    </cfRule>
    <cfRule type="expression" dxfId="50" priority="524">
      <formula>IF(RIGHT(TEXT(AE47,"0.#"),1)=".",TRUE,FALSE)</formula>
    </cfRule>
  </conditionalFormatting>
  <conditionalFormatting sqref="AI47">
    <cfRule type="expression" dxfId="49" priority="521">
      <formula>IF(RIGHT(TEXT(AI47,"0.#"),1)=".",FALSE,TRUE)</formula>
    </cfRule>
    <cfRule type="expression" dxfId="48" priority="522">
      <formula>IF(RIGHT(TEXT(AI47,"0.#"),1)=".",TRUE,FALSE)</formula>
    </cfRule>
  </conditionalFormatting>
  <conditionalFormatting sqref="AI46">
    <cfRule type="expression" dxfId="47" priority="519">
      <formula>IF(RIGHT(TEXT(AI46,"0.#"),1)=".",FALSE,TRUE)</formula>
    </cfRule>
    <cfRule type="expression" dxfId="46" priority="520">
      <formula>IF(RIGHT(TEXT(AI46,"0.#"),1)=".",TRUE,FALSE)</formula>
    </cfRule>
  </conditionalFormatting>
  <conditionalFormatting sqref="AI45">
    <cfRule type="expression" dxfId="45" priority="517">
      <formula>IF(RIGHT(TEXT(AI45,"0.#"),1)=".",FALSE,TRUE)</formula>
    </cfRule>
    <cfRule type="expression" dxfId="44" priority="518">
      <formula>IF(RIGHT(TEXT(AI45,"0.#"),1)=".",TRUE,FALSE)</formula>
    </cfRule>
  </conditionalFormatting>
  <conditionalFormatting sqref="AM45">
    <cfRule type="expression" dxfId="43" priority="515">
      <formula>IF(RIGHT(TEXT(AM45,"0.#"),1)=".",FALSE,TRUE)</formula>
    </cfRule>
    <cfRule type="expression" dxfId="42" priority="516">
      <formula>IF(RIGHT(TEXT(AM45,"0.#"),1)=".",TRUE,FALSE)</formula>
    </cfRule>
  </conditionalFormatting>
  <conditionalFormatting sqref="AM46">
    <cfRule type="expression" dxfId="41" priority="513">
      <formula>IF(RIGHT(TEXT(AM46,"0.#"),1)=".",FALSE,TRUE)</formula>
    </cfRule>
    <cfRule type="expression" dxfId="40" priority="514">
      <formula>IF(RIGHT(TEXT(AM46,"0.#"),1)=".",TRUE,FALSE)</formula>
    </cfRule>
  </conditionalFormatting>
  <conditionalFormatting sqref="AQ45:AQ47">
    <cfRule type="expression" dxfId="39" priority="509">
      <formula>IF(RIGHT(TEXT(AQ45,"0.#"),1)=".",FALSE,TRUE)</formula>
    </cfRule>
    <cfRule type="expression" dxfId="38" priority="510">
      <formula>IF(RIGHT(TEXT(AQ45,"0.#"),1)=".",TRUE,FALSE)</formula>
    </cfRule>
  </conditionalFormatting>
  <conditionalFormatting sqref="AU45:AU47">
    <cfRule type="expression" dxfId="37" priority="507">
      <formula>IF(RIGHT(TEXT(AU45,"0.#"),1)=".",FALSE,TRUE)</formula>
    </cfRule>
    <cfRule type="expression" dxfId="36" priority="508">
      <formula>IF(RIGHT(TEXT(AU45,"0.#"),1)=".",TRUE,FALSE)</formula>
    </cfRule>
  </conditionalFormatting>
  <conditionalFormatting sqref="AE56">
    <cfRule type="expression" dxfId="35" priority="505">
      <formula>IF(RIGHT(TEXT(AE56,"0.#"),1)=".",FALSE,TRUE)</formula>
    </cfRule>
    <cfRule type="expression" dxfId="34" priority="506">
      <formula>IF(RIGHT(TEXT(AE56,"0.#"),1)=".",TRUE,FALSE)</formula>
    </cfRule>
  </conditionalFormatting>
  <conditionalFormatting sqref="AM58">
    <cfRule type="expression" dxfId="33" priority="489">
      <formula>IF(RIGHT(TEXT(AM58,"0.#"),1)=".",FALSE,TRUE)</formula>
    </cfRule>
    <cfRule type="expression" dxfId="32" priority="490">
      <formula>IF(RIGHT(TEXT(AM58,"0.#"),1)=".",TRUE,FALSE)</formula>
    </cfRule>
  </conditionalFormatting>
  <conditionalFormatting sqref="AE57">
    <cfRule type="expression" dxfId="31" priority="503">
      <formula>IF(RIGHT(TEXT(AE57,"0.#"),1)=".",FALSE,TRUE)</formula>
    </cfRule>
    <cfRule type="expression" dxfId="30" priority="504">
      <formula>IF(RIGHT(TEXT(AE57,"0.#"),1)=".",TRUE,FALSE)</formula>
    </cfRule>
  </conditionalFormatting>
  <conditionalFormatting sqref="AE58">
    <cfRule type="expression" dxfId="29" priority="501">
      <formula>IF(RIGHT(TEXT(AE58,"0.#"),1)=".",FALSE,TRUE)</formula>
    </cfRule>
    <cfRule type="expression" dxfId="28" priority="502">
      <formula>IF(RIGHT(TEXT(AE58,"0.#"),1)=".",TRUE,FALSE)</formula>
    </cfRule>
  </conditionalFormatting>
  <conditionalFormatting sqref="AI58">
    <cfRule type="expression" dxfId="27" priority="499">
      <formula>IF(RIGHT(TEXT(AI58,"0.#"),1)=".",FALSE,TRUE)</formula>
    </cfRule>
    <cfRule type="expression" dxfId="26" priority="500">
      <formula>IF(RIGHT(TEXT(AI58,"0.#"),1)=".",TRUE,FALSE)</formula>
    </cfRule>
  </conditionalFormatting>
  <conditionalFormatting sqref="AI57">
    <cfRule type="expression" dxfId="25" priority="497">
      <formula>IF(RIGHT(TEXT(AI57,"0.#"),1)=".",FALSE,TRUE)</formula>
    </cfRule>
    <cfRule type="expression" dxfId="24" priority="498">
      <formula>IF(RIGHT(TEXT(AI57,"0.#"),1)=".",TRUE,FALSE)</formula>
    </cfRule>
  </conditionalFormatting>
  <conditionalFormatting sqref="AI56">
    <cfRule type="expression" dxfId="23" priority="495">
      <formula>IF(RIGHT(TEXT(AI56,"0.#"),1)=".",FALSE,TRUE)</formula>
    </cfRule>
    <cfRule type="expression" dxfId="22" priority="496">
      <formula>IF(RIGHT(TEXT(AI56,"0.#"),1)=".",TRUE,FALSE)</formula>
    </cfRule>
  </conditionalFormatting>
  <conditionalFormatting sqref="AM56">
    <cfRule type="expression" dxfId="21" priority="493">
      <formula>IF(RIGHT(TEXT(AM56,"0.#"),1)=".",FALSE,TRUE)</formula>
    </cfRule>
    <cfRule type="expression" dxfId="20" priority="494">
      <formula>IF(RIGHT(TEXT(AM56,"0.#"),1)=".",TRUE,FALSE)</formula>
    </cfRule>
  </conditionalFormatting>
  <conditionalFormatting sqref="AM57">
    <cfRule type="expression" dxfId="19" priority="491">
      <formula>IF(RIGHT(TEXT(AM57,"0.#"),1)=".",FALSE,TRUE)</formula>
    </cfRule>
    <cfRule type="expression" dxfId="18" priority="492">
      <formula>IF(RIGHT(TEXT(AM57,"0.#"),1)=".",TRUE,FALSE)</formula>
    </cfRule>
  </conditionalFormatting>
  <conditionalFormatting sqref="AQ56:AQ58">
    <cfRule type="expression" dxfId="17" priority="487">
      <formula>IF(RIGHT(TEXT(AQ56,"0.#"),1)=".",FALSE,TRUE)</formula>
    </cfRule>
    <cfRule type="expression" dxfId="16" priority="488">
      <formula>IF(RIGHT(TEXT(AQ56,"0.#"),1)=".",TRUE,FALSE)</formula>
    </cfRule>
  </conditionalFormatting>
  <conditionalFormatting sqref="AU56:AU58">
    <cfRule type="expression" dxfId="15" priority="485">
      <formula>IF(RIGHT(TEXT(AU56,"0.#"),1)=".",FALSE,TRUE)</formula>
    </cfRule>
    <cfRule type="expression" dxfId="14" priority="486">
      <formula>IF(RIGHT(TEXT(AU56,"0.#"),1)=".",TRUE,FALSE)</formula>
    </cfRule>
  </conditionalFormatting>
  <conditionalFormatting sqref="AK14:AQ14">
    <cfRule type="expression" dxfId="13" priority="29">
      <formula>IF(RIGHT(TEXT(AK14,"0.#"),1)=".",FALSE,TRUE)</formula>
    </cfRule>
    <cfRule type="expression" dxfId="12" priority="30">
      <formula>IF(RIGHT(TEXT(AK14,"0.#"),1)=".",TRUE,FALSE)</formula>
    </cfRule>
  </conditionalFormatting>
  <conditionalFormatting sqref="AK15:AQ17">
    <cfRule type="expression" dxfId="11" priority="27">
      <formula>IF(RIGHT(TEXT(AK15,"0.#"),1)=".",FALSE,TRUE)</formula>
    </cfRule>
    <cfRule type="expression" dxfId="10" priority="28">
      <formula>IF(RIGHT(TEXT(AK15,"0.#"),1)=".",TRUE,FALSE)</formula>
    </cfRule>
  </conditionalFormatting>
  <conditionalFormatting sqref="Y185:Y187">
    <cfRule type="expression" dxfId="9" priority="21">
      <formula>IF(RIGHT(TEXT(Y185,"0.#"),1)=".",FALSE,TRUE)</formula>
    </cfRule>
    <cfRule type="expression" dxfId="8" priority="22">
      <formula>IF(RIGHT(TEXT(Y185,"0.#"),1)=".",TRUE,FALSE)</formula>
    </cfRule>
  </conditionalFormatting>
  <conditionalFormatting sqref="Y183">
    <cfRule type="expression" dxfId="7" priority="15">
      <formula>IF(RIGHT(TEXT(Y183,"0.#"),1)=".",FALSE,TRUE)</formula>
    </cfRule>
    <cfRule type="expression" dxfId="6" priority="16">
      <formula>IF(RIGHT(TEXT(Y183,"0.#"),1)=".",TRUE,FALSE)</formula>
    </cfRule>
  </conditionalFormatting>
  <conditionalFormatting sqref="Y184">
    <cfRule type="expression" dxfId="5" priority="13">
      <formula>IF(RIGHT(TEXT(Y184,"0.#"),1)=".",FALSE,TRUE)</formula>
    </cfRule>
    <cfRule type="expression" dxfId="4" priority="14">
      <formula>IF(RIGHT(TEXT(Y184,"0.#"),1)=".",TRUE,FALSE)</formula>
    </cfRule>
  </conditionalFormatting>
  <conditionalFormatting sqref="AM35">
    <cfRule type="expression" dxfId="3" priority="1">
      <formula>IF(RIGHT(TEXT(AM35,"0.#"),1)=".",FALSE,TRUE)</formula>
    </cfRule>
    <cfRule type="expression" dxfId="2" priority="2">
      <formula>IF(RIGHT(TEXT(AM35,"0.#"),1)=".",TRUE,FALSE)</formula>
    </cfRule>
  </conditionalFormatting>
  <conditionalFormatting sqref="AM34">
    <cfRule type="expression" dxfId="1" priority="3">
      <formula>IF(RIGHT(TEXT(AM34,"0.#"),1)=".",FALSE,TRUE)</formula>
    </cfRule>
    <cfRule type="expression" dxfId="0" priority="4">
      <formula>IF(RIGHT(TEXT(AM34,"0.#"),1)=".",TRUE,FALSE)</formula>
    </cfRule>
  </conditionalFormatting>
  <dataValidations count="16">
    <dataValidation type="whole" allowBlank="1" showInputMessage="1" showErrorMessage="1" sqref="O112:P113 AX112:AX114 AA112:AB113 AM112:AN113">
      <formula1>0</formula1>
      <formula2>99</formula2>
    </dataValidation>
    <dataValidation type="whole" allowBlank="1" showInputMessage="1" showErrorMessage="1" sqref="AJ112:AK113 X112:Y113 AJ114 L112:L114 M112:M113 X114 AU112:AV113 J88:J9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8:E98">
      <formula1>T行政事業レビュー推進チームの所見</formula1>
    </dataValidation>
    <dataValidation type="custom" imeMode="disabled" allowBlank="1" showInputMessage="1" showErrorMessage="1" sqref="AH167:AK167 AH171:AK178 AH182:AK187">
      <formula1>OR(AND(MOD(IF(ISNUMBER(AH167), AH167, 0.5),1)=0, 0&lt;=AH167), AH167="-")</formula1>
    </dataValidation>
    <dataValidation type="whole" imeMode="disabled" allowBlank="1" showInputMessage="1" showErrorMessage="1" sqref="AW2:AX2">
      <formula1>0</formula1>
      <formula2>99</formula2>
    </dataValidation>
    <dataValidation type="list" allowBlank="1" showInputMessage="1" showErrorMessage="1" sqref="A100:E100">
      <formula1>T所見を踏まえた改善点</formula1>
    </dataValidation>
    <dataValidation type="list" allowBlank="1" showInputMessage="1" showErrorMessage="1" error="プルダウンリストから選択してください。" sqref="AD73:AF74">
      <formula1>"有,無"</formula1>
    </dataValidation>
    <dataValidation type="list" allowBlank="1" showInputMessage="1" showErrorMessage="1" error="プルダウンリストから選択してください。" sqref="AD69:AF72 AD75:AD86 AE75:AF79 AE81:AF86">
      <formula1>"○,△,×,‐"</formula1>
    </dataValidation>
    <dataValidation type="list" allowBlank="1" showInputMessage="1" showErrorMessage="1" sqref="S5:X5">
      <formula1>T終了年度</formula1>
    </dataValidation>
    <dataValidation type="list" allowBlank="1" showInputMessage="1" showErrorMessage="1" sqref="H88:I92">
      <formula1>T事業番号</formula1>
    </dataValidation>
    <dataValidation type="custom" imeMode="disabled" allowBlank="1" showInputMessage="1" showErrorMessage="1" sqref="AY23 P13:AX13 AR15:AX15 P14:AQ18 AR18:AX18 P19:AJ19 Y156:AB156 AU156:AX156 Y160:AB160 AU160:AX160 Y167:AB167 AL167:AO167 Y171:AB178 AL171:AO178 AQ37:AR37 AU37:AX37 AE38:AX40 AE31:AX32 AE52:AX53 AE34:AX34 AQ44:AR44 AU44:AX44 AE45:AX47 AQ55:AR55 AU55:AX55 AE56:AX58 AL182:AO187 Y182:AB187 P23:AC28">
      <formula1>OR(ISNUMBER(P13), P13="-")</formula1>
    </dataValidation>
    <dataValidation type="list" allowBlank="1" showInputMessage="1" showErrorMessage="1" sqref="Q114:R114 AC114:AD114 AO114:AP114">
      <formula1>#REF!</formula1>
    </dataValidation>
    <dataValidation type="custom" allowBlank="1" showInputMessage="1" showErrorMessage="1" errorTitle="法人番号チェック" error="法人番号は13桁の数字で入力してください。" sqref="J171:O178 J167:O167 J182:O187">
      <formula1>OR(J167="-",AND(LEN(J167)=13,IFERROR(SEARCH("-",J167),"")="",IFERROR(SEARCH(".",J167),"")="",ISNUMBER(J167)))</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5" manualBreakCount="5">
    <brk id="35" max="16383" man="1"/>
    <brk id="66" max="16383" man="1"/>
    <brk id="94" max="16383" man="1"/>
    <brk id="114" max="16383" man="1"/>
    <brk id="15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U113:V113 I113:J113 AG113:AH113 AR113:AS113</xm:sqref>
        </x14:dataValidation>
        <x14:dataValidation type="list" allowBlank="1" showInputMessage="1" showErrorMessage="1">
          <x14:formula1>
            <xm:f>入力規則等!$U$40:$U$42</xm:f>
          </x14:formula1>
          <xm:sqref>AG112:AH112 U112:V112 I112:J112 AR112:AS112</xm:sqref>
        </x14:dataValidation>
        <x14:dataValidation type="list" allowBlank="1" showInputMessage="1" showErrorMessage="1">
          <x14:formula1>
            <xm:f>入力規則等!$AG$2:$AG$13</xm:f>
          </x14:formula1>
          <xm:sqref>AC167:AG167 AC171:AG178 AC182:AG187</xm:sqref>
        </x14:dataValidation>
        <x14:dataValidation type="list" allowBlank="1" showInputMessage="1" showErrorMessage="1">
          <x14:formula1>
            <xm:f>入力規則等!$AI$2:$AI$8</xm:f>
          </x14:formula1>
          <xm:sqref>J64:T64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AO112:AP113 Q112:S113 AC112:AE113 E112:G113</xm:sqref>
        </x14:dataValidation>
        <x14:dataValidation type="list" allowBlank="1" showInputMessage="1" showErrorMessage="1">
          <x14:formula1>
            <xm:f>入力規則等!$U$48</xm:f>
          </x14:formula1>
          <xm:sqref>E114:F114</xm:sqref>
        </x14:dataValidation>
        <x14:dataValidation type="list" allowBlank="1" showInputMessage="1" showErrorMessage="1">
          <x14:formula1>
            <xm:f>入力規則等!$U$13:$U$35</xm:f>
          </x14:formula1>
          <xm:sqref>AJ2:AM2 E88:G92 AE114:AG114 G114:I114 AQ114:AS114 S114:U114</xm:sqref>
        </x14:dataValidation>
        <x14:dataValidation type="list" allowBlank="1" showInputMessage="1" showErrorMessage="1">
          <x14:formula1>
            <xm:f>入力規則等!$U$56:$U$58</xm:f>
          </x14:formula1>
          <xm:sqref>J114:K114 AT114:AU114 AH114:AI114 V114:W114</xm:sqref>
        </x14:dataValidation>
        <x14:dataValidation type="list" allowBlank="1" showInputMessage="1" showErrorMessage="1">
          <x14:formula1>
            <xm:f>入力規則等!$U$49</xm:f>
          </x14:formula1>
          <xm:sqref>C88:D92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topLeftCell="E1" zoomScale="130" zoomScaleNormal="130" workbookViewId="0">
      <selection activeCell="U3" sqref="U3"/>
    </sheetView>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75</v>
      </c>
      <c r="B1" s="22" t="s">
        <v>76</v>
      </c>
      <c r="F1" s="23" t="s">
        <v>4</v>
      </c>
      <c r="G1" s="23" t="s">
        <v>65</v>
      </c>
      <c r="K1" s="24" t="s">
        <v>93</v>
      </c>
      <c r="L1" s="22" t="s">
        <v>76</v>
      </c>
      <c r="O1" s="12"/>
      <c r="P1" s="23" t="s">
        <v>5</v>
      </c>
      <c r="Q1" s="23" t="s">
        <v>65</v>
      </c>
      <c r="T1" s="12"/>
      <c r="U1" s="26" t="s">
        <v>156</v>
      </c>
      <c r="W1" s="26" t="s">
        <v>155</v>
      </c>
      <c r="Y1" s="26" t="s">
        <v>73</v>
      </c>
      <c r="Z1" s="26" t="s">
        <v>385</v>
      </c>
      <c r="AA1" s="26" t="s">
        <v>74</v>
      </c>
      <c r="AB1" s="26" t="s">
        <v>386</v>
      </c>
      <c r="AC1" s="26" t="s">
        <v>31</v>
      </c>
      <c r="AD1" s="25"/>
      <c r="AE1" s="26" t="s">
        <v>43</v>
      </c>
      <c r="AF1" s="27"/>
      <c r="AG1" s="39" t="s">
        <v>168</v>
      </c>
      <c r="AI1" s="39" t="s">
        <v>171</v>
      </c>
      <c r="AK1" s="39" t="s">
        <v>175</v>
      </c>
      <c r="AM1" s="54"/>
      <c r="AN1" s="54"/>
      <c r="AP1" s="25" t="s">
        <v>213</v>
      </c>
    </row>
    <row r="2" spans="1:42" ht="13.5" customHeight="1" x14ac:dyDescent="0.2">
      <c r="A2" s="13" t="s">
        <v>77</v>
      </c>
      <c r="B2" s="14"/>
      <c r="C2" s="12" t="str">
        <f>IF(B2="","",A2)</f>
        <v/>
      </c>
      <c r="D2" s="12" t="str">
        <f>IF(C2="","",IF(D1&lt;&gt;"",CONCATENATE(D1,"、",C2),C2))</f>
        <v/>
      </c>
      <c r="F2" s="11" t="s">
        <v>64</v>
      </c>
      <c r="G2" s="16" t="s">
        <v>596</v>
      </c>
      <c r="H2" s="12" t="str">
        <f>IF(G2="","",F2)</f>
        <v>一般会計</v>
      </c>
      <c r="I2" s="12" t="str">
        <f>IF(H2="","",IF(I1&lt;&gt;"",CONCATENATE(I1,"、",H2),H2))</f>
        <v>一般会計</v>
      </c>
      <c r="K2" s="13" t="s">
        <v>94</v>
      </c>
      <c r="L2" s="14"/>
      <c r="M2" s="12" t="str">
        <f>IF(L2="","",K2)</f>
        <v/>
      </c>
      <c r="N2" s="12" t="str">
        <f>IF(M2="","",IF(N1&lt;&gt;"",CONCATENATE(N1,"、",M2),M2))</f>
        <v/>
      </c>
      <c r="O2" s="12"/>
      <c r="P2" s="11" t="s">
        <v>66</v>
      </c>
      <c r="Q2" s="16" t="s">
        <v>596</v>
      </c>
      <c r="R2" s="12" t="str">
        <f>IF(Q2="","",P2)</f>
        <v>直接実施</v>
      </c>
      <c r="S2" s="12" t="str">
        <f>IF(R2="","",IF(S1&lt;&gt;"",CONCATENATE(S1,"、",R2),R2))</f>
        <v>直接実施</v>
      </c>
      <c r="T2" s="12"/>
      <c r="U2" s="68">
        <v>21</v>
      </c>
      <c r="W2" s="29" t="s">
        <v>161</v>
      </c>
      <c r="Y2" s="29" t="s">
        <v>60</v>
      </c>
      <c r="Z2" s="29" t="s">
        <v>60</v>
      </c>
      <c r="AA2" s="61" t="s">
        <v>255</v>
      </c>
      <c r="AB2" s="61" t="s">
        <v>480</v>
      </c>
      <c r="AC2" s="62" t="s">
        <v>126</v>
      </c>
      <c r="AD2" s="25"/>
      <c r="AE2" s="31" t="s">
        <v>157</v>
      </c>
      <c r="AF2" s="27"/>
      <c r="AG2" s="40" t="s">
        <v>221</v>
      </c>
      <c r="AI2" s="39" t="s">
        <v>252</v>
      </c>
      <c r="AK2" s="39" t="s">
        <v>176</v>
      </c>
      <c r="AM2" s="54"/>
      <c r="AN2" s="54"/>
      <c r="AP2" s="40" t="s">
        <v>221</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29" t="s">
        <v>511</v>
      </c>
      <c r="W3" s="29" t="s">
        <v>136</v>
      </c>
      <c r="Y3" s="29" t="s">
        <v>61</v>
      </c>
      <c r="Z3" s="29" t="s">
        <v>387</v>
      </c>
      <c r="AA3" s="61" t="s">
        <v>353</v>
      </c>
      <c r="AB3" s="61" t="s">
        <v>481</v>
      </c>
      <c r="AC3" s="62" t="s">
        <v>127</v>
      </c>
      <c r="AD3" s="25"/>
      <c r="AE3" s="31" t="s">
        <v>158</v>
      </c>
      <c r="AF3" s="27"/>
      <c r="AG3" s="40" t="s">
        <v>222</v>
      </c>
      <c r="AI3" s="39" t="s">
        <v>170</v>
      </c>
      <c r="AK3" s="39" t="str">
        <f>CHAR(CODE(AK2)+1)</f>
        <v>B</v>
      </c>
      <c r="AM3" s="54"/>
      <c r="AN3" s="54"/>
      <c r="AP3" s="40" t="s">
        <v>222</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29" t="s">
        <v>563</v>
      </c>
      <c r="W4" s="29" t="s">
        <v>137</v>
      </c>
      <c r="Y4" s="29" t="s">
        <v>260</v>
      </c>
      <c r="Z4" s="29" t="s">
        <v>388</v>
      </c>
      <c r="AA4" s="61" t="s">
        <v>354</v>
      </c>
      <c r="AB4" s="61" t="s">
        <v>482</v>
      </c>
      <c r="AC4" s="61" t="s">
        <v>128</v>
      </c>
      <c r="AD4" s="25"/>
      <c r="AE4" s="31" t="s">
        <v>159</v>
      </c>
      <c r="AF4" s="27"/>
      <c r="AG4" s="40" t="s">
        <v>223</v>
      </c>
      <c r="AI4" s="39" t="s">
        <v>172</v>
      </c>
      <c r="AK4" s="39" t="str">
        <f t="shared" ref="AK4:AK49" si="7">CHAR(CODE(AK3)+1)</f>
        <v>C</v>
      </c>
      <c r="AM4" s="54"/>
      <c r="AN4" s="54"/>
      <c r="AP4" s="40" t="s">
        <v>223</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29" t="s">
        <v>535</v>
      </c>
      <c r="Y5" s="29" t="s">
        <v>261</v>
      </c>
      <c r="Z5" s="29" t="s">
        <v>389</v>
      </c>
      <c r="AA5" s="61" t="s">
        <v>355</v>
      </c>
      <c r="AB5" s="61" t="s">
        <v>483</v>
      </c>
      <c r="AC5" s="61" t="s">
        <v>160</v>
      </c>
      <c r="AD5" s="28"/>
      <c r="AE5" s="31" t="s">
        <v>233</v>
      </c>
      <c r="AF5" s="27"/>
      <c r="AG5" s="40" t="s">
        <v>224</v>
      </c>
      <c r="AI5" s="39" t="s">
        <v>258</v>
      </c>
      <c r="AK5" s="39" t="str">
        <f t="shared" si="7"/>
        <v>D</v>
      </c>
      <c r="AP5" s="40" t="s">
        <v>224</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29" t="s">
        <v>235</v>
      </c>
      <c r="W6" s="29" t="s">
        <v>537</v>
      </c>
      <c r="Y6" s="29" t="s">
        <v>262</v>
      </c>
      <c r="Z6" s="29" t="s">
        <v>390</v>
      </c>
      <c r="AA6" s="61" t="s">
        <v>356</v>
      </c>
      <c r="AB6" s="61" t="s">
        <v>484</v>
      </c>
      <c r="AC6" s="61" t="s">
        <v>129</v>
      </c>
      <c r="AD6" s="28"/>
      <c r="AE6" s="31" t="s">
        <v>231</v>
      </c>
      <c r="AF6" s="27"/>
      <c r="AG6" s="40" t="s">
        <v>225</v>
      </c>
      <c r="AI6" s="39" t="s">
        <v>259</v>
      </c>
      <c r="AK6" s="39" t="str">
        <f>CHAR(CODE(AK5)+1)</f>
        <v>E</v>
      </c>
      <c r="AP6" s="40" t="s">
        <v>225</v>
      </c>
    </row>
    <row r="7" spans="1:42" ht="13.5" customHeight="1" x14ac:dyDescent="0.2">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29"/>
      <c r="W7" s="29" t="s">
        <v>138</v>
      </c>
      <c r="Y7" s="29" t="s">
        <v>263</v>
      </c>
      <c r="Z7" s="29" t="s">
        <v>391</v>
      </c>
      <c r="AA7" s="61" t="s">
        <v>357</v>
      </c>
      <c r="AB7" s="61" t="s">
        <v>485</v>
      </c>
      <c r="AC7" s="28"/>
      <c r="AD7" s="28"/>
      <c r="AE7" s="29" t="s">
        <v>129</v>
      </c>
      <c r="AF7" s="27"/>
      <c r="AG7" s="40" t="s">
        <v>226</v>
      </c>
      <c r="AH7" s="56"/>
      <c r="AI7" s="40" t="s">
        <v>248</v>
      </c>
      <c r="AK7" s="39" t="str">
        <f>CHAR(CODE(AK6)+1)</f>
        <v>F</v>
      </c>
      <c r="AP7" s="40" t="s">
        <v>226</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29" t="s">
        <v>256</v>
      </c>
      <c r="W8" s="29" t="s">
        <v>139</v>
      </c>
      <c r="Y8" s="29" t="s">
        <v>264</v>
      </c>
      <c r="Z8" s="29" t="s">
        <v>392</v>
      </c>
      <c r="AA8" s="61" t="s">
        <v>358</v>
      </c>
      <c r="AB8" s="61" t="s">
        <v>486</v>
      </c>
      <c r="AC8" s="28"/>
      <c r="AD8" s="28"/>
      <c r="AE8" s="28"/>
      <c r="AF8" s="27"/>
      <c r="AG8" s="40" t="s">
        <v>227</v>
      </c>
      <c r="AI8" s="39" t="s">
        <v>249</v>
      </c>
      <c r="AK8" s="39" t="str">
        <f t="shared" si="7"/>
        <v>G</v>
      </c>
      <c r="AP8" s="40" t="s">
        <v>227</v>
      </c>
    </row>
    <row r="9" spans="1:42" ht="13.5" customHeight="1" x14ac:dyDescent="0.2">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29" t="s">
        <v>257</v>
      </c>
      <c r="W9" s="29" t="s">
        <v>140</v>
      </c>
      <c r="Y9" s="29" t="s">
        <v>265</v>
      </c>
      <c r="Z9" s="29" t="s">
        <v>393</v>
      </c>
      <c r="AA9" s="61" t="s">
        <v>359</v>
      </c>
      <c r="AB9" s="61" t="s">
        <v>487</v>
      </c>
      <c r="AC9" s="28"/>
      <c r="AD9" s="28"/>
      <c r="AE9" s="28"/>
      <c r="AF9" s="27"/>
      <c r="AG9" s="40" t="s">
        <v>228</v>
      </c>
      <c r="AI9" s="53"/>
      <c r="AK9" s="39" t="str">
        <f t="shared" si="7"/>
        <v>H</v>
      </c>
      <c r="AP9" s="40" t="s">
        <v>228</v>
      </c>
    </row>
    <row r="10" spans="1:42" ht="13.5" customHeight="1" x14ac:dyDescent="0.2">
      <c r="A10" s="13" t="s">
        <v>203</v>
      </c>
      <c r="B10" s="14"/>
      <c r="C10" s="12" t="str">
        <f t="shared" si="0"/>
        <v/>
      </c>
      <c r="D10" s="12" t="str">
        <f t="shared" si="8"/>
        <v/>
      </c>
      <c r="F10" s="17" t="s">
        <v>108</v>
      </c>
      <c r="G10" s="16"/>
      <c r="H10" s="12" t="str">
        <f t="shared" si="1"/>
        <v/>
      </c>
      <c r="I10" s="12" t="str">
        <f t="shared" si="5"/>
        <v>一般会計</v>
      </c>
      <c r="K10" s="13" t="s">
        <v>204</v>
      </c>
      <c r="L10" s="14"/>
      <c r="M10" s="12" t="str">
        <f t="shared" si="2"/>
        <v/>
      </c>
      <c r="N10" s="12" t="str">
        <f t="shared" si="6"/>
        <v/>
      </c>
      <c r="O10" s="12"/>
      <c r="P10" s="12" t="str">
        <f>S8</f>
        <v>直接実施</v>
      </c>
      <c r="Q10" s="18"/>
      <c r="T10" s="12"/>
      <c r="W10" s="29" t="s">
        <v>141</v>
      </c>
      <c r="Y10" s="29" t="s">
        <v>266</v>
      </c>
      <c r="Z10" s="29" t="s">
        <v>394</v>
      </c>
      <c r="AA10" s="61" t="s">
        <v>360</v>
      </c>
      <c r="AB10" s="61" t="s">
        <v>488</v>
      </c>
      <c r="AC10" s="28"/>
      <c r="AD10" s="28"/>
      <c r="AE10" s="28"/>
      <c r="AF10" s="27"/>
      <c r="AG10" s="40" t="s">
        <v>216</v>
      </c>
      <c r="AK10" s="39" t="str">
        <f t="shared" si="7"/>
        <v>I</v>
      </c>
      <c r="AP10" s="39" t="s">
        <v>214</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596</v>
      </c>
      <c r="M11" s="12" t="str">
        <f t="shared" si="2"/>
        <v>その他の事項経費</v>
      </c>
      <c r="N11" s="12" t="str">
        <f t="shared" si="6"/>
        <v>その他の事項経費</v>
      </c>
      <c r="O11" s="12"/>
      <c r="P11" s="12"/>
      <c r="Q11" s="18"/>
      <c r="T11" s="12"/>
      <c r="W11" s="29" t="s">
        <v>560</v>
      </c>
      <c r="Y11" s="29" t="s">
        <v>267</v>
      </c>
      <c r="Z11" s="29" t="s">
        <v>395</v>
      </c>
      <c r="AA11" s="61" t="s">
        <v>361</v>
      </c>
      <c r="AB11" s="61" t="s">
        <v>489</v>
      </c>
      <c r="AC11" s="28"/>
      <c r="AD11" s="28"/>
      <c r="AE11" s="28"/>
      <c r="AF11" s="27"/>
      <c r="AG11" s="39" t="s">
        <v>219</v>
      </c>
      <c r="AK11" s="39"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512</v>
      </c>
      <c r="W12" s="29" t="s">
        <v>142</v>
      </c>
      <c r="Y12" s="29" t="s">
        <v>268</v>
      </c>
      <c r="Z12" s="29" t="s">
        <v>396</v>
      </c>
      <c r="AA12" s="61" t="s">
        <v>362</v>
      </c>
      <c r="AB12" s="61" t="s">
        <v>490</v>
      </c>
      <c r="AC12" s="28"/>
      <c r="AD12" s="28"/>
      <c r="AE12" s="28"/>
      <c r="AF12" s="27"/>
      <c r="AG12" s="39" t="s">
        <v>217</v>
      </c>
      <c r="AK12" s="39"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269</v>
      </c>
      <c r="Z13" s="29" t="s">
        <v>397</v>
      </c>
      <c r="AA13" s="61" t="s">
        <v>363</v>
      </c>
      <c r="AB13" s="61" t="s">
        <v>491</v>
      </c>
      <c r="AC13" s="28"/>
      <c r="AD13" s="28"/>
      <c r="AE13" s="28"/>
      <c r="AF13" s="27"/>
      <c r="AG13" s="39" t="s">
        <v>218</v>
      </c>
      <c r="AK13" s="39"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513</v>
      </c>
      <c r="W14" s="29" t="s">
        <v>144</v>
      </c>
      <c r="Y14" s="29" t="s">
        <v>270</v>
      </c>
      <c r="Z14" s="29" t="s">
        <v>398</v>
      </c>
      <c r="AA14" s="61" t="s">
        <v>364</v>
      </c>
      <c r="AB14" s="61" t="s">
        <v>492</v>
      </c>
      <c r="AC14" s="28"/>
      <c r="AD14" s="28"/>
      <c r="AE14" s="28"/>
      <c r="AF14" s="27"/>
      <c r="AG14" s="53"/>
      <c r="AK14" s="39"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514</v>
      </c>
      <c r="W15" s="29" t="s">
        <v>145</v>
      </c>
      <c r="Y15" s="29" t="s">
        <v>271</v>
      </c>
      <c r="Z15" s="29" t="s">
        <v>399</v>
      </c>
      <c r="AA15" s="61" t="s">
        <v>365</v>
      </c>
      <c r="AB15" s="61" t="s">
        <v>493</v>
      </c>
      <c r="AC15" s="28"/>
      <c r="AD15" s="28"/>
      <c r="AE15" s="28"/>
      <c r="AF15" s="27"/>
      <c r="AG15" s="54"/>
      <c r="AK15" s="39"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515</v>
      </c>
      <c r="W16" s="29" t="s">
        <v>146</v>
      </c>
      <c r="Y16" s="29" t="s">
        <v>272</v>
      </c>
      <c r="Z16" s="29" t="s">
        <v>400</v>
      </c>
      <c r="AA16" s="61" t="s">
        <v>366</v>
      </c>
      <c r="AB16" s="61" t="s">
        <v>494</v>
      </c>
      <c r="AC16" s="28"/>
      <c r="AD16" s="28"/>
      <c r="AE16" s="28"/>
      <c r="AF16" s="27"/>
      <c r="AG16" s="54"/>
      <c r="AK16" s="39"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533</v>
      </c>
      <c r="W17" s="29" t="s">
        <v>147</v>
      </c>
      <c r="Y17" s="29" t="s">
        <v>273</v>
      </c>
      <c r="Z17" s="29" t="s">
        <v>401</v>
      </c>
      <c r="AA17" s="61" t="s">
        <v>367</v>
      </c>
      <c r="AB17" s="61" t="s">
        <v>495</v>
      </c>
      <c r="AC17" s="28"/>
      <c r="AD17" s="28"/>
      <c r="AE17" s="28"/>
      <c r="AF17" s="27"/>
      <c r="AG17" s="54"/>
      <c r="AK17" s="39"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516</v>
      </c>
      <c r="W18" s="29" t="s">
        <v>148</v>
      </c>
      <c r="Y18" s="29" t="s">
        <v>274</v>
      </c>
      <c r="Z18" s="29" t="s">
        <v>402</v>
      </c>
      <c r="AA18" s="61" t="s">
        <v>368</v>
      </c>
      <c r="AB18" s="61" t="s">
        <v>496</v>
      </c>
      <c r="AC18" s="28"/>
      <c r="AD18" s="28"/>
      <c r="AE18" s="28"/>
      <c r="AF18" s="27"/>
      <c r="AK18" s="39" t="str">
        <f t="shared" si="7"/>
        <v>Q</v>
      </c>
    </row>
    <row r="19" spans="1:37" ht="13.5" customHeight="1" x14ac:dyDescent="0.2">
      <c r="A19" s="13" t="s">
        <v>194</v>
      </c>
      <c r="B19" s="14"/>
      <c r="C19" s="12" t="str">
        <f t="shared" si="9"/>
        <v/>
      </c>
      <c r="D19" s="12" t="str">
        <f t="shared" si="8"/>
        <v/>
      </c>
      <c r="F19" s="17" t="s">
        <v>117</v>
      </c>
      <c r="G19" s="16"/>
      <c r="H19" s="12" t="str">
        <f t="shared" si="1"/>
        <v/>
      </c>
      <c r="I19" s="12" t="str">
        <f t="shared" si="5"/>
        <v>一般会計</v>
      </c>
      <c r="K19" s="12"/>
      <c r="L19" s="12"/>
      <c r="O19" s="12"/>
      <c r="P19" s="12"/>
      <c r="Q19" s="18"/>
      <c r="T19" s="12"/>
      <c r="U19" s="29" t="s">
        <v>517</v>
      </c>
      <c r="W19" s="29" t="s">
        <v>149</v>
      </c>
      <c r="Y19" s="29" t="s">
        <v>275</v>
      </c>
      <c r="Z19" s="29" t="s">
        <v>403</v>
      </c>
      <c r="AA19" s="61" t="s">
        <v>369</v>
      </c>
      <c r="AB19" s="61" t="s">
        <v>497</v>
      </c>
      <c r="AC19" s="28"/>
      <c r="AD19" s="28"/>
      <c r="AE19" s="28"/>
      <c r="AF19" s="27"/>
      <c r="AK19" s="39" t="str">
        <f t="shared" si="7"/>
        <v>R</v>
      </c>
    </row>
    <row r="20" spans="1:37" ht="13.5" customHeight="1" x14ac:dyDescent="0.2">
      <c r="A20" s="13" t="s">
        <v>195</v>
      </c>
      <c r="B20" s="14"/>
      <c r="C20" s="12" t="str">
        <f t="shared" si="9"/>
        <v/>
      </c>
      <c r="D20" s="12" t="str">
        <f t="shared" si="8"/>
        <v/>
      </c>
      <c r="F20" s="17" t="s">
        <v>193</v>
      </c>
      <c r="G20" s="16"/>
      <c r="H20" s="12" t="str">
        <f t="shared" si="1"/>
        <v/>
      </c>
      <c r="I20" s="12" t="str">
        <f t="shared" si="5"/>
        <v>一般会計</v>
      </c>
      <c r="K20" s="12"/>
      <c r="L20" s="12"/>
      <c r="O20" s="12"/>
      <c r="P20" s="12"/>
      <c r="Q20" s="18"/>
      <c r="T20" s="12"/>
      <c r="U20" s="29" t="s">
        <v>518</v>
      </c>
      <c r="W20" s="29" t="s">
        <v>150</v>
      </c>
      <c r="Y20" s="29" t="s">
        <v>276</v>
      </c>
      <c r="Z20" s="29" t="s">
        <v>404</v>
      </c>
      <c r="AA20" s="61" t="s">
        <v>370</v>
      </c>
      <c r="AB20" s="61" t="s">
        <v>498</v>
      </c>
      <c r="AC20" s="28"/>
      <c r="AD20" s="28"/>
      <c r="AE20" s="28"/>
      <c r="AF20" s="27"/>
      <c r="AK20" s="39" t="str">
        <f t="shared" si="7"/>
        <v>S</v>
      </c>
    </row>
    <row r="21" spans="1:37" ht="13.5" customHeight="1" x14ac:dyDescent="0.2">
      <c r="A21" s="13" t="s">
        <v>196</v>
      </c>
      <c r="B21" s="14"/>
      <c r="C21" s="12" t="str">
        <f t="shared" si="9"/>
        <v/>
      </c>
      <c r="D21" s="12" t="str">
        <f t="shared" si="8"/>
        <v/>
      </c>
      <c r="F21" s="17" t="s">
        <v>118</v>
      </c>
      <c r="G21" s="16"/>
      <c r="H21" s="12" t="str">
        <f t="shared" si="1"/>
        <v/>
      </c>
      <c r="I21" s="12" t="str">
        <f t="shared" si="5"/>
        <v>一般会計</v>
      </c>
      <c r="K21" s="12"/>
      <c r="L21" s="12"/>
      <c r="O21" s="12"/>
      <c r="P21" s="12"/>
      <c r="Q21" s="18"/>
      <c r="T21" s="12"/>
      <c r="U21" s="29" t="s">
        <v>519</v>
      </c>
      <c r="W21" s="29" t="s">
        <v>151</v>
      </c>
      <c r="Y21" s="29" t="s">
        <v>277</v>
      </c>
      <c r="Z21" s="29" t="s">
        <v>405</v>
      </c>
      <c r="AA21" s="61" t="s">
        <v>371</v>
      </c>
      <c r="AB21" s="61" t="s">
        <v>499</v>
      </c>
      <c r="AC21" s="28"/>
      <c r="AD21" s="28"/>
      <c r="AE21" s="28"/>
      <c r="AF21" s="27"/>
      <c r="AK21" s="39" t="str">
        <f t="shared" si="7"/>
        <v>T</v>
      </c>
    </row>
    <row r="22" spans="1:37" ht="13.5" customHeight="1" x14ac:dyDescent="0.2">
      <c r="A22" s="13" t="s">
        <v>197</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562</v>
      </c>
      <c r="W22" s="29" t="s">
        <v>152</v>
      </c>
      <c r="Y22" s="29" t="s">
        <v>278</v>
      </c>
      <c r="Z22" s="29" t="s">
        <v>406</v>
      </c>
      <c r="AA22" s="61" t="s">
        <v>372</v>
      </c>
      <c r="AB22" s="61" t="s">
        <v>500</v>
      </c>
      <c r="AC22" s="28"/>
      <c r="AD22" s="28"/>
      <c r="AE22" s="28"/>
      <c r="AF22" s="27"/>
      <c r="AK22" s="39" t="str">
        <f t="shared" si="7"/>
        <v>U</v>
      </c>
    </row>
    <row r="23" spans="1:37" ht="13.5" customHeight="1" x14ac:dyDescent="0.2">
      <c r="A23" s="59" t="s">
        <v>250</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520</v>
      </c>
      <c r="W23" s="29" t="s">
        <v>153</v>
      </c>
      <c r="Y23" s="29" t="s">
        <v>279</v>
      </c>
      <c r="Z23" s="29" t="s">
        <v>407</v>
      </c>
      <c r="AA23" s="61" t="s">
        <v>373</v>
      </c>
      <c r="AB23" s="61" t="s">
        <v>501</v>
      </c>
      <c r="AC23" s="28"/>
      <c r="AD23" s="28"/>
      <c r="AE23" s="28"/>
      <c r="AF23" s="27"/>
      <c r="AK23" s="39" t="str">
        <f t="shared" si="7"/>
        <v>V</v>
      </c>
    </row>
    <row r="24" spans="1:37" ht="13.5" customHeight="1" x14ac:dyDescent="0.2">
      <c r="A24" s="70"/>
      <c r="B24" s="57"/>
      <c r="F24" s="17" t="s">
        <v>253</v>
      </c>
      <c r="G24" s="16"/>
      <c r="H24" s="12" t="str">
        <f t="shared" si="1"/>
        <v/>
      </c>
      <c r="I24" s="12" t="str">
        <f t="shared" si="5"/>
        <v>一般会計</v>
      </c>
      <c r="K24" s="12"/>
      <c r="L24" s="12"/>
      <c r="O24" s="12"/>
      <c r="P24" s="12"/>
      <c r="Q24" s="18"/>
      <c r="T24" s="12"/>
      <c r="U24" s="29" t="s">
        <v>521</v>
      </c>
      <c r="W24" s="29" t="s">
        <v>154</v>
      </c>
      <c r="Y24" s="29" t="s">
        <v>280</v>
      </c>
      <c r="Z24" s="29" t="s">
        <v>408</v>
      </c>
      <c r="AA24" s="61" t="s">
        <v>374</v>
      </c>
      <c r="AB24" s="61" t="s">
        <v>502</v>
      </c>
      <c r="AC24" s="28"/>
      <c r="AD24" s="28"/>
      <c r="AE24" s="28"/>
      <c r="AF24" s="27"/>
      <c r="AK24" s="39" t="str">
        <f>CHAR(CODE(AK23)+1)</f>
        <v>W</v>
      </c>
    </row>
    <row r="25" spans="1:37" ht="13.5" customHeight="1" x14ac:dyDescent="0.2">
      <c r="A25" s="58"/>
      <c r="B25" s="57"/>
      <c r="F25" s="17" t="s">
        <v>121</v>
      </c>
      <c r="G25" s="16"/>
      <c r="H25" s="12" t="str">
        <f t="shared" si="1"/>
        <v/>
      </c>
      <c r="I25" s="12" t="str">
        <f t="shared" si="5"/>
        <v>一般会計</v>
      </c>
      <c r="K25" s="12"/>
      <c r="L25" s="12"/>
      <c r="O25" s="12"/>
      <c r="P25" s="12"/>
      <c r="Q25" s="18"/>
      <c r="T25" s="12"/>
      <c r="U25" s="29" t="s">
        <v>522</v>
      </c>
      <c r="W25" s="52"/>
      <c r="Y25" s="29" t="s">
        <v>281</v>
      </c>
      <c r="Z25" s="29" t="s">
        <v>409</v>
      </c>
      <c r="AA25" s="61" t="s">
        <v>375</v>
      </c>
      <c r="AB25" s="61" t="s">
        <v>503</v>
      </c>
      <c r="AC25" s="28"/>
      <c r="AD25" s="28"/>
      <c r="AE25" s="28"/>
      <c r="AF25" s="27"/>
      <c r="AK25" s="39" t="str">
        <f t="shared" si="7"/>
        <v>X</v>
      </c>
    </row>
    <row r="26" spans="1:37" ht="13.5" customHeight="1" x14ac:dyDescent="0.2">
      <c r="A26" s="58"/>
      <c r="B26" s="57"/>
      <c r="F26" s="17" t="s">
        <v>122</v>
      </c>
      <c r="G26" s="16"/>
      <c r="H26" s="12" t="str">
        <f t="shared" si="1"/>
        <v/>
      </c>
      <c r="I26" s="12" t="str">
        <f t="shared" si="5"/>
        <v>一般会計</v>
      </c>
      <c r="K26" s="12"/>
      <c r="L26" s="12"/>
      <c r="O26" s="12"/>
      <c r="P26" s="12"/>
      <c r="Q26" s="18"/>
      <c r="T26" s="12"/>
      <c r="U26" s="29" t="s">
        <v>523</v>
      </c>
      <c r="Y26" s="29" t="s">
        <v>282</v>
      </c>
      <c r="Z26" s="29" t="s">
        <v>410</v>
      </c>
      <c r="AA26" s="61" t="s">
        <v>376</v>
      </c>
      <c r="AB26" s="61" t="s">
        <v>504</v>
      </c>
      <c r="AC26" s="28"/>
      <c r="AD26" s="28"/>
      <c r="AE26" s="28"/>
      <c r="AF26" s="27"/>
      <c r="AK26" s="39" t="str">
        <f t="shared" si="7"/>
        <v>Y</v>
      </c>
    </row>
    <row r="27" spans="1:37" ht="13.5" customHeight="1" x14ac:dyDescent="0.2">
      <c r="A27" s="12" t="str">
        <f>IF(D23="", "-", D23)</f>
        <v>-</v>
      </c>
      <c r="B27" s="12"/>
      <c r="F27" s="17" t="s">
        <v>123</v>
      </c>
      <c r="G27" s="16"/>
      <c r="H27" s="12" t="str">
        <f t="shared" si="1"/>
        <v/>
      </c>
      <c r="I27" s="12" t="str">
        <f t="shared" si="5"/>
        <v>一般会計</v>
      </c>
      <c r="K27" s="12"/>
      <c r="L27" s="12"/>
      <c r="O27" s="12"/>
      <c r="P27" s="12"/>
      <c r="Q27" s="18"/>
      <c r="T27" s="12"/>
      <c r="U27" s="29" t="s">
        <v>524</v>
      </c>
      <c r="Y27" s="29" t="s">
        <v>283</v>
      </c>
      <c r="Z27" s="29" t="s">
        <v>411</v>
      </c>
      <c r="AA27" s="61" t="s">
        <v>377</v>
      </c>
      <c r="AB27" s="61" t="s">
        <v>505</v>
      </c>
      <c r="AC27" s="28"/>
      <c r="AD27" s="28"/>
      <c r="AE27" s="28"/>
      <c r="AF27" s="27"/>
      <c r="AK27" s="39"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29" t="s">
        <v>525</v>
      </c>
      <c r="Y28" s="29" t="s">
        <v>284</v>
      </c>
      <c r="Z28" s="29" t="s">
        <v>412</v>
      </c>
      <c r="AA28" s="61" t="s">
        <v>378</v>
      </c>
      <c r="AB28" s="61" t="s">
        <v>506</v>
      </c>
      <c r="AC28" s="28"/>
      <c r="AD28" s="28"/>
      <c r="AE28" s="28"/>
      <c r="AF28" s="27"/>
      <c r="AK28" s="39" t="s">
        <v>177</v>
      </c>
    </row>
    <row r="29" spans="1:37" ht="13.5" customHeight="1" x14ac:dyDescent="0.2">
      <c r="A29" s="12"/>
      <c r="B29" s="12"/>
      <c r="F29" s="17" t="s">
        <v>185</v>
      </c>
      <c r="G29" s="16"/>
      <c r="H29" s="12" t="str">
        <f t="shared" si="1"/>
        <v/>
      </c>
      <c r="I29" s="12" t="str">
        <f t="shared" si="5"/>
        <v>一般会計</v>
      </c>
      <c r="K29" s="12"/>
      <c r="L29" s="12"/>
      <c r="O29" s="12"/>
      <c r="P29" s="12"/>
      <c r="Q29" s="18"/>
      <c r="T29" s="12"/>
      <c r="U29" s="29" t="s">
        <v>526</v>
      </c>
      <c r="Y29" s="29" t="s">
        <v>285</v>
      </c>
      <c r="Z29" s="29" t="s">
        <v>413</v>
      </c>
      <c r="AA29" s="61" t="s">
        <v>379</v>
      </c>
      <c r="AB29" s="61" t="s">
        <v>507</v>
      </c>
      <c r="AC29" s="28"/>
      <c r="AD29" s="28"/>
      <c r="AE29" s="28"/>
      <c r="AF29" s="27"/>
      <c r="AK29" s="39" t="str">
        <f t="shared" si="7"/>
        <v>b</v>
      </c>
    </row>
    <row r="30" spans="1:37" ht="13.5" customHeight="1" x14ac:dyDescent="0.2">
      <c r="A30" s="12"/>
      <c r="B30" s="12"/>
      <c r="F30" s="17" t="s">
        <v>186</v>
      </c>
      <c r="G30" s="16"/>
      <c r="H30" s="12" t="str">
        <f t="shared" si="1"/>
        <v/>
      </c>
      <c r="I30" s="12" t="str">
        <f t="shared" si="5"/>
        <v>一般会計</v>
      </c>
      <c r="K30" s="12"/>
      <c r="L30" s="12"/>
      <c r="O30" s="12"/>
      <c r="P30" s="12"/>
      <c r="Q30" s="18"/>
      <c r="T30" s="12"/>
      <c r="U30" s="29" t="s">
        <v>527</v>
      </c>
      <c r="Y30" s="29" t="s">
        <v>286</v>
      </c>
      <c r="Z30" s="29" t="s">
        <v>414</v>
      </c>
      <c r="AA30" s="61" t="s">
        <v>380</v>
      </c>
      <c r="AB30" s="61" t="s">
        <v>508</v>
      </c>
      <c r="AC30" s="28"/>
      <c r="AD30" s="28"/>
      <c r="AE30" s="28"/>
      <c r="AF30" s="27"/>
      <c r="AK30" s="39" t="str">
        <f t="shared" si="7"/>
        <v>c</v>
      </c>
    </row>
    <row r="31" spans="1:37" ht="13.5" customHeight="1" x14ac:dyDescent="0.2">
      <c r="A31" s="12"/>
      <c r="B31" s="12"/>
      <c r="F31" s="17" t="s">
        <v>187</v>
      </c>
      <c r="G31" s="16"/>
      <c r="H31" s="12" t="str">
        <f t="shared" si="1"/>
        <v/>
      </c>
      <c r="I31" s="12" t="str">
        <f t="shared" si="5"/>
        <v>一般会計</v>
      </c>
      <c r="K31" s="12"/>
      <c r="L31" s="12"/>
      <c r="O31" s="12"/>
      <c r="P31" s="12"/>
      <c r="Q31" s="18"/>
      <c r="T31" s="12"/>
      <c r="U31" s="29" t="s">
        <v>528</v>
      </c>
      <c r="Y31" s="29" t="s">
        <v>287</v>
      </c>
      <c r="Z31" s="29" t="s">
        <v>415</v>
      </c>
      <c r="AA31" s="61" t="s">
        <v>381</v>
      </c>
      <c r="AB31" s="61" t="s">
        <v>509</v>
      </c>
      <c r="AC31" s="28"/>
      <c r="AD31" s="28"/>
      <c r="AE31" s="28"/>
      <c r="AF31" s="27"/>
      <c r="AK31" s="39" t="str">
        <f t="shared" si="7"/>
        <v>d</v>
      </c>
    </row>
    <row r="32" spans="1:37" ht="13.5" customHeight="1" x14ac:dyDescent="0.2">
      <c r="A32" s="12"/>
      <c r="B32" s="12"/>
      <c r="F32" s="17" t="s">
        <v>188</v>
      </c>
      <c r="G32" s="16"/>
      <c r="H32" s="12" t="str">
        <f t="shared" si="1"/>
        <v/>
      </c>
      <c r="I32" s="12" t="str">
        <f t="shared" si="5"/>
        <v>一般会計</v>
      </c>
      <c r="K32" s="12"/>
      <c r="L32" s="12"/>
      <c r="O32" s="12"/>
      <c r="P32" s="12"/>
      <c r="Q32" s="18"/>
      <c r="T32" s="12"/>
      <c r="U32" s="29" t="s">
        <v>529</v>
      </c>
      <c r="Y32" s="29" t="s">
        <v>288</v>
      </c>
      <c r="Z32" s="29" t="s">
        <v>416</v>
      </c>
      <c r="AA32" s="61" t="s">
        <v>62</v>
      </c>
      <c r="AB32" s="61" t="s">
        <v>62</v>
      </c>
      <c r="AC32" s="28"/>
      <c r="AD32" s="28"/>
      <c r="AE32" s="28"/>
      <c r="AF32" s="27"/>
      <c r="AK32" s="39" t="str">
        <f t="shared" si="7"/>
        <v>e</v>
      </c>
    </row>
    <row r="33" spans="1:37" ht="13.5" customHeight="1" x14ac:dyDescent="0.2">
      <c r="A33" s="12"/>
      <c r="B33" s="12"/>
      <c r="F33" s="17" t="s">
        <v>189</v>
      </c>
      <c r="G33" s="16"/>
      <c r="H33" s="12" t="str">
        <f t="shared" si="1"/>
        <v/>
      </c>
      <c r="I33" s="12" t="str">
        <f t="shared" si="5"/>
        <v>一般会計</v>
      </c>
      <c r="K33" s="12"/>
      <c r="L33" s="12"/>
      <c r="O33" s="12"/>
      <c r="P33" s="12"/>
      <c r="Q33" s="18"/>
      <c r="T33" s="12"/>
      <c r="U33" s="29" t="s">
        <v>530</v>
      </c>
      <c r="Y33" s="29" t="s">
        <v>289</v>
      </c>
      <c r="Z33" s="29" t="s">
        <v>417</v>
      </c>
      <c r="AA33" s="52"/>
      <c r="AB33" s="28"/>
      <c r="AC33" s="28"/>
      <c r="AD33" s="28"/>
      <c r="AE33" s="28"/>
      <c r="AF33" s="27"/>
      <c r="AK33" s="39" t="str">
        <f t="shared" si="7"/>
        <v>f</v>
      </c>
    </row>
    <row r="34" spans="1:37" ht="13.5" customHeight="1" x14ac:dyDescent="0.2">
      <c r="A34" s="12"/>
      <c r="B34" s="12"/>
      <c r="F34" s="17" t="s">
        <v>190</v>
      </c>
      <c r="G34" s="16"/>
      <c r="H34" s="12" t="str">
        <f t="shared" si="1"/>
        <v/>
      </c>
      <c r="I34" s="12" t="str">
        <f t="shared" si="5"/>
        <v>一般会計</v>
      </c>
      <c r="K34" s="12"/>
      <c r="L34" s="12"/>
      <c r="O34" s="12"/>
      <c r="P34" s="12"/>
      <c r="Q34" s="18"/>
      <c r="T34" s="12"/>
      <c r="U34" s="29" t="s">
        <v>531</v>
      </c>
      <c r="Y34" s="29" t="s">
        <v>290</v>
      </c>
      <c r="Z34" s="29" t="s">
        <v>418</v>
      </c>
      <c r="AB34" s="28"/>
      <c r="AC34" s="28"/>
      <c r="AD34" s="28"/>
      <c r="AE34" s="28"/>
      <c r="AF34" s="27"/>
      <c r="AK34" s="39" t="str">
        <f t="shared" si="7"/>
        <v>g</v>
      </c>
    </row>
    <row r="35" spans="1:37" ht="13.5" customHeight="1" x14ac:dyDescent="0.2">
      <c r="A35" s="12"/>
      <c r="B35" s="12"/>
      <c r="F35" s="17" t="s">
        <v>191</v>
      </c>
      <c r="G35" s="16"/>
      <c r="H35" s="12" t="str">
        <f t="shared" si="1"/>
        <v/>
      </c>
      <c r="I35" s="12" t="str">
        <f t="shared" si="5"/>
        <v>一般会計</v>
      </c>
      <c r="K35" s="12"/>
      <c r="L35" s="12"/>
      <c r="O35" s="12"/>
      <c r="P35" s="12"/>
      <c r="Q35" s="18"/>
      <c r="T35" s="12"/>
      <c r="U35" s="29" t="s">
        <v>532</v>
      </c>
      <c r="Y35" s="29" t="s">
        <v>291</v>
      </c>
      <c r="Z35" s="29" t="s">
        <v>419</v>
      </c>
      <c r="AC35" s="28"/>
      <c r="AF35" s="27"/>
      <c r="AK35" s="39" t="str">
        <f t="shared" si="7"/>
        <v>h</v>
      </c>
    </row>
    <row r="36" spans="1:37" ht="13.5" customHeight="1" x14ac:dyDescent="0.2">
      <c r="A36" s="12"/>
      <c r="B36" s="12"/>
      <c r="F36" s="17" t="s">
        <v>192</v>
      </c>
      <c r="G36" s="16"/>
      <c r="H36" s="12" t="str">
        <f t="shared" si="1"/>
        <v/>
      </c>
      <c r="I36" s="12" t="str">
        <f t="shared" si="5"/>
        <v>一般会計</v>
      </c>
      <c r="K36" s="12"/>
      <c r="L36" s="12"/>
      <c r="O36" s="12"/>
      <c r="P36" s="12"/>
      <c r="Q36" s="18"/>
      <c r="T36" s="12"/>
      <c r="Y36" s="29" t="s">
        <v>292</v>
      </c>
      <c r="Z36" s="29" t="s">
        <v>420</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293</v>
      </c>
      <c r="Z37" s="29" t="s">
        <v>421</v>
      </c>
      <c r="AF37" s="27"/>
      <c r="AK37" s="39" t="str">
        <f t="shared" si="7"/>
        <v>j</v>
      </c>
    </row>
    <row r="38" spans="1:37" x14ac:dyDescent="0.2">
      <c r="A38" s="12"/>
      <c r="B38" s="12"/>
      <c r="F38" s="12"/>
      <c r="G38" s="18"/>
      <c r="K38" s="12"/>
      <c r="L38" s="12"/>
      <c r="O38" s="12"/>
      <c r="P38" s="12"/>
      <c r="Q38" s="18"/>
      <c r="T38" s="12"/>
      <c r="Y38" s="29" t="s">
        <v>294</v>
      </c>
      <c r="Z38" s="29" t="s">
        <v>422</v>
      </c>
      <c r="AF38" s="27"/>
      <c r="AK38" s="39" t="str">
        <f t="shared" si="7"/>
        <v>k</v>
      </c>
    </row>
    <row r="39" spans="1:37" x14ac:dyDescent="0.2">
      <c r="A39" s="12"/>
      <c r="B39" s="12"/>
      <c r="F39" s="12" t="str">
        <f>I37</f>
        <v>一般会計</v>
      </c>
      <c r="G39" s="18"/>
      <c r="K39" s="12"/>
      <c r="L39" s="12"/>
      <c r="O39" s="12"/>
      <c r="P39" s="12"/>
      <c r="Q39" s="18"/>
      <c r="T39" s="12"/>
      <c r="U39" s="29" t="s">
        <v>534</v>
      </c>
      <c r="Y39" s="29" t="s">
        <v>295</v>
      </c>
      <c r="Z39" s="29" t="s">
        <v>423</v>
      </c>
      <c r="AF39" s="27"/>
      <c r="AK39" s="39" t="str">
        <f t="shared" si="7"/>
        <v>l</v>
      </c>
    </row>
    <row r="40" spans="1:37" x14ac:dyDescent="0.2">
      <c r="A40" s="12"/>
      <c r="B40" s="12"/>
      <c r="F40" s="12"/>
      <c r="G40" s="18"/>
      <c r="K40" s="12"/>
      <c r="L40" s="12"/>
      <c r="O40" s="12"/>
      <c r="P40" s="12"/>
      <c r="Q40" s="18"/>
      <c r="T40" s="12"/>
      <c r="U40" s="29"/>
      <c r="Y40" s="29" t="s">
        <v>296</v>
      </c>
      <c r="Z40" s="29" t="s">
        <v>424</v>
      </c>
      <c r="AF40" s="27"/>
      <c r="AK40" s="39" t="str">
        <f t="shared" si="7"/>
        <v>m</v>
      </c>
    </row>
    <row r="41" spans="1:37" x14ac:dyDescent="0.2">
      <c r="A41" s="12"/>
      <c r="B41" s="12"/>
      <c r="F41" s="12"/>
      <c r="G41" s="18"/>
      <c r="K41" s="12"/>
      <c r="L41" s="12"/>
      <c r="O41" s="12"/>
      <c r="P41" s="12"/>
      <c r="Q41" s="18"/>
      <c r="T41" s="12"/>
      <c r="U41" s="29" t="s">
        <v>236</v>
      </c>
      <c r="Y41" s="29" t="s">
        <v>297</v>
      </c>
      <c r="Z41" s="29" t="s">
        <v>425</v>
      </c>
      <c r="AF41" s="27"/>
      <c r="AK41" s="39" t="str">
        <f t="shared" si="7"/>
        <v>n</v>
      </c>
    </row>
    <row r="42" spans="1:37" x14ac:dyDescent="0.2">
      <c r="A42" s="12"/>
      <c r="B42" s="12"/>
      <c r="F42" s="12"/>
      <c r="G42" s="18"/>
      <c r="K42" s="12"/>
      <c r="L42" s="12"/>
      <c r="O42" s="12"/>
      <c r="P42" s="12"/>
      <c r="Q42" s="18"/>
      <c r="T42" s="12"/>
      <c r="U42" s="29" t="s">
        <v>246</v>
      </c>
      <c r="Y42" s="29" t="s">
        <v>298</v>
      </c>
      <c r="Z42" s="29" t="s">
        <v>426</v>
      </c>
      <c r="AF42" s="27"/>
      <c r="AK42" s="39" t="str">
        <f t="shared" si="7"/>
        <v>o</v>
      </c>
    </row>
    <row r="43" spans="1:37" x14ac:dyDescent="0.2">
      <c r="A43" s="12"/>
      <c r="B43" s="12"/>
      <c r="F43" s="12"/>
      <c r="G43" s="18"/>
      <c r="K43" s="12"/>
      <c r="L43" s="12"/>
      <c r="O43" s="12"/>
      <c r="P43" s="12"/>
      <c r="Q43" s="18"/>
      <c r="T43" s="12"/>
      <c r="Y43" s="29" t="s">
        <v>299</v>
      </c>
      <c r="Z43" s="29" t="s">
        <v>427</v>
      </c>
      <c r="AF43" s="27"/>
      <c r="AK43" s="39" t="str">
        <f t="shared" si="7"/>
        <v>p</v>
      </c>
    </row>
    <row r="44" spans="1:37" x14ac:dyDescent="0.2">
      <c r="A44" s="12"/>
      <c r="B44" s="12"/>
      <c r="F44" s="12"/>
      <c r="G44" s="18"/>
      <c r="K44" s="12"/>
      <c r="L44" s="12"/>
      <c r="O44" s="12"/>
      <c r="P44" s="12"/>
      <c r="Q44" s="18"/>
      <c r="T44" s="12"/>
      <c r="Y44" s="29" t="s">
        <v>300</v>
      </c>
      <c r="Z44" s="29" t="s">
        <v>428</v>
      </c>
      <c r="AF44" s="27"/>
      <c r="AK44" s="39" t="str">
        <f t="shared" si="7"/>
        <v>q</v>
      </c>
    </row>
    <row r="45" spans="1:37" x14ac:dyDescent="0.2">
      <c r="A45" s="12"/>
      <c r="B45" s="12"/>
      <c r="F45" s="12"/>
      <c r="G45" s="18"/>
      <c r="K45" s="12"/>
      <c r="L45" s="12"/>
      <c r="O45" s="12"/>
      <c r="P45" s="12"/>
      <c r="Q45" s="18"/>
      <c r="T45" s="12"/>
      <c r="U45" s="26" t="s">
        <v>156</v>
      </c>
      <c r="Y45" s="29" t="s">
        <v>301</v>
      </c>
      <c r="Z45" s="29" t="s">
        <v>429</v>
      </c>
      <c r="AF45" s="27"/>
      <c r="AK45" s="39" t="str">
        <f t="shared" si="7"/>
        <v>r</v>
      </c>
    </row>
    <row r="46" spans="1:37" x14ac:dyDescent="0.2">
      <c r="A46" s="12"/>
      <c r="B46" s="12"/>
      <c r="F46" s="12"/>
      <c r="G46" s="18"/>
      <c r="K46" s="12"/>
      <c r="L46" s="12"/>
      <c r="O46" s="12"/>
      <c r="P46" s="12"/>
      <c r="Q46" s="18"/>
      <c r="T46" s="12"/>
      <c r="U46" s="68" t="s">
        <v>561</v>
      </c>
      <c r="Y46" s="29" t="s">
        <v>302</v>
      </c>
      <c r="Z46" s="29" t="s">
        <v>430</v>
      </c>
      <c r="AF46" s="27"/>
      <c r="AK46" s="39" t="str">
        <f t="shared" si="7"/>
        <v>s</v>
      </c>
    </row>
    <row r="47" spans="1:37" x14ac:dyDescent="0.2">
      <c r="A47" s="12"/>
      <c r="B47" s="12"/>
      <c r="F47" s="12"/>
      <c r="G47" s="18"/>
      <c r="K47" s="12"/>
      <c r="L47" s="12"/>
      <c r="O47" s="12"/>
      <c r="P47" s="12"/>
      <c r="Q47" s="18"/>
      <c r="T47" s="12"/>
      <c r="Y47" s="29" t="s">
        <v>303</v>
      </c>
      <c r="Z47" s="29" t="s">
        <v>431</v>
      </c>
      <c r="AF47" s="27"/>
      <c r="AK47" s="39" t="str">
        <f t="shared" si="7"/>
        <v>t</v>
      </c>
    </row>
    <row r="48" spans="1:37" x14ac:dyDescent="0.2">
      <c r="A48" s="12"/>
      <c r="B48" s="12"/>
      <c r="F48" s="12"/>
      <c r="G48" s="18"/>
      <c r="K48" s="12"/>
      <c r="L48" s="12"/>
      <c r="O48" s="12"/>
      <c r="P48" s="12"/>
      <c r="Q48" s="18"/>
      <c r="T48" s="12"/>
      <c r="U48" s="68">
        <v>2021</v>
      </c>
      <c r="Y48" s="29" t="s">
        <v>304</v>
      </c>
      <c r="Z48" s="29" t="s">
        <v>432</v>
      </c>
      <c r="AF48" s="27"/>
      <c r="AK48" s="39" t="str">
        <f t="shared" si="7"/>
        <v>u</v>
      </c>
    </row>
    <row r="49" spans="1:37" x14ac:dyDescent="0.2">
      <c r="A49" s="12"/>
      <c r="B49" s="12"/>
      <c r="F49" s="12"/>
      <c r="G49" s="18"/>
      <c r="K49" s="12"/>
      <c r="L49" s="12"/>
      <c r="O49" s="12"/>
      <c r="P49" s="12"/>
      <c r="Q49" s="18"/>
      <c r="T49" s="12"/>
      <c r="U49" s="68">
        <v>2022</v>
      </c>
      <c r="Y49" s="29" t="s">
        <v>305</v>
      </c>
      <c r="Z49" s="29" t="s">
        <v>433</v>
      </c>
      <c r="AF49" s="27"/>
      <c r="AK49" s="39" t="str">
        <f t="shared" si="7"/>
        <v>v</v>
      </c>
    </row>
    <row r="50" spans="1:37" x14ac:dyDescent="0.2">
      <c r="A50" s="12"/>
      <c r="B50" s="12"/>
      <c r="F50" s="12"/>
      <c r="G50" s="18"/>
      <c r="K50" s="12"/>
      <c r="L50" s="12"/>
      <c r="O50" s="12"/>
      <c r="P50" s="12"/>
      <c r="Q50" s="18"/>
      <c r="T50" s="12"/>
      <c r="U50" s="68">
        <v>2023</v>
      </c>
      <c r="Y50" s="29" t="s">
        <v>306</v>
      </c>
      <c r="Z50" s="29" t="s">
        <v>434</v>
      </c>
      <c r="AF50" s="27"/>
    </row>
    <row r="51" spans="1:37" x14ac:dyDescent="0.2">
      <c r="A51" s="12"/>
      <c r="B51" s="12"/>
      <c r="F51" s="12"/>
      <c r="G51" s="18"/>
      <c r="K51" s="12"/>
      <c r="L51" s="12"/>
      <c r="O51" s="12"/>
      <c r="P51" s="12"/>
      <c r="Q51" s="18"/>
      <c r="T51" s="12"/>
      <c r="U51" s="68">
        <v>2024</v>
      </c>
      <c r="Y51" s="29" t="s">
        <v>307</v>
      </c>
      <c r="Z51" s="29" t="s">
        <v>435</v>
      </c>
      <c r="AF51" s="27"/>
    </row>
    <row r="52" spans="1:37" x14ac:dyDescent="0.2">
      <c r="A52" s="12"/>
      <c r="B52" s="12"/>
      <c r="F52" s="12"/>
      <c r="G52" s="18"/>
      <c r="K52" s="12"/>
      <c r="L52" s="12"/>
      <c r="O52" s="12"/>
      <c r="P52" s="12"/>
      <c r="Q52" s="18"/>
      <c r="T52" s="12"/>
      <c r="U52" s="68">
        <v>2025</v>
      </c>
      <c r="Y52" s="29" t="s">
        <v>308</v>
      </c>
      <c r="Z52" s="29" t="s">
        <v>436</v>
      </c>
      <c r="AF52" s="27"/>
    </row>
    <row r="53" spans="1:37" x14ac:dyDescent="0.2">
      <c r="A53" s="12"/>
      <c r="B53" s="12"/>
      <c r="F53" s="12"/>
      <c r="G53" s="18"/>
      <c r="K53" s="12"/>
      <c r="L53" s="12"/>
      <c r="O53" s="12"/>
      <c r="P53" s="12"/>
      <c r="Q53" s="18"/>
      <c r="T53" s="12"/>
      <c r="U53" s="68">
        <v>2026</v>
      </c>
      <c r="Y53" s="29" t="s">
        <v>309</v>
      </c>
      <c r="Z53" s="29" t="s">
        <v>437</v>
      </c>
      <c r="AF53" s="27"/>
    </row>
    <row r="54" spans="1:37" x14ac:dyDescent="0.2">
      <c r="A54" s="12"/>
      <c r="B54" s="12"/>
      <c r="F54" s="12"/>
      <c r="G54" s="18"/>
      <c r="K54" s="12"/>
      <c r="L54" s="12"/>
      <c r="O54" s="12"/>
      <c r="P54" s="19"/>
      <c r="Q54" s="18"/>
      <c r="T54" s="12"/>
      <c r="Y54" s="29" t="s">
        <v>310</v>
      </c>
      <c r="Z54" s="29" t="s">
        <v>438</v>
      </c>
      <c r="AF54" s="27"/>
    </row>
    <row r="55" spans="1:37" x14ac:dyDescent="0.2">
      <c r="A55" s="12"/>
      <c r="B55" s="12"/>
      <c r="F55" s="12"/>
      <c r="G55" s="18"/>
      <c r="K55" s="12"/>
      <c r="L55" s="12"/>
      <c r="O55" s="12"/>
      <c r="P55" s="12"/>
      <c r="Q55" s="18"/>
      <c r="T55" s="12"/>
      <c r="Y55" s="29" t="s">
        <v>311</v>
      </c>
      <c r="Z55" s="29" t="s">
        <v>439</v>
      </c>
      <c r="AF55" s="27"/>
    </row>
    <row r="56" spans="1:37" x14ac:dyDescent="0.2">
      <c r="A56" s="12"/>
      <c r="B56" s="12"/>
      <c r="F56" s="12"/>
      <c r="G56" s="18"/>
      <c r="K56" s="12"/>
      <c r="L56" s="12"/>
      <c r="O56" s="12"/>
      <c r="P56" s="12"/>
      <c r="Q56" s="18"/>
      <c r="T56" s="12"/>
      <c r="U56" s="68">
        <v>20</v>
      </c>
      <c r="Y56" s="29" t="s">
        <v>312</v>
      </c>
      <c r="Z56" s="29" t="s">
        <v>440</v>
      </c>
      <c r="AF56" s="27"/>
    </row>
    <row r="57" spans="1:37" x14ac:dyDescent="0.2">
      <c r="A57" s="12"/>
      <c r="B57" s="12"/>
      <c r="F57" s="12"/>
      <c r="G57" s="18"/>
      <c r="K57" s="12"/>
      <c r="L57" s="12"/>
      <c r="O57" s="12"/>
      <c r="P57" s="12"/>
      <c r="Q57" s="18"/>
      <c r="T57" s="12"/>
      <c r="U57" s="29" t="s">
        <v>510</v>
      </c>
      <c r="Y57" s="29" t="s">
        <v>313</v>
      </c>
      <c r="Z57" s="29" t="s">
        <v>441</v>
      </c>
      <c r="AF57" s="27"/>
    </row>
    <row r="58" spans="1:37" x14ac:dyDescent="0.2">
      <c r="A58" s="12"/>
      <c r="B58" s="12"/>
      <c r="F58" s="12"/>
      <c r="G58" s="18"/>
      <c r="K58" s="12"/>
      <c r="L58" s="12"/>
      <c r="O58" s="12"/>
      <c r="P58" s="12"/>
      <c r="Q58" s="18"/>
      <c r="T58" s="12"/>
      <c r="U58" s="29" t="s">
        <v>511</v>
      </c>
      <c r="Y58" s="29" t="s">
        <v>314</v>
      </c>
      <c r="Z58" s="29" t="s">
        <v>442</v>
      </c>
      <c r="AF58" s="27"/>
    </row>
    <row r="59" spans="1:37" x14ac:dyDescent="0.2">
      <c r="A59" s="12"/>
      <c r="B59" s="12"/>
      <c r="F59" s="12"/>
      <c r="G59" s="18"/>
      <c r="K59" s="12"/>
      <c r="L59" s="12"/>
      <c r="O59" s="12"/>
      <c r="P59" s="12"/>
      <c r="Q59" s="18"/>
      <c r="T59" s="12"/>
      <c r="Y59" s="29" t="s">
        <v>315</v>
      </c>
      <c r="Z59" s="29" t="s">
        <v>443</v>
      </c>
      <c r="AF59" s="27"/>
    </row>
    <row r="60" spans="1:37" x14ac:dyDescent="0.2">
      <c r="A60" s="12"/>
      <c r="B60" s="12"/>
      <c r="F60" s="12"/>
      <c r="G60" s="18"/>
      <c r="K60" s="12"/>
      <c r="L60" s="12"/>
      <c r="O60" s="12"/>
      <c r="P60" s="12"/>
      <c r="Q60" s="18"/>
      <c r="T60" s="12"/>
      <c r="Y60" s="29" t="s">
        <v>316</v>
      </c>
      <c r="Z60" s="29" t="s">
        <v>444</v>
      </c>
      <c r="AF60" s="27"/>
    </row>
    <row r="61" spans="1:37" x14ac:dyDescent="0.2">
      <c r="A61" s="12"/>
      <c r="B61" s="12"/>
      <c r="F61" s="12"/>
      <c r="G61" s="18"/>
      <c r="K61" s="12"/>
      <c r="L61" s="12"/>
      <c r="O61" s="12"/>
      <c r="P61" s="12"/>
      <c r="Q61" s="18"/>
      <c r="T61" s="12"/>
      <c r="Y61" s="29" t="s">
        <v>317</v>
      </c>
      <c r="Z61" s="29" t="s">
        <v>445</v>
      </c>
      <c r="AF61" s="27"/>
    </row>
    <row r="62" spans="1:37" x14ac:dyDescent="0.2">
      <c r="A62" s="12"/>
      <c r="B62" s="12"/>
      <c r="F62" s="12"/>
      <c r="G62" s="18"/>
      <c r="K62" s="12"/>
      <c r="L62" s="12"/>
      <c r="O62" s="12"/>
      <c r="P62" s="12"/>
      <c r="Q62" s="18"/>
      <c r="T62" s="12"/>
      <c r="Y62" s="29" t="s">
        <v>318</v>
      </c>
      <c r="Z62" s="29" t="s">
        <v>446</v>
      </c>
      <c r="AF62" s="27"/>
    </row>
    <row r="63" spans="1:37" x14ac:dyDescent="0.2">
      <c r="A63" s="12"/>
      <c r="B63" s="12"/>
      <c r="F63" s="12"/>
      <c r="G63" s="18"/>
      <c r="K63" s="12"/>
      <c r="L63" s="12"/>
      <c r="O63" s="12"/>
      <c r="P63" s="12"/>
      <c r="Q63" s="18"/>
      <c r="T63" s="12"/>
      <c r="Y63" s="29" t="s">
        <v>319</v>
      </c>
      <c r="Z63" s="29" t="s">
        <v>447</v>
      </c>
      <c r="AF63" s="27"/>
    </row>
    <row r="64" spans="1:37" x14ac:dyDescent="0.2">
      <c r="A64" s="12"/>
      <c r="B64" s="12"/>
      <c r="F64" s="12"/>
      <c r="G64" s="18"/>
      <c r="K64" s="12"/>
      <c r="L64" s="12"/>
      <c r="O64" s="12"/>
      <c r="P64" s="12"/>
      <c r="Q64" s="18"/>
      <c r="T64" s="12"/>
      <c r="Y64" s="29" t="s">
        <v>320</v>
      </c>
      <c r="Z64" s="29" t="s">
        <v>448</v>
      </c>
      <c r="AF64" s="27"/>
    </row>
    <row r="65" spans="1:32" x14ac:dyDescent="0.2">
      <c r="A65" s="12"/>
      <c r="B65" s="12"/>
      <c r="F65" s="12"/>
      <c r="G65" s="18"/>
      <c r="K65" s="12"/>
      <c r="L65" s="12"/>
      <c r="O65" s="12"/>
      <c r="P65" s="12"/>
      <c r="Q65" s="18"/>
      <c r="T65" s="12"/>
      <c r="Y65" s="29" t="s">
        <v>321</v>
      </c>
      <c r="Z65" s="29" t="s">
        <v>449</v>
      </c>
      <c r="AF65" s="27"/>
    </row>
    <row r="66" spans="1:32" x14ac:dyDescent="0.2">
      <c r="A66" s="12"/>
      <c r="B66" s="12"/>
      <c r="F66" s="12"/>
      <c r="G66" s="18"/>
      <c r="K66" s="12"/>
      <c r="L66" s="12"/>
      <c r="O66" s="12"/>
      <c r="P66" s="12"/>
      <c r="Q66" s="18"/>
      <c r="T66" s="12"/>
      <c r="Y66" s="29" t="s">
        <v>63</v>
      </c>
      <c r="Z66" s="29" t="s">
        <v>450</v>
      </c>
      <c r="AF66" s="27"/>
    </row>
    <row r="67" spans="1:32" x14ac:dyDescent="0.2">
      <c r="A67" s="12"/>
      <c r="B67" s="12"/>
      <c r="F67" s="12"/>
      <c r="G67" s="18"/>
      <c r="K67" s="12"/>
      <c r="L67" s="12"/>
      <c r="O67" s="12"/>
      <c r="P67" s="12"/>
      <c r="Q67" s="18"/>
      <c r="T67" s="12"/>
      <c r="Y67" s="29" t="s">
        <v>322</v>
      </c>
      <c r="Z67" s="29" t="s">
        <v>451</v>
      </c>
      <c r="AF67" s="27"/>
    </row>
    <row r="68" spans="1:32" x14ac:dyDescent="0.2">
      <c r="A68" s="12"/>
      <c r="B68" s="12"/>
      <c r="F68" s="12"/>
      <c r="G68" s="18"/>
      <c r="K68" s="12"/>
      <c r="L68" s="12"/>
      <c r="O68" s="12"/>
      <c r="P68" s="12"/>
      <c r="Q68" s="18"/>
      <c r="T68" s="12"/>
      <c r="Y68" s="29" t="s">
        <v>323</v>
      </c>
      <c r="Z68" s="29" t="s">
        <v>452</v>
      </c>
      <c r="AF68" s="27"/>
    </row>
    <row r="69" spans="1:32" x14ac:dyDescent="0.2">
      <c r="A69" s="12"/>
      <c r="B69" s="12"/>
      <c r="F69" s="12"/>
      <c r="G69" s="18"/>
      <c r="K69" s="12"/>
      <c r="L69" s="12"/>
      <c r="O69" s="12"/>
      <c r="P69" s="12"/>
      <c r="Q69" s="18"/>
      <c r="T69" s="12"/>
      <c r="Y69" s="29" t="s">
        <v>324</v>
      </c>
      <c r="Z69" s="29" t="s">
        <v>453</v>
      </c>
      <c r="AF69" s="27"/>
    </row>
    <row r="70" spans="1:32" x14ac:dyDescent="0.2">
      <c r="A70" s="12"/>
      <c r="B70" s="12"/>
      <c r="Y70" s="29" t="s">
        <v>325</v>
      </c>
      <c r="Z70" s="29" t="s">
        <v>454</v>
      </c>
    </row>
    <row r="71" spans="1:32" x14ac:dyDescent="0.2">
      <c r="Y71" s="29" t="s">
        <v>326</v>
      </c>
      <c r="Z71" s="29" t="s">
        <v>455</v>
      </c>
    </row>
    <row r="72" spans="1:32" x14ac:dyDescent="0.2">
      <c r="Y72" s="29" t="s">
        <v>327</v>
      </c>
      <c r="Z72" s="29" t="s">
        <v>456</v>
      </c>
    </row>
    <row r="73" spans="1:32" x14ac:dyDescent="0.2">
      <c r="Y73" s="29" t="s">
        <v>328</v>
      </c>
      <c r="Z73" s="29" t="s">
        <v>457</v>
      </c>
    </row>
    <row r="74" spans="1:32" x14ac:dyDescent="0.2">
      <c r="Y74" s="29" t="s">
        <v>329</v>
      </c>
      <c r="Z74" s="29" t="s">
        <v>458</v>
      </c>
    </row>
    <row r="75" spans="1:32" x14ac:dyDescent="0.2">
      <c r="Y75" s="29" t="s">
        <v>330</v>
      </c>
      <c r="Z75" s="29" t="s">
        <v>459</v>
      </c>
    </row>
    <row r="76" spans="1:32" x14ac:dyDescent="0.2">
      <c r="Y76" s="29" t="s">
        <v>331</v>
      </c>
      <c r="Z76" s="29" t="s">
        <v>460</v>
      </c>
    </row>
    <row r="77" spans="1:32" x14ac:dyDescent="0.2">
      <c r="Y77" s="29" t="s">
        <v>332</v>
      </c>
      <c r="Z77" s="29" t="s">
        <v>461</v>
      </c>
    </row>
    <row r="78" spans="1:32" x14ac:dyDescent="0.2">
      <c r="Y78" s="29" t="s">
        <v>333</v>
      </c>
      <c r="Z78" s="29" t="s">
        <v>462</v>
      </c>
    </row>
    <row r="79" spans="1:32" x14ac:dyDescent="0.2">
      <c r="Y79" s="29" t="s">
        <v>334</v>
      </c>
      <c r="Z79" s="29" t="s">
        <v>463</v>
      </c>
    </row>
    <row r="80" spans="1:32" x14ac:dyDescent="0.2">
      <c r="Y80" s="29" t="s">
        <v>335</v>
      </c>
      <c r="Z80" s="29" t="s">
        <v>464</v>
      </c>
    </row>
    <row r="81" spans="25:26" x14ac:dyDescent="0.2">
      <c r="Y81" s="29" t="s">
        <v>336</v>
      </c>
      <c r="Z81" s="29" t="s">
        <v>465</v>
      </c>
    </row>
    <row r="82" spans="25:26" x14ac:dyDescent="0.2">
      <c r="Y82" s="29" t="s">
        <v>337</v>
      </c>
      <c r="Z82" s="29" t="s">
        <v>466</v>
      </c>
    </row>
    <row r="83" spans="25:26" x14ac:dyDescent="0.2">
      <c r="Y83" s="29" t="s">
        <v>338</v>
      </c>
      <c r="Z83" s="29" t="s">
        <v>467</v>
      </c>
    </row>
    <row r="84" spans="25:26" x14ac:dyDescent="0.2">
      <c r="Y84" s="29" t="s">
        <v>339</v>
      </c>
      <c r="Z84" s="29" t="s">
        <v>468</v>
      </c>
    </row>
    <row r="85" spans="25:26" x14ac:dyDescent="0.2">
      <c r="Y85" s="29" t="s">
        <v>340</v>
      </c>
      <c r="Z85" s="29" t="s">
        <v>469</v>
      </c>
    </row>
    <row r="86" spans="25:26" x14ac:dyDescent="0.2">
      <c r="Y86" s="29" t="s">
        <v>341</v>
      </c>
      <c r="Z86" s="29" t="s">
        <v>470</v>
      </c>
    </row>
    <row r="87" spans="25:26" x14ac:dyDescent="0.2">
      <c r="Y87" s="29" t="s">
        <v>342</v>
      </c>
      <c r="Z87" s="29" t="s">
        <v>471</v>
      </c>
    </row>
    <row r="88" spans="25:26" x14ac:dyDescent="0.2">
      <c r="Y88" s="29" t="s">
        <v>343</v>
      </c>
      <c r="Z88" s="29" t="s">
        <v>472</v>
      </c>
    </row>
    <row r="89" spans="25:26" x14ac:dyDescent="0.2">
      <c r="Y89" s="29" t="s">
        <v>344</v>
      </c>
      <c r="Z89" s="29" t="s">
        <v>473</v>
      </c>
    </row>
    <row r="90" spans="25:26" x14ac:dyDescent="0.2">
      <c r="Y90" s="29" t="s">
        <v>345</v>
      </c>
      <c r="Z90" s="29" t="s">
        <v>474</v>
      </c>
    </row>
    <row r="91" spans="25:26" x14ac:dyDescent="0.2">
      <c r="Y91" s="29" t="s">
        <v>346</v>
      </c>
      <c r="Z91" s="29" t="s">
        <v>475</v>
      </c>
    </row>
    <row r="92" spans="25:26" x14ac:dyDescent="0.2">
      <c r="Y92" s="29" t="s">
        <v>347</v>
      </c>
      <c r="Z92" s="29" t="s">
        <v>476</v>
      </c>
    </row>
    <row r="93" spans="25:26" x14ac:dyDescent="0.2">
      <c r="Y93" s="29" t="s">
        <v>348</v>
      </c>
      <c r="Z93" s="29" t="s">
        <v>477</v>
      </c>
    </row>
    <row r="94" spans="25:26" x14ac:dyDescent="0.2">
      <c r="Y94" s="29" t="s">
        <v>349</v>
      </c>
      <c r="Z94" s="29" t="s">
        <v>478</v>
      </c>
    </row>
    <row r="95" spans="25:26" x14ac:dyDescent="0.2">
      <c r="Y95" s="29" t="s">
        <v>350</v>
      </c>
      <c r="Z95" s="29" t="s">
        <v>479</v>
      </c>
    </row>
    <row r="96" spans="25:26" x14ac:dyDescent="0.2">
      <c r="Y96" s="29" t="s">
        <v>254</v>
      </c>
      <c r="Z96" s="29" t="s">
        <v>480</v>
      </c>
    </row>
    <row r="97" spans="25:26" x14ac:dyDescent="0.2">
      <c r="Y97" s="29" t="s">
        <v>351</v>
      </c>
      <c r="Z97" s="29" t="s">
        <v>481</v>
      </c>
    </row>
    <row r="98" spans="25:26" x14ac:dyDescent="0.2">
      <c r="Y98" s="29" t="s">
        <v>352</v>
      </c>
      <c r="Z98" s="29" t="s">
        <v>482</v>
      </c>
    </row>
    <row r="99" spans="25:26" x14ac:dyDescent="0.2">
      <c r="Y99" s="29" t="s">
        <v>382</v>
      </c>
      <c r="Z99" s="29" t="s">
        <v>483</v>
      </c>
    </row>
    <row r="100" spans="25:26" x14ac:dyDescent="0.2">
      <c r="Y100" s="29" t="s">
        <v>565</v>
      </c>
      <c r="Z100" s="29"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2022-06-13T09:20:05Z</cp:lastPrinted>
  <dcterms:created xsi:type="dcterms:W3CDTF">2012-03-13T00:50:25Z</dcterms:created>
  <dcterms:modified xsi:type="dcterms:W3CDTF">2022-08-26T14:14:52Z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