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行政事業レビューシート!$A$2:$BH$203</definedName>
    <definedName name="_xlnm._FilterDatabase" localSheetId="2" hidden="1">別紙2!$A$1:$BK$9</definedName>
    <definedName name="_xlnm._FilterDatabase" localSheetId="3" hidden="1">別紙3!$A$2:$AZ$18</definedName>
    <definedName name="_xlnm.Print_Area" localSheetId="0">行政事業レビューシート!$A$1:$AX$203</definedName>
    <definedName name="_xlnm.Print_Area" localSheetId="2">別紙2!$A$1:$AX$9</definedName>
    <definedName name="_xlnm.Print_Area" localSheetId="3">別紙3!$A$1:$AX$17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8" i="11" l="1"/>
  <c r="P28" i="11"/>
  <c r="AM47" i="11" l="1"/>
  <c r="AI47" i="11"/>
  <c r="AE47" i="11"/>
  <c r="AE40" i="11"/>
  <c r="AI40" i="11"/>
  <c r="AM40" i="11"/>
  <c r="AY43" i="11" l="1"/>
  <c r="AY48" i="11" s="1"/>
  <c r="AY171" i="11"/>
  <c r="AY174" i="11" s="1"/>
  <c r="AY170" i="11"/>
  <c r="AY169" i="11"/>
  <c r="AY168" i="11"/>
  <c r="AY152" i="11"/>
  <c r="AY155" i="11" s="1"/>
  <c r="AY148" i="11"/>
  <c r="AY173" i="11" l="1"/>
  <c r="AY172" i="11"/>
  <c r="AY154" i="11"/>
  <c r="AY150" i="11"/>
  <c r="AY151" i="11"/>
  <c r="AY149" i="11"/>
  <c r="AY47" i="11"/>
  <c r="AY45" i="11"/>
  <c r="AY49" i="11"/>
  <c r="AY46" i="11"/>
  <c r="AY44" i="11"/>
  <c r="AY153"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99" i="11" l="1"/>
  <c r="AY195" i="11"/>
  <c r="AY197" i="11" s="1"/>
  <c r="AY191" i="11"/>
  <c r="AY194" i="11" s="1"/>
  <c r="AY187" i="11"/>
  <c r="AY189" i="11" s="1"/>
  <c r="AY183" i="11"/>
  <c r="AY186" i="11" s="1"/>
  <c r="AY179" i="11"/>
  <c r="AY181" i="11" s="1"/>
  <c r="AY175" i="11"/>
  <c r="AY178" i="11" s="1"/>
  <c r="AY161" i="11"/>
  <c r="AU160" i="11"/>
  <c r="Y160" i="11"/>
  <c r="AY157" i="11"/>
  <c r="AU156" i="11"/>
  <c r="Y156" i="11"/>
  <c r="AY156" i="11"/>
  <c r="AU151" i="11"/>
  <c r="Y151" i="11"/>
  <c r="AU147" i="11"/>
  <c r="Y147" i="11"/>
  <c r="AD21" i="11"/>
  <c r="W21" i="11"/>
  <c r="P21" i="11"/>
  <c r="AR18" i="11"/>
  <c r="AK18" i="11"/>
  <c r="AD18" i="11"/>
  <c r="AD20" i="11" s="1"/>
  <c r="W18" i="11"/>
  <c r="W20" i="11" s="1"/>
  <c r="P18" i="11"/>
  <c r="P20" i="11" s="1"/>
  <c r="AV2" i="11"/>
  <c r="AY182" i="11" l="1"/>
  <c r="AY190" i="11"/>
  <c r="AY198" i="11"/>
  <c r="AY180" i="11"/>
  <c r="AY188" i="11"/>
  <c r="AY196" i="11"/>
  <c r="AY159" i="11"/>
  <c r="AY160" i="11"/>
  <c r="AY177" i="11"/>
  <c r="AY185" i="11"/>
  <c r="AY193" i="11"/>
  <c r="AY158" i="11"/>
  <c r="AY176" i="11"/>
  <c r="AY184" i="11"/>
  <c r="AY192" i="11"/>
  <c r="AY13" i="7" l="1"/>
  <c r="AY9" i="7"/>
  <c r="AY10" i="7" s="1"/>
  <c r="AY11" i="7" l="1"/>
  <c r="AY17" i="7" l="1"/>
  <c r="AY18" i="7" s="1"/>
  <c r="AY15" i="7" l="1"/>
  <c r="AY16" i="7"/>
  <c r="AY14" i="7"/>
  <c r="AY12" i="7"/>
  <c r="AY5" i="7"/>
  <c r="AY6" i="7" s="1"/>
  <c r="AY2" i="7"/>
  <c r="AY4" i="7" s="1"/>
  <c r="AY6" i="6"/>
  <c r="AY8" i="6" s="1"/>
  <c r="AY2" i="6"/>
  <c r="AY7" i="6" l="1"/>
  <c r="AY9" i="6"/>
  <c r="AY3" i="7"/>
  <c r="AY7" i="7"/>
  <c r="AY8" i="7"/>
  <c r="AY4" i="6"/>
  <c r="AY3" i="6"/>
  <c r="AY5" i="6"/>
  <c r="C12" i="4" l="1"/>
  <c r="C23" i="4" l="1"/>
  <c r="AU9" i="6" l="1"/>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<sst xmlns="http://schemas.openxmlformats.org/spreadsheetml/2006/main" count="1033" uniqueCount="707">
  <si>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</si>
  <si>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</si>
  <si>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</si>
  <si>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</si>
  <si>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</si>
  <si>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</si>
  <si>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</si>
  <si>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</si>
  <si>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</si>
  <si>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</si>
  <si>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</si>
  <si>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</si>
  <si>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</si>
  <si>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</si>
  <si>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</si>
  <si>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</si>
  <si>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</si>
  <si>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</si>
  <si>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</si>
  <si>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</si>
  <si>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</si>
  <si>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</si>
  <si>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</si>
  <si>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</si>
  <si>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</si>
  <si>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</si>
  <si>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</si>
  <si>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</si>
  <si>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</si>
  <si>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</si>
  <si>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</si>
  <si>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</si>
  <si>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</si>
  <si>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</si>
  <si>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</si>
  <si>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</si>
  <si>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</si>
  <si>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</si>
  <si>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</si>
  <si>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</si>
  <si>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</si>
  <si>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</si>
  <si>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</si>
  <si>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</si>
  <si>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</si>
  <si>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</si>
  <si>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</si>
  <si>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</si>
  <si>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</si>
  <si>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</si>
  <si>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</si>
  <si>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</si>
  <si>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</si>
  <si>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</si>
  <si>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</si>
  <si>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</si>
  <si>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</si>
  <si>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</si>
  <si>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</si>
  <si>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</si>
  <si>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</si>
  <si>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</si>
  <si>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</si>
  <si>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</si>
  <si>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</si>
  <si>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</si>
  <si>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</si>
  <si>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</si>
  <si>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</si>
  <si>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</si>
  <si>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</si>
  <si>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</si>
  <si>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</si>
  <si>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</si>
  <si>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</si>
  <si>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</si>
  <si>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</si>
  <si>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</si>
  <si>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</si>
  <si>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</si>
  <si>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</si>
  <si>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</si>
  <si>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</si>
  <si>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</si>
  <si>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</si>
  <si>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</si>
  <si>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</si>
  <si>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</si>
  <si>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</si>
  <si>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</si>
  <si>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</si>
  <si>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</si>
  <si>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</si>
  <si>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</si>
  <si>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</si>
  <si>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</si>
  <si>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</si>
  <si>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</si>
  <si>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</si>
  <si>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</si>
  <si>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</si>
  <si>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</si>
  <si>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</si>
  <si>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</si>
  <si>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</si>
  <si>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</si>
  <si>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</si>
  <si>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</si>
  <si>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</si>
  <si>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</si>
  <si>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</si>
  <si>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</si>
  <si>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</si>
  <si>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</si>
  <si>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</si>
  <si>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</si>
  <si>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</si>
  <si>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</si>
  <si>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</si>
  <si>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</si>
  <si>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</si>
  <si>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</si>
  <si>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</si>
  <si>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</si>
  <si>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</si>
  <si>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</si>
  <si>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</si>
  <si>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</si>
  <si>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</si>
  <si>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</si>
  <si>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</si>
  <si>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</si>
  <si>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</si>
  <si>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</si>
  <si>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</si>
  <si>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</si>
  <si>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</si>
  <si>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</si>
  <si>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</si>
  <si>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</si>
  <si>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</si>
  <si>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</si>
  <si>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</si>
  <si>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</si>
  <si>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</si>
  <si>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</si>
  <si>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</si>
  <si>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</si>
  <si>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</si>
  <si>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</si>
  <si>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</si>
  <si>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</si>
  <si>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</si>
  <si>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</si>
  <si>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</si>
  <si>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</si>
  <si>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</si>
  <si>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</si>
  <si>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</si>
  <si>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</si>
  <si>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</si>
  <si>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</si>
  <si>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</si>
  <si>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</si>
  <si>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</si>
  <si>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</si>
  <si>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</si>
  <si>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</si>
  <si>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</si>
  <si>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</si>
  <si>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</si>
  <si>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</si>
  <si>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</si>
  <si>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</si>
  <si>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</si>
  <si>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</si>
  <si>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</si>
  <si>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</si>
  <si>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</si>
  <si>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</si>
  <si>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</si>
  <si>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</si>
  <si>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</si>
  <si>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</si>
  <si>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</si>
  <si>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</si>
  <si>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</si>
  <si>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</si>
  <si>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</si>
  <si>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</si>
  <si>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</si>
  <si>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</si>
  <si>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</si>
  <si>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</si>
  <si>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</si>
  <si>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</si>
  <si>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</si>
  <si>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</si>
  <si>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</si>
  <si>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</si>
  <si>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</si>
  <si>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</si>
  <si>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</si>
  <si>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</si>
  <si>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</si>
  <si>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</si>
  <si>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</si>
  <si>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</si>
  <si>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</si>
  <si>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</si>
  <si>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</si>
  <si>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</si>
  <si>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</si>
  <si>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</si>
  <si>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</si>
  <si>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</si>
  <si>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</si>
  <si>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</si>
  <si>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</si>
  <si>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</si>
  <si>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</si>
  <si>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</si>
  <si>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</si>
  <si>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</si>
  <si>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</si>
  <si>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</si>
  <si>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</si>
  <si>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</si>
  <si>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</si>
  <si>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</si>
  <si>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</si>
  <si>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</si>
  <si>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</si>
  <si>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</si>
  <si>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</si>
  <si>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</si>
  <si>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</si>
  <si>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</si>
  <si>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</si>
  <si>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</si>
  <si>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</si>
  <si>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</si>
  <si>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</si>
  <si>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</si>
  <si>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</si>
  <si>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</si>
  <si>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</si>
  <si>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</si>
  <si>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</si>
  <si>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</si>
  <si>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</si>
  <si>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</si>
  <si>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</si>
  <si>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</si>
  <si>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</si>
  <si>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</si>
  <si>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</si>
  <si>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</si>
  <si>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</si>
  <si>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</si>
  <si>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</si>
  <si>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</si>
  <si>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</si>
  <si>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</si>
  <si>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</si>
  <si>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</si>
  <si>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</si>
  <si>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</si>
  <si>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</si>
  <si>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</si>
  <si>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</si>
  <si>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</si>
  <si>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</si>
  <si>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</si>
  <si>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</si>
  <si>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</si>
  <si>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</si>
  <si>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</si>
  <si>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</si>
  <si>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</si>
  <si>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</si>
  <si>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</si>
  <si>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</si>
  <si>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</si>
  <si>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</si>
  <si>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</si>
  <si>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</si>
  <si>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</si>
  <si>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</si>
  <si>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</si>
  <si>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</si>
  <si>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</si>
  <si>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</si>
  <si>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</si>
  <si>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</si>
  <si>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</si>
  <si>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</si>
  <si>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</si>
  <si>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</si>
  <si>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</si>
  <si>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</si>
  <si>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</si>
  <si>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</si>
  <si>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</si>
  <si>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</si>
  <si>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</si>
  <si>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</si>
  <si>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</si>
  <si>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</si>
  <si>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</si>
  <si>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</si>
  <si>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</si>
  <si>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</si>
  <si>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</si>
  <si>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</si>
  <si>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</si>
  <si>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</si>
  <si>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</si>
  <si>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</si>
  <si>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</si>
  <si>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</si>
  <si>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</si>
  <si>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</si>
  <si>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</si>
  <si>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</si>
  <si>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</si>
  <si>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</si>
  <si>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</si>
  <si>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</si>
  <si>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</si>
  <si>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</si>
  <si>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</si>
  <si>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</si>
  <si>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</si>
  <si>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</si>
  <si>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</si>
  <si>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</si>
  <si>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</si>
  <si>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</si>
  <si>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</si>
  <si>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</si>
  <si>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</si>
  <si>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</si>
  <si>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</si>
  <si>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</si>
  <si>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</si>
  <si>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</si>
  <si>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</si>
  <si>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</si>
  <si>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</si>
  <si>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</si>
  <si>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</si>
  <si>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</si>
  <si>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</si>
  <si>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</si>
  <si>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</si>
  <si>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</si>
  <si>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</si>
  <si>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</si>
  <si>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</si>
  <si>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</si>
  <si>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</si>
  <si>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</si>
  <si>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</si>
  <si>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</si>
  <si>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</si>
  <si>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</si>
  <si>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</si>
  <si>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</si>
  <si>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</si>
  <si>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</si>
  <si>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</si>
  <si>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</si>
  <si>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</si>
  <si>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</si>
  <si>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</si>
  <si>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</si>
  <si>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</si>
  <si>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</si>
  <si>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</si>
  <si>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</si>
  <si>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</si>
  <si>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</si>
  <si>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</si>
  <si>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</si>
  <si>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</si>
  <si>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</si>
  <si>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</si>
  <si>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</si>
  <si>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</si>
  <si>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</si>
  <si>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</si>
  <si>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</si>
  <si>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</si>
  <si>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</si>
  <si>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</si>
  <si>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</si>
  <si>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</si>
  <si>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</si>
  <si>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</si>
  <si>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</si>
  <si>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</si>
  <si>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</si>
  <si>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</si>
  <si>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</si>
  <si>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</si>
  <si>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</si>
  <si>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</si>
  <si>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</si>
  <si>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</si>
  <si>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</si>
  <si>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</si>
  <si>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</si>
  <si>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</si>
  <si>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</si>
  <si>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</si>
  <si>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</si>
  <si>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</si>
  <si>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</si>
  <si>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</si>
  <si>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</si>
  <si>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</si>
  <si>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</si>
  <si>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</si>
  <si>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</si>
  <si>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</si>
  <si>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</si>
  <si>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</si>
  <si>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</si>
  <si>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</si>
  <si>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</si>
  <si>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</si>
  <si>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</si>
  <si>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</si>
  <si>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</si>
  <si>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</si>
  <si>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</si>
  <si>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</si>
  <si>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</si>
  <si>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</si>
  <si>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</si>
  <si>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</si>
  <si>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</si>
  <si>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</si>
  <si>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</si>
  <si>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</si>
  <si>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</si>
  <si>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</si>
  <si>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</si>
  <si>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</si>
  <si>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</si>
  <si>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</si>
  <si>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</si>
  <si>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</si>
  <si>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</si>
  <si>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</si>
  <si>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</si>
  <si>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</si>
  <si>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</si>
  <si>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</si>
  <si>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</si>
  <si>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</si>
  <si>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</si>
  <si>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</si>
  <si>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</si>
  <si>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</si>
  <si>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</si>
  <si>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</si>
  <si>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</si>
  <si>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</si>
  <si>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</si>
  <si>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</si>
  <si>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</si>
  <si>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</si>
  <si>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</si>
  <si>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</si>
  <si>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</si>
  <si>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</si>
  <si>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</si>
  <si>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</si>
  <si>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</si>
  <si>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</si>
  <si>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</si>
  <si>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</si>
  <si>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</si>
  <si>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</si>
  <si>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</si>
  <si>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</si>
  <si>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</si>
  <si>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</si>
  <si>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</si>
  <si>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</si>
  <si>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</si>
  <si>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</si>
  <si>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</si>
  <si>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</si>
  <si>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</si>
  <si>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</si>
  <si>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</si>
  <si>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</si>
  <si>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</si>
  <si>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</si>
  <si>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</si>
  <si>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</si>
  <si>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</si>
  <si>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</si>
  <si>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</si>
  <si>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</si>
  <si>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</si>
  <si>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</si>
  <si>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</si>
  <si>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</si>
  <si>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</si>
  <si>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</si>
  <si>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</si>
  <si>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</si>
  <si>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</si>
  <si>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</si>
  <si>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</si>
  <si>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</si>
  <si>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</si>
  <si>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</si>
  <si>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</si>
  <si>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</si>
  <si>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</si>
  <si>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</si>
  <si>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</si>
  <si>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</si>
  <si>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</si>
  <si>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</si>
  <si>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</si>
  <si>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</si>
  <si>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</si>
  <si>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</si>
  <si>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</si>
  <si>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</si>
  <si>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</si>
  <si>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</si>
  <si>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</si>
  <si>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</si>
  <si>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</si>
  <si>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</si>
  <si>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</si>
  <si>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</si>
  <si>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</si>
  <si>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</si>
  <si>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</si>
  <si>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</si>
  <si>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</si>
  <si>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</si>
  <si>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</si>
  <si>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</si>
  <si>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</si>
  <si>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</si>
  <si>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</si>
  <si>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</si>
  <si>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</si>
  <si>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</si>
  <si>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</si>
  <si>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</si>
  <si>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</si>
  <si>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</si>
  <si>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</si>
  <si>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</si>
  <si>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</si>
  <si>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</si>
  <si>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</si>
  <si>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</si>
  <si>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</si>
  <si>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</si>
  <si>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</si>
  <si>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</si>
  <si>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</si>
  <si>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</si>
  <si>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</si>
  <si>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</si>
  <si>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</si>
  <si>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</si>
  <si>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</si>
  <si>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</si>
  <si>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</si>
  <si>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</si>
  <si>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</si>
  <si>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</si>
  <si>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</si>
  <si>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</si>
  <si>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</si>
  <si>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市民活動の促進に必要な経費</t>
    <phoneticPr fontId="5"/>
  </si>
  <si>
    <t>政策統括官（経済社会システム担当）</t>
  </si>
  <si>
    <t>平成10年度</t>
    <rPh sb="0" eb="2">
      <t>ヘイセイ</t>
    </rPh>
    <rPh sb="4" eb="5">
      <t>ネン</t>
    </rPh>
    <rPh sb="5" eb="6">
      <t>ド</t>
    </rPh>
    <phoneticPr fontId="22"/>
  </si>
  <si>
    <t>終了予定なし</t>
    <rPh sb="0" eb="2">
      <t>シュウリョウ</t>
    </rPh>
    <rPh sb="2" eb="4">
      <t>ヨテイ</t>
    </rPh>
    <phoneticPr fontId="22"/>
  </si>
  <si>
    <t>参事官（共助社会づくり推進担当）</t>
  </si>
  <si>
    <t>小川　敦之</t>
    <rPh sb="0" eb="2">
      <t>オガワ</t>
    </rPh>
    <rPh sb="3" eb="5">
      <t>アツシ</t>
    </rPh>
    <phoneticPr fontId="5"/>
  </si>
  <si>
    <t>○</t>
  </si>
  <si>
    <t>内閣府設置法第4条第3項第36号
特定非営利活動促進法</t>
  </si>
  <si>
    <t>-</t>
  </si>
  <si>
    <t>-</t>
    <phoneticPr fontId="5"/>
  </si>
  <si>
    <t>市民活動促進等調査費</t>
    <rPh sb="0" eb="2">
      <t>シミン</t>
    </rPh>
    <rPh sb="2" eb="4">
      <t>カツドウ</t>
    </rPh>
    <rPh sb="4" eb="6">
      <t>ソクシン</t>
    </rPh>
    <rPh sb="6" eb="7">
      <t>トウ</t>
    </rPh>
    <rPh sb="7" eb="9">
      <t>チョウサ</t>
    </rPh>
    <rPh sb="9" eb="10">
      <t>ヒ</t>
    </rPh>
    <phoneticPr fontId="5"/>
  </si>
  <si>
    <t>庁費</t>
    <rPh sb="0" eb="2">
      <t>チョウヒ</t>
    </rPh>
    <phoneticPr fontId="5"/>
  </si>
  <si>
    <t>職員旅費</t>
    <rPh sb="0" eb="2">
      <t>ショクイン</t>
    </rPh>
    <rPh sb="2" eb="4">
      <t>リョヒ</t>
    </rPh>
    <phoneticPr fontId="5"/>
  </si>
  <si>
    <t>諸謝金</t>
    <rPh sb="0" eb="3">
      <t>ショシャキン</t>
    </rPh>
    <phoneticPr fontId="5"/>
  </si>
  <si>
    <t>委員等旅費</t>
    <rPh sb="0" eb="2">
      <t>イイン</t>
    </rPh>
    <rPh sb="2" eb="3">
      <t>トウ</t>
    </rPh>
    <rPh sb="3" eb="5">
      <t>リョヒ</t>
    </rPh>
    <phoneticPr fontId="5"/>
  </si>
  <si>
    <t>市民活動担当課長ブロック会議の開催に必要な経費
／会議の開催回数　　　　</t>
    <phoneticPr fontId="5"/>
  </si>
  <si>
    <t>　円/回数</t>
    <rPh sb="1" eb="2">
      <t>エン</t>
    </rPh>
    <rPh sb="3" eb="5">
      <t>カイスウ</t>
    </rPh>
    <phoneticPr fontId="5"/>
  </si>
  <si>
    <t>円</t>
    <phoneticPr fontId="5"/>
  </si>
  <si>
    <t>867,160/6</t>
  </si>
  <si>
    <t>0</t>
  </si>
  <si>
    <t>回数</t>
    <rPh sb="0" eb="2">
      <t>カイスウ</t>
    </rPh>
    <phoneticPr fontId="5"/>
  </si>
  <si>
    <t>ＮＰＯホームページのアクセス数
対前年度以上</t>
  </si>
  <si>
    <t>NPOホームページへのアクセス数</t>
  </si>
  <si>
    <t>アクセス数</t>
    <rPh sb="4" eb="5">
      <t>スウ</t>
    </rPh>
    <phoneticPr fontId="5"/>
  </si>
  <si>
    <t>認定（特例認定を含む）特定非営利活動法人の認定法人数　
対前年度以上</t>
  </si>
  <si>
    <t>認定（特例認定を含む）特定非営利活動法人の認定数</t>
  </si>
  <si>
    <t>法人数</t>
    <rPh sb="0" eb="2">
      <t>ホウジン</t>
    </rPh>
    <rPh sb="2" eb="3">
      <t>スウ</t>
    </rPh>
    <phoneticPr fontId="5"/>
  </si>
  <si>
    <t>平成24年４月の改正法施行に伴い、個々の法人の認証・監督業務については所轄庁（都道府県・政令市）が実施し、国全体の制度の円滑な施行、課題解決のための施策検討、制度普及のための情報発信等を国が担当している。</t>
  </si>
  <si>
    <t>共助社会の形成に当たり、NPO等が今後もますます重要な役割を果たすことが期待されており、法の適切な施行や情報提供等を行う必要がある。</t>
  </si>
  <si>
    <t>支出先の選定に当たっては、基本的には一般競争入札又は見積り合わせを行うことにより競争性のある調達方式としている。</t>
    <phoneticPr fontId="5"/>
  </si>
  <si>
    <t>‐</t>
  </si>
  <si>
    <t>ノウハウ、技術、実績等を勘案して合理的と判断される場合、再委託を認めている。</t>
  </si>
  <si>
    <t>制度周知及び情報提供のためのＮＰＯホームページの運用や各種調査の実施等、事業目的に向けて必要な費用・使途となっている。</t>
  </si>
  <si>
    <t>内閣府ＮＰＯホームページのアクセス数
https://www.npo-homepage.go.jp/</t>
    <phoneticPr fontId="5"/>
  </si>
  <si>
    <t>・ＮＰＯホームページは、利用者に使いやすいよう毎年改良しており、また制度周知のための説明会等を行うことで、引き続き、様々な情報発信の強化を図っているところであり、毎年、認定・特例認定ＮＰＯ法人数は着実に増加していることから周知が進んでいるものと考える。
・少額随意契約については複数社から見積書を徴収するなど、適正性を確保している。その他の事業については、競争性のある入札を実施して費用の効率的な執行に努めた。</t>
    <phoneticPr fontId="5"/>
  </si>
  <si>
    <t>引き続き、事業の必要性を十分踏まえながら、適時・適切な予算要求を行うとともに、適当な入札実施や進捗管理等により効率的な予算執行を行う。</t>
    <phoneticPr fontId="5"/>
  </si>
  <si>
    <t>3</t>
  </si>
  <si>
    <t>33</t>
  </si>
  <si>
    <t>21</t>
  </si>
  <si>
    <t>23</t>
  </si>
  <si>
    <t>19</t>
  </si>
  <si>
    <t>16</t>
  </si>
  <si>
    <t>15</t>
  </si>
  <si>
    <t>14</t>
  </si>
  <si>
    <t>-</t>
    <phoneticPr fontId="5"/>
  </si>
  <si>
    <t>　　　</t>
    <phoneticPr fontId="5"/>
  </si>
  <si>
    <t>☑</t>
  </si>
  <si>
    <t>役務等</t>
    <rPh sb="0" eb="2">
      <t>エキム</t>
    </rPh>
    <rPh sb="2" eb="3">
      <t>トウ</t>
    </rPh>
    <phoneticPr fontId="5"/>
  </si>
  <si>
    <t>NPO情報管理・公開システムに係る機器の賃貸借、データセンター（ホスティング）借入、システム移行及び業務支援等</t>
  </si>
  <si>
    <t>NPO情報管理・公開システムに係る機器の賃貸借、データセンター（ホスティング）借入、システム移行及び業務支援等</t>
    <phoneticPr fontId="5"/>
  </si>
  <si>
    <t>外部委託</t>
    <rPh sb="0" eb="2">
      <t>ガイブ</t>
    </rPh>
    <rPh sb="2" eb="4">
      <t>イタク</t>
    </rPh>
    <phoneticPr fontId="5"/>
  </si>
  <si>
    <t>㈱ライテック</t>
    <phoneticPr fontId="5"/>
  </si>
  <si>
    <t>役務費等</t>
    <rPh sb="0" eb="3">
      <t>エキムヒ</t>
    </rPh>
    <rPh sb="3" eb="4">
      <t>トウ</t>
    </rPh>
    <phoneticPr fontId="5"/>
  </si>
  <si>
    <t>ウェブ報告システムの構築（NPO情報管理・公開システムの機能拡張）に係る設計・開発等業務）</t>
    <phoneticPr fontId="5"/>
  </si>
  <si>
    <t>E.弁護士法人ベーカー＆マッケンジー法律事務所</t>
    <phoneticPr fontId="5"/>
  </si>
  <si>
    <t>調査経費</t>
    <rPh sb="0" eb="2">
      <t>チョウサ</t>
    </rPh>
    <rPh sb="2" eb="4">
      <t>ケイヒ</t>
    </rPh>
    <phoneticPr fontId="5"/>
  </si>
  <si>
    <t>諸外国の非営利団体による出資法制比較に係る調査業務</t>
    <phoneticPr fontId="5"/>
  </si>
  <si>
    <t xml:space="preserve">Wrigleys Solicitors LLP </t>
    <phoneticPr fontId="5"/>
  </si>
  <si>
    <t xml:space="preserve">F. Wrigleys Solicitors LLP </t>
    <phoneticPr fontId="5"/>
  </si>
  <si>
    <t>NPO情報管理・公開システムの更改に係る仕様書作成等調達支援業務</t>
    <phoneticPr fontId="5"/>
  </si>
  <si>
    <t xml:space="preserve"> FATF勧告の遵守に向けたNPO法人に関するリスク評価及び周知・広報内容等の調査業務 </t>
    <phoneticPr fontId="5"/>
  </si>
  <si>
    <t>ＦＡＴＦ勧告の遵守に向けたＮＰＯに関する取組の海外事例調査</t>
    <phoneticPr fontId="5"/>
  </si>
  <si>
    <t>ＮＰＯ情報管理・公開システムにおけるウイルス対策ソフトの入替え等作業</t>
    <phoneticPr fontId="5"/>
  </si>
  <si>
    <t>K.合資会社ワールドマート</t>
    <phoneticPr fontId="5"/>
  </si>
  <si>
    <t>特定非営利活動法人に関する活動計算書等のデータ入力作業</t>
    <phoneticPr fontId="5"/>
  </si>
  <si>
    <t>認定特定非営利活動法人等の活動状況に関するアンケート調査</t>
    <phoneticPr fontId="5"/>
  </si>
  <si>
    <t>ＥＬＮＥＴの利用</t>
    <phoneticPr fontId="5"/>
  </si>
  <si>
    <t>「特定非営利活動促進法に係る諸手続の手引き」の地方公共団体への梱包・発送</t>
    <phoneticPr fontId="5"/>
  </si>
  <si>
    <t>特定非営利活動促進法に係る諸手続の手引き（印刷製本）</t>
    <rPh sb="21" eb="23">
      <t>インサツ</t>
    </rPh>
    <rPh sb="23" eb="25">
      <t>セイホン</t>
    </rPh>
    <phoneticPr fontId="5"/>
  </si>
  <si>
    <t>令和２年度　特定非営利活動法人に関する実態調査（印刷製本）</t>
    <rPh sb="24" eb="26">
      <t>インサツ</t>
    </rPh>
    <rPh sb="26" eb="28">
      <t>セイホン</t>
    </rPh>
    <phoneticPr fontId="5"/>
  </si>
  <si>
    <t>国庫債務負担行為等</t>
  </si>
  <si>
    <t>Wrigleys Solicitors LLP</t>
    <phoneticPr fontId="5"/>
  </si>
  <si>
    <t>B</t>
  </si>
  <si>
    <t>合資会社ワールドマート</t>
    <phoneticPr fontId="5"/>
  </si>
  <si>
    <t>-</t>
    <phoneticPr fontId="5"/>
  </si>
  <si>
    <t xml:space="preserve">弁護士法人ベーカー＆マッケンジー法律事務所 </t>
    <phoneticPr fontId="5"/>
  </si>
  <si>
    <t>認定・特例認定法人数
https://www.npo-homepage.go.jp/about/toukei-info/nintei-houjin</t>
    <phoneticPr fontId="5"/>
  </si>
  <si>
    <t>-</t>
    <phoneticPr fontId="5"/>
  </si>
  <si>
    <t>FATF勧告の遵守に向けたNPOに関する取組の海外事例調査</t>
    <phoneticPr fontId="5"/>
  </si>
  <si>
    <t>-</t>
    <phoneticPr fontId="5"/>
  </si>
  <si>
    <t>説明会の開催</t>
    <rPh sb="0" eb="3">
      <t>セツメイカイ</t>
    </rPh>
    <rPh sb="4" eb="6">
      <t>カイサイ</t>
    </rPh>
    <phoneticPr fontId="5"/>
  </si>
  <si>
    <t>-</t>
    <phoneticPr fontId="5"/>
  </si>
  <si>
    <t>無</t>
  </si>
  <si>
    <t>有</t>
  </si>
  <si>
    <t>○成果物が公表されているホームページ
・ＮＰＯホームページ ：https://www.npo-homepage.go.jp/
・令和2年度 特定非営利活動法人に関する実態調査 ： https://www.npo-homepage.go.jp/toukei/npojittai-chousa/2020npojittai-chousa
○支出先上位10者リストのＢの１について、入札は平成29年度の実施。令和3年度に契約を延長。
○支出先上位10者リストのＦの１について、外国法人のため法人番号なし。</t>
    <rPh sb="64" eb="66">
      <t>レイワ</t>
    </rPh>
    <rPh sb="67" eb="69">
      <t>ネンド</t>
    </rPh>
    <rPh sb="200" eb="202">
      <t>レイワ</t>
    </rPh>
    <rPh sb="203" eb="205">
      <t>ネンド</t>
    </rPh>
    <rPh sb="206" eb="208">
      <t>ケイヤク</t>
    </rPh>
    <rPh sb="209" eb="211">
      <t>エンチョウ</t>
    </rPh>
    <rPh sb="214" eb="216">
      <t>シシュツ</t>
    </rPh>
    <rPh sb="216" eb="217">
      <t>サキ</t>
    </rPh>
    <rPh sb="217" eb="219">
      <t>ジョウイ</t>
    </rPh>
    <rPh sb="221" eb="222">
      <t>シャ</t>
    </rPh>
    <rPh sb="234" eb="236">
      <t>ガイコク</t>
    </rPh>
    <rPh sb="236" eb="238">
      <t>ホウジン</t>
    </rPh>
    <rPh sb="241" eb="243">
      <t>ホウジン</t>
    </rPh>
    <rPh sb="243" eb="245">
      <t>バンゴウ</t>
    </rPh>
    <phoneticPr fontId="5"/>
  </si>
  <si>
    <t>我が国経済を再生し、成長を持続的なものとするためには、すべての人材が、それぞれの持ち場で、持てる限りの能力を活かすことができる「全員参加」が重要であり、活力と共助の精神にあふれる社会をつくっていくことが必要である。こうした共助社会の形成に当たっては、NPO等が今後もますます重要な役割を果たすことが期待されている。これらをうけて、引き続き、寄附税制やNPO法等の周知を行うとともに、活力あふれる共助社会づくりを進めるための施策の在り方の検討及び施策の推進を行う。
また、NPO法人や所轄庁の事務の効率化を図るためのNPO法に基づく各種事務のオンライン化について、新型コロナウイルス感染症の感染拡大の影響を踏まえ、実現に向けてより一層の取組みを推進する。
『NPO情報管理・公開システムの経費については、令和４年度概算要求からデジタル庁にて予算計上』</t>
    <rPh sb="179" eb="180">
      <t>トウ</t>
    </rPh>
    <rPh sb="214" eb="215">
      <t>ア</t>
    </rPh>
    <rPh sb="216" eb="217">
      <t>カタ</t>
    </rPh>
    <rPh sb="220" eb="221">
      <t>オヨ</t>
    </rPh>
    <rPh sb="222" eb="223">
      <t>セ</t>
    </rPh>
    <rPh sb="223" eb="224">
      <t>サク</t>
    </rPh>
    <rPh sb="225" eb="227">
      <t>スイシン</t>
    </rPh>
    <rPh sb="228" eb="229">
      <t>オコナ</t>
    </rPh>
    <rPh sb="238" eb="240">
      <t>ホウジン</t>
    </rPh>
    <rPh sb="241" eb="244">
      <t>ショカツチョウ</t>
    </rPh>
    <rPh sb="245" eb="247">
      <t>ジム</t>
    </rPh>
    <rPh sb="248" eb="251">
      <t>コウリツカ</t>
    </rPh>
    <rPh sb="252" eb="253">
      <t>ハカ</t>
    </rPh>
    <rPh sb="260" eb="261">
      <t>ホウ</t>
    </rPh>
    <rPh sb="262" eb="263">
      <t>モト</t>
    </rPh>
    <rPh sb="265" eb="267">
      <t>カクシュ</t>
    </rPh>
    <rPh sb="267" eb="269">
      <t>ジム</t>
    </rPh>
    <rPh sb="275" eb="276">
      <t>カ</t>
    </rPh>
    <rPh sb="281" eb="283">
      <t>シンガタ</t>
    </rPh>
    <rPh sb="290" eb="293">
      <t>カンセンショウ</t>
    </rPh>
    <rPh sb="294" eb="296">
      <t>カンセン</t>
    </rPh>
    <rPh sb="296" eb="298">
      <t>カクダイ</t>
    </rPh>
    <rPh sb="299" eb="301">
      <t>エイキョウ</t>
    </rPh>
    <rPh sb="302" eb="303">
      <t>フ</t>
    </rPh>
    <rPh sb="306" eb="308">
      <t>ジツゲン</t>
    </rPh>
    <rPh sb="309" eb="310">
      <t>ム</t>
    </rPh>
    <rPh sb="314" eb="316">
      <t>イッソウ</t>
    </rPh>
    <rPh sb="317" eb="318">
      <t>ト</t>
    </rPh>
    <rPh sb="318" eb="319">
      <t>ク</t>
    </rPh>
    <rPh sb="321" eb="323">
      <t>スイシン</t>
    </rPh>
    <rPh sb="331" eb="333">
      <t>ジョウホウ</t>
    </rPh>
    <rPh sb="333" eb="335">
      <t>カンリ</t>
    </rPh>
    <rPh sb="336" eb="338">
      <t>コウカイ</t>
    </rPh>
    <phoneticPr fontId="5"/>
  </si>
  <si>
    <t>国における市民活動促進に係る施策、寄附税制やNPO法等について、内閣府からＮＰＯ法人を所轄する所轄庁（都道府県・政令市）に対して、説明会を開催する。</t>
    <rPh sb="17" eb="19">
      <t>キフ</t>
    </rPh>
    <rPh sb="19" eb="21">
      <t>ゼイセイ</t>
    </rPh>
    <rPh sb="32" eb="34">
      <t>ナイカク</t>
    </rPh>
    <rPh sb="34" eb="35">
      <t>フ</t>
    </rPh>
    <rPh sb="65" eb="68">
      <t>セツメイカイ</t>
    </rPh>
    <rPh sb="69" eb="71">
      <t>カイサイ</t>
    </rPh>
    <phoneticPr fontId="5"/>
  </si>
  <si>
    <t>寄附税制やＮＰＯ法等の周知のための説明会回数</t>
    <phoneticPr fontId="5"/>
  </si>
  <si>
    <t>令和2年12月に改正ＮＰＯ法が成立、令和3年6月施行された。新型コロナウイルス感染症が拡大する前の令和元年度と同様の見込みを設定したが、引続きコロナ禍ということもあり、手引きやパンフレットを配布、ポータルサイトのQ＆Aを充実させるなどした。</t>
    <rPh sb="0" eb="2">
      <t>レイワ</t>
    </rPh>
    <rPh sb="3" eb="4">
      <t>ネン</t>
    </rPh>
    <rPh sb="15" eb="17">
      <t>セイリツ</t>
    </rPh>
    <rPh sb="18" eb="20">
      <t>レイワ</t>
    </rPh>
    <rPh sb="21" eb="22">
      <t>ネン</t>
    </rPh>
    <rPh sb="23" eb="24">
      <t>ガツ</t>
    </rPh>
    <rPh sb="30" eb="32">
      <t>シンガタ</t>
    </rPh>
    <rPh sb="39" eb="42">
      <t>カンセンショウ</t>
    </rPh>
    <rPh sb="43" eb="45">
      <t>カクダイ</t>
    </rPh>
    <rPh sb="49" eb="51">
      <t>レイワ</t>
    </rPh>
    <rPh sb="51" eb="53">
      <t>ガンネン</t>
    </rPh>
    <rPh sb="53" eb="54">
      <t>ド</t>
    </rPh>
    <rPh sb="55" eb="57">
      <t>ドウヨウ</t>
    </rPh>
    <rPh sb="58" eb="60">
      <t>ミコ</t>
    </rPh>
    <rPh sb="62" eb="64">
      <t>セッテイ</t>
    </rPh>
    <rPh sb="68" eb="70">
      <t>ヒキツヅ</t>
    </rPh>
    <rPh sb="84" eb="86">
      <t>テビ</t>
    </rPh>
    <rPh sb="95" eb="97">
      <t>ハイフ</t>
    </rPh>
    <rPh sb="110" eb="112">
      <t>ジュウジツ</t>
    </rPh>
    <phoneticPr fontId="5"/>
  </si>
  <si>
    <t>経済財政運営と改革の基本方針2021
デジタル社会の実現に向けた重点計画
規制改革実施計画</t>
    <rPh sb="37" eb="39">
      <t>キセイ</t>
    </rPh>
    <rPh sb="39" eb="41">
      <t>カイカク</t>
    </rPh>
    <rPh sb="41" eb="43">
      <t>ジッシ</t>
    </rPh>
    <rPh sb="43" eb="45">
      <t>ケイカク</t>
    </rPh>
    <phoneticPr fontId="5"/>
  </si>
  <si>
    <t>新型コロナウイルス感染症による社会経済への影響が広範にみられる中、NPO法人等による社会課題解決に向けた取組みへの期待は引続き高い。さらに、共助社会の形成に当たり、NPO法人等は今後もますます重要な役割を果たすことが期待されている。そうした市民活動の推進を図っていく当該事業は、国民・社会のニーズに応えるものである。</t>
    <rPh sb="0" eb="2">
      <t>シンガタ</t>
    </rPh>
    <rPh sb="9" eb="12">
      <t>カンセンショウ</t>
    </rPh>
    <rPh sb="15" eb="17">
      <t>シャカイ</t>
    </rPh>
    <rPh sb="17" eb="19">
      <t>ケイザイ</t>
    </rPh>
    <rPh sb="21" eb="23">
      <t>エイキョウ</t>
    </rPh>
    <rPh sb="24" eb="26">
      <t>コウハン</t>
    </rPh>
    <rPh sb="31" eb="32">
      <t>ナカ</t>
    </rPh>
    <rPh sb="36" eb="38">
      <t>ホウジン</t>
    </rPh>
    <rPh sb="38" eb="39">
      <t>トウ</t>
    </rPh>
    <rPh sb="42" eb="44">
      <t>シャカイ</t>
    </rPh>
    <rPh sb="44" eb="46">
      <t>カダイ</t>
    </rPh>
    <rPh sb="46" eb="48">
      <t>カイケツ</t>
    </rPh>
    <rPh sb="49" eb="50">
      <t>ム</t>
    </rPh>
    <rPh sb="52" eb="54">
      <t>トリクミ</t>
    </rPh>
    <rPh sb="57" eb="59">
      <t>キタイ</t>
    </rPh>
    <rPh sb="60" eb="62">
      <t>ヒキツヅ</t>
    </rPh>
    <rPh sb="63" eb="64">
      <t>タカ</t>
    </rPh>
    <phoneticPr fontId="5"/>
  </si>
  <si>
    <t>認定（特例認定を含む）特定非営利活動法人数を対前年度以上にするという目標をたて、今年度目標を達成した。
NPOホームページの運用に関しては、引き続き制度周知を行うとともに、国民によりわかりやすく情報提供を行うため、毎年改修を行っている。同ページへのアクセス数の目標を対前年度以上に設定しているところだが、若干下回る結果となった。この要因としては、新型コロナウイルス感染症が拡大する中、新型コロナウイルス感染拡大への対応を支える各種団体の寄附・基金に関する情報提供サイトの開設を行ったことにより、令和2年5月～8月にかけて、例年以上のアクセス数の伸びがあったと考えられる。他の月については、前年同月と比較すると同等若しくはそれ以上の伸びとなっている。</t>
    <rPh sb="152" eb="154">
      <t>ジャッカン</t>
    </rPh>
    <rPh sb="154" eb="156">
      <t>シタマワ</t>
    </rPh>
    <rPh sb="157" eb="159">
      <t>ケッカ</t>
    </rPh>
    <rPh sb="166" eb="168">
      <t>ヨウイン</t>
    </rPh>
    <rPh sb="173" eb="175">
      <t>シンガタ</t>
    </rPh>
    <rPh sb="182" eb="185">
      <t>カンセンショウ</t>
    </rPh>
    <rPh sb="186" eb="188">
      <t>カクダイ</t>
    </rPh>
    <rPh sb="190" eb="191">
      <t>ナカ</t>
    </rPh>
    <rPh sb="224" eb="225">
      <t>カン</t>
    </rPh>
    <rPh sb="227" eb="229">
      <t>ジョウホウ</t>
    </rPh>
    <rPh sb="229" eb="231">
      <t>テイキョウ</t>
    </rPh>
    <rPh sb="235" eb="237">
      <t>カイセツ</t>
    </rPh>
    <rPh sb="238" eb="239">
      <t>オコナ</t>
    </rPh>
    <rPh sb="247" eb="249">
      <t>レイワ</t>
    </rPh>
    <rPh sb="250" eb="251">
      <t>ネン</t>
    </rPh>
    <rPh sb="252" eb="253">
      <t>ガツ</t>
    </rPh>
    <rPh sb="255" eb="256">
      <t>ガツ</t>
    </rPh>
    <rPh sb="261" eb="263">
      <t>レイネン</t>
    </rPh>
    <rPh sb="263" eb="265">
      <t>イジョウ</t>
    </rPh>
    <rPh sb="270" eb="271">
      <t>スウ</t>
    </rPh>
    <rPh sb="272" eb="273">
      <t>ノ</t>
    </rPh>
    <rPh sb="279" eb="280">
      <t>カンガ</t>
    </rPh>
    <rPh sb="285" eb="286">
      <t>タ</t>
    </rPh>
    <rPh sb="287" eb="288">
      <t>ツキ</t>
    </rPh>
    <rPh sb="294" eb="296">
      <t>ゼンネン</t>
    </rPh>
    <rPh sb="296" eb="298">
      <t>ドウゲツ</t>
    </rPh>
    <rPh sb="299" eb="301">
      <t>ヒカク</t>
    </rPh>
    <rPh sb="304" eb="306">
      <t>ドウトウ</t>
    </rPh>
    <rPh sb="306" eb="307">
      <t>モ</t>
    </rPh>
    <rPh sb="312" eb="314">
      <t>イジョウ</t>
    </rPh>
    <rPh sb="315" eb="316">
      <t>ノ</t>
    </rPh>
    <phoneticPr fontId="5"/>
  </si>
  <si>
    <t>認定（特例認定を含む）特定非営利活動法人数を対前年度以上にするという目標をたて、今年度目標を達成した。
NPOホームページの運用に関しては、アクセス数の目標を対前年度以上に設定しているところだが、若干下回る結果となった。この要因としては、新型コロナウイルス感染症が拡大する中、新型コロナウイルス感染拡大への対応を支える各種団体の寄附・基金に関する情報提供サイトの開設を行ったことにより、令和2年5月～8月にかけて、例年以上のアクセス数の伸びがあったと考えられる。他の月については、前年同月と比較すると同等若しくはそれ以上の伸びとなっている。
このように、成果実績は目標に見合ったものであり、十分に活用されている。</t>
    <rPh sb="277" eb="279">
      <t>セイカ</t>
    </rPh>
    <rPh sb="279" eb="281">
      <t>ジッセキ</t>
    </rPh>
    <rPh sb="282" eb="284">
      <t>モクヒョウ</t>
    </rPh>
    <rPh sb="285" eb="287">
      <t>ミア</t>
    </rPh>
    <rPh sb="295" eb="297">
      <t>ジュウブン</t>
    </rPh>
    <rPh sb="298" eb="300">
      <t>カツヨウ</t>
    </rPh>
    <phoneticPr fontId="5"/>
  </si>
  <si>
    <t>特定非営利活動法人（以下、「NPO法人」という。）は、市民の自由な社会貢献活動を促進するため、平成10年12月から施行された特定非営利活動促進法（以下、「NPO法」という。）に基づく法人であり、これまでにその数は５万１千法人を超え、その活動も福祉・医療、教育・文化、まちづくり、環境、国際協力、震災復興・被災者支援などさまざまな分野に広がってきた。ＮＰＯ等は、今後もますます重要な役割を果たすことが期待されており、NPO法の適切な施行等を通じた市民活動の促進を目的としている。</t>
    <phoneticPr fontId="5"/>
  </si>
  <si>
    <t>-</t>
    <phoneticPr fontId="5"/>
  </si>
  <si>
    <t>P1</t>
    <phoneticPr fontId="5"/>
  </si>
  <si>
    <t>https://www8.cao.go.jp/hyouka/r1hyouka/r1jigo/r1jigo-4.pdf</t>
    <phoneticPr fontId="5"/>
  </si>
  <si>
    <t>4．経済財政政策</t>
    <phoneticPr fontId="5"/>
  </si>
  <si>
    <t>4．経済財政政策の推進</t>
    <rPh sb="9" eb="11">
      <t>スイシン</t>
    </rPh>
    <phoneticPr fontId="5"/>
  </si>
  <si>
    <t>点検対象外</t>
    <phoneticPr fontId="5"/>
  </si>
  <si>
    <t>一者応札の現状について、参入可能な事業者の事前調査及び参入要件の緩和を検討するなど、一者応札の是正に努めること。</t>
    <phoneticPr fontId="5"/>
  </si>
  <si>
    <t>入札の実施にあたっては、引続き市場価格調査の実施や公告期間の十分な確保などにより、一者応札の是正に努める。</t>
    <rPh sb="12" eb="14">
      <t>ヒキツヅ</t>
    </rPh>
    <phoneticPr fontId="5"/>
  </si>
  <si>
    <t xml:space="preserve">株式会社ナビット </t>
    <rPh sb="0" eb="2">
      <t>カブシキ</t>
    </rPh>
    <rPh sb="2" eb="4">
      <t>カイシャ</t>
    </rPh>
    <phoneticPr fontId="5"/>
  </si>
  <si>
    <t>株式会社インターネットイニシアティブ</t>
    <rPh sb="0" eb="2">
      <t>カブシキ</t>
    </rPh>
    <rPh sb="2" eb="4">
      <t>カイシャ</t>
    </rPh>
    <phoneticPr fontId="5"/>
  </si>
  <si>
    <t>株式会社エヌ・ティ・ティ・データ経営研究所</t>
    <rPh sb="0" eb="2">
      <t>カブシキ</t>
    </rPh>
    <rPh sb="2" eb="4">
      <t>カイシャ</t>
    </rPh>
    <phoneticPr fontId="5"/>
  </si>
  <si>
    <t xml:space="preserve">株式会社インターネットイニシアティブ </t>
    <rPh sb="0" eb="2">
      <t>カブシキ</t>
    </rPh>
    <rPh sb="2" eb="4">
      <t>カイシャ</t>
    </rPh>
    <phoneticPr fontId="5"/>
  </si>
  <si>
    <t>グラビス・アーキテクツ株式会社</t>
    <rPh sb="11" eb="13">
      <t>カブシキ</t>
    </rPh>
    <rPh sb="13" eb="15">
      <t>カイシャ</t>
    </rPh>
    <phoneticPr fontId="5"/>
  </si>
  <si>
    <t>株式会社ライテック</t>
    <rPh sb="0" eb="2">
      <t>カブシキ</t>
    </rPh>
    <rPh sb="2" eb="4">
      <t>カイシャ</t>
    </rPh>
    <phoneticPr fontId="5"/>
  </si>
  <si>
    <t>朝日梱包株式会社</t>
    <rPh sb="4" eb="6">
      <t>カブシキ</t>
    </rPh>
    <rPh sb="6" eb="8">
      <t>カイシャ</t>
    </rPh>
    <phoneticPr fontId="5"/>
  </si>
  <si>
    <t>株式会社アイガ－</t>
    <rPh sb="0" eb="2">
      <t>カブシキ</t>
    </rPh>
    <rPh sb="2" eb="4">
      <t>カイシャ</t>
    </rPh>
    <phoneticPr fontId="5"/>
  </si>
  <si>
    <t>株式会社エレクトロニック・ライブラリー</t>
    <rPh sb="0" eb="2">
      <t>カブシキ</t>
    </rPh>
    <rPh sb="2" eb="4">
      <t>カイシャ</t>
    </rPh>
    <phoneticPr fontId="5"/>
  </si>
  <si>
    <t>株式会社善光堂印刷所</t>
    <rPh sb="0" eb="2">
      <t>カブシキ</t>
    </rPh>
    <rPh sb="2" eb="4">
      <t>カイシャ</t>
    </rPh>
    <phoneticPr fontId="5"/>
  </si>
  <si>
    <t>G.グラビス・アーキテクツ株式会社</t>
    <rPh sb="13" eb="15">
      <t>カブシキ</t>
    </rPh>
    <rPh sb="15" eb="17">
      <t>カイシャ</t>
    </rPh>
    <phoneticPr fontId="5"/>
  </si>
  <si>
    <t>H.株式会社エヌ・ティ・ティ・データ経営研究所</t>
    <rPh sb="2" eb="4">
      <t>カブシキ</t>
    </rPh>
    <rPh sb="4" eb="6">
      <t>カイシャ</t>
    </rPh>
    <phoneticPr fontId="5"/>
  </si>
  <si>
    <t>C.株式会社ライテック</t>
    <rPh sb="2" eb="4">
      <t>カブシキ</t>
    </rPh>
    <rPh sb="4" eb="6">
      <t>カイシャ</t>
    </rPh>
    <phoneticPr fontId="5"/>
  </si>
  <si>
    <t>D.株式会社ライテック</t>
    <phoneticPr fontId="5"/>
  </si>
  <si>
    <t xml:space="preserve">B.株式会社インターネットイニシアティブ </t>
    <phoneticPr fontId="5"/>
  </si>
  <si>
    <t>J.株式会社インターネットイニシアティブ</t>
    <phoneticPr fontId="5"/>
  </si>
  <si>
    <t xml:space="preserve">L.株式会社ナビット </t>
    <phoneticPr fontId="5"/>
  </si>
  <si>
    <t>I.株式会社エヌ・ティ・ティ・データ経営研究所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</si>
</sst>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2"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77" fontId="0" fillId="0" borderId="9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156883</xdr:colOff>
      <xdr:row>104</xdr:row>
      <xdr:rowOff>44823</xdr:rowOff>
    </xdr:from>
    <xdr:to>
      <xdr:col>35</xdr:col>
      <xdr:colOff>91938</xdr:colOff>
      <xdr:row>105</xdr:row>
      <xdr:rowOff>278297</xdr:rowOff>
    </xdr:to>
    <xdr:grpSp>
      <xdr:nvGrpSpPr>
        <xdr:cNvPr id="2" name="グループ化 1"/>
        <xdr:cNvGrpSpPr>
          <a:grpSpLocks/>
        </xdr:cNvGrpSpPr>
      </xdr:nvGrpSpPr>
      <xdr:grpSpPr bwMode="auto">
        <a:xfrm>
          <a:off x="1254163" y="46663983"/>
          <a:ext cx="5238575" cy="591614"/>
          <a:chOff x="1422400" y="34772600"/>
          <a:chExt cx="5695330" cy="612595"/>
        </a:xfrm>
      </xdr:grpSpPr>
      <xdr:sp macro="" textlink="">
        <xdr:nvSpPr>
          <xdr:cNvPr id="3" name="Rectangle 2"/>
          <xdr:cNvSpPr>
            <a:spLocks noChangeArrowheads="1"/>
          </xdr:cNvSpPr>
        </xdr:nvSpPr>
        <xdr:spPr bwMode="auto">
          <a:xfrm>
            <a:off x="1422400" y="34772600"/>
            <a:ext cx="3956093" cy="363990"/>
          </a:xfrm>
          <a:prstGeom prst="rect">
            <a:avLst/>
          </a:prstGeom>
          <a:solidFill>
            <a:sysClr val="window" lastClr="FFFFFF"/>
          </a:solidFill>
          <a:ln w="9525">
            <a:solidFill>
              <a:srgbClr val="000000"/>
            </a:solidFill>
            <a:miter lim="800000"/>
            <a:headEnd/>
            <a:tailEnd/>
          </a:ln>
        </xdr:spPr>
        <xdr:txBody>
          <a:bodyPr vertOverflow="clip" wrap="square" lIns="36576" tIns="22860" rIns="36576" bIns="0" anchor="ctr" upright="1"/>
          <a:lstStyle/>
          <a:p>
            <a:pPr marL="0" marR="0" lvl="0" indent="0" algn="ctr" defTabSz="914400" rtl="0" eaLnBrk="1" fontAlgn="auto" latinLnBrk="0" hangingPunct="1">
              <a:lnSpc>
                <a:spcPts val="17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市民活動の促進に必要な経費　　１３２百万円</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4" name="AutoShape 5"/>
          <xdr:cNvSpPr>
            <a:spLocks noChangeArrowheads="1"/>
          </xdr:cNvSpPr>
        </xdr:nvSpPr>
        <xdr:spPr bwMode="auto">
          <a:xfrm>
            <a:off x="1422400" y="35136590"/>
            <a:ext cx="5695330" cy="24860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市民活動の促進のため、特定非営利活動促進法及び</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IT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を活用した情報提供等に係る基盤整備等</a:t>
            </a:r>
          </a:p>
        </xdr:txBody>
      </xdr:sp>
    </xdr:grpSp>
    <xdr:clientData/>
  </xdr:twoCellAnchor>
  <xdr:twoCellAnchor>
    <xdr:from>
      <xdr:col>8</xdr:col>
      <xdr:colOff>44823</xdr:colOff>
      <xdr:row>106</xdr:row>
      <xdr:rowOff>22411</xdr:rowOff>
    </xdr:from>
    <xdr:to>
      <xdr:col>8</xdr:col>
      <xdr:colOff>78441</xdr:colOff>
      <xdr:row>141</xdr:row>
      <xdr:rowOff>257735</xdr:rowOff>
    </xdr:to>
    <xdr:cxnSp macro="">
      <xdr:nvCxnSpPr>
        <xdr:cNvPr id="5" name="直線コネクタ 4"/>
        <xdr:cNvCxnSpPr/>
      </xdr:nvCxnSpPr>
      <xdr:spPr>
        <a:xfrm>
          <a:off x="1658470" y="44834735"/>
          <a:ext cx="33618" cy="12942794"/>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9</xdr:col>
      <xdr:colOff>179293</xdr:colOff>
      <xdr:row>106</xdr:row>
      <xdr:rowOff>145675</xdr:rowOff>
    </xdr:from>
    <xdr:to>
      <xdr:col>31</xdr:col>
      <xdr:colOff>147876</xdr:colOff>
      <xdr:row>108</xdr:row>
      <xdr:rowOff>318800</xdr:rowOff>
    </xdr:to>
    <xdr:sp macro="" textlink="">
      <xdr:nvSpPr>
        <xdr:cNvPr id="6" name="Rectangle 7"/>
        <xdr:cNvSpPr>
          <a:spLocks noChangeArrowheads="1"/>
        </xdr:cNvSpPr>
      </xdr:nvSpPr>
      <xdr:spPr bwMode="auto">
        <a:xfrm>
          <a:off x="1994646" y="44957999"/>
          <a:ext cx="4406112" cy="867889"/>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．諸謝金、職員旅費、委員等旅費、庁費</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等　　２．１</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8</xdr:col>
      <xdr:colOff>67236</xdr:colOff>
      <xdr:row>107</xdr:row>
      <xdr:rowOff>201706</xdr:rowOff>
    </xdr:from>
    <xdr:to>
      <xdr:col>9</xdr:col>
      <xdr:colOff>178244</xdr:colOff>
      <xdr:row>107</xdr:row>
      <xdr:rowOff>203906</xdr:rowOff>
    </xdr:to>
    <xdr:cxnSp macro="">
      <xdr:nvCxnSpPr>
        <xdr:cNvPr id="7" name="直線矢印コネクタ 6"/>
        <xdr:cNvCxnSpPr/>
      </xdr:nvCxnSpPr>
      <xdr:spPr>
        <a:xfrm>
          <a:off x="1680883" y="45361412"/>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8</xdr:col>
      <xdr:colOff>78441</xdr:colOff>
      <xdr:row>112</xdr:row>
      <xdr:rowOff>0</xdr:rowOff>
    </xdr:from>
    <xdr:to>
      <xdr:col>9</xdr:col>
      <xdr:colOff>189449</xdr:colOff>
      <xdr:row>112</xdr:row>
      <xdr:rowOff>2200</xdr:rowOff>
    </xdr:to>
    <xdr:cxnSp macro="">
      <xdr:nvCxnSpPr>
        <xdr:cNvPr id="8" name="直線矢印コネクタ 7"/>
        <xdr:cNvCxnSpPr/>
      </xdr:nvCxnSpPr>
      <xdr:spPr>
        <a:xfrm>
          <a:off x="1692088" y="46896618"/>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10</xdr:col>
      <xdr:colOff>60382</xdr:colOff>
      <xdr:row>110</xdr:row>
      <xdr:rowOff>3900</xdr:rowOff>
    </xdr:from>
    <xdr:to>
      <xdr:col>49</xdr:col>
      <xdr:colOff>231699</xdr:colOff>
      <xdr:row>114</xdr:row>
      <xdr:rowOff>190541</xdr:rowOff>
    </xdr:to>
    <xdr:grpSp>
      <xdr:nvGrpSpPr>
        <xdr:cNvPr id="16" name="グループ化 15"/>
        <xdr:cNvGrpSpPr/>
      </xdr:nvGrpSpPr>
      <xdr:grpSpPr>
        <a:xfrm>
          <a:off x="1889182" y="48764280"/>
          <a:ext cx="7303637" cy="1611581"/>
          <a:chOff x="1918667" y="47464740"/>
          <a:chExt cx="8037353" cy="1575207"/>
        </a:xfrm>
      </xdr:grpSpPr>
      <xdr:sp macro="" textlink="">
        <xdr:nvSpPr>
          <xdr:cNvPr id="17" name="Rectangle 7"/>
          <xdr:cNvSpPr>
            <a:spLocks noChangeArrowheads="1"/>
          </xdr:cNvSpPr>
        </xdr:nvSpPr>
        <xdr:spPr bwMode="auto">
          <a:xfrm>
            <a:off x="1919578" y="47736617"/>
            <a:ext cx="3875334" cy="597360"/>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B</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．株式会社インターネットイニシアティブ 　２０</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18" name="Rectangle 10"/>
          <xdr:cNvSpPr>
            <a:spLocks noChangeArrowheads="1"/>
          </xdr:cNvSpPr>
        </xdr:nvSpPr>
        <xdr:spPr bwMode="auto">
          <a:xfrm>
            <a:off x="1963422" y="47464740"/>
            <a:ext cx="4038009" cy="209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（国庫債務負担行為等）</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19" name="AutoShape 15"/>
          <xdr:cNvSpPr>
            <a:spLocks noChangeArrowheads="1"/>
          </xdr:cNvSpPr>
        </xdr:nvSpPr>
        <xdr:spPr bwMode="auto">
          <a:xfrm>
            <a:off x="1918667" y="48439860"/>
            <a:ext cx="3827518" cy="5776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情報管理・公開システムに係る機器の賃貸借、データセンター（ホスティング）借入、システム移行及び業務支援等</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0" name="直線矢印コネクタ 19"/>
          <xdr:cNvCxnSpPr/>
        </xdr:nvCxnSpPr>
        <xdr:spPr>
          <a:xfrm>
            <a:off x="5749233" y="48062633"/>
            <a:ext cx="554895" cy="2603"/>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21" name="AutoShape 15"/>
          <xdr:cNvSpPr>
            <a:spLocks noChangeArrowheads="1"/>
          </xdr:cNvSpPr>
        </xdr:nvSpPr>
        <xdr:spPr bwMode="auto">
          <a:xfrm>
            <a:off x="6270510" y="48458983"/>
            <a:ext cx="3646446" cy="58096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NPO</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情報管理・公開システムに係る機器の賃貸借、データセンター（ホスティング）借入、システム移行及び業務支援等</a:t>
            </a:r>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22" name="Rectangle 10"/>
          <xdr:cNvSpPr>
            <a:spLocks noChangeArrowheads="1"/>
          </xdr:cNvSpPr>
        </xdr:nvSpPr>
        <xdr:spPr bwMode="auto">
          <a:xfrm>
            <a:off x="6209919" y="47540970"/>
            <a:ext cx="3505227" cy="220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再委託</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23" name="Rectangle 7"/>
          <xdr:cNvSpPr>
            <a:spLocks noChangeArrowheads="1"/>
          </xdr:cNvSpPr>
        </xdr:nvSpPr>
        <xdr:spPr bwMode="auto">
          <a:xfrm>
            <a:off x="6298193" y="47757215"/>
            <a:ext cx="3657827" cy="554350"/>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C</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．株式会社ライテック　　９</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grpSp>
    <xdr:clientData/>
  </xdr:twoCellAnchor>
  <xdr:twoCellAnchor>
    <xdr:from>
      <xdr:col>8</xdr:col>
      <xdr:colOff>96368</xdr:colOff>
      <xdr:row>115</xdr:row>
      <xdr:rowOff>33604</xdr:rowOff>
    </xdr:from>
    <xdr:to>
      <xdr:col>30</xdr:col>
      <xdr:colOff>131792</xdr:colOff>
      <xdr:row>118</xdr:row>
      <xdr:rowOff>336161</xdr:rowOff>
    </xdr:to>
    <xdr:grpSp>
      <xdr:nvGrpSpPr>
        <xdr:cNvPr id="28" name="グループ化 27"/>
        <xdr:cNvGrpSpPr/>
      </xdr:nvGrpSpPr>
      <xdr:grpSpPr>
        <a:xfrm>
          <a:off x="1559408" y="50577064"/>
          <a:ext cx="4058784" cy="1369357"/>
          <a:chOff x="1676399" y="48420618"/>
          <a:chExt cx="4472953" cy="1208019"/>
        </a:xfrm>
      </xdr:grpSpPr>
      <xdr:cxnSp macro="">
        <xdr:nvCxnSpPr>
          <xdr:cNvPr id="15" name="直線矢印コネクタ 14"/>
          <xdr:cNvCxnSpPr/>
        </xdr:nvCxnSpPr>
        <xdr:spPr>
          <a:xfrm>
            <a:off x="1676399" y="48938624"/>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24" name="Rectangle 7"/>
          <xdr:cNvSpPr>
            <a:spLocks noChangeArrowheads="1"/>
          </xdr:cNvSpPr>
        </xdr:nvSpPr>
        <xdr:spPr bwMode="auto">
          <a:xfrm>
            <a:off x="2017058" y="48667147"/>
            <a:ext cx="3781135" cy="518550"/>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D</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．株式会社ライテック 　６８</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25" name="Rectangle 10"/>
          <xdr:cNvSpPr>
            <a:spLocks noChangeArrowheads="1"/>
          </xdr:cNvSpPr>
        </xdr:nvSpPr>
        <xdr:spPr bwMode="auto">
          <a:xfrm>
            <a:off x="2117912" y="48420618"/>
            <a:ext cx="4031440" cy="173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27" name="AutoShape 15"/>
          <xdr:cNvSpPr>
            <a:spLocks noChangeArrowheads="1"/>
          </xdr:cNvSpPr>
        </xdr:nvSpPr>
        <xdr:spPr bwMode="auto">
          <a:xfrm>
            <a:off x="1972236" y="49246035"/>
            <a:ext cx="38996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ウェブ報告システムの構築（</a:t>
            </a: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情報管理・公開システムの機能拡張）に係る設計・開発等業務）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44823</xdr:colOff>
      <xdr:row>119</xdr:row>
      <xdr:rowOff>91110</xdr:rowOff>
    </xdr:from>
    <xdr:to>
      <xdr:col>30</xdr:col>
      <xdr:colOff>69041</xdr:colOff>
      <xdr:row>121</xdr:row>
      <xdr:rowOff>326574</xdr:rowOff>
    </xdr:to>
    <xdr:grpSp>
      <xdr:nvGrpSpPr>
        <xdr:cNvPr id="26" name="グループ化 25"/>
        <xdr:cNvGrpSpPr/>
      </xdr:nvGrpSpPr>
      <xdr:grpSpPr>
        <a:xfrm>
          <a:off x="1507863" y="52059510"/>
          <a:ext cx="4047578" cy="1256544"/>
          <a:chOff x="1687605" y="48377516"/>
          <a:chExt cx="4461747" cy="1254939"/>
        </a:xfrm>
      </xdr:grpSpPr>
      <xdr:cxnSp macro="">
        <xdr:nvCxnSpPr>
          <xdr:cNvPr id="29" name="直線矢印コネクタ 28"/>
          <xdr:cNvCxnSpPr/>
        </xdr:nvCxnSpPr>
        <xdr:spPr>
          <a:xfrm>
            <a:off x="1687605" y="48965223"/>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30" name="Rectangle 7"/>
          <xdr:cNvSpPr>
            <a:spLocks noChangeArrowheads="1"/>
          </xdr:cNvSpPr>
        </xdr:nvSpPr>
        <xdr:spPr bwMode="auto">
          <a:xfrm>
            <a:off x="2017059" y="48667147"/>
            <a:ext cx="3435724" cy="549089"/>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E</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a:t>
            </a:r>
            <a:r>
              <a:rPr lang="ja-JP" altLang="en-US" sz="1100" b="0" i="0" u="none" strike="noStrike" baseline="0" smtClean="0">
                <a:latin typeface="+mn-lt"/>
                <a:ea typeface="+mn-ea"/>
                <a:cs typeface="+mn-cs"/>
              </a:rPr>
              <a:t>弁護士法人ベーカー＆マッケンジー法律事務所</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mn-ea"/>
              <a:cs typeface="+mn-cs"/>
            </a:endParaRPr>
          </a:p>
          <a:p>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　　　　　　　　　　　　　　　　　　　　</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１５</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31" name="Rectangle 10"/>
          <xdr:cNvSpPr>
            <a:spLocks noChangeArrowheads="1"/>
          </xdr:cNvSpPr>
        </xdr:nvSpPr>
        <xdr:spPr bwMode="auto">
          <a:xfrm>
            <a:off x="2117912" y="48377516"/>
            <a:ext cx="4031440" cy="2716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32" name="AutoShape 15"/>
          <xdr:cNvSpPr>
            <a:spLocks noChangeArrowheads="1"/>
          </xdr:cNvSpPr>
        </xdr:nvSpPr>
        <xdr:spPr bwMode="auto">
          <a:xfrm>
            <a:off x="1994648" y="49249853"/>
            <a:ext cx="3648633"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諸外国の非営利団体による出資法制比較に係る調査業務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67235</xdr:colOff>
      <xdr:row>121</xdr:row>
      <xdr:rowOff>438979</xdr:rowOff>
    </xdr:from>
    <xdr:to>
      <xdr:col>30</xdr:col>
      <xdr:colOff>168089</xdr:colOff>
      <xdr:row>124</xdr:row>
      <xdr:rowOff>12808</xdr:rowOff>
    </xdr:to>
    <xdr:grpSp>
      <xdr:nvGrpSpPr>
        <xdr:cNvPr id="33" name="グループ化 32"/>
        <xdr:cNvGrpSpPr/>
      </xdr:nvGrpSpPr>
      <xdr:grpSpPr>
        <a:xfrm>
          <a:off x="1530275" y="53428459"/>
          <a:ext cx="4124214" cy="1265469"/>
          <a:chOff x="1687605" y="48366538"/>
          <a:chExt cx="4538383" cy="1288329"/>
        </a:xfrm>
      </xdr:grpSpPr>
      <xdr:cxnSp macro="">
        <xdr:nvCxnSpPr>
          <xdr:cNvPr id="34" name="直線矢印コネクタ 33"/>
          <xdr:cNvCxnSpPr/>
        </xdr:nvCxnSpPr>
        <xdr:spPr>
          <a:xfrm>
            <a:off x="1687605" y="48942811"/>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35" name="Rectangle 7"/>
          <xdr:cNvSpPr>
            <a:spLocks noChangeArrowheads="1"/>
          </xdr:cNvSpPr>
        </xdr:nvSpPr>
        <xdr:spPr bwMode="auto">
          <a:xfrm>
            <a:off x="2017058" y="48667147"/>
            <a:ext cx="3781135"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G</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．グラビス・アーキテクツ株式会社 　１２．</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7</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36" name="Rectangle 10"/>
          <xdr:cNvSpPr>
            <a:spLocks noChangeArrowheads="1"/>
          </xdr:cNvSpPr>
        </xdr:nvSpPr>
        <xdr:spPr bwMode="auto">
          <a:xfrm>
            <a:off x="2134716" y="48366538"/>
            <a:ext cx="4031440" cy="2650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37" name="AutoShape 15"/>
          <xdr:cNvSpPr>
            <a:spLocks noChangeArrowheads="1"/>
          </xdr:cNvSpPr>
        </xdr:nvSpPr>
        <xdr:spPr bwMode="auto">
          <a:xfrm>
            <a:off x="1972236" y="49272265"/>
            <a:ext cx="4253752"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NPO</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情報管理・公開システムの更改に係る仕様書作成等調達支援業務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56029</xdr:colOff>
      <xdr:row>124</xdr:row>
      <xdr:rowOff>140788</xdr:rowOff>
    </xdr:from>
    <xdr:to>
      <xdr:col>37</xdr:col>
      <xdr:colOff>11205</xdr:colOff>
      <xdr:row>128</xdr:row>
      <xdr:rowOff>56014</xdr:rowOff>
    </xdr:to>
    <xdr:grpSp>
      <xdr:nvGrpSpPr>
        <xdr:cNvPr id="38" name="グループ化 37"/>
        <xdr:cNvGrpSpPr/>
      </xdr:nvGrpSpPr>
      <xdr:grpSpPr>
        <a:xfrm>
          <a:off x="1519069" y="54821908"/>
          <a:ext cx="5258696" cy="1279206"/>
          <a:chOff x="1687605" y="48393501"/>
          <a:chExt cx="5804647" cy="1282176"/>
        </a:xfrm>
      </xdr:grpSpPr>
      <xdr:cxnSp macro="">
        <xdr:nvCxnSpPr>
          <xdr:cNvPr id="39" name="直線矢印コネクタ 38"/>
          <xdr:cNvCxnSpPr/>
        </xdr:nvCxnSpPr>
        <xdr:spPr>
          <a:xfrm>
            <a:off x="1687605" y="48942811"/>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40" name="Rectangle 7"/>
          <xdr:cNvSpPr>
            <a:spLocks noChangeArrowheads="1"/>
          </xdr:cNvSpPr>
        </xdr:nvSpPr>
        <xdr:spPr bwMode="auto">
          <a:xfrm>
            <a:off x="2017058" y="48667147"/>
            <a:ext cx="4926106"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H</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．株式会社エヌ・ティ・ティ・データ経営研究所　９．４</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41" name="Rectangle 10"/>
          <xdr:cNvSpPr>
            <a:spLocks noChangeArrowheads="1"/>
          </xdr:cNvSpPr>
        </xdr:nvSpPr>
        <xdr:spPr bwMode="auto">
          <a:xfrm>
            <a:off x="2117913" y="48393501"/>
            <a:ext cx="4031440" cy="271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42" name="AutoShape 15"/>
          <xdr:cNvSpPr>
            <a:spLocks noChangeArrowheads="1"/>
          </xdr:cNvSpPr>
        </xdr:nvSpPr>
        <xdr:spPr bwMode="auto">
          <a:xfrm>
            <a:off x="1972235" y="49272265"/>
            <a:ext cx="5520017" cy="40341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FATF</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勧告の遵守に向けた</a:t>
            </a:r>
            <a:r>
              <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NPO</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法人に関するリスク評価及び周知・広報内容等の調査業務 </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78441</xdr:colOff>
      <xdr:row>128</xdr:row>
      <xdr:rowOff>190487</xdr:rowOff>
    </xdr:from>
    <xdr:to>
      <xdr:col>33</xdr:col>
      <xdr:colOff>67236</xdr:colOff>
      <xdr:row>132</xdr:row>
      <xdr:rowOff>225706</xdr:rowOff>
    </xdr:to>
    <xdr:grpSp>
      <xdr:nvGrpSpPr>
        <xdr:cNvPr id="43" name="グループ化 42"/>
        <xdr:cNvGrpSpPr/>
      </xdr:nvGrpSpPr>
      <xdr:grpSpPr>
        <a:xfrm>
          <a:off x="1541481" y="56235587"/>
          <a:ext cx="4560795" cy="1284899"/>
          <a:chOff x="1687605" y="48364765"/>
          <a:chExt cx="4851747" cy="1290102"/>
        </a:xfrm>
      </xdr:grpSpPr>
      <xdr:cxnSp macro="">
        <xdr:nvCxnSpPr>
          <xdr:cNvPr id="44" name="直線矢印コネクタ 43"/>
          <xdr:cNvCxnSpPr/>
        </xdr:nvCxnSpPr>
        <xdr:spPr>
          <a:xfrm>
            <a:off x="1687605" y="48942811"/>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45" name="Rectangle 7"/>
          <xdr:cNvSpPr>
            <a:spLocks noChangeArrowheads="1"/>
          </xdr:cNvSpPr>
        </xdr:nvSpPr>
        <xdr:spPr bwMode="auto">
          <a:xfrm>
            <a:off x="2027864" y="48633529"/>
            <a:ext cx="4511488"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I</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エヌ・ティ・ティ・データ経営研究所</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　２．２</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46" name="Rectangle 10"/>
          <xdr:cNvSpPr>
            <a:spLocks noChangeArrowheads="1"/>
          </xdr:cNvSpPr>
        </xdr:nvSpPr>
        <xdr:spPr bwMode="auto">
          <a:xfrm>
            <a:off x="2117912" y="48364765"/>
            <a:ext cx="4031440" cy="264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47" name="AutoShape 15"/>
          <xdr:cNvSpPr>
            <a:spLocks noChangeArrowheads="1"/>
          </xdr:cNvSpPr>
        </xdr:nvSpPr>
        <xdr:spPr bwMode="auto">
          <a:xfrm>
            <a:off x="1972236" y="49272265"/>
            <a:ext cx="38996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ＦＡＴＦ勧告の遵守に向けたＮＰＯに関する取組の海外事例調査</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112058</xdr:colOff>
      <xdr:row>137</xdr:row>
      <xdr:rowOff>132513</xdr:rowOff>
    </xdr:from>
    <xdr:to>
      <xdr:col>30</xdr:col>
      <xdr:colOff>136276</xdr:colOff>
      <xdr:row>141</xdr:row>
      <xdr:rowOff>124858</xdr:rowOff>
    </xdr:to>
    <xdr:grpSp>
      <xdr:nvGrpSpPr>
        <xdr:cNvPr id="48" name="グループ化 47"/>
        <xdr:cNvGrpSpPr/>
      </xdr:nvGrpSpPr>
      <xdr:grpSpPr>
        <a:xfrm>
          <a:off x="1575098" y="58989393"/>
          <a:ext cx="4047578" cy="1249645"/>
          <a:chOff x="1687605" y="48396276"/>
          <a:chExt cx="4461747" cy="1258591"/>
        </a:xfrm>
      </xdr:grpSpPr>
      <xdr:cxnSp macro="">
        <xdr:nvCxnSpPr>
          <xdr:cNvPr id="49" name="直線矢印コネクタ 48"/>
          <xdr:cNvCxnSpPr/>
        </xdr:nvCxnSpPr>
        <xdr:spPr>
          <a:xfrm>
            <a:off x="1687605" y="48942811"/>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sp macro="" textlink="">
        <xdr:nvSpPr>
          <xdr:cNvPr id="50" name="Rectangle 7"/>
          <xdr:cNvSpPr>
            <a:spLocks noChangeArrowheads="1"/>
          </xdr:cNvSpPr>
        </xdr:nvSpPr>
        <xdr:spPr bwMode="auto">
          <a:xfrm>
            <a:off x="2017058" y="48667147"/>
            <a:ext cx="3781135"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rPr>
              <a:t>K</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．合資会社ワールドマート　０．</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7</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51" name="Rectangle 10"/>
          <xdr:cNvSpPr>
            <a:spLocks noChangeArrowheads="1"/>
          </xdr:cNvSpPr>
        </xdr:nvSpPr>
        <xdr:spPr bwMode="auto">
          <a:xfrm>
            <a:off x="2117912" y="48396276"/>
            <a:ext cx="4031440" cy="2648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52" name="AutoShape 15"/>
          <xdr:cNvSpPr>
            <a:spLocks noChangeArrowheads="1"/>
          </xdr:cNvSpPr>
        </xdr:nvSpPr>
        <xdr:spPr bwMode="auto">
          <a:xfrm>
            <a:off x="1972236" y="49272265"/>
            <a:ext cx="38996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特定非営利活動法人に関する活動計算書等のデータ入力作業</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31</xdr:col>
      <xdr:colOff>116543</xdr:colOff>
      <xdr:row>137</xdr:row>
      <xdr:rowOff>201705</xdr:rowOff>
    </xdr:from>
    <xdr:to>
      <xdr:col>51</xdr:col>
      <xdr:colOff>158688</xdr:colOff>
      <xdr:row>141</xdr:row>
      <xdr:rowOff>169689</xdr:rowOff>
    </xdr:to>
    <xdr:grpSp>
      <xdr:nvGrpSpPr>
        <xdr:cNvPr id="53" name="グループ化 52"/>
        <xdr:cNvGrpSpPr/>
      </xdr:nvGrpSpPr>
      <xdr:grpSpPr>
        <a:xfrm>
          <a:off x="5785823" y="59058585"/>
          <a:ext cx="3783565" cy="1225284"/>
          <a:chOff x="1972236" y="48420618"/>
          <a:chExt cx="4177116" cy="1234249"/>
        </a:xfrm>
      </xdr:grpSpPr>
      <xdr:sp macro="" textlink="">
        <xdr:nvSpPr>
          <xdr:cNvPr id="55" name="Rectangle 7"/>
          <xdr:cNvSpPr>
            <a:spLocks noChangeArrowheads="1"/>
          </xdr:cNvSpPr>
        </xdr:nvSpPr>
        <xdr:spPr bwMode="auto">
          <a:xfrm>
            <a:off x="2017058" y="48667147"/>
            <a:ext cx="3781135"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L</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．株式会社ナビット 　０．６</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56" name="Rectangle 10"/>
          <xdr:cNvSpPr>
            <a:spLocks noChangeArrowheads="1"/>
          </xdr:cNvSpPr>
        </xdr:nvSpPr>
        <xdr:spPr bwMode="auto">
          <a:xfrm>
            <a:off x="2117912" y="48420618"/>
            <a:ext cx="4031440" cy="3032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57" name="AutoShape 15"/>
          <xdr:cNvSpPr>
            <a:spLocks noChangeArrowheads="1"/>
          </xdr:cNvSpPr>
        </xdr:nvSpPr>
        <xdr:spPr bwMode="auto">
          <a:xfrm>
            <a:off x="1972236" y="49272265"/>
            <a:ext cx="38996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認定特定非営利活動法人等の活動状況に関するアンケート調査</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30</xdr:col>
      <xdr:colOff>89647</xdr:colOff>
      <xdr:row>139</xdr:row>
      <xdr:rowOff>246529</xdr:rowOff>
    </xdr:from>
    <xdr:to>
      <xdr:col>31</xdr:col>
      <xdr:colOff>156883</xdr:colOff>
      <xdr:row>139</xdr:row>
      <xdr:rowOff>257735</xdr:rowOff>
    </xdr:to>
    <xdr:cxnSp macro="">
      <xdr:nvCxnSpPr>
        <xdr:cNvPr id="58" name="直線矢印コネクタ 57"/>
        <xdr:cNvCxnSpPr/>
      </xdr:nvCxnSpPr>
      <xdr:spPr>
        <a:xfrm flipV="1">
          <a:off x="6140823" y="57127588"/>
          <a:ext cx="268942" cy="11206"/>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9</xdr:col>
      <xdr:colOff>138953</xdr:colOff>
      <xdr:row>132</xdr:row>
      <xdr:rowOff>273342</xdr:rowOff>
    </xdr:from>
    <xdr:to>
      <xdr:col>34</xdr:col>
      <xdr:colOff>100853</xdr:colOff>
      <xdr:row>136</xdr:row>
      <xdr:rowOff>270558</xdr:rowOff>
    </xdr:to>
    <xdr:grpSp>
      <xdr:nvGrpSpPr>
        <xdr:cNvPr id="60" name="グループ化 59"/>
        <xdr:cNvGrpSpPr/>
      </xdr:nvGrpSpPr>
      <xdr:grpSpPr>
        <a:xfrm>
          <a:off x="1784873" y="57568122"/>
          <a:ext cx="4533900" cy="1246896"/>
          <a:chOff x="1961029" y="48379306"/>
          <a:chExt cx="5004547" cy="1253150"/>
        </a:xfrm>
      </xdr:grpSpPr>
      <xdr:sp macro="" textlink="">
        <xdr:nvSpPr>
          <xdr:cNvPr id="62" name="Rectangle 7"/>
          <xdr:cNvSpPr>
            <a:spLocks noChangeArrowheads="1"/>
          </xdr:cNvSpPr>
        </xdr:nvSpPr>
        <xdr:spPr bwMode="auto">
          <a:xfrm>
            <a:off x="2017058" y="48667147"/>
            <a:ext cx="3951194" cy="560294"/>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rPr>
              <a:t>J</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rPr>
              <a:t>．株式会社インターネットイニシアティブ　１</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63" name="Rectangle 10"/>
          <xdr:cNvSpPr>
            <a:spLocks noChangeArrowheads="1"/>
          </xdr:cNvSpPr>
        </xdr:nvSpPr>
        <xdr:spPr bwMode="auto">
          <a:xfrm>
            <a:off x="2117912" y="48379306"/>
            <a:ext cx="4031440" cy="2891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少額</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050" b="0" i="0" u="none" strike="noStrike" kern="0" cap="none" spc="0" normalizeH="0" baseline="0" noProof="0">
              <a:ln>
                <a:noFill/>
              </a:ln>
              <a:solidFill>
                <a:sysClr val="windowText" lastClr="000000"/>
              </a:solidFill>
              <a:effectLst/>
              <a:uLnTx/>
              <a:uFillTx/>
            </a:endParaRPr>
          </a:p>
        </xdr:txBody>
      </xdr:sp>
      <xdr:sp macro="" textlink="">
        <xdr:nvSpPr>
          <xdr:cNvPr id="64" name="AutoShape 15"/>
          <xdr:cNvSpPr>
            <a:spLocks noChangeArrowheads="1"/>
          </xdr:cNvSpPr>
        </xdr:nvSpPr>
        <xdr:spPr bwMode="auto">
          <a:xfrm>
            <a:off x="1961029" y="49249854"/>
            <a:ext cx="50045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ＮＰＯ情報管理・公開システムにおけるウイルス対策ソフトの入替え等作業</a:t>
            </a:r>
          </a:p>
        </xdr:txBody>
      </xdr:sp>
    </xdr:grpSp>
    <xdr:clientData/>
  </xdr:twoCellAnchor>
  <xdr:twoCellAnchor>
    <xdr:from>
      <xdr:col>8</xdr:col>
      <xdr:colOff>89648</xdr:colOff>
      <xdr:row>134</xdr:row>
      <xdr:rowOff>224118</xdr:rowOff>
    </xdr:from>
    <xdr:to>
      <xdr:col>9</xdr:col>
      <xdr:colOff>200656</xdr:colOff>
      <xdr:row>134</xdr:row>
      <xdr:rowOff>226318</xdr:rowOff>
    </xdr:to>
    <xdr:cxnSp macro="">
      <xdr:nvCxnSpPr>
        <xdr:cNvPr id="65" name="直線矢印コネクタ 64"/>
        <xdr:cNvCxnSpPr/>
      </xdr:nvCxnSpPr>
      <xdr:spPr>
        <a:xfrm>
          <a:off x="1703295" y="55536353"/>
          <a:ext cx="312714" cy="2200"/>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8</xdr:col>
      <xdr:colOff>78441</xdr:colOff>
      <xdr:row>141</xdr:row>
      <xdr:rowOff>246530</xdr:rowOff>
    </xdr:from>
    <xdr:to>
      <xdr:col>30</xdr:col>
      <xdr:colOff>112059</xdr:colOff>
      <xdr:row>141</xdr:row>
      <xdr:rowOff>268941</xdr:rowOff>
    </xdr:to>
    <xdr:cxnSp macro="">
      <xdr:nvCxnSpPr>
        <xdr:cNvPr id="66" name="直線コネクタ 65"/>
        <xdr:cNvCxnSpPr/>
      </xdr:nvCxnSpPr>
      <xdr:spPr>
        <a:xfrm flipV="1">
          <a:off x="1692088" y="57766324"/>
          <a:ext cx="4471147" cy="22411"/>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30</xdr:col>
      <xdr:colOff>89648</xdr:colOff>
      <xdr:row>139</xdr:row>
      <xdr:rowOff>257735</xdr:rowOff>
    </xdr:from>
    <xdr:to>
      <xdr:col>30</xdr:col>
      <xdr:colOff>100854</xdr:colOff>
      <xdr:row>141</xdr:row>
      <xdr:rowOff>246530</xdr:rowOff>
    </xdr:to>
    <xdr:cxnSp macro="">
      <xdr:nvCxnSpPr>
        <xdr:cNvPr id="70" name="直線コネクタ 69"/>
        <xdr:cNvCxnSpPr/>
      </xdr:nvCxnSpPr>
      <xdr:spPr>
        <a:xfrm>
          <a:off x="6140824" y="57138794"/>
          <a:ext cx="11206" cy="62753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26</xdr:col>
      <xdr:colOff>179295</xdr:colOff>
      <xdr:row>120</xdr:row>
      <xdr:rowOff>305162</xdr:rowOff>
    </xdr:from>
    <xdr:to>
      <xdr:col>31</xdr:col>
      <xdr:colOff>84248</xdr:colOff>
      <xdr:row>120</xdr:row>
      <xdr:rowOff>308163</xdr:rowOff>
    </xdr:to>
    <xdr:cxnSp macro="">
      <xdr:nvCxnSpPr>
        <xdr:cNvPr id="75" name="直線矢印コネクタ 74"/>
        <xdr:cNvCxnSpPr>
          <a:stCxn id="30" idx="3"/>
        </xdr:cNvCxnSpPr>
      </xdr:nvCxnSpPr>
      <xdr:spPr>
        <a:xfrm flipV="1">
          <a:off x="5423648" y="49980838"/>
          <a:ext cx="913482" cy="3001"/>
        </a:xfrm>
        <a:prstGeom prst="straightConnector1">
          <a:avLst/>
        </a:prstGeom>
        <a:noFill/>
        <a:ln w="12700" cap="flat" cmpd="sng" algn="ctr">
          <a:solidFill>
            <a:sysClr val="windowText" lastClr="000000"/>
          </a:solidFill>
          <a:prstDash val="solid"/>
          <a:headEnd type="none" w="med" len="med"/>
          <a:tailEnd type="arrow" w="med" len="med"/>
        </a:ln>
        <a:effectLst/>
      </xdr:spPr>
    </xdr:cxnSp>
    <xdr:clientData/>
  </xdr:twoCellAnchor>
  <xdr:twoCellAnchor>
    <xdr:from>
      <xdr:col>31</xdr:col>
      <xdr:colOff>100853</xdr:colOff>
      <xdr:row>120</xdr:row>
      <xdr:rowOff>44823</xdr:rowOff>
    </xdr:from>
    <xdr:to>
      <xdr:col>49</xdr:col>
      <xdr:colOff>127974</xdr:colOff>
      <xdr:row>120</xdr:row>
      <xdr:rowOff>599173</xdr:rowOff>
    </xdr:to>
    <xdr:sp macro="" textlink="">
      <xdr:nvSpPr>
        <xdr:cNvPr id="76" name="Rectangle 7"/>
        <xdr:cNvSpPr>
          <a:spLocks noChangeArrowheads="1"/>
        </xdr:cNvSpPr>
      </xdr:nvSpPr>
      <xdr:spPr bwMode="auto">
        <a:xfrm>
          <a:off x="6353735" y="49720499"/>
          <a:ext cx="3657827" cy="554350"/>
        </a:xfrm>
        <a:prstGeom prst="rect">
          <a:avLst/>
        </a:prstGeom>
        <a:solidFill>
          <a:srgbClr val="FFFFFF"/>
        </a:solidFill>
        <a:ln w="9525">
          <a:solidFill>
            <a:srgbClr val="000000"/>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F</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rPr>
            <a:t>Wrigleys Solicitors LLP </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rPr>
            <a:t>　２．３</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31</xdr:col>
      <xdr:colOff>56029</xdr:colOff>
      <xdr:row>119</xdr:row>
      <xdr:rowOff>123265</xdr:rowOff>
    </xdr:from>
    <xdr:to>
      <xdr:col>48</xdr:col>
      <xdr:colOff>132256</xdr:colOff>
      <xdr:row>119</xdr:row>
      <xdr:rowOff>344116</xdr:rowOff>
    </xdr:to>
    <xdr:sp macro="" textlink="">
      <xdr:nvSpPr>
        <xdr:cNvPr id="77" name="Rectangle 10"/>
        <xdr:cNvSpPr>
          <a:spLocks noChangeArrowheads="1"/>
        </xdr:cNvSpPr>
      </xdr:nvSpPr>
      <xdr:spPr bwMode="auto">
        <a:xfrm>
          <a:off x="6308911" y="49451559"/>
          <a:ext cx="3505227" cy="220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再委託</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30</xdr:col>
      <xdr:colOff>156883</xdr:colOff>
      <xdr:row>120</xdr:row>
      <xdr:rowOff>605118</xdr:rowOff>
    </xdr:from>
    <xdr:to>
      <xdr:col>49</xdr:col>
      <xdr:colOff>224118</xdr:colOff>
      <xdr:row>121</xdr:row>
      <xdr:rowOff>315367</xdr:rowOff>
    </xdr:to>
    <xdr:sp macro="" textlink="">
      <xdr:nvSpPr>
        <xdr:cNvPr id="79" name="AutoShape 15"/>
        <xdr:cNvSpPr>
          <a:spLocks noChangeArrowheads="1"/>
        </xdr:cNvSpPr>
      </xdr:nvSpPr>
      <xdr:spPr bwMode="auto">
        <a:xfrm>
          <a:off x="6208059" y="50280794"/>
          <a:ext cx="3899647" cy="38260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諸外国の非営利団体による出資法制比較に係る調査業務</a:t>
          </a:r>
          <a:endParaRPr kumimoji="0" lang="ja-JP"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3"/>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77"/>
      <c r="B2" s="77"/>
      <c r="C2" s="77"/>
      <c r="D2" s="77"/>
      <c r="E2" s="77"/>
      <c r="F2" s="77"/>
      <c r="G2" s="77"/>
      <c r="H2" s="77"/>
      <c r="I2" s="77"/>
      <c r="J2" s="77"/>
      <c r="K2" s="77"/>
      <c r="L2" s="77"/>
      <c r="M2" s="77"/>
      <c r="N2" s="77"/>
      <c r="O2" s="77"/>
      <c r="P2" s="77"/>
      <c r="Q2" s="77"/>
      <c r="R2" s="77"/>
      <c r="S2" s="77"/>
      <c r="T2" s="77"/>
      <c r="U2" s="77"/>
      <c r="V2" s="77"/>
      <c r="W2" s="77"/>
      <c r="X2" s="85" t="s">
        <v>0</v>
      </c>
      <c r="Y2" s="77"/>
      <c r="Z2" s="53"/>
      <c r="AA2" s="53"/>
      <c r="AB2" s="53"/>
      <c r="AC2" s="53"/>
      <c r="AD2" s="182">
        <v>2022</v>
      </c>
      <c r="AE2" s="182"/>
      <c r="AF2" s="182"/>
      <c r="AG2" s="182"/>
      <c r="AH2" s="182"/>
      <c r="AI2" s="87" t="s">
        <v>269</v>
      </c>
      <c r="AJ2" s="182" t="s">
        <v>585</v>
      </c>
      <c r="AK2" s="182"/>
      <c r="AL2" s="182"/>
      <c r="AM2" s="182"/>
      <c r="AN2" s="87" t="s">
        <v>269</v>
      </c>
      <c r="AO2" s="182">
        <v>21</v>
      </c>
      <c r="AP2" s="182"/>
      <c r="AQ2" s="182"/>
      <c r="AR2" s="88" t="s">
        <v>269</v>
      </c>
      <c r="AS2" s="183">
        <v>15</v>
      </c>
      <c r="AT2" s="183"/>
      <c r="AU2" s="183"/>
      <c r="AV2" s="87" t="str">
        <f>IF(AW2="","","-")</f>
        <v/>
      </c>
      <c r="AW2" s="184"/>
      <c r="AX2" s="184"/>
    </row>
    <row r="3" spans="1:50" ht="21" customHeight="1" thickBot="1" x14ac:dyDescent="0.25">
      <c r="A3" s="185" t="s">
        <v>575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22" t="s">
        <v>57</v>
      </c>
      <c r="AJ3" s="187" t="s">
        <v>586</v>
      </c>
      <c r="AK3" s="187"/>
      <c r="AL3" s="187"/>
      <c r="AM3" s="187"/>
      <c r="AN3" s="187"/>
      <c r="AO3" s="187"/>
      <c r="AP3" s="187"/>
      <c r="AQ3" s="187"/>
      <c r="AR3" s="187"/>
      <c r="AS3" s="187"/>
      <c r="AT3" s="187"/>
      <c r="AU3" s="187"/>
      <c r="AV3" s="187"/>
      <c r="AW3" s="187"/>
      <c r="AX3" s="23" t="s">
        <v>58</v>
      </c>
    </row>
    <row r="4" spans="1:50" ht="24.75" customHeight="1" x14ac:dyDescent="0.2">
      <c r="A4" s="157" t="s">
        <v>23</v>
      </c>
      <c r="B4" s="158"/>
      <c r="C4" s="158"/>
      <c r="D4" s="158"/>
      <c r="E4" s="158"/>
      <c r="F4" s="158"/>
      <c r="G4" s="159" t="s">
        <v>587</v>
      </c>
      <c r="H4" s="160"/>
      <c r="I4" s="160"/>
      <c r="J4" s="160"/>
      <c r="K4" s="160"/>
      <c r="L4" s="160"/>
      <c r="M4" s="160"/>
      <c r="N4" s="160"/>
      <c r="O4" s="160"/>
      <c r="P4" s="160"/>
      <c r="Q4" s="160"/>
      <c r="R4" s="160"/>
      <c r="S4" s="160"/>
      <c r="T4" s="160"/>
      <c r="U4" s="160"/>
      <c r="V4" s="160"/>
      <c r="W4" s="160"/>
      <c r="X4" s="160"/>
      <c r="Y4" s="161" t="s">
        <v>1</v>
      </c>
      <c r="Z4" s="162"/>
      <c r="AA4" s="162"/>
      <c r="AB4" s="162"/>
      <c r="AC4" s="162"/>
      <c r="AD4" s="163"/>
      <c r="AE4" s="164" t="s">
        <v>588</v>
      </c>
      <c r="AF4" s="165"/>
      <c r="AG4" s="165"/>
      <c r="AH4" s="165"/>
      <c r="AI4" s="165"/>
      <c r="AJ4" s="165"/>
      <c r="AK4" s="165"/>
      <c r="AL4" s="165"/>
      <c r="AM4" s="165"/>
      <c r="AN4" s="165"/>
      <c r="AO4" s="165"/>
      <c r="AP4" s="166"/>
      <c r="AQ4" s="167" t="s">
        <v>2</v>
      </c>
      <c r="AR4" s="162"/>
      <c r="AS4" s="162"/>
      <c r="AT4" s="162"/>
      <c r="AU4" s="162"/>
      <c r="AV4" s="162"/>
      <c r="AW4" s="162"/>
      <c r="AX4" s="168"/>
    </row>
    <row r="5" spans="1:50" ht="30" customHeight="1" x14ac:dyDescent="0.2">
      <c r="A5" s="169" t="s">
        <v>60</v>
      </c>
      <c r="B5" s="170"/>
      <c r="C5" s="170"/>
      <c r="D5" s="170"/>
      <c r="E5" s="170"/>
      <c r="F5" s="171"/>
      <c r="G5" s="172" t="s">
        <v>589</v>
      </c>
      <c r="H5" s="173"/>
      <c r="I5" s="173"/>
      <c r="J5" s="173"/>
      <c r="K5" s="173"/>
      <c r="L5" s="173"/>
      <c r="M5" s="174" t="s">
        <v>59</v>
      </c>
      <c r="N5" s="175"/>
      <c r="O5" s="175"/>
      <c r="P5" s="175"/>
      <c r="Q5" s="175"/>
      <c r="R5" s="176"/>
      <c r="S5" s="177" t="s">
        <v>590</v>
      </c>
      <c r="T5" s="173"/>
      <c r="U5" s="173"/>
      <c r="V5" s="173"/>
      <c r="W5" s="173"/>
      <c r="X5" s="178"/>
      <c r="Y5" s="179" t="s">
        <v>3</v>
      </c>
      <c r="Z5" s="180"/>
      <c r="AA5" s="180"/>
      <c r="AB5" s="180"/>
      <c r="AC5" s="180"/>
      <c r="AD5" s="181"/>
      <c r="AE5" s="204" t="s">
        <v>591</v>
      </c>
      <c r="AF5" s="204"/>
      <c r="AG5" s="204"/>
      <c r="AH5" s="204"/>
      <c r="AI5" s="204"/>
      <c r="AJ5" s="204"/>
      <c r="AK5" s="204"/>
      <c r="AL5" s="204"/>
      <c r="AM5" s="204"/>
      <c r="AN5" s="204"/>
      <c r="AO5" s="204"/>
      <c r="AP5" s="205"/>
      <c r="AQ5" s="206" t="s">
        <v>592</v>
      </c>
      <c r="AR5" s="207"/>
      <c r="AS5" s="207"/>
      <c r="AT5" s="207"/>
      <c r="AU5" s="207"/>
      <c r="AV5" s="207"/>
      <c r="AW5" s="207"/>
      <c r="AX5" s="208"/>
    </row>
    <row r="6" spans="1:50" ht="39" customHeight="1" x14ac:dyDescent="0.2">
      <c r="A6" s="209" t="s">
        <v>4</v>
      </c>
      <c r="B6" s="210"/>
      <c r="C6" s="210"/>
      <c r="D6" s="210"/>
      <c r="E6" s="210"/>
      <c r="F6" s="210"/>
      <c r="G6" s="211" t="str">
        <f>入力規則等!F39</f>
        <v>一般会計</v>
      </c>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3"/>
    </row>
    <row r="7" spans="1:50" ht="71.25" customHeight="1" x14ac:dyDescent="0.2">
      <c r="A7" s="188" t="s">
        <v>20</v>
      </c>
      <c r="B7" s="189"/>
      <c r="C7" s="189"/>
      <c r="D7" s="189"/>
      <c r="E7" s="189"/>
      <c r="F7" s="190"/>
      <c r="G7" s="214" t="s">
        <v>594</v>
      </c>
      <c r="H7" s="215"/>
      <c r="I7" s="215"/>
      <c r="J7" s="215"/>
      <c r="K7" s="215"/>
      <c r="L7" s="215"/>
      <c r="M7" s="215"/>
      <c r="N7" s="215"/>
      <c r="O7" s="215"/>
      <c r="P7" s="215"/>
      <c r="Q7" s="215"/>
      <c r="R7" s="215"/>
      <c r="S7" s="215"/>
      <c r="T7" s="215"/>
      <c r="U7" s="215"/>
      <c r="V7" s="215"/>
      <c r="W7" s="215"/>
      <c r="X7" s="216"/>
      <c r="Y7" s="217" t="s">
        <v>254</v>
      </c>
      <c r="Z7" s="218"/>
      <c r="AA7" s="218"/>
      <c r="AB7" s="218"/>
      <c r="AC7" s="218"/>
      <c r="AD7" s="219"/>
      <c r="AE7" s="220" t="s">
        <v>676</v>
      </c>
      <c r="AF7" s="221"/>
      <c r="AG7" s="221"/>
      <c r="AH7" s="221"/>
      <c r="AI7" s="221"/>
      <c r="AJ7" s="221"/>
      <c r="AK7" s="221"/>
      <c r="AL7" s="221"/>
      <c r="AM7" s="221"/>
      <c r="AN7" s="221"/>
      <c r="AO7" s="221"/>
      <c r="AP7" s="221"/>
      <c r="AQ7" s="221"/>
      <c r="AR7" s="221"/>
      <c r="AS7" s="221"/>
      <c r="AT7" s="221"/>
      <c r="AU7" s="221"/>
      <c r="AV7" s="221"/>
      <c r="AW7" s="221"/>
      <c r="AX7" s="222"/>
    </row>
    <row r="8" spans="1:50" ht="53.25" customHeight="1" x14ac:dyDescent="0.2">
      <c r="A8" s="188" t="s">
        <v>181</v>
      </c>
      <c r="B8" s="189"/>
      <c r="C8" s="189"/>
      <c r="D8" s="189"/>
      <c r="E8" s="189"/>
      <c r="F8" s="190"/>
      <c r="G8" s="191" t="str">
        <f>入力規則等!A27</f>
        <v>高齢社会対策、子ども・若者育成支援、障害者施策、少子化社会対策、食育推進、男女共同参画</v>
      </c>
      <c r="H8" s="192"/>
      <c r="I8" s="192"/>
      <c r="J8" s="192"/>
      <c r="K8" s="192"/>
      <c r="L8" s="192"/>
      <c r="M8" s="192"/>
      <c r="N8" s="192"/>
      <c r="O8" s="192"/>
      <c r="P8" s="192"/>
      <c r="Q8" s="192"/>
      <c r="R8" s="192"/>
      <c r="S8" s="192"/>
      <c r="T8" s="192"/>
      <c r="U8" s="192"/>
      <c r="V8" s="192"/>
      <c r="W8" s="192"/>
      <c r="X8" s="193"/>
      <c r="Y8" s="194" t="s">
        <v>182</v>
      </c>
      <c r="Z8" s="195"/>
      <c r="AA8" s="195"/>
      <c r="AB8" s="195"/>
      <c r="AC8" s="195"/>
      <c r="AD8" s="196"/>
      <c r="AE8" s="197" t="str">
        <f>入力規則等!K13</f>
        <v>その他の事項経費</v>
      </c>
      <c r="AF8" s="192"/>
      <c r="AG8" s="192"/>
      <c r="AH8" s="192"/>
      <c r="AI8" s="192"/>
      <c r="AJ8" s="192"/>
      <c r="AK8" s="192"/>
      <c r="AL8" s="192"/>
      <c r="AM8" s="192"/>
      <c r="AN8" s="192"/>
      <c r="AO8" s="192"/>
      <c r="AP8" s="192"/>
      <c r="AQ8" s="192"/>
      <c r="AR8" s="192"/>
      <c r="AS8" s="192"/>
      <c r="AT8" s="192"/>
      <c r="AU8" s="192"/>
      <c r="AV8" s="192"/>
      <c r="AW8" s="192"/>
      <c r="AX8" s="198"/>
    </row>
    <row r="9" spans="1:50" ht="54" customHeight="1" x14ac:dyDescent="0.2">
      <c r="A9" s="199" t="s">
        <v>21</v>
      </c>
      <c r="B9" s="200"/>
      <c r="C9" s="200"/>
      <c r="D9" s="200"/>
      <c r="E9" s="200"/>
      <c r="F9" s="200"/>
      <c r="G9" s="201" t="s">
        <v>680</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3"/>
    </row>
    <row r="10" spans="1:50" ht="90.75" customHeight="1" x14ac:dyDescent="0.2">
      <c r="A10" s="244" t="s">
        <v>28</v>
      </c>
      <c r="B10" s="245"/>
      <c r="C10" s="245"/>
      <c r="D10" s="245"/>
      <c r="E10" s="245"/>
      <c r="F10" s="245"/>
      <c r="G10" s="246" t="s">
        <v>672</v>
      </c>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8"/>
    </row>
    <row r="11" spans="1:50" ht="42" customHeight="1" x14ac:dyDescent="0.2">
      <c r="A11" s="244" t="s">
        <v>5</v>
      </c>
      <c r="B11" s="245"/>
      <c r="C11" s="245"/>
      <c r="D11" s="245"/>
      <c r="E11" s="245"/>
      <c r="F11" s="249"/>
      <c r="G11" s="250" t="str">
        <f>入力規則等!P10</f>
        <v>直接実施、委託・請負</v>
      </c>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2"/>
    </row>
    <row r="12" spans="1:50" ht="21" customHeight="1" x14ac:dyDescent="0.2">
      <c r="A12" s="253" t="s">
        <v>22</v>
      </c>
      <c r="B12" s="254"/>
      <c r="C12" s="254"/>
      <c r="D12" s="254"/>
      <c r="E12" s="254"/>
      <c r="F12" s="255"/>
      <c r="G12" s="260"/>
      <c r="H12" s="261"/>
      <c r="I12" s="261"/>
      <c r="J12" s="261"/>
      <c r="K12" s="261"/>
      <c r="L12" s="261"/>
      <c r="M12" s="261"/>
      <c r="N12" s="261"/>
      <c r="O12" s="261"/>
      <c r="P12" s="232" t="s">
        <v>401</v>
      </c>
      <c r="Q12" s="233"/>
      <c r="R12" s="233"/>
      <c r="S12" s="233"/>
      <c r="T12" s="233"/>
      <c r="U12" s="233"/>
      <c r="V12" s="262"/>
      <c r="W12" s="232" t="s">
        <v>553</v>
      </c>
      <c r="X12" s="233"/>
      <c r="Y12" s="233"/>
      <c r="Z12" s="233"/>
      <c r="AA12" s="233"/>
      <c r="AB12" s="233"/>
      <c r="AC12" s="262"/>
      <c r="AD12" s="232" t="s">
        <v>555</v>
      </c>
      <c r="AE12" s="233"/>
      <c r="AF12" s="233"/>
      <c r="AG12" s="233"/>
      <c r="AH12" s="233"/>
      <c r="AI12" s="233"/>
      <c r="AJ12" s="262"/>
      <c r="AK12" s="232" t="s">
        <v>567</v>
      </c>
      <c r="AL12" s="233"/>
      <c r="AM12" s="233"/>
      <c r="AN12" s="233"/>
      <c r="AO12" s="233"/>
      <c r="AP12" s="233"/>
      <c r="AQ12" s="262"/>
      <c r="AR12" s="232" t="s">
        <v>568</v>
      </c>
      <c r="AS12" s="233"/>
      <c r="AT12" s="233"/>
      <c r="AU12" s="233"/>
      <c r="AV12" s="233"/>
      <c r="AW12" s="233"/>
      <c r="AX12" s="234"/>
    </row>
    <row r="13" spans="1:50" ht="21" customHeight="1" x14ac:dyDescent="0.2">
      <c r="A13" s="256"/>
      <c r="B13" s="257"/>
      <c r="C13" s="257"/>
      <c r="D13" s="257"/>
      <c r="E13" s="257"/>
      <c r="F13" s="258"/>
      <c r="G13" s="276" t="s">
        <v>6</v>
      </c>
      <c r="H13" s="277"/>
      <c r="I13" s="235" t="s">
        <v>7</v>
      </c>
      <c r="J13" s="236"/>
      <c r="K13" s="236"/>
      <c r="L13" s="236"/>
      <c r="M13" s="236"/>
      <c r="N13" s="236"/>
      <c r="O13" s="237"/>
      <c r="P13" s="226">
        <v>72</v>
      </c>
      <c r="Q13" s="227"/>
      <c r="R13" s="227"/>
      <c r="S13" s="227"/>
      <c r="T13" s="227"/>
      <c r="U13" s="227"/>
      <c r="V13" s="228"/>
      <c r="W13" s="226">
        <v>63</v>
      </c>
      <c r="X13" s="227"/>
      <c r="Y13" s="227"/>
      <c r="Z13" s="227"/>
      <c r="AA13" s="227"/>
      <c r="AB13" s="227"/>
      <c r="AC13" s="228"/>
      <c r="AD13" s="226">
        <v>59</v>
      </c>
      <c r="AE13" s="227"/>
      <c r="AF13" s="227"/>
      <c r="AG13" s="227"/>
      <c r="AH13" s="227"/>
      <c r="AI13" s="227"/>
      <c r="AJ13" s="228"/>
      <c r="AK13" s="226">
        <v>18</v>
      </c>
      <c r="AL13" s="227"/>
      <c r="AM13" s="227"/>
      <c r="AN13" s="227"/>
      <c r="AO13" s="227"/>
      <c r="AP13" s="227"/>
      <c r="AQ13" s="228"/>
      <c r="AR13" s="238">
        <v>16</v>
      </c>
      <c r="AS13" s="239"/>
      <c r="AT13" s="239"/>
      <c r="AU13" s="239"/>
      <c r="AV13" s="239"/>
      <c r="AW13" s="239"/>
      <c r="AX13" s="240"/>
    </row>
    <row r="14" spans="1:50" ht="21" customHeight="1" x14ac:dyDescent="0.2">
      <c r="A14" s="256"/>
      <c r="B14" s="257"/>
      <c r="C14" s="257"/>
      <c r="D14" s="257"/>
      <c r="E14" s="257"/>
      <c r="F14" s="258"/>
      <c r="G14" s="278"/>
      <c r="H14" s="279"/>
      <c r="I14" s="223" t="s">
        <v>8</v>
      </c>
      <c r="J14" s="241"/>
      <c r="K14" s="241"/>
      <c r="L14" s="241"/>
      <c r="M14" s="241"/>
      <c r="N14" s="241"/>
      <c r="O14" s="242"/>
      <c r="P14" s="226" t="s">
        <v>596</v>
      </c>
      <c r="Q14" s="227"/>
      <c r="R14" s="227"/>
      <c r="S14" s="227"/>
      <c r="T14" s="227"/>
      <c r="U14" s="227"/>
      <c r="V14" s="228"/>
      <c r="W14" s="226">
        <v>93</v>
      </c>
      <c r="X14" s="227"/>
      <c r="Y14" s="227"/>
      <c r="Z14" s="227"/>
      <c r="AA14" s="227"/>
      <c r="AB14" s="227"/>
      <c r="AC14" s="228"/>
      <c r="AD14" s="226" t="s">
        <v>631</v>
      </c>
      <c r="AE14" s="227"/>
      <c r="AF14" s="227"/>
      <c r="AG14" s="227"/>
      <c r="AH14" s="227"/>
      <c r="AI14" s="227"/>
      <c r="AJ14" s="228"/>
      <c r="AK14" s="226" t="s">
        <v>596</v>
      </c>
      <c r="AL14" s="227"/>
      <c r="AM14" s="227"/>
      <c r="AN14" s="227"/>
      <c r="AO14" s="227"/>
      <c r="AP14" s="227"/>
      <c r="AQ14" s="228"/>
      <c r="AR14" s="282"/>
      <c r="AS14" s="282"/>
      <c r="AT14" s="282"/>
      <c r="AU14" s="282"/>
      <c r="AV14" s="282"/>
      <c r="AW14" s="282"/>
      <c r="AX14" s="283"/>
    </row>
    <row r="15" spans="1:50" ht="21" customHeight="1" x14ac:dyDescent="0.2">
      <c r="A15" s="256"/>
      <c r="B15" s="257"/>
      <c r="C15" s="257"/>
      <c r="D15" s="257"/>
      <c r="E15" s="257"/>
      <c r="F15" s="258"/>
      <c r="G15" s="278"/>
      <c r="H15" s="279"/>
      <c r="I15" s="223" t="s">
        <v>48</v>
      </c>
      <c r="J15" s="224"/>
      <c r="K15" s="224"/>
      <c r="L15" s="224"/>
      <c r="M15" s="224"/>
      <c r="N15" s="224"/>
      <c r="O15" s="225"/>
      <c r="P15" s="226" t="s">
        <v>596</v>
      </c>
      <c r="Q15" s="227"/>
      <c r="R15" s="227"/>
      <c r="S15" s="227"/>
      <c r="T15" s="227"/>
      <c r="U15" s="227"/>
      <c r="V15" s="228"/>
      <c r="W15" s="226" t="s">
        <v>596</v>
      </c>
      <c r="X15" s="227"/>
      <c r="Y15" s="227"/>
      <c r="Z15" s="227"/>
      <c r="AA15" s="227"/>
      <c r="AB15" s="227"/>
      <c r="AC15" s="228"/>
      <c r="AD15" s="226">
        <v>93</v>
      </c>
      <c r="AE15" s="227"/>
      <c r="AF15" s="227"/>
      <c r="AG15" s="227"/>
      <c r="AH15" s="227"/>
      <c r="AI15" s="227"/>
      <c r="AJ15" s="228"/>
      <c r="AK15" s="226" t="s">
        <v>631</v>
      </c>
      <c r="AL15" s="227"/>
      <c r="AM15" s="227"/>
      <c r="AN15" s="227"/>
      <c r="AO15" s="227"/>
      <c r="AP15" s="227"/>
      <c r="AQ15" s="228"/>
      <c r="AR15" s="226" t="s">
        <v>661</v>
      </c>
      <c r="AS15" s="227"/>
      <c r="AT15" s="227"/>
      <c r="AU15" s="227"/>
      <c r="AV15" s="227"/>
      <c r="AW15" s="227"/>
      <c r="AX15" s="243"/>
    </row>
    <row r="16" spans="1:50" ht="21" customHeight="1" x14ac:dyDescent="0.2">
      <c r="A16" s="256"/>
      <c r="B16" s="257"/>
      <c r="C16" s="257"/>
      <c r="D16" s="257"/>
      <c r="E16" s="257"/>
      <c r="F16" s="258"/>
      <c r="G16" s="278"/>
      <c r="H16" s="279"/>
      <c r="I16" s="223" t="s">
        <v>49</v>
      </c>
      <c r="J16" s="224"/>
      <c r="K16" s="224"/>
      <c r="L16" s="224"/>
      <c r="M16" s="224"/>
      <c r="N16" s="224"/>
      <c r="O16" s="225"/>
      <c r="P16" s="226" t="s">
        <v>596</v>
      </c>
      <c r="Q16" s="227"/>
      <c r="R16" s="227"/>
      <c r="S16" s="227"/>
      <c r="T16" s="227"/>
      <c r="U16" s="227"/>
      <c r="V16" s="228"/>
      <c r="W16" s="226">
        <v>-93</v>
      </c>
      <c r="X16" s="227"/>
      <c r="Y16" s="227"/>
      <c r="Z16" s="227"/>
      <c r="AA16" s="227"/>
      <c r="AB16" s="227"/>
      <c r="AC16" s="228"/>
      <c r="AD16" s="226" t="s">
        <v>631</v>
      </c>
      <c r="AE16" s="227"/>
      <c r="AF16" s="227"/>
      <c r="AG16" s="227"/>
      <c r="AH16" s="227"/>
      <c r="AI16" s="227"/>
      <c r="AJ16" s="228"/>
      <c r="AK16" s="226" t="s">
        <v>596</v>
      </c>
      <c r="AL16" s="227"/>
      <c r="AM16" s="227"/>
      <c r="AN16" s="227"/>
      <c r="AO16" s="227"/>
      <c r="AP16" s="227"/>
      <c r="AQ16" s="228"/>
      <c r="AR16" s="229"/>
      <c r="AS16" s="230"/>
      <c r="AT16" s="230"/>
      <c r="AU16" s="230"/>
      <c r="AV16" s="230"/>
      <c r="AW16" s="230"/>
      <c r="AX16" s="231"/>
    </row>
    <row r="17" spans="1:50" ht="24.75" customHeight="1" x14ac:dyDescent="0.2">
      <c r="A17" s="256"/>
      <c r="B17" s="257"/>
      <c r="C17" s="257"/>
      <c r="D17" s="257"/>
      <c r="E17" s="257"/>
      <c r="F17" s="258"/>
      <c r="G17" s="278"/>
      <c r="H17" s="279"/>
      <c r="I17" s="223" t="s">
        <v>47</v>
      </c>
      <c r="J17" s="241"/>
      <c r="K17" s="241"/>
      <c r="L17" s="241"/>
      <c r="M17" s="241"/>
      <c r="N17" s="241"/>
      <c r="O17" s="242"/>
      <c r="P17" s="226" t="s">
        <v>596</v>
      </c>
      <c r="Q17" s="227"/>
      <c r="R17" s="227"/>
      <c r="S17" s="227"/>
      <c r="T17" s="227"/>
      <c r="U17" s="227"/>
      <c r="V17" s="228"/>
      <c r="W17" s="226" t="s">
        <v>596</v>
      </c>
      <c r="X17" s="227"/>
      <c r="Y17" s="227"/>
      <c r="Z17" s="227"/>
      <c r="AA17" s="227"/>
      <c r="AB17" s="227"/>
      <c r="AC17" s="228"/>
      <c r="AD17" s="226" t="s">
        <v>596</v>
      </c>
      <c r="AE17" s="227"/>
      <c r="AF17" s="227"/>
      <c r="AG17" s="227"/>
      <c r="AH17" s="227"/>
      <c r="AI17" s="227"/>
      <c r="AJ17" s="228"/>
      <c r="AK17" s="226" t="s">
        <v>596</v>
      </c>
      <c r="AL17" s="227"/>
      <c r="AM17" s="227"/>
      <c r="AN17" s="227"/>
      <c r="AO17" s="227"/>
      <c r="AP17" s="227"/>
      <c r="AQ17" s="228"/>
      <c r="AR17" s="274"/>
      <c r="AS17" s="274"/>
      <c r="AT17" s="274"/>
      <c r="AU17" s="274"/>
      <c r="AV17" s="274"/>
      <c r="AW17" s="274"/>
      <c r="AX17" s="275"/>
    </row>
    <row r="18" spans="1:50" ht="24.75" customHeight="1" x14ac:dyDescent="0.2">
      <c r="A18" s="256"/>
      <c r="B18" s="257"/>
      <c r="C18" s="257"/>
      <c r="D18" s="257"/>
      <c r="E18" s="257"/>
      <c r="F18" s="258"/>
      <c r="G18" s="280"/>
      <c r="H18" s="281"/>
      <c r="I18" s="267" t="s">
        <v>18</v>
      </c>
      <c r="J18" s="268"/>
      <c r="K18" s="268"/>
      <c r="L18" s="268"/>
      <c r="M18" s="268"/>
      <c r="N18" s="268"/>
      <c r="O18" s="269"/>
      <c r="P18" s="270">
        <f>SUM(P13:V17)</f>
        <v>72</v>
      </c>
      <c r="Q18" s="271"/>
      <c r="R18" s="271"/>
      <c r="S18" s="271"/>
      <c r="T18" s="271"/>
      <c r="U18" s="271"/>
      <c r="V18" s="272"/>
      <c r="W18" s="270">
        <f>SUM(W13:AC17)</f>
        <v>63</v>
      </c>
      <c r="X18" s="271"/>
      <c r="Y18" s="271"/>
      <c r="Z18" s="271"/>
      <c r="AA18" s="271"/>
      <c r="AB18" s="271"/>
      <c r="AC18" s="272"/>
      <c r="AD18" s="270">
        <f>SUM(AD13:AJ17)</f>
        <v>152</v>
      </c>
      <c r="AE18" s="271"/>
      <c r="AF18" s="271"/>
      <c r="AG18" s="271"/>
      <c r="AH18" s="271"/>
      <c r="AI18" s="271"/>
      <c r="AJ18" s="272"/>
      <c r="AK18" s="270">
        <f>SUM(AK13:AQ17)</f>
        <v>18</v>
      </c>
      <c r="AL18" s="271"/>
      <c r="AM18" s="271"/>
      <c r="AN18" s="271"/>
      <c r="AO18" s="271"/>
      <c r="AP18" s="271"/>
      <c r="AQ18" s="272"/>
      <c r="AR18" s="270">
        <f>SUM(AR13:AX17)</f>
        <v>16</v>
      </c>
      <c r="AS18" s="271"/>
      <c r="AT18" s="271"/>
      <c r="AU18" s="271"/>
      <c r="AV18" s="271"/>
      <c r="AW18" s="271"/>
      <c r="AX18" s="273"/>
    </row>
    <row r="19" spans="1:50" ht="24.75" customHeight="1" x14ac:dyDescent="0.2">
      <c r="A19" s="256"/>
      <c r="B19" s="257"/>
      <c r="C19" s="257"/>
      <c r="D19" s="257"/>
      <c r="E19" s="257"/>
      <c r="F19" s="258"/>
      <c r="G19" s="263" t="s">
        <v>9</v>
      </c>
      <c r="H19" s="264"/>
      <c r="I19" s="264"/>
      <c r="J19" s="264"/>
      <c r="K19" s="264"/>
      <c r="L19" s="264"/>
      <c r="M19" s="264"/>
      <c r="N19" s="264"/>
      <c r="O19" s="264"/>
      <c r="P19" s="226">
        <v>48</v>
      </c>
      <c r="Q19" s="227"/>
      <c r="R19" s="227"/>
      <c r="S19" s="227"/>
      <c r="T19" s="227"/>
      <c r="U19" s="227"/>
      <c r="V19" s="228"/>
      <c r="W19" s="226">
        <v>38</v>
      </c>
      <c r="X19" s="227"/>
      <c r="Y19" s="227"/>
      <c r="Z19" s="227"/>
      <c r="AA19" s="227"/>
      <c r="AB19" s="227"/>
      <c r="AC19" s="228"/>
      <c r="AD19" s="226">
        <v>132</v>
      </c>
      <c r="AE19" s="227"/>
      <c r="AF19" s="227"/>
      <c r="AG19" s="227"/>
      <c r="AH19" s="227"/>
      <c r="AI19" s="227"/>
      <c r="AJ19" s="228"/>
      <c r="AK19" s="265"/>
      <c r="AL19" s="265"/>
      <c r="AM19" s="265"/>
      <c r="AN19" s="265"/>
      <c r="AO19" s="265"/>
      <c r="AP19" s="265"/>
      <c r="AQ19" s="265"/>
      <c r="AR19" s="265"/>
      <c r="AS19" s="265"/>
      <c r="AT19" s="265"/>
      <c r="AU19" s="265"/>
      <c r="AV19" s="265"/>
      <c r="AW19" s="265"/>
      <c r="AX19" s="266"/>
    </row>
    <row r="20" spans="1:50" ht="24.75" customHeight="1" x14ac:dyDescent="0.2">
      <c r="A20" s="256"/>
      <c r="B20" s="257"/>
      <c r="C20" s="257"/>
      <c r="D20" s="257"/>
      <c r="E20" s="257"/>
      <c r="F20" s="258"/>
      <c r="G20" s="263" t="s">
        <v>10</v>
      </c>
      <c r="H20" s="264"/>
      <c r="I20" s="264"/>
      <c r="J20" s="264"/>
      <c r="K20" s="264"/>
      <c r="L20" s="264"/>
      <c r="M20" s="264"/>
      <c r="N20" s="264"/>
      <c r="O20" s="264"/>
      <c r="P20" s="302">
        <f>IF(P18=0, "-", SUM(P19)/P18)</f>
        <v>0.66666666666666663</v>
      </c>
      <c r="Q20" s="302"/>
      <c r="R20" s="302"/>
      <c r="S20" s="302"/>
      <c r="T20" s="302"/>
      <c r="U20" s="302"/>
      <c r="V20" s="302"/>
      <c r="W20" s="302">
        <f>IF(W18=0, "-", SUM(W19)/W18)</f>
        <v>0.60317460317460314</v>
      </c>
      <c r="X20" s="302"/>
      <c r="Y20" s="302"/>
      <c r="Z20" s="302"/>
      <c r="AA20" s="302"/>
      <c r="AB20" s="302"/>
      <c r="AC20" s="302"/>
      <c r="AD20" s="302">
        <f>IF(AD18=0, "-", SUM(AD19)/AD18)</f>
        <v>0.86842105263157898</v>
      </c>
      <c r="AE20" s="302"/>
      <c r="AF20" s="302"/>
      <c r="AG20" s="302"/>
      <c r="AH20" s="302"/>
      <c r="AI20" s="302"/>
      <c r="AJ20" s="302"/>
      <c r="AK20" s="265"/>
      <c r="AL20" s="265"/>
      <c r="AM20" s="265"/>
      <c r="AN20" s="265"/>
      <c r="AO20" s="265"/>
      <c r="AP20" s="265"/>
      <c r="AQ20" s="303"/>
      <c r="AR20" s="303"/>
      <c r="AS20" s="303"/>
      <c r="AT20" s="303"/>
      <c r="AU20" s="265"/>
      <c r="AV20" s="265"/>
      <c r="AW20" s="265"/>
      <c r="AX20" s="266"/>
    </row>
    <row r="21" spans="1:50" ht="25.5" customHeight="1" x14ac:dyDescent="0.2">
      <c r="A21" s="199"/>
      <c r="B21" s="200"/>
      <c r="C21" s="200"/>
      <c r="D21" s="200"/>
      <c r="E21" s="200"/>
      <c r="F21" s="259"/>
      <c r="G21" s="300" t="s">
        <v>229</v>
      </c>
      <c r="H21" s="301"/>
      <c r="I21" s="301"/>
      <c r="J21" s="301"/>
      <c r="K21" s="301"/>
      <c r="L21" s="301"/>
      <c r="M21" s="301"/>
      <c r="N21" s="301"/>
      <c r="O21" s="301"/>
      <c r="P21" s="302">
        <f>IF(P19=0, "-", SUM(P19)/SUM(P13,P14))</f>
        <v>0.66666666666666663</v>
      </c>
      <c r="Q21" s="302"/>
      <c r="R21" s="302"/>
      <c r="S21" s="302"/>
      <c r="T21" s="302"/>
      <c r="U21" s="302"/>
      <c r="V21" s="302"/>
      <c r="W21" s="302">
        <f>IF(W19=0, "-", SUM(W19)/SUM(W13,W14))</f>
        <v>0.24358974358974358</v>
      </c>
      <c r="X21" s="302"/>
      <c r="Y21" s="302"/>
      <c r="Z21" s="302"/>
      <c r="AA21" s="302"/>
      <c r="AB21" s="302"/>
      <c r="AC21" s="302"/>
      <c r="AD21" s="302">
        <f>IF(AD19=0, "-", SUM(AD19)/SUM(AD13,AD14))</f>
        <v>2.2372881355932202</v>
      </c>
      <c r="AE21" s="302"/>
      <c r="AF21" s="302"/>
      <c r="AG21" s="302"/>
      <c r="AH21" s="302"/>
      <c r="AI21" s="302"/>
      <c r="AJ21" s="302"/>
      <c r="AK21" s="265"/>
      <c r="AL21" s="265"/>
      <c r="AM21" s="265"/>
      <c r="AN21" s="265"/>
      <c r="AO21" s="265"/>
      <c r="AP21" s="265"/>
      <c r="AQ21" s="303"/>
      <c r="AR21" s="303"/>
      <c r="AS21" s="303"/>
      <c r="AT21" s="303"/>
      <c r="AU21" s="265"/>
      <c r="AV21" s="265"/>
      <c r="AW21" s="265"/>
      <c r="AX21" s="266"/>
    </row>
    <row r="22" spans="1:50" ht="18.75" customHeight="1" x14ac:dyDescent="0.2">
      <c r="A22" s="304" t="s">
        <v>571</v>
      </c>
      <c r="B22" s="305"/>
      <c r="C22" s="305"/>
      <c r="D22" s="305"/>
      <c r="E22" s="305"/>
      <c r="F22" s="306"/>
      <c r="G22" s="310" t="s">
        <v>221</v>
      </c>
      <c r="H22" s="285"/>
      <c r="I22" s="285"/>
      <c r="J22" s="285"/>
      <c r="K22" s="285"/>
      <c r="L22" s="285"/>
      <c r="M22" s="285"/>
      <c r="N22" s="285"/>
      <c r="O22" s="311"/>
      <c r="P22" s="284" t="s">
        <v>569</v>
      </c>
      <c r="Q22" s="285"/>
      <c r="R22" s="285"/>
      <c r="S22" s="285"/>
      <c r="T22" s="285"/>
      <c r="U22" s="285"/>
      <c r="V22" s="311"/>
      <c r="W22" s="284" t="s">
        <v>570</v>
      </c>
      <c r="X22" s="285"/>
      <c r="Y22" s="285"/>
      <c r="Z22" s="285"/>
      <c r="AA22" s="285"/>
      <c r="AB22" s="285"/>
      <c r="AC22" s="311"/>
      <c r="AD22" s="284" t="s">
        <v>220</v>
      </c>
      <c r="AE22" s="285"/>
      <c r="AF22" s="285"/>
      <c r="AG22" s="285"/>
      <c r="AH22" s="285"/>
      <c r="AI22" s="285"/>
      <c r="AJ22" s="285"/>
      <c r="AK22" s="285"/>
      <c r="AL22" s="285"/>
      <c r="AM22" s="285"/>
      <c r="AN22" s="285"/>
      <c r="AO22" s="285"/>
      <c r="AP22" s="285"/>
      <c r="AQ22" s="285"/>
      <c r="AR22" s="285"/>
      <c r="AS22" s="285"/>
      <c r="AT22" s="285"/>
      <c r="AU22" s="285"/>
      <c r="AV22" s="285"/>
      <c r="AW22" s="285"/>
      <c r="AX22" s="286"/>
    </row>
    <row r="23" spans="1:50" ht="25.5" customHeight="1" x14ac:dyDescent="0.2">
      <c r="A23" s="307"/>
      <c r="B23" s="308"/>
      <c r="C23" s="308"/>
      <c r="D23" s="308"/>
      <c r="E23" s="308"/>
      <c r="F23" s="309"/>
      <c r="G23" s="287" t="s">
        <v>597</v>
      </c>
      <c r="H23" s="288"/>
      <c r="I23" s="288"/>
      <c r="J23" s="288"/>
      <c r="K23" s="288"/>
      <c r="L23" s="288"/>
      <c r="M23" s="288"/>
      <c r="N23" s="288"/>
      <c r="O23" s="289"/>
      <c r="P23" s="238">
        <v>13</v>
      </c>
      <c r="Q23" s="239"/>
      <c r="R23" s="239"/>
      <c r="S23" s="239"/>
      <c r="T23" s="239"/>
      <c r="U23" s="239"/>
      <c r="V23" s="290"/>
      <c r="W23" s="238">
        <v>11.002000000000001</v>
      </c>
      <c r="X23" s="239"/>
      <c r="Y23" s="239"/>
      <c r="Z23" s="239"/>
      <c r="AA23" s="239"/>
      <c r="AB23" s="239"/>
      <c r="AC23" s="290"/>
      <c r="AD23" s="291"/>
      <c r="AE23" s="292"/>
      <c r="AF23" s="292"/>
      <c r="AG23" s="292"/>
      <c r="AH23" s="292"/>
      <c r="AI23" s="292"/>
      <c r="AJ23" s="292"/>
      <c r="AK23" s="292"/>
      <c r="AL23" s="292"/>
      <c r="AM23" s="292"/>
      <c r="AN23" s="292"/>
      <c r="AO23" s="292"/>
      <c r="AP23" s="292"/>
      <c r="AQ23" s="292"/>
      <c r="AR23" s="292"/>
      <c r="AS23" s="292"/>
      <c r="AT23" s="292"/>
      <c r="AU23" s="292"/>
      <c r="AV23" s="292"/>
      <c r="AW23" s="292"/>
      <c r="AX23" s="293"/>
    </row>
    <row r="24" spans="1:50" ht="25.5" customHeight="1" x14ac:dyDescent="0.2">
      <c r="A24" s="307"/>
      <c r="B24" s="308"/>
      <c r="C24" s="308"/>
      <c r="D24" s="308"/>
      <c r="E24" s="308"/>
      <c r="F24" s="309"/>
      <c r="G24" s="297" t="s">
        <v>598</v>
      </c>
      <c r="H24" s="298"/>
      <c r="I24" s="298"/>
      <c r="J24" s="298"/>
      <c r="K24" s="298"/>
      <c r="L24" s="298"/>
      <c r="M24" s="298"/>
      <c r="N24" s="298"/>
      <c r="O24" s="299"/>
      <c r="P24" s="226">
        <v>2.5529999999999999</v>
      </c>
      <c r="Q24" s="227"/>
      <c r="R24" s="227"/>
      <c r="S24" s="227"/>
      <c r="T24" s="227"/>
      <c r="U24" s="227"/>
      <c r="V24" s="228"/>
      <c r="W24" s="226">
        <v>2.5550000000000002</v>
      </c>
      <c r="X24" s="227"/>
      <c r="Y24" s="227"/>
      <c r="Z24" s="227"/>
      <c r="AA24" s="227"/>
      <c r="AB24" s="227"/>
      <c r="AC24" s="228"/>
      <c r="AD24" s="294"/>
      <c r="AE24" s="295"/>
      <c r="AF24" s="295"/>
      <c r="AG24" s="295"/>
      <c r="AH24" s="295"/>
      <c r="AI24" s="295"/>
      <c r="AJ24" s="295"/>
      <c r="AK24" s="295"/>
      <c r="AL24" s="295"/>
      <c r="AM24" s="295"/>
      <c r="AN24" s="295"/>
      <c r="AO24" s="295"/>
      <c r="AP24" s="295"/>
      <c r="AQ24" s="295"/>
      <c r="AR24" s="295"/>
      <c r="AS24" s="295"/>
      <c r="AT24" s="295"/>
      <c r="AU24" s="295"/>
      <c r="AV24" s="295"/>
      <c r="AW24" s="295"/>
      <c r="AX24" s="296"/>
    </row>
    <row r="25" spans="1:50" ht="25.5" customHeight="1" x14ac:dyDescent="0.2">
      <c r="A25" s="307"/>
      <c r="B25" s="308"/>
      <c r="C25" s="308"/>
      <c r="D25" s="308"/>
      <c r="E25" s="308"/>
      <c r="F25" s="309"/>
      <c r="G25" s="297" t="s">
        <v>599</v>
      </c>
      <c r="H25" s="298"/>
      <c r="I25" s="298"/>
      <c r="J25" s="298"/>
      <c r="K25" s="298"/>
      <c r="L25" s="298"/>
      <c r="M25" s="298"/>
      <c r="N25" s="298"/>
      <c r="O25" s="299"/>
      <c r="P25" s="226">
        <v>1.79</v>
      </c>
      <c r="Q25" s="227"/>
      <c r="R25" s="227"/>
      <c r="S25" s="227"/>
      <c r="T25" s="227"/>
      <c r="U25" s="227"/>
      <c r="V25" s="228"/>
      <c r="W25" s="226">
        <v>1.79</v>
      </c>
      <c r="X25" s="227"/>
      <c r="Y25" s="227"/>
      <c r="Z25" s="227"/>
      <c r="AA25" s="227"/>
      <c r="AB25" s="227"/>
      <c r="AC25" s="228"/>
      <c r="AD25" s="294"/>
      <c r="AE25" s="295"/>
      <c r="AF25" s="295"/>
      <c r="AG25" s="295"/>
      <c r="AH25" s="295"/>
      <c r="AI25" s="295"/>
      <c r="AJ25" s="295"/>
      <c r="AK25" s="295"/>
      <c r="AL25" s="295"/>
      <c r="AM25" s="295"/>
      <c r="AN25" s="295"/>
      <c r="AO25" s="295"/>
      <c r="AP25" s="295"/>
      <c r="AQ25" s="295"/>
      <c r="AR25" s="295"/>
      <c r="AS25" s="295"/>
      <c r="AT25" s="295"/>
      <c r="AU25" s="295"/>
      <c r="AV25" s="295"/>
      <c r="AW25" s="295"/>
      <c r="AX25" s="296"/>
    </row>
    <row r="26" spans="1:50" ht="25.5" customHeight="1" x14ac:dyDescent="0.2">
      <c r="A26" s="307"/>
      <c r="B26" s="308"/>
      <c r="C26" s="308"/>
      <c r="D26" s="308"/>
      <c r="E26" s="308"/>
      <c r="F26" s="309"/>
      <c r="G26" s="297" t="s">
        <v>600</v>
      </c>
      <c r="H26" s="298"/>
      <c r="I26" s="298"/>
      <c r="J26" s="298"/>
      <c r="K26" s="298"/>
      <c r="L26" s="298"/>
      <c r="M26" s="298"/>
      <c r="N26" s="298"/>
      <c r="O26" s="299"/>
      <c r="P26" s="226">
        <v>0.376</v>
      </c>
      <c r="Q26" s="227"/>
      <c r="R26" s="227"/>
      <c r="S26" s="227"/>
      <c r="T26" s="227"/>
      <c r="U26" s="227"/>
      <c r="V26" s="228"/>
      <c r="W26" s="226">
        <v>0.29699999999999999</v>
      </c>
      <c r="X26" s="227"/>
      <c r="Y26" s="227"/>
      <c r="Z26" s="227"/>
      <c r="AA26" s="227"/>
      <c r="AB26" s="227"/>
      <c r="AC26" s="228"/>
      <c r="AD26" s="294"/>
      <c r="AE26" s="295"/>
      <c r="AF26" s="295"/>
      <c r="AG26" s="295"/>
      <c r="AH26" s="295"/>
      <c r="AI26" s="295"/>
      <c r="AJ26" s="295"/>
      <c r="AK26" s="295"/>
      <c r="AL26" s="295"/>
      <c r="AM26" s="295"/>
      <c r="AN26" s="295"/>
      <c r="AO26" s="295"/>
      <c r="AP26" s="295"/>
      <c r="AQ26" s="295"/>
      <c r="AR26" s="295"/>
      <c r="AS26" s="295"/>
      <c r="AT26" s="295"/>
      <c r="AU26" s="295"/>
      <c r="AV26" s="295"/>
      <c r="AW26" s="295"/>
      <c r="AX26" s="296"/>
    </row>
    <row r="27" spans="1:50" ht="25.5" customHeight="1" x14ac:dyDescent="0.2">
      <c r="A27" s="307"/>
      <c r="B27" s="308"/>
      <c r="C27" s="308"/>
      <c r="D27" s="308"/>
      <c r="E27" s="308"/>
      <c r="F27" s="309"/>
      <c r="G27" s="297" t="s">
        <v>601</v>
      </c>
      <c r="H27" s="298"/>
      <c r="I27" s="298"/>
      <c r="J27" s="298"/>
      <c r="K27" s="298"/>
      <c r="L27" s="298"/>
      <c r="M27" s="298"/>
      <c r="N27" s="298"/>
      <c r="O27" s="299"/>
      <c r="P27" s="226">
        <v>0.22</v>
      </c>
      <c r="Q27" s="227"/>
      <c r="R27" s="227"/>
      <c r="S27" s="227"/>
      <c r="T27" s="227"/>
      <c r="U27" s="227"/>
      <c r="V27" s="228"/>
      <c r="W27" s="226">
        <v>0.22</v>
      </c>
      <c r="X27" s="227"/>
      <c r="Y27" s="227"/>
      <c r="Z27" s="227"/>
      <c r="AA27" s="227"/>
      <c r="AB27" s="227"/>
      <c r="AC27" s="228"/>
      <c r="AD27" s="294"/>
      <c r="AE27" s="295"/>
      <c r="AF27" s="295"/>
      <c r="AG27" s="295"/>
      <c r="AH27" s="295"/>
      <c r="AI27" s="295"/>
      <c r="AJ27" s="295"/>
      <c r="AK27" s="295"/>
      <c r="AL27" s="295"/>
      <c r="AM27" s="295"/>
      <c r="AN27" s="295"/>
      <c r="AO27" s="295"/>
      <c r="AP27" s="295"/>
      <c r="AQ27" s="295"/>
      <c r="AR27" s="295"/>
      <c r="AS27" s="295"/>
      <c r="AT27" s="295"/>
      <c r="AU27" s="295"/>
      <c r="AV27" s="295"/>
      <c r="AW27" s="295"/>
      <c r="AX27" s="296"/>
    </row>
    <row r="28" spans="1:50" ht="25.5" customHeight="1" thickBot="1" x14ac:dyDescent="0.25">
      <c r="A28" s="307"/>
      <c r="B28" s="308"/>
      <c r="C28" s="308"/>
      <c r="D28" s="308"/>
      <c r="E28" s="308"/>
      <c r="F28" s="309"/>
      <c r="G28" s="136" t="s">
        <v>18</v>
      </c>
      <c r="H28" s="137"/>
      <c r="I28" s="137"/>
      <c r="J28" s="137"/>
      <c r="K28" s="137"/>
      <c r="L28" s="137"/>
      <c r="M28" s="137"/>
      <c r="N28" s="137"/>
      <c r="O28" s="138"/>
      <c r="P28" s="312">
        <f>AK13</f>
        <v>18</v>
      </c>
      <c r="Q28" s="313"/>
      <c r="R28" s="313"/>
      <c r="S28" s="313"/>
      <c r="T28" s="313"/>
      <c r="U28" s="313"/>
      <c r="V28" s="314"/>
      <c r="W28" s="315">
        <f>AR13</f>
        <v>16</v>
      </c>
      <c r="X28" s="316"/>
      <c r="Y28" s="316"/>
      <c r="Z28" s="316"/>
      <c r="AA28" s="316"/>
      <c r="AB28" s="316"/>
      <c r="AC28" s="317"/>
      <c r="AD28" s="295"/>
      <c r="AE28" s="295"/>
      <c r="AF28" s="295"/>
      <c r="AG28" s="295"/>
      <c r="AH28" s="295"/>
      <c r="AI28" s="295"/>
      <c r="AJ28" s="295"/>
      <c r="AK28" s="295"/>
      <c r="AL28" s="295"/>
      <c r="AM28" s="295"/>
      <c r="AN28" s="295"/>
      <c r="AO28" s="295"/>
      <c r="AP28" s="295"/>
      <c r="AQ28" s="295"/>
      <c r="AR28" s="295"/>
      <c r="AS28" s="295"/>
      <c r="AT28" s="295"/>
      <c r="AU28" s="295"/>
      <c r="AV28" s="295"/>
      <c r="AW28" s="295"/>
      <c r="AX28" s="296"/>
    </row>
    <row r="29" spans="1:50" ht="42.75" customHeight="1" x14ac:dyDescent="0.2">
      <c r="A29" s="318" t="s">
        <v>560</v>
      </c>
      <c r="B29" s="319"/>
      <c r="C29" s="319"/>
      <c r="D29" s="319"/>
      <c r="E29" s="319"/>
      <c r="F29" s="320"/>
      <c r="G29" s="321" t="s">
        <v>673</v>
      </c>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3"/>
    </row>
    <row r="30" spans="1:50" ht="31.5" customHeight="1" x14ac:dyDescent="0.2">
      <c r="A30" s="395" t="s">
        <v>561</v>
      </c>
      <c r="B30" s="396"/>
      <c r="C30" s="396"/>
      <c r="D30" s="396"/>
      <c r="E30" s="396"/>
      <c r="F30" s="397"/>
      <c r="G30" s="401" t="s">
        <v>557</v>
      </c>
      <c r="H30" s="402"/>
      <c r="I30" s="402"/>
      <c r="J30" s="402"/>
      <c r="K30" s="402"/>
      <c r="L30" s="402"/>
      <c r="M30" s="402"/>
      <c r="N30" s="402"/>
      <c r="O30" s="402"/>
      <c r="P30" s="403" t="s">
        <v>556</v>
      </c>
      <c r="Q30" s="402"/>
      <c r="R30" s="402"/>
      <c r="S30" s="402"/>
      <c r="T30" s="402"/>
      <c r="U30" s="402"/>
      <c r="V30" s="402"/>
      <c r="W30" s="402"/>
      <c r="X30" s="404"/>
      <c r="Y30" s="405"/>
      <c r="Z30" s="406"/>
      <c r="AA30" s="407"/>
      <c r="AB30" s="408" t="s">
        <v>11</v>
      </c>
      <c r="AC30" s="408"/>
      <c r="AD30" s="408"/>
      <c r="AE30" s="379" t="s">
        <v>401</v>
      </c>
      <c r="AF30" s="380"/>
      <c r="AG30" s="380"/>
      <c r="AH30" s="381"/>
      <c r="AI30" s="379" t="s">
        <v>553</v>
      </c>
      <c r="AJ30" s="380"/>
      <c r="AK30" s="380"/>
      <c r="AL30" s="381"/>
      <c r="AM30" s="379" t="s">
        <v>369</v>
      </c>
      <c r="AN30" s="380"/>
      <c r="AO30" s="380"/>
      <c r="AP30" s="381"/>
      <c r="AQ30" s="382" t="s">
        <v>400</v>
      </c>
      <c r="AR30" s="383"/>
      <c r="AS30" s="383"/>
      <c r="AT30" s="384"/>
      <c r="AU30" s="382" t="s">
        <v>572</v>
      </c>
      <c r="AV30" s="383"/>
      <c r="AW30" s="383"/>
      <c r="AX30" s="385"/>
    </row>
    <row r="31" spans="1:50" ht="23.25" customHeight="1" x14ac:dyDescent="0.2">
      <c r="A31" s="395"/>
      <c r="B31" s="396"/>
      <c r="C31" s="396"/>
      <c r="D31" s="396"/>
      <c r="E31" s="396"/>
      <c r="F31" s="397"/>
      <c r="G31" s="324" t="s">
        <v>667</v>
      </c>
      <c r="H31" s="325"/>
      <c r="I31" s="325"/>
      <c r="J31" s="325"/>
      <c r="K31" s="325"/>
      <c r="L31" s="325"/>
      <c r="M31" s="325"/>
      <c r="N31" s="325"/>
      <c r="O31" s="325"/>
      <c r="P31" s="328" t="s">
        <v>674</v>
      </c>
      <c r="Q31" s="329"/>
      <c r="R31" s="329"/>
      <c r="S31" s="329"/>
      <c r="T31" s="329"/>
      <c r="U31" s="329"/>
      <c r="V31" s="329"/>
      <c r="W31" s="329"/>
      <c r="X31" s="330"/>
      <c r="Y31" s="334" t="s">
        <v>52</v>
      </c>
      <c r="Z31" s="335"/>
      <c r="AA31" s="336"/>
      <c r="AB31" s="337" t="s">
        <v>607</v>
      </c>
      <c r="AC31" s="338"/>
      <c r="AD31" s="338"/>
      <c r="AE31" s="339">
        <v>6</v>
      </c>
      <c r="AF31" s="339"/>
      <c r="AG31" s="339"/>
      <c r="AH31" s="339"/>
      <c r="AI31" s="339">
        <v>1</v>
      </c>
      <c r="AJ31" s="339"/>
      <c r="AK31" s="339"/>
      <c r="AL31" s="339"/>
      <c r="AM31" s="339">
        <v>2</v>
      </c>
      <c r="AN31" s="339"/>
      <c r="AO31" s="339"/>
      <c r="AP31" s="339"/>
      <c r="AQ31" s="339" t="s">
        <v>595</v>
      </c>
      <c r="AR31" s="339"/>
      <c r="AS31" s="339"/>
      <c r="AT31" s="339"/>
      <c r="AU31" s="373" t="s">
        <v>595</v>
      </c>
      <c r="AV31" s="374"/>
      <c r="AW31" s="374"/>
      <c r="AX31" s="375"/>
    </row>
    <row r="32" spans="1:50" ht="23.25" customHeight="1" x14ac:dyDescent="0.2">
      <c r="A32" s="398"/>
      <c r="B32" s="399"/>
      <c r="C32" s="399"/>
      <c r="D32" s="399"/>
      <c r="E32" s="399"/>
      <c r="F32" s="400"/>
      <c r="G32" s="326"/>
      <c r="H32" s="327"/>
      <c r="I32" s="327"/>
      <c r="J32" s="327"/>
      <c r="K32" s="327"/>
      <c r="L32" s="327"/>
      <c r="M32" s="327"/>
      <c r="N32" s="327"/>
      <c r="O32" s="327"/>
      <c r="P32" s="331"/>
      <c r="Q32" s="332"/>
      <c r="R32" s="332"/>
      <c r="S32" s="332"/>
      <c r="T32" s="332"/>
      <c r="U32" s="332"/>
      <c r="V32" s="332"/>
      <c r="W32" s="332"/>
      <c r="X32" s="333"/>
      <c r="Y32" s="376" t="s">
        <v>53</v>
      </c>
      <c r="Z32" s="377"/>
      <c r="AA32" s="378"/>
      <c r="AB32" s="337" t="s">
        <v>607</v>
      </c>
      <c r="AC32" s="338"/>
      <c r="AD32" s="338"/>
      <c r="AE32" s="339">
        <v>6</v>
      </c>
      <c r="AF32" s="339"/>
      <c r="AG32" s="339"/>
      <c r="AH32" s="339"/>
      <c r="AI32" s="339">
        <v>6</v>
      </c>
      <c r="AJ32" s="339"/>
      <c r="AK32" s="339"/>
      <c r="AL32" s="339"/>
      <c r="AM32" s="339">
        <v>6</v>
      </c>
      <c r="AN32" s="339"/>
      <c r="AO32" s="339"/>
      <c r="AP32" s="339"/>
      <c r="AQ32" s="339">
        <v>6</v>
      </c>
      <c r="AR32" s="339"/>
      <c r="AS32" s="339"/>
      <c r="AT32" s="339"/>
      <c r="AU32" s="373">
        <v>6</v>
      </c>
      <c r="AV32" s="374"/>
      <c r="AW32" s="374"/>
      <c r="AX32" s="375"/>
    </row>
    <row r="33" spans="1:51" ht="23.25" customHeight="1" x14ac:dyDescent="0.2">
      <c r="A33" s="416" t="s">
        <v>562</v>
      </c>
      <c r="B33" s="417"/>
      <c r="C33" s="417"/>
      <c r="D33" s="417"/>
      <c r="E33" s="417"/>
      <c r="F33" s="418"/>
      <c r="G33" s="233" t="s">
        <v>563</v>
      </c>
      <c r="H33" s="233"/>
      <c r="I33" s="233"/>
      <c r="J33" s="233"/>
      <c r="K33" s="233"/>
      <c r="L33" s="233"/>
      <c r="M33" s="233"/>
      <c r="N33" s="233"/>
      <c r="O33" s="233"/>
      <c r="P33" s="233"/>
      <c r="Q33" s="233"/>
      <c r="R33" s="233"/>
      <c r="S33" s="233"/>
      <c r="T33" s="233"/>
      <c r="U33" s="233"/>
      <c r="V33" s="233"/>
      <c r="W33" s="233"/>
      <c r="X33" s="262"/>
      <c r="Y33" s="424"/>
      <c r="Z33" s="425"/>
      <c r="AA33" s="426"/>
      <c r="AB33" s="232" t="s">
        <v>11</v>
      </c>
      <c r="AC33" s="233"/>
      <c r="AD33" s="262"/>
      <c r="AE33" s="232" t="s">
        <v>401</v>
      </c>
      <c r="AF33" s="233"/>
      <c r="AG33" s="233"/>
      <c r="AH33" s="262"/>
      <c r="AI33" s="232" t="s">
        <v>553</v>
      </c>
      <c r="AJ33" s="233"/>
      <c r="AK33" s="233"/>
      <c r="AL33" s="262"/>
      <c r="AM33" s="232" t="s">
        <v>369</v>
      </c>
      <c r="AN33" s="233"/>
      <c r="AO33" s="233"/>
      <c r="AP33" s="262"/>
      <c r="AQ33" s="386" t="s">
        <v>573</v>
      </c>
      <c r="AR33" s="387"/>
      <c r="AS33" s="387"/>
      <c r="AT33" s="387"/>
      <c r="AU33" s="387"/>
      <c r="AV33" s="387"/>
      <c r="AW33" s="387"/>
      <c r="AX33" s="388"/>
    </row>
    <row r="34" spans="1:51" ht="23.25" customHeight="1" x14ac:dyDescent="0.2">
      <c r="A34" s="419"/>
      <c r="B34" s="420"/>
      <c r="C34" s="420"/>
      <c r="D34" s="420"/>
      <c r="E34" s="420"/>
      <c r="F34" s="421"/>
      <c r="G34" s="366" t="s">
        <v>602</v>
      </c>
      <c r="H34" s="367"/>
      <c r="I34" s="367"/>
      <c r="J34" s="367"/>
      <c r="K34" s="367"/>
      <c r="L34" s="367"/>
      <c r="M34" s="367"/>
      <c r="N34" s="367"/>
      <c r="O34" s="367"/>
      <c r="P34" s="367"/>
      <c r="Q34" s="367"/>
      <c r="R34" s="367"/>
      <c r="S34" s="367"/>
      <c r="T34" s="367"/>
      <c r="U34" s="367"/>
      <c r="V34" s="367"/>
      <c r="W34" s="367"/>
      <c r="X34" s="367"/>
      <c r="Y34" s="389" t="s">
        <v>562</v>
      </c>
      <c r="Z34" s="390"/>
      <c r="AA34" s="391"/>
      <c r="AB34" s="392" t="s">
        <v>604</v>
      </c>
      <c r="AC34" s="393"/>
      <c r="AD34" s="394"/>
      <c r="AE34" s="370">
        <v>144526.70000000001</v>
      </c>
      <c r="AF34" s="370"/>
      <c r="AG34" s="370"/>
      <c r="AH34" s="370"/>
      <c r="AI34" s="370">
        <v>0</v>
      </c>
      <c r="AJ34" s="370"/>
      <c r="AK34" s="370"/>
      <c r="AL34" s="370"/>
      <c r="AM34" s="370">
        <v>0</v>
      </c>
      <c r="AN34" s="370"/>
      <c r="AO34" s="370"/>
      <c r="AP34" s="370"/>
      <c r="AQ34" s="359" t="s">
        <v>596</v>
      </c>
      <c r="AR34" s="340"/>
      <c r="AS34" s="340"/>
      <c r="AT34" s="340"/>
      <c r="AU34" s="340"/>
      <c r="AV34" s="340"/>
      <c r="AW34" s="340"/>
      <c r="AX34" s="341"/>
    </row>
    <row r="35" spans="1:51" ht="46.5" customHeight="1" x14ac:dyDescent="0.2">
      <c r="A35" s="422"/>
      <c r="B35" s="218"/>
      <c r="C35" s="218"/>
      <c r="D35" s="218"/>
      <c r="E35" s="218"/>
      <c r="F35" s="423"/>
      <c r="G35" s="368"/>
      <c r="H35" s="369"/>
      <c r="I35" s="369"/>
      <c r="J35" s="369"/>
      <c r="K35" s="369"/>
      <c r="L35" s="369"/>
      <c r="M35" s="369"/>
      <c r="N35" s="369"/>
      <c r="O35" s="369"/>
      <c r="P35" s="369"/>
      <c r="Q35" s="369"/>
      <c r="R35" s="369"/>
      <c r="S35" s="369"/>
      <c r="T35" s="369"/>
      <c r="U35" s="369"/>
      <c r="V35" s="369"/>
      <c r="W35" s="369"/>
      <c r="X35" s="369"/>
      <c r="Y35" s="353" t="s">
        <v>564</v>
      </c>
      <c r="Z35" s="371"/>
      <c r="AA35" s="372"/>
      <c r="AB35" s="427" t="s">
        <v>603</v>
      </c>
      <c r="AC35" s="428"/>
      <c r="AD35" s="429"/>
      <c r="AE35" s="409" t="s">
        <v>605</v>
      </c>
      <c r="AF35" s="409"/>
      <c r="AG35" s="409"/>
      <c r="AH35" s="409"/>
      <c r="AI35" s="409" t="s">
        <v>606</v>
      </c>
      <c r="AJ35" s="409"/>
      <c r="AK35" s="409"/>
      <c r="AL35" s="409"/>
      <c r="AM35" s="409" t="s">
        <v>606</v>
      </c>
      <c r="AN35" s="409"/>
      <c r="AO35" s="409"/>
      <c r="AP35" s="409"/>
      <c r="AQ35" s="409" t="s">
        <v>596</v>
      </c>
      <c r="AR35" s="409"/>
      <c r="AS35" s="409"/>
      <c r="AT35" s="409"/>
      <c r="AU35" s="409"/>
      <c r="AV35" s="409"/>
      <c r="AW35" s="409"/>
      <c r="AX35" s="410"/>
    </row>
    <row r="36" spans="1:51" ht="18.75" customHeight="1" x14ac:dyDescent="0.2">
      <c r="A36" s="435" t="s">
        <v>226</v>
      </c>
      <c r="B36" s="436"/>
      <c r="C36" s="436"/>
      <c r="D36" s="436"/>
      <c r="E36" s="436"/>
      <c r="F36" s="437"/>
      <c r="G36" s="445" t="s">
        <v>136</v>
      </c>
      <c r="H36" s="433"/>
      <c r="I36" s="433"/>
      <c r="J36" s="433"/>
      <c r="K36" s="433"/>
      <c r="L36" s="433"/>
      <c r="M36" s="433"/>
      <c r="N36" s="433"/>
      <c r="O36" s="446"/>
      <c r="P36" s="449" t="s">
        <v>56</v>
      </c>
      <c r="Q36" s="433"/>
      <c r="R36" s="433"/>
      <c r="S36" s="433"/>
      <c r="T36" s="433"/>
      <c r="U36" s="433"/>
      <c r="V36" s="433"/>
      <c r="W36" s="433"/>
      <c r="X36" s="446"/>
      <c r="Y36" s="451"/>
      <c r="Z36" s="452"/>
      <c r="AA36" s="453"/>
      <c r="AB36" s="457" t="s">
        <v>11</v>
      </c>
      <c r="AC36" s="458"/>
      <c r="AD36" s="459"/>
      <c r="AE36" s="457" t="s">
        <v>401</v>
      </c>
      <c r="AF36" s="458"/>
      <c r="AG36" s="458"/>
      <c r="AH36" s="459"/>
      <c r="AI36" s="462" t="s">
        <v>553</v>
      </c>
      <c r="AJ36" s="462"/>
      <c r="AK36" s="462"/>
      <c r="AL36" s="457"/>
      <c r="AM36" s="462" t="s">
        <v>369</v>
      </c>
      <c r="AN36" s="462"/>
      <c r="AO36" s="462"/>
      <c r="AP36" s="457"/>
      <c r="AQ36" s="430" t="s">
        <v>172</v>
      </c>
      <c r="AR36" s="431"/>
      <c r="AS36" s="431"/>
      <c r="AT36" s="432"/>
      <c r="AU36" s="433" t="s">
        <v>126</v>
      </c>
      <c r="AV36" s="433"/>
      <c r="AW36" s="433"/>
      <c r="AX36" s="434"/>
    </row>
    <row r="37" spans="1:51" ht="18.75" customHeight="1" x14ac:dyDescent="0.2">
      <c r="A37" s="438"/>
      <c r="B37" s="439"/>
      <c r="C37" s="439"/>
      <c r="D37" s="439"/>
      <c r="E37" s="439"/>
      <c r="F37" s="440"/>
      <c r="G37" s="447"/>
      <c r="H37" s="361"/>
      <c r="I37" s="361"/>
      <c r="J37" s="361"/>
      <c r="K37" s="361"/>
      <c r="L37" s="361"/>
      <c r="M37" s="361"/>
      <c r="N37" s="361"/>
      <c r="O37" s="448"/>
      <c r="P37" s="450"/>
      <c r="Q37" s="361"/>
      <c r="R37" s="361"/>
      <c r="S37" s="361"/>
      <c r="T37" s="361"/>
      <c r="U37" s="361"/>
      <c r="V37" s="361"/>
      <c r="W37" s="361"/>
      <c r="X37" s="448"/>
      <c r="Y37" s="454"/>
      <c r="Z37" s="455"/>
      <c r="AA37" s="456"/>
      <c r="AB37" s="379"/>
      <c r="AC37" s="460"/>
      <c r="AD37" s="461"/>
      <c r="AE37" s="379"/>
      <c r="AF37" s="460"/>
      <c r="AG37" s="460"/>
      <c r="AH37" s="461"/>
      <c r="AI37" s="463"/>
      <c r="AJ37" s="463"/>
      <c r="AK37" s="463"/>
      <c r="AL37" s="379"/>
      <c r="AM37" s="463"/>
      <c r="AN37" s="463"/>
      <c r="AO37" s="463"/>
      <c r="AP37" s="379"/>
      <c r="AQ37" s="411" t="s">
        <v>596</v>
      </c>
      <c r="AR37" s="412"/>
      <c r="AS37" s="413" t="s">
        <v>173</v>
      </c>
      <c r="AT37" s="414"/>
      <c r="AU37" s="415" t="s">
        <v>596</v>
      </c>
      <c r="AV37" s="415"/>
      <c r="AW37" s="361" t="s">
        <v>163</v>
      </c>
      <c r="AX37" s="362"/>
    </row>
    <row r="38" spans="1:51" ht="23.25" customHeight="1" x14ac:dyDescent="0.2">
      <c r="A38" s="441"/>
      <c r="B38" s="439"/>
      <c r="C38" s="439"/>
      <c r="D38" s="439"/>
      <c r="E38" s="439"/>
      <c r="F38" s="440"/>
      <c r="G38" s="342" t="s">
        <v>611</v>
      </c>
      <c r="H38" s="343"/>
      <c r="I38" s="343"/>
      <c r="J38" s="343"/>
      <c r="K38" s="343"/>
      <c r="L38" s="343"/>
      <c r="M38" s="343"/>
      <c r="N38" s="343"/>
      <c r="O38" s="344"/>
      <c r="P38" s="149" t="s">
        <v>612</v>
      </c>
      <c r="Q38" s="149"/>
      <c r="R38" s="149"/>
      <c r="S38" s="149"/>
      <c r="T38" s="149"/>
      <c r="U38" s="149"/>
      <c r="V38" s="149"/>
      <c r="W38" s="149"/>
      <c r="X38" s="150"/>
      <c r="Y38" s="353" t="s">
        <v>12</v>
      </c>
      <c r="Z38" s="354"/>
      <c r="AA38" s="355"/>
      <c r="AB38" s="356" t="s">
        <v>613</v>
      </c>
      <c r="AC38" s="357"/>
      <c r="AD38" s="358"/>
      <c r="AE38" s="359">
        <v>1152</v>
      </c>
      <c r="AF38" s="340"/>
      <c r="AG38" s="340"/>
      <c r="AH38" s="340"/>
      <c r="AI38" s="359">
        <v>1195</v>
      </c>
      <c r="AJ38" s="340"/>
      <c r="AK38" s="340"/>
      <c r="AL38" s="340"/>
      <c r="AM38" s="359">
        <v>1239</v>
      </c>
      <c r="AN38" s="340"/>
      <c r="AO38" s="340"/>
      <c r="AP38" s="340"/>
      <c r="AQ38" s="363" t="s">
        <v>595</v>
      </c>
      <c r="AR38" s="364"/>
      <c r="AS38" s="364"/>
      <c r="AT38" s="365"/>
      <c r="AU38" s="340" t="s">
        <v>595</v>
      </c>
      <c r="AV38" s="340"/>
      <c r="AW38" s="340"/>
      <c r="AX38" s="341"/>
    </row>
    <row r="39" spans="1:51" ht="23.25" customHeight="1" x14ac:dyDescent="0.2">
      <c r="A39" s="442"/>
      <c r="B39" s="443"/>
      <c r="C39" s="443"/>
      <c r="D39" s="443"/>
      <c r="E39" s="443"/>
      <c r="F39" s="444"/>
      <c r="G39" s="345"/>
      <c r="H39" s="346"/>
      <c r="I39" s="346"/>
      <c r="J39" s="346"/>
      <c r="K39" s="346"/>
      <c r="L39" s="346"/>
      <c r="M39" s="346"/>
      <c r="N39" s="346"/>
      <c r="O39" s="347"/>
      <c r="P39" s="351"/>
      <c r="Q39" s="351"/>
      <c r="R39" s="351"/>
      <c r="S39" s="351"/>
      <c r="T39" s="351"/>
      <c r="U39" s="351"/>
      <c r="V39" s="351"/>
      <c r="W39" s="351"/>
      <c r="X39" s="352"/>
      <c r="Y39" s="232" t="s">
        <v>51</v>
      </c>
      <c r="Z39" s="233"/>
      <c r="AA39" s="262"/>
      <c r="AB39" s="337" t="s">
        <v>613</v>
      </c>
      <c r="AC39" s="337"/>
      <c r="AD39" s="337"/>
      <c r="AE39" s="359">
        <v>1106</v>
      </c>
      <c r="AF39" s="340"/>
      <c r="AG39" s="340"/>
      <c r="AH39" s="340"/>
      <c r="AI39" s="359">
        <v>1152</v>
      </c>
      <c r="AJ39" s="340"/>
      <c r="AK39" s="340"/>
      <c r="AL39" s="340"/>
      <c r="AM39" s="359">
        <v>1195</v>
      </c>
      <c r="AN39" s="340"/>
      <c r="AO39" s="340"/>
      <c r="AP39" s="340"/>
      <c r="AQ39" s="363" t="s">
        <v>595</v>
      </c>
      <c r="AR39" s="364"/>
      <c r="AS39" s="364"/>
      <c r="AT39" s="365"/>
      <c r="AU39" s="340">
        <v>1239</v>
      </c>
      <c r="AV39" s="340"/>
      <c r="AW39" s="340"/>
      <c r="AX39" s="341"/>
    </row>
    <row r="40" spans="1:51" ht="23.25" customHeight="1" x14ac:dyDescent="0.2">
      <c r="A40" s="441"/>
      <c r="B40" s="439"/>
      <c r="C40" s="439"/>
      <c r="D40" s="439"/>
      <c r="E40" s="439"/>
      <c r="F40" s="440"/>
      <c r="G40" s="348"/>
      <c r="H40" s="349"/>
      <c r="I40" s="349"/>
      <c r="J40" s="349"/>
      <c r="K40" s="349"/>
      <c r="L40" s="349"/>
      <c r="M40" s="349"/>
      <c r="N40" s="349"/>
      <c r="O40" s="350"/>
      <c r="P40" s="152"/>
      <c r="Q40" s="152"/>
      <c r="R40" s="152"/>
      <c r="S40" s="152"/>
      <c r="T40" s="152"/>
      <c r="U40" s="152"/>
      <c r="V40" s="152"/>
      <c r="W40" s="152"/>
      <c r="X40" s="153"/>
      <c r="Y40" s="232" t="s">
        <v>13</v>
      </c>
      <c r="Z40" s="233"/>
      <c r="AA40" s="262"/>
      <c r="AB40" s="360" t="s">
        <v>14</v>
      </c>
      <c r="AC40" s="360"/>
      <c r="AD40" s="360"/>
      <c r="AE40" s="359">
        <f>AE38/AE39*100</f>
        <v>104.15913200723328</v>
      </c>
      <c r="AF40" s="340"/>
      <c r="AG40" s="340"/>
      <c r="AH40" s="340"/>
      <c r="AI40" s="359">
        <f>AI38/AI39*100</f>
        <v>103.73263888888889</v>
      </c>
      <c r="AJ40" s="340"/>
      <c r="AK40" s="340"/>
      <c r="AL40" s="340"/>
      <c r="AM40" s="359">
        <f>AM38/AM39*100</f>
        <v>103.68200836820083</v>
      </c>
      <c r="AN40" s="340"/>
      <c r="AO40" s="340"/>
      <c r="AP40" s="340"/>
      <c r="AQ40" s="363" t="s">
        <v>595</v>
      </c>
      <c r="AR40" s="364"/>
      <c r="AS40" s="364"/>
      <c r="AT40" s="365"/>
      <c r="AU40" s="340" t="s">
        <v>595</v>
      </c>
      <c r="AV40" s="340"/>
      <c r="AW40" s="340"/>
      <c r="AX40" s="341"/>
    </row>
    <row r="41" spans="1:51" ht="23.25" customHeight="1" x14ac:dyDescent="0.2">
      <c r="A41" s="465" t="s">
        <v>246</v>
      </c>
      <c r="B41" s="466"/>
      <c r="C41" s="466"/>
      <c r="D41" s="466"/>
      <c r="E41" s="466"/>
      <c r="F41" s="467"/>
      <c r="G41" s="468" t="s">
        <v>663</v>
      </c>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70"/>
    </row>
    <row r="42" spans="1:51" ht="23.25" customHeight="1" x14ac:dyDescent="0.2">
      <c r="A42" s="398"/>
      <c r="B42" s="399"/>
      <c r="C42" s="399"/>
      <c r="D42" s="399"/>
      <c r="E42" s="399"/>
      <c r="F42" s="400"/>
      <c r="G42" s="471"/>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2"/>
      <c r="AL42" s="472"/>
      <c r="AM42" s="472"/>
      <c r="AN42" s="472"/>
      <c r="AO42" s="472"/>
      <c r="AP42" s="472"/>
      <c r="AQ42" s="472"/>
      <c r="AR42" s="472"/>
      <c r="AS42" s="472"/>
      <c r="AT42" s="472"/>
      <c r="AU42" s="472"/>
      <c r="AV42" s="472"/>
      <c r="AW42" s="472"/>
      <c r="AX42" s="473"/>
    </row>
    <row r="43" spans="1:51" ht="18.75" customHeight="1" x14ac:dyDescent="0.2">
      <c r="A43" s="474" t="s">
        <v>226</v>
      </c>
      <c r="B43" s="475"/>
      <c r="C43" s="475"/>
      <c r="D43" s="475"/>
      <c r="E43" s="475"/>
      <c r="F43" s="476"/>
      <c r="G43" s="445" t="s">
        <v>136</v>
      </c>
      <c r="H43" s="433"/>
      <c r="I43" s="433"/>
      <c r="J43" s="433"/>
      <c r="K43" s="433"/>
      <c r="L43" s="433"/>
      <c r="M43" s="433"/>
      <c r="N43" s="433"/>
      <c r="O43" s="446"/>
      <c r="P43" s="449" t="s">
        <v>56</v>
      </c>
      <c r="Q43" s="433"/>
      <c r="R43" s="433"/>
      <c r="S43" s="433"/>
      <c r="T43" s="433"/>
      <c r="U43" s="433"/>
      <c r="V43" s="433"/>
      <c r="W43" s="433"/>
      <c r="X43" s="446"/>
      <c r="Y43" s="451"/>
      <c r="Z43" s="452"/>
      <c r="AA43" s="453"/>
      <c r="AB43" s="457" t="s">
        <v>11</v>
      </c>
      <c r="AC43" s="458"/>
      <c r="AD43" s="459"/>
      <c r="AE43" s="464" t="s">
        <v>401</v>
      </c>
      <c r="AF43" s="464"/>
      <c r="AG43" s="464"/>
      <c r="AH43" s="464"/>
      <c r="AI43" s="464" t="s">
        <v>553</v>
      </c>
      <c r="AJ43" s="464"/>
      <c r="AK43" s="464"/>
      <c r="AL43" s="464"/>
      <c r="AM43" s="464" t="s">
        <v>369</v>
      </c>
      <c r="AN43" s="464"/>
      <c r="AO43" s="464"/>
      <c r="AP43" s="464"/>
      <c r="AQ43" s="430" t="s">
        <v>172</v>
      </c>
      <c r="AR43" s="431"/>
      <c r="AS43" s="431"/>
      <c r="AT43" s="432"/>
      <c r="AU43" s="433" t="s">
        <v>126</v>
      </c>
      <c r="AV43" s="433"/>
      <c r="AW43" s="433"/>
      <c r="AX43" s="434"/>
      <c r="AY43">
        <f>COUNTA($G$45)</f>
        <v>1</v>
      </c>
    </row>
    <row r="44" spans="1:51" ht="18.75" customHeight="1" x14ac:dyDescent="0.2">
      <c r="A44" s="477"/>
      <c r="B44" s="478"/>
      <c r="C44" s="478"/>
      <c r="D44" s="478"/>
      <c r="E44" s="478"/>
      <c r="F44" s="479"/>
      <c r="G44" s="447"/>
      <c r="H44" s="361"/>
      <c r="I44" s="361"/>
      <c r="J44" s="361"/>
      <c r="K44" s="361"/>
      <c r="L44" s="361"/>
      <c r="M44" s="361"/>
      <c r="N44" s="361"/>
      <c r="O44" s="448"/>
      <c r="P44" s="450"/>
      <c r="Q44" s="361"/>
      <c r="R44" s="361"/>
      <c r="S44" s="361"/>
      <c r="T44" s="361"/>
      <c r="U44" s="361"/>
      <c r="V44" s="361"/>
      <c r="W44" s="361"/>
      <c r="X44" s="448"/>
      <c r="Y44" s="454"/>
      <c r="Z44" s="455"/>
      <c r="AA44" s="456"/>
      <c r="AB44" s="379"/>
      <c r="AC44" s="460"/>
      <c r="AD44" s="461"/>
      <c r="AE44" s="464"/>
      <c r="AF44" s="464"/>
      <c r="AG44" s="464"/>
      <c r="AH44" s="464"/>
      <c r="AI44" s="464"/>
      <c r="AJ44" s="464"/>
      <c r="AK44" s="464"/>
      <c r="AL44" s="464"/>
      <c r="AM44" s="464"/>
      <c r="AN44" s="464"/>
      <c r="AO44" s="464"/>
      <c r="AP44" s="464"/>
      <c r="AQ44" s="411" t="s">
        <v>596</v>
      </c>
      <c r="AR44" s="412"/>
      <c r="AS44" s="413" t="s">
        <v>173</v>
      </c>
      <c r="AT44" s="414"/>
      <c r="AU44" s="415" t="s">
        <v>596</v>
      </c>
      <c r="AV44" s="415"/>
      <c r="AW44" s="361" t="s">
        <v>163</v>
      </c>
      <c r="AX44" s="362"/>
      <c r="AY44">
        <f t="shared" ref="AY44:AY49" si="0">$AY$43</f>
        <v>1</v>
      </c>
    </row>
    <row r="45" spans="1:51" ht="23.25" customHeight="1" x14ac:dyDescent="0.2">
      <c r="A45" s="480"/>
      <c r="B45" s="478"/>
      <c r="C45" s="478"/>
      <c r="D45" s="478"/>
      <c r="E45" s="478"/>
      <c r="F45" s="479"/>
      <c r="G45" s="342" t="s">
        <v>608</v>
      </c>
      <c r="H45" s="343"/>
      <c r="I45" s="343"/>
      <c r="J45" s="343"/>
      <c r="K45" s="343"/>
      <c r="L45" s="343"/>
      <c r="M45" s="343"/>
      <c r="N45" s="343"/>
      <c r="O45" s="344"/>
      <c r="P45" s="149" t="s">
        <v>609</v>
      </c>
      <c r="Q45" s="149"/>
      <c r="R45" s="149"/>
      <c r="S45" s="149"/>
      <c r="T45" s="149"/>
      <c r="U45" s="149"/>
      <c r="V45" s="149"/>
      <c r="W45" s="149"/>
      <c r="X45" s="150"/>
      <c r="Y45" s="353" t="s">
        <v>12</v>
      </c>
      <c r="Z45" s="354"/>
      <c r="AA45" s="355"/>
      <c r="AB45" s="337" t="s">
        <v>610</v>
      </c>
      <c r="AC45" s="337"/>
      <c r="AD45" s="337"/>
      <c r="AE45" s="359">
        <v>2622538</v>
      </c>
      <c r="AF45" s="340"/>
      <c r="AG45" s="340"/>
      <c r="AH45" s="340"/>
      <c r="AI45" s="359">
        <v>3465698</v>
      </c>
      <c r="AJ45" s="340"/>
      <c r="AK45" s="340"/>
      <c r="AL45" s="340"/>
      <c r="AM45" s="359">
        <v>3286587</v>
      </c>
      <c r="AN45" s="340"/>
      <c r="AO45" s="340"/>
      <c r="AP45" s="340"/>
      <c r="AQ45" s="363" t="s">
        <v>595</v>
      </c>
      <c r="AR45" s="364"/>
      <c r="AS45" s="364"/>
      <c r="AT45" s="365"/>
      <c r="AU45" s="340" t="s">
        <v>595</v>
      </c>
      <c r="AV45" s="340"/>
      <c r="AW45" s="340"/>
      <c r="AX45" s="341"/>
      <c r="AY45">
        <f t="shared" si="0"/>
        <v>1</v>
      </c>
    </row>
    <row r="46" spans="1:51" ht="23.25" customHeight="1" x14ac:dyDescent="0.2">
      <c r="A46" s="481"/>
      <c r="B46" s="482"/>
      <c r="C46" s="482"/>
      <c r="D46" s="482"/>
      <c r="E46" s="482"/>
      <c r="F46" s="483"/>
      <c r="G46" s="345"/>
      <c r="H46" s="346"/>
      <c r="I46" s="346"/>
      <c r="J46" s="346"/>
      <c r="K46" s="346"/>
      <c r="L46" s="346"/>
      <c r="M46" s="346"/>
      <c r="N46" s="346"/>
      <c r="O46" s="347"/>
      <c r="P46" s="351"/>
      <c r="Q46" s="351"/>
      <c r="R46" s="351"/>
      <c r="S46" s="351"/>
      <c r="T46" s="351"/>
      <c r="U46" s="351"/>
      <c r="V46" s="351"/>
      <c r="W46" s="351"/>
      <c r="X46" s="352"/>
      <c r="Y46" s="232" t="s">
        <v>51</v>
      </c>
      <c r="Z46" s="233"/>
      <c r="AA46" s="262"/>
      <c r="AB46" s="337" t="s">
        <v>610</v>
      </c>
      <c r="AC46" s="337"/>
      <c r="AD46" s="337"/>
      <c r="AE46" s="359">
        <v>2258011</v>
      </c>
      <c r="AF46" s="340"/>
      <c r="AG46" s="340"/>
      <c r="AH46" s="340"/>
      <c r="AI46" s="359">
        <v>2622538</v>
      </c>
      <c r="AJ46" s="340"/>
      <c r="AK46" s="340"/>
      <c r="AL46" s="340"/>
      <c r="AM46" s="359">
        <v>3465698</v>
      </c>
      <c r="AN46" s="340"/>
      <c r="AO46" s="340"/>
      <c r="AP46" s="340"/>
      <c r="AQ46" s="363" t="s">
        <v>595</v>
      </c>
      <c r="AR46" s="364"/>
      <c r="AS46" s="364"/>
      <c r="AT46" s="365"/>
      <c r="AU46" s="340">
        <v>3286587</v>
      </c>
      <c r="AV46" s="340"/>
      <c r="AW46" s="340"/>
      <c r="AX46" s="341"/>
      <c r="AY46">
        <f t="shared" si="0"/>
        <v>1</v>
      </c>
    </row>
    <row r="47" spans="1:51" ht="23.25" customHeight="1" x14ac:dyDescent="0.2">
      <c r="A47" s="480"/>
      <c r="B47" s="478"/>
      <c r="C47" s="478"/>
      <c r="D47" s="478"/>
      <c r="E47" s="478"/>
      <c r="F47" s="479"/>
      <c r="G47" s="348"/>
      <c r="H47" s="349"/>
      <c r="I47" s="349"/>
      <c r="J47" s="349"/>
      <c r="K47" s="349"/>
      <c r="L47" s="349"/>
      <c r="M47" s="349"/>
      <c r="N47" s="349"/>
      <c r="O47" s="350"/>
      <c r="P47" s="152"/>
      <c r="Q47" s="152"/>
      <c r="R47" s="152"/>
      <c r="S47" s="152"/>
      <c r="T47" s="152"/>
      <c r="U47" s="152"/>
      <c r="V47" s="152"/>
      <c r="W47" s="152"/>
      <c r="X47" s="153"/>
      <c r="Y47" s="232" t="s">
        <v>13</v>
      </c>
      <c r="Z47" s="233"/>
      <c r="AA47" s="262"/>
      <c r="AB47" s="360" t="s">
        <v>14</v>
      </c>
      <c r="AC47" s="360"/>
      <c r="AD47" s="360"/>
      <c r="AE47" s="359">
        <f>AE45/AE46*100</f>
        <v>116.14372117762048</v>
      </c>
      <c r="AF47" s="340"/>
      <c r="AG47" s="340"/>
      <c r="AH47" s="340"/>
      <c r="AI47" s="359">
        <f>AI45/AI46*100</f>
        <v>132.15053509234184</v>
      </c>
      <c r="AJ47" s="340"/>
      <c r="AK47" s="340"/>
      <c r="AL47" s="340"/>
      <c r="AM47" s="359">
        <f>AM45/AM46*100</f>
        <v>94.831892449948029</v>
      </c>
      <c r="AN47" s="340"/>
      <c r="AO47" s="340"/>
      <c r="AP47" s="340"/>
      <c r="AQ47" s="363" t="s">
        <v>595</v>
      </c>
      <c r="AR47" s="364"/>
      <c r="AS47" s="364"/>
      <c r="AT47" s="365"/>
      <c r="AU47" s="340" t="s">
        <v>595</v>
      </c>
      <c r="AV47" s="340"/>
      <c r="AW47" s="340"/>
      <c r="AX47" s="341"/>
      <c r="AY47">
        <f t="shared" si="0"/>
        <v>1</v>
      </c>
    </row>
    <row r="48" spans="1:51" ht="23.25" customHeight="1" x14ac:dyDescent="0.2">
      <c r="A48" s="465" t="s">
        <v>246</v>
      </c>
      <c r="B48" s="466"/>
      <c r="C48" s="466"/>
      <c r="D48" s="466"/>
      <c r="E48" s="466"/>
      <c r="F48" s="467"/>
      <c r="G48" s="468" t="s">
        <v>620</v>
      </c>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69"/>
      <c r="AX48" s="470"/>
      <c r="AY48">
        <f t="shared" si="0"/>
        <v>1</v>
      </c>
    </row>
    <row r="49" spans="1:51" ht="23.25" customHeight="1" thickBot="1" x14ac:dyDescent="0.25">
      <c r="A49" s="398"/>
      <c r="B49" s="399"/>
      <c r="C49" s="399"/>
      <c r="D49" s="399"/>
      <c r="E49" s="399"/>
      <c r="F49" s="400"/>
      <c r="G49" s="471"/>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472"/>
      <c r="AM49" s="472"/>
      <c r="AN49" s="472"/>
      <c r="AO49" s="472"/>
      <c r="AP49" s="472"/>
      <c r="AQ49" s="472"/>
      <c r="AR49" s="472"/>
      <c r="AS49" s="472"/>
      <c r="AT49" s="472"/>
      <c r="AU49" s="472"/>
      <c r="AV49" s="472"/>
      <c r="AW49" s="472"/>
      <c r="AX49" s="473"/>
      <c r="AY49">
        <f t="shared" si="0"/>
        <v>1</v>
      </c>
    </row>
    <row r="50" spans="1:51" ht="45" customHeight="1" x14ac:dyDescent="0.2">
      <c r="A50" s="516" t="s">
        <v>268</v>
      </c>
      <c r="B50" s="517"/>
      <c r="C50" s="519" t="s">
        <v>174</v>
      </c>
      <c r="D50" s="517"/>
      <c r="E50" s="520" t="s">
        <v>190</v>
      </c>
      <c r="F50" s="521"/>
      <c r="G50" s="522" t="s">
        <v>684</v>
      </c>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3"/>
      <c r="AW50" s="523"/>
      <c r="AX50" s="524"/>
    </row>
    <row r="51" spans="1:51" ht="32.25" customHeight="1" x14ac:dyDescent="0.2">
      <c r="A51" s="518"/>
      <c r="B51" s="509"/>
      <c r="C51" s="508"/>
      <c r="D51" s="509"/>
      <c r="E51" s="510" t="s">
        <v>189</v>
      </c>
      <c r="F51" s="467"/>
      <c r="G51" s="148" t="s">
        <v>685</v>
      </c>
      <c r="H51" s="149"/>
      <c r="I51" s="149"/>
      <c r="J51" s="149"/>
      <c r="K51" s="149"/>
      <c r="L51" s="149"/>
      <c r="M51" s="149"/>
      <c r="N51" s="149"/>
      <c r="O51" s="149"/>
      <c r="P51" s="149"/>
      <c r="Q51" s="149"/>
      <c r="R51" s="149"/>
      <c r="S51" s="149"/>
      <c r="T51" s="149"/>
      <c r="U51" s="149"/>
      <c r="V51" s="150"/>
      <c r="W51" s="497" t="s">
        <v>565</v>
      </c>
      <c r="X51" s="498"/>
      <c r="Y51" s="498"/>
      <c r="Z51" s="498"/>
      <c r="AA51" s="499"/>
      <c r="AB51" s="500" t="s">
        <v>683</v>
      </c>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2"/>
    </row>
    <row r="52" spans="1:51" ht="21" customHeight="1" x14ac:dyDescent="0.2">
      <c r="A52" s="518"/>
      <c r="B52" s="509"/>
      <c r="C52" s="508"/>
      <c r="D52" s="509"/>
      <c r="E52" s="512"/>
      <c r="F52" s="400"/>
      <c r="G52" s="151"/>
      <c r="H52" s="152"/>
      <c r="I52" s="152"/>
      <c r="J52" s="152"/>
      <c r="K52" s="152"/>
      <c r="L52" s="152"/>
      <c r="M52" s="152"/>
      <c r="N52" s="152"/>
      <c r="O52" s="152"/>
      <c r="P52" s="152"/>
      <c r="Q52" s="152"/>
      <c r="R52" s="152"/>
      <c r="S52" s="152"/>
      <c r="T52" s="152"/>
      <c r="U52" s="152"/>
      <c r="V52" s="153"/>
      <c r="W52" s="503" t="s">
        <v>566</v>
      </c>
      <c r="X52" s="504"/>
      <c r="Y52" s="504"/>
      <c r="Z52" s="504"/>
      <c r="AA52" s="505"/>
      <c r="AB52" s="500" t="s">
        <v>682</v>
      </c>
      <c r="AC52" s="501"/>
      <c r="AD52" s="501"/>
      <c r="AE52" s="501"/>
      <c r="AF52" s="501"/>
      <c r="AG52" s="501"/>
      <c r="AH52" s="501"/>
      <c r="AI52" s="501"/>
      <c r="AJ52" s="501"/>
      <c r="AK52" s="501"/>
      <c r="AL52" s="501"/>
      <c r="AM52" s="501"/>
      <c r="AN52" s="501"/>
      <c r="AO52" s="501"/>
      <c r="AP52" s="501"/>
      <c r="AQ52" s="501"/>
      <c r="AR52" s="501"/>
      <c r="AS52" s="501"/>
      <c r="AT52" s="501"/>
      <c r="AU52" s="501"/>
      <c r="AV52" s="501"/>
      <c r="AW52" s="501"/>
      <c r="AX52" s="502"/>
    </row>
    <row r="53" spans="1:51" ht="34.5" customHeight="1" x14ac:dyDescent="0.2">
      <c r="A53" s="518"/>
      <c r="B53" s="509"/>
      <c r="C53" s="506" t="s">
        <v>577</v>
      </c>
      <c r="D53" s="507"/>
      <c r="E53" s="510" t="s">
        <v>264</v>
      </c>
      <c r="F53" s="467"/>
      <c r="G53" s="487" t="s">
        <v>177</v>
      </c>
      <c r="H53" s="488"/>
      <c r="I53" s="488"/>
      <c r="J53" s="513" t="s">
        <v>595</v>
      </c>
      <c r="K53" s="514"/>
      <c r="L53" s="514"/>
      <c r="M53" s="514"/>
      <c r="N53" s="514"/>
      <c r="O53" s="514"/>
      <c r="P53" s="514"/>
      <c r="Q53" s="514"/>
      <c r="R53" s="514"/>
      <c r="S53" s="514"/>
      <c r="T53" s="515"/>
      <c r="U53" s="485" t="s">
        <v>681</v>
      </c>
      <c r="V53" s="485"/>
      <c r="W53" s="485"/>
      <c r="X53" s="485"/>
      <c r="Y53" s="485"/>
      <c r="Z53" s="485"/>
      <c r="AA53" s="485"/>
      <c r="AB53" s="485"/>
      <c r="AC53" s="485"/>
      <c r="AD53" s="485"/>
      <c r="AE53" s="485"/>
      <c r="AF53" s="485"/>
      <c r="AG53" s="485"/>
      <c r="AH53" s="485"/>
      <c r="AI53" s="485"/>
      <c r="AJ53" s="485"/>
      <c r="AK53" s="485"/>
      <c r="AL53" s="485"/>
      <c r="AM53" s="485"/>
      <c r="AN53" s="485"/>
      <c r="AO53" s="485"/>
      <c r="AP53" s="485"/>
      <c r="AQ53" s="485"/>
      <c r="AR53" s="485"/>
      <c r="AS53" s="485"/>
      <c r="AT53" s="485"/>
      <c r="AU53" s="485"/>
      <c r="AV53" s="485"/>
      <c r="AW53" s="485"/>
      <c r="AX53" s="486"/>
      <c r="AY53" s="82"/>
    </row>
    <row r="54" spans="1:51" ht="34.5" customHeight="1" x14ac:dyDescent="0.2">
      <c r="A54" s="518"/>
      <c r="B54" s="509"/>
      <c r="C54" s="508"/>
      <c r="D54" s="509"/>
      <c r="E54" s="511"/>
      <c r="F54" s="397"/>
      <c r="G54" s="487" t="s">
        <v>578</v>
      </c>
      <c r="H54" s="488"/>
      <c r="I54" s="488"/>
      <c r="J54" s="488"/>
      <c r="K54" s="488"/>
      <c r="L54" s="488"/>
      <c r="M54" s="488"/>
      <c r="N54" s="488"/>
      <c r="O54" s="488"/>
      <c r="P54" s="488"/>
      <c r="Q54" s="488"/>
      <c r="R54" s="488"/>
      <c r="S54" s="488"/>
      <c r="T54" s="488"/>
      <c r="U54" s="484" t="s">
        <v>681</v>
      </c>
      <c r="V54" s="485"/>
      <c r="W54" s="485"/>
      <c r="X54" s="485"/>
      <c r="Y54" s="485"/>
      <c r="Z54" s="485"/>
      <c r="AA54" s="485"/>
      <c r="AB54" s="485"/>
      <c r="AC54" s="485"/>
      <c r="AD54" s="485"/>
      <c r="AE54" s="485"/>
      <c r="AF54" s="485"/>
      <c r="AG54" s="485"/>
      <c r="AH54" s="485"/>
      <c r="AI54" s="485"/>
      <c r="AJ54" s="485"/>
      <c r="AK54" s="485"/>
      <c r="AL54" s="485"/>
      <c r="AM54" s="485"/>
      <c r="AN54" s="485"/>
      <c r="AO54" s="485"/>
      <c r="AP54" s="485"/>
      <c r="AQ54" s="485"/>
      <c r="AR54" s="485"/>
      <c r="AS54" s="485"/>
      <c r="AT54" s="485"/>
      <c r="AU54" s="485"/>
      <c r="AV54" s="485"/>
      <c r="AW54" s="485"/>
      <c r="AX54" s="486"/>
      <c r="AY54" s="82"/>
    </row>
    <row r="55" spans="1:51" ht="34.5" customHeight="1" thickBot="1" x14ac:dyDescent="0.25">
      <c r="A55" s="518"/>
      <c r="B55" s="509"/>
      <c r="C55" s="508"/>
      <c r="D55" s="509"/>
      <c r="E55" s="512"/>
      <c r="F55" s="400"/>
      <c r="G55" s="487" t="s">
        <v>566</v>
      </c>
      <c r="H55" s="488"/>
      <c r="I55" s="488"/>
      <c r="J55" s="488"/>
      <c r="K55" s="488"/>
      <c r="L55" s="488"/>
      <c r="M55" s="488"/>
      <c r="N55" s="488"/>
      <c r="O55" s="488"/>
      <c r="P55" s="488"/>
      <c r="Q55" s="488"/>
      <c r="R55" s="488"/>
      <c r="S55" s="488"/>
      <c r="T55" s="488"/>
      <c r="U55" s="154" t="s">
        <v>681</v>
      </c>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6"/>
      <c r="AY55" s="82"/>
    </row>
    <row r="56" spans="1:51" ht="27" customHeight="1" x14ac:dyDescent="0.2">
      <c r="A56" s="489" t="s">
        <v>45</v>
      </c>
      <c r="B56" s="490"/>
      <c r="C56" s="490"/>
      <c r="D56" s="490"/>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0"/>
      <c r="AI56" s="490"/>
      <c r="AJ56" s="490"/>
      <c r="AK56" s="490"/>
      <c r="AL56" s="490"/>
      <c r="AM56" s="490"/>
      <c r="AN56" s="490"/>
      <c r="AO56" s="490"/>
      <c r="AP56" s="490"/>
      <c r="AQ56" s="490"/>
      <c r="AR56" s="490"/>
      <c r="AS56" s="490"/>
      <c r="AT56" s="490"/>
      <c r="AU56" s="490"/>
      <c r="AV56" s="490"/>
      <c r="AW56" s="490"/>
      <c r="AX56" s="491"/>
    </row>
    <row r="57" spans="1:51" ht="27" customHeight="1" x14ac:dyDescent="0.2">
      <c r="A57" s="5"/>
      <c r="B57" s="6"/>
      <c r="C57" s="492" t="s">
        <v>30</v>
      </c>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4"/>
      <c r="AD57" s="493" t="s">
        <v>34</v>
      </c>
      <c r="AE57" s="493"/>
      <c r="AF57" s="493"/>
      <c r="AG57" s="495" t="s">
        <v>29</v>
      </c>
      <c r="AH57" s="493"/>
      <c r="AI57" s="493"/>
      <c r="AJ57" s="493"/>
      <c r="AK57" s="493"/>
      <c r="AL57" s="493"/>
      <c r="AM57" s="493"/>
      <c r="AN57" s="493"/>
      <c r="AO57" s="493"/>
      <c r="AP57" s="493"/>
      <c r="AQ57" s="493"/>
      <c r="AR57" s="493"/>
      <c r="AS57" s="493"/>
      <c r="AT57" s="493"/>
      <c r="AU57" s="493"/>
      <c r="AV57" s="493"/>
      <c r="AW57" s="493"/>
      <c r="AX57" s="496"/>
    </row>
    <row r="58" spans="1:51" ht="87.75" customHeight="1" x14ac:dyDescent="0.2">
      <c r="A58" s="557" t="s">
        <v>131</v>
      </c>
      <c r="B58" s="558"/>
      <c r="C58" s="563" t="s">
        <v>132</v>
      </c>
      <c r="D58" s="564"/>
      <c r="E58" s="564"/>
      <c r="F58" s="564"/>
      <c r="G58" s="564"/>
      <c r="H58" s="564"/>
      <c r="I58" s="564"/>
      <c r="J58" s="564"/>
      <c r="K58" s="564"/>
      <c r="L58" s="564"/>
      <c r="M58" s="564"/>
      <c r="N58" s="564"/>
      <c r="O58" s="564"/>
      <c r="P58" s="564"/>
      <c r="Q58" s="564"/>
      <c r="R58" s="564"/>
      <c r="S58" s="564"/>
      <c r="T58" s="564"/>
      <c r="U58" s="564"/>
      <c r="V58" s="564"/>
      <c r="W58" s="564"/>
      <c r="X58" s="564"/>
      <c r="Y58" s="564"/>
      <c r="Z58" s="564"/>
      <c r="AA58" s="564"/>
      <c r="AB58" s="564"/>
      <c r="AC58" s="565"/>
      <c r="AD58" s="566" t="s">
        <v>593</v>
      </c>
      <c r="AE58" s="567"/>
      <c r="AF58" s="567"/>
      <c r="AG58" s="568" t="s">
        <v>677</v>
      </c>
      <c r="AH58" s="569"/>
      <c r="AI58" s="569"/>
      <c r="AJ58" s="569"/>
      <c r="AK58" s="569"/>
      <c r="AL58" s="569"/>
      <c r="AM58" s="569"/>
      <c r="AN58" s="569"/>
      <c r="AO58" s="569"/>
      <c r="AP58" s="569"/>
      <c r="AQ58" s="569"/>
      <c r="AR58" s="569"/>
      <c r="AS58" s="569"/>
      <c r="AT58" s="569"/>
      <c r="AU58" s="569"/>
      <c r="AV58" s="569"/>
      <c r="AW58" s="569"/>
      <c r="AX58" s="570"/>
    </row>
    <row r="59" spans="1:51" ht="67.5" customHeight="1" x14ac:dyDescent="0.2">
      <c r="A59" s="559"/>
      <c r="B59" s="560"/>
      <c r="C59" s="571" t="s">
        <v>35</v>
      </c>
      <c r="D59" s="572"/>
      <c r="E59" s="572"/>
      <c r="F59" s="572"/>
      <c r="G59" s="572"/>
      <c r="H59" s="572"/>
      <c r="I59" s="572"/>
      <c r="J59" s="572"/>
      <c r="K59" s="572"/>
      <c r="L59" s="572"/>
      <c r="M59" s="572"/>
      <c r="N59" s="572"/>
      <c r="O59" s="572"/>
      <c r="P59" s="572"/>
      <c r="Q59" s="572"/>
      <c r="R59" s="572"/>
      <c r="S59" s="572"/>
      <c r="T59" s="572"/>
      <c r="U59" s="572"/>
      <c r="V59" s="572"/>
      <c r="W59" s="572"/>
      <c r="X59" s="572"/>
      <c r="Y59" s="572"/>
      <c r="Z59" s="572"/>
      <c r="AA59" s="572"/>
      <c r="AB59" s="572"/>
      <c r="AC59" s="573"/>
      <c r="AD59" s="547" t="s">
        <v>593</v>
      </c>
      <c r="AE59" s="548"/>
      <c r="AF59" s="548"/>
      <c r="AG59" s="574" t="s">
        <v>614</v>
      </c>
      <c r="AH59" s="575"/>
      <c r="AI59" s="575"/>
      <c r="AJ59" s="575"/>
      <c r="AK59" s="575"/>
      <c r="AL59" s="575"/>
      <c r="AM59" s="575"/>
      <c r="AN59" s="575"/>
      <c r="AO59" s="575"/>
      <c r="AP59" s="575"/>
      <c r="AQ59" s="575"/>
      <c r="AR59" s="575"/>
      <c r="AS59" s="575"/>
      <c r="AT59" s="575"/>
      <c r="AU59" s="575"/>
      <c r="AV59" s="575"/>
      <c r="AW59" s="575"/>
      <c r="AX59" s="576"/>
    </row>
    <row r="60" spans="1:51" ht="54" customHeight="1" x14ac:dyDescent="0.2">
      <c r="A60" s="561"/>
      <c r="B60" s="562"/>
      <c r="C60" s="577" t="s">
        <v>133</v>
      </c>
      <c r="D60" s="578"/>
      <c r="E60" s="578"/>
      <c r="F60" s="578"/>
      <c r="G60" s="578"/>
      <c r="H60" s="578"/>
      <c r="I60" s="578"/>
      <c r="J60" s="578"/>
      <c r="K60" s="578"/>
      <c r="L60" s="578"/>
      <c r="M60" s="578"/>
      <c r="N60" s="578"/>
      <c r="O60" s="578"/>
      <c r="P60" s="578"/>
      <c r="Q60" s="578"/>
      <c r="R60" s="578"/>
      <c r="S60" s="578"/>
      <c r="T60" s="578"/>
      <c r="U60" s="578"/>
      <c r="V60" s="578"/>
      <c r="W60" s="578"/>
      <c r="X60" s="578"/>
      <c r="Y60" s="578"/>
      <c r="Z60" s="578"/>
      <c r="AA60" s="578"/>
      <c r="AB60" s="578"/>
      <c r="AC60" s="579"/>
      <c r="AD60" s="580" t="s">
        <v>593</v>
      </c>
      <c r="AE60" s="581"/>
      <c r="AF60" s="581"/>
      <c r="AG60" s="538" t="s">
        <v>615</v>
      </c>
      <c r="AH60" s="351"/>
      <c r="AI60" s="351"/>
      <c r="AJ60" s="351"/>
      <c r="AK60" s="351"/>
      <c r="AL60" s="351"/>
      <c r="AM60" s="351"/>
      <c r="AN60" s="351"/>
      <c r="AO60" s="351"/>
      <c r="AP60" s="351"/>
      <c r="AQ60" s="351"/>
      <c r="AR60" s="351"/>
      <c r="AS60" s="351"/>
      <c r="AT60" s="351"/>
      <c r="AU60" s="351"/>
      <c r="AV60" s="351"/>
      <c r="AW60" s="351"/>
      <c r="AX60" s="539"/>
    </row>
    <row r="61" spans="1:51" ht="27" customHeight="1" x14ac:dyDescent="0.2">
      <c r="A61" s="132" t="s">
        <v>37</v>
      </c>
      <c r="B61" s="525"/>
      <c r="C61" s="531" t="s">
        <v>39</v>
      </c>
      <c r="D61" s="532"/>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4"/>
      <c r="AD61" s="535" t="s">
        <v>593</v>
      </c>
      <c r="AE61" s="536"/>
      <c r="AF61" s="536"/>
      <c r="AG61" s="328" t="s">
        <v>616</v>
      </c>
      <c r="AH61" s="149"/>
      <c r="AI61" s="149"/>
      <c r="AJ61" s="149"/>
      <c r="AK61" s="149"/>
      <c r="AL61" s="149"/>
      <c r="AM61" s="149"/>
      <c r="AN61" s="149"/>
      <c r="AO61" s="149"/>
      <c r="AP61" s="149"/>
      <c r="AQ61" s="149"/>
      <c r="AR61" s="149"/>
      <c r="AS61" s="149"/>
      <c r="AT61" s="149"/>
      <c r="AU61" s="149"/>
      <c r="AV61" s="149"/>
      <c r="AW61" s="149"/>
      <c r="AX61" s="537"/>
    </row>
    <row r="62" spans="1:51" ht="35.25" customHeight="1" x14ac:dyDescent="0.2">
      <c r="A62" s="526"/>
      <c r="B62" s="527"/>
      <c r="C62" s="540"/>
      <c r="D62" s="541"/>
      <c r="E62" s="544" t="s">
        <v>247</v>
      </c>
      <c r="F62" s="545"/>
      <c r="G62" s="545"/>
      <c r="H62" s="545"/>
      <c r="I62" s="545"/>
      <c r="J62" s="545"/>
      <c r="K62" s="545"/>
      <c r="L62" s="545"/>
      <c r="M62" s="545"/>
      <c r="N62" s="545"/>
      <c r="O62" s="545"/>
      <c r="P62" s="545"/>
      <c r="Q62" s="545"/>
      <c r="R62" s="545"/>
      <c r="S62" s="545"/>
      <c r="T62" s="545"/>
      <c r="U62" s="545"/>
      <c r="V62" s="545"/>
      <c r="W62" s="545"/>
      <c r="X62" s="545"/>
      <c r="Y62" s="545"/>
      <c r="Z62" s="545"/>
      <c r="AA62" s="545"/>
      <c r="AB62" s="545"/>
      <c r="AC62" s="546"/>
      <c r="AD62" s="547" t="s">
        <v>670</v>
      </c>
      <c r="AE62" s="548"/>
      <c r="AF62" s="549"/>
      <c r="AG62" s="538"/>
      <c r="AH62" s="351"/>
      <c r="AI62" s="351"/>
      <c r="AJ62" s="351"/>
      <c r="AK62" s="351"/>
      <c r="AL62" s="351"/>
      <c r="AM62" s="351"/>
      <c r="AN62" s="351"/>
      <c r="AO62" s="351"/>
      <c r="AP62" s="351"/>
      <c r="AQ62" s="351"/>
      <c r="AR62" s="351"/>
      <c r="AS62" s="351"/>
      <c r="AT62" s="351"/>
      <c r="AU62" s="351"/>
      <c r="AV62" s="351"/>
      <c r="AW62" s="351"/>
      <c r="AX62" s="539"/>
    </row>
    <row r="63" spans="1:51" ht="26.25" customHeight="1" x14ac:dyDescent="0.2">
      <c r="A63" s="526"/>
      <c r="B63" s="527"/>
      <c r="C63" s="542"/>
      <c r="D63" s="543"/>
      <c r="E63" s="550" t="s">
        <v>210</v>
      </c>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2"/>
      <c r="AD63" s="553" t="s">
        <v>669</v>
      </c>
      <c r="AE63" s="554"/>
      <c r="AF63" s="554"/>
      <c r="AG63" s="538"/>
      <c r="AH63" s="351"/>
      <c r="AI63" s="351"/>
      <c r="AJ63" s="351"/>
      <c r="AK63" s="351"/>
      <c r="AL63" s="351"/>
      <c r="AM63" s="351"/>
      <c r="AN63" s="351"/>
      <c r="AO63" s="351"/>
      <c r="AP63" s="351"/>
      <c r="AQ63" s="351"/>
      <c r="AR63" s="351"/>
      <c r="AS63" s="351"/>
      <c r="AT63" s="351"/>
      <c r="AU63" s="351"/>
      <c r="AV63" s="351"/>
      <c r="AW63" s="351"/>
      <c r="AX63" s="539"/>
    </row>
    <row r="64" spans="1:51" ht="26.25" customHeight="1" x14ac:dyDescent="0.2">
      <c r="A64" s="526"/>
      <c r="B64" s="528"/>
      <c r="C64" s="555" t="s">
        <v>40</v>
      </c>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c r="AD64" s="599" t="s">
        <v>617</v>
      </c>
      <c r="AE64" s="600"/>
      <c r="AF64" s="600"/>
      <c r="AG64" s="601"/>
      <c r="AH64" s="602"/>
      <c r="AI64" s="602"/>
      <c r="AJ64" s="602"/>
      <c r="AK64" s="602"/>
      <c r="AL64" s="602"/>
      <c r="AM64" s="602"/>
      <c r="AN64" s="602"/>
      <c r="AO64" s="602"/>
      <c r="AP64" s="602"/>
      <c r="AQ64" s="602"/>
      <c r="AR64" s="602"/>
      <c r="AS64" s="602"/>
      <c r="AT64" s="602"/>
      <c r="AU64" s="602"/>
      <c r="AV64" s="602"/>
      <c r="AW64" s="602"/>
      <c r="AX64" s="603"/>
    </row>
    <row r="65" spans="1:50" ht="26.25" customHeight="1" x14ac:dyDescent="0.2">
      <c r="A65" s="526"/>
      <c r="B65" s="528"/>
      <c r="C65" s="594" t="s">
        <v>134</v>
      </c>
      <c r="D65" s="573"/>
      <c r="E65" s="573"/>
      <c r="F65" s="573"/>
      <c r="G65" s="573"/>
      <c r="H65" s="573"/>
      <c r="I65" s="573"/>
      <c r="J65" s="573"/>
      <c r="K65" s="573"/>
      <c r="L65" s="573"/>
      <c r="M65" s="573"/>
      <c r="N65" s="573"/>
      <c r="O65" s="573"/>
      <c r="P65" s="573"/>
      <c r="Q65" s="573"/>
      <c r="R65" s="573"/>
      <c r="S65" s="573"/>
      <c r="T65" s="573"/>
      <c r="U65" s="573"/>
      <c r="V65" s="573"/>
      <c r="W65" s="573"/>
      <c r="X65" s="573"/>
      <c r="Y65" s="573"/>
      <c r="Z65" s="573"/>
      <c r="AA65" s="573"/>
      <c r="AB65" s="573"/>
      <c r="AC65" s="573"/>
      <c r="AD65" s="547" t="s">
        <v>617</v>
      </c>
      <c r="AE65" s="548"/>
      <c r="AF65" s="548"/>
      <c r="AG65" s="574"/>
      <c r="AH65" s="575"/>
      <c r="AI65" s="575"/>
      <c r="AJ65" s="575"/>
      <c r="AK65" s="575"/>
      <c r="AL65" s="575"/>
      <c r="AM65" s="575"/>
      <c r="AN65" s="575"/>
      <c r="AO65" s="575"/>
      <c r="AP65" s="575"/>
      <c r="AQ65" s="575"/>
      <c r="AR65" s="575"/>
      <c r="AS65" s="575"/>
      <c r="AT65" s="575"/>
      <c r="AU65" s="575"/>
      <c r="AV65" s="575"/>
      <c r="AW65" s="575"/>
      <c r="AX65" s="576"/>
    </row>
    <row r="66" spans="1:50" ht="34.5" customHeight="1" x14ac:dyDescent="0.2">
      <c r="A66" s="526"/>
      <c r="B66" s="528"/>
      <c r="C66" s="594" t="s">
        <v>36</v>
      </c>
      <c r="D66" s="573"/>
      <c r="E66" s="573"/>
      <c r="F66" s="573"/>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47" t="s">
        <v>593</v>
      </c>
      <c r="AE66" s="548"/>
      <c r="AF66" s="548"/>
      <c r="AG66" s="574" t="s">
        <v>618</v>
      </c>
      <c r="AH66" s="575"/>
      <c r="AI66" s="575"/>
      <c r="AJ66" s="575"/>
      <c r="AK66" s="575"/>
      <c r="AL66" s="575"/>
      <c r="AM66" s="575"/>
      <c r="AN66" s="575"/>
      <c r="AO66" s="575"/>
      <c r="AP66" s="575"/>
      <c r="AQ66" s="575"/>
      <c r="AR66" s="575"/>
      <c r="AS66" s="575"/>
      <c r="AT66" s="575"/>
      <c r="AU66" s="575"/>
      <c r="AV66" s="575"/>
      <c r="AW66" s="575"/>
      <c r="AX66" s="576"/>
    </row>
    <row r="67" spans="1:50" ht="40.5" customHeight="1" x14ac:dyDescent="0.2">
      <c r="A67" s="526"/>
      <c r="B67" s="528"/>
      <c r="C67" s="594" t="s">
        <v>41</v>
      </c>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95"/>
      <c r="AD67" s="547" t="s">
        <v>593</v>
      </c>
      <c r="AE67" s="548"/>
      <c r="AF67" s="548"/>
      <c r="AG67" s="574" t="s">
        <v>619</v>
      </c>
      <c r="AH67" s="575"/>
      <c r="AI67" s="575"/>
      <c r="AJ67" s="575"/>
      <c r="AK67" s="575"/>
      <c r="AL67" s="575"/>
      <c r="AM67" s="575"/>
      <c r="AN67" s="575"/>
      <c r="AO67" s="575"/>
      <c r="AP67" s="575"/>
      <c r="AQ67" s="575"/>
      <c r="AR67" s="575"/>
      <c r="AS67" s="575"/>
      <c r="AT67" s="575"/>
      <c r="AU67" s="575"/>
      <c r="AV67" s="575"/>
      <c r="AW67" s="575"/>
      <c r="AX67" s="576"/>
    </row>
    <row r="68" spans="1:50" ht="26.25" customHeight="1" x14ac:dyDescent="0.2">
      <c r="A68" s="526"/>
      <c r="B68" s="528"/>
      <c r="C68" s="594" t="s">
        <v>224</v>
      </c>
      <c r="D68" s="573"/>
      <c r="E68" s="573"/>
      <c r="F68" s="573"/>
      <c r="G68" s="573"/>
      <c r="H68" s="573"/>
      <c r="I68" s="573"/>
      <c r="J68" s="573"/>
      <c r="K68" s="573"/>
      <c r="L68" s="573"/>
      <c r="M68" s="573"/>
      <c r="N68" s="573"/>
      <c r="O68" s="573"/>
      <c r="P68" s="573"/>
      <c r="Q68" s="573"/>
      <c r="R68" s="573"/>
      <c r="S68" s="573"/>
      <c r="T68" s="573"/>
      <c r="U68" s="573"/>
      <c r="V68" s="573"/>
      <c r="W68" s="573"/>
      <c r="X68" s="573"/>
      <c r="Y68" s="573"/>
      <c r="Z68" s="573"/>
      <c r="AA68" s="573"/>
      <c r="AB68" s="573"/>
      <c r="AC68" s="595"/>
      <c r="AD68" s="580" t="s">
        <v>617</v>
      </c>
      <c r="AE68" s="581"/>
      <c r="AF68" s="581"/>
      <c r="AG68" s="596"/>
      <c r="AH68" s="597"/>
      <c r="AI68" s="597"/>
      <c r="AJ68" s="597"/>
      <c r="AK68" s="597"/>
      <c r="AL68" s="597"/>
      <c r="AM68" s="597"/>
      <c r="AN68" s="597"/>
      <c r="AO68" s="597"/>
      <c r="AP68" s="597"/>
      <c r="AQ68" s="597"/>
      <c r="AR68" s="597"/>
      <c r="AS68" s="597"/>
      <c r="AT68" s="597"/>
      <c r="AU68" s="597"/>
      <c r="AV68" s="597"/>
      <c r="AW68" s="597"/>
      <c r="AX68" s="598"/>
    </row>
    <row r="69" spans="1:50" ht="51" customHeight="1" x14ac:dyDescent="0.2">
      <c r="A69" s="526"/>
      <c r="B69" s="528"/>
      <c r="C69" s="582" t="s">
        <v>225</v>
      </c>
      <c r="D69" s="583"/>
      <c r="E69" s="583"/>
      <c r="F69" s="583"/>
      <c r="G69" s="583"/>
      <c r="H69" s="583"/>
      <c r="I69" s="583"/>
      <c r="J69" s="583"/>
      <c r="K69" s="583"/>
      <c r="L69" s="583"/>
      <c r="M69" s="583"/>
      <c r="N69" s="583"/>
      <c r="O69" s="583"/>
      <c r="P69" s="583"/>
      <c r="Q69" s="583"/>
      <c r="R69" s="583"/>
      <c r="S69" s="583"/>
      <c r="T69" s="583"/>
      <c r="U69" s="583"/>
      <c r="V69" s="583"/>
      <c r="W69" s="583"/>
      <c r="X69" s="583"/>
      <c r="Y69" s="583"/>
      <c r="Z69" s="583"/>
      <c r="AA69" s="583"/>
      <c r="AB69" s="583"/>
      <c r="AC69" s="584"/>
      <c r="AD69" s="547" t="s">
        <v>617</v>
      </c>
      <c r="AE69" s="548"/>
      <c r="AF69" s="549"/>
      <c r="AG69" s="574"/>
      <c r="AH69" s="575"/>
      <c r="AI69" s="575"/>
      <c r="AJ69" s="575"/>
      <c r="AK69" s="575"/>
      <c r="AL69" s="575"/>
      <c r="AM69" s="575"/>
      <c r="AN69" s="575"/>
      <c r="AO69" s="575"/>
      <c r="AP69" s="575"/>
      <c r="AQ69" s="575"/>
      <c r="AR69" s="575"/>
      <c r="AS69" s="575"/>
      <c r="AT69" s="575"/>
      <c r="AU69" s="575"/>
      <c r="AV69" s="575"/>
      <c r="AW69" s="575"/>
      <c r="AX69" s="576"/>
    </row>
    <row r="70" spans="1:50" ht="26.25" customHeight="1" x14ac:dyDescent="0.2">
      <c r="A70" s="529"/>
      <c r="B70" s="530"/>
      <c r="C70" s="585" t="s">
        <v>215</v>
      </c>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7"/>
      <c r="AD70" s="588" t="s">
        <v>617</v>
      </c>
      <c r="AE70" s="589"/>
      <c r="AF70" s="590"/>
      <c r="AG70" s="591"/>
      <c r="AH70" s="592"/>
      <c r="AI70" s="592"/>
      <c r="AJ70" s="592"/>
      <c r="AK70" s="592"/>
      <c r="AL70" s="592"/>
      <c r="AM70" s="592"/>
      <c r="AN70" s="592"/>
      <c r="AO70" s="592"/>
      <c r="AP70" s="592"/>
      <c r="AQ70" s="592"/>
      <c r="AR70" s="592"/>
      <c r="AS70" s="592"/>
      <c r="AT70" s="592"/>
      <c r="AU70" s="592"/>
      <c r="AV70" s="592"/>
      <c r="AW70" s="592"/>
      <c r="AX70" s="593"/>
    </row>
    <row r="71" spans="1:50" ht="174.75" customHeight="1" x14ac:dyDescent="0.2">
      <c r="A71" s="132" t="s">
        <v>38</v>
      </c>
      <c r="B71" s="606"/>
      <c r="C71" s="607" t="s">
        <v>216</v>
      </c>
      <c r="D71" s="608"/>
      <c r="E71" s="608"/>
      <c r="F71" s="608"/>
      <c r="G71" s="608"/>
      <c r="H71" s="608"/>
      <c r="I71" s="608"/>
      <c r="J71" s="608"/>
      <c r="K71" s="608"/>
      <c r="L71" s="608"/>
      <c r="M71" s="608"/>
      <c r="N71" s="608"/>
      <c r="O71" s="608"/>
      <c r="P71" s="608"/>
      <c r="Q71" s="608"/>
      <c r="R71" s="608"/>
      <c r="S71" s="608"/>
      <c r="T71" s="608"/>
      <c r="U71" s="608"/>
      <c r="V71" s="608"/>
      <c r="W71" s="608"/>
      <c r="X71" s="608"/>
      <c r="Y71" s="608"/>
      <c r="Z71" s="608"/>
      <c r="AA71" s="608"/>
      <c r="AB71" s="608"/>
      <c r="AC71" s="609"/>
      <c r="AD71" s="599" t="s">
        <v>593</v>
      </c>
      <c r="AE71" s="600"/>
      <c r="AF71" s="610"/>
      <c r="AG71" s="601" t="s">
        <v>678</v>
      </c>
      <c r="AH71" s="602"/>
      <c r="AI71" s="602"/>
      <c r="AJ71" s="602"/>
      <c r="AK71" s="602"/>
      <c r="AL71" s="602"/>
      <c r="AM71" s="602"/>
      <c r="AN71" s="602"/>
      <c r="AO71" s="602"/>
      <c r="AP71" s="602"/>
      <c r="AQ71" s="602"/>
      <c r="AR71" s="602"/>
      <c r="AS71" s="602"/>
      <c r="AT71" s="602"/>
      <c r="AU71" s="602"/>
      <c r="AV71" s="602"/>
      <c r="AW71" s="602"/>
      <c r="AX71" s="603"/>
    </row>
    <row r="72" spans="1:50" ht="35.25" customHeight="1" x14ac:dyDescent="0.2">
      <c r="A72" s="526"/>
      <c r="B72" s="528"/>
      <c r="C72" s="611" t="s">
        <v>43</v>
      </c>
      <c r="D72" s="612"/>
      <c r="E72" s="612"/>
      <c r="F72" s="612"/>
      <c r="G72" s="612"/>
      <c r="H72" s="612"/>
      <c r="I72" s="612"/>
      <c r="J72" s="612"/>
      <c r="K72" s="612"/>
      <c r="L72" s="612"/>
      <c r="M72" s="612"/>
      <c r="N72" s="612"/>
      <c r="O72" s="612"/>
      <c r="P72" s="612"/>
      <c r="Q72" s="612"/>
      <c r="R72" s="612"/>
      <c r="S72" s="612"/>
      <c r="T72" s="612"/>
      <c r="U72" s="612"/>
      <c r="V72" s="612"/>
      <c r="W72" s="612"/>
      <c r="X72" s="612"/>
      <c r="Y72" s="612"/>
      <c r="Z72" s="612"/>
      <c r="AA72" s="612"/>
      <c r="AB72" s="612"/>
      <c r="AC72" s="613"/>
      <c r="AD72" s="614" t="s">
        <v>617</v>
      </c>
      <c r="AE72" s="615"/>
      <c r="AF72" s="615"/>
      <c r="AG72" s="574"/>
      <c r="AH72" s="575"/>
      <c r="AI72" s="575"/>
      <c r="AJ72" s="575"/>
      <c r="AK72" s="575"/>
      <c r="AL72" s="575"/>
      <c r="AM72" s="575"/>
      <c r="AN72" s="575"/>
      <c r="AO72" s="575"/>
      <c r="AP72" s="575"/>
      <c r="AQ72" s="575"/>
      <c r="AR72" s="575"/>
      <c r="AS72" s="575"/>
      <c r="AT72" s="575"/>
      <c r="AU72" s="575"/>
      <c r="AV72" s="575"/>
      <c r="AW72" s="575"/>
      <c r="AX72" s="576"/>
    </row>
    <row r="73" spans="1:50" ht="74.25" customHeight="1" x14ac:dyDescent="0.2">
      <c r="A73" s="526"/>
      <c r="B73" s="528"/>
      <c r="C73" s="594" t="s">
        <v>175</v>
      </c>
      <c r="D73" s="573"/>
      <c r="E73" s="573"/>
      <c r="F73" s="573"/>
      <c r="G73" s="573"/>
      <c r="H73" s="573"/>
      <c r="I73" s="573"/>
      <c r="J73" s="573"/>
      <c r="K73" s="573"/>
      <c r="L73" s="573"/>
      <c r="M73" s="573"/>
      <c r="N73" s="573"/>
      <c r="O73" s="573"/>
      <c r="P73" s="573"/>
      <c r="Q73" s="573"/>
      <c r="R73" s="573"/>
      <c r="S73" s="573"/>
      <c r="T73" s="573"/>
      <c r="U73" s="573"/>
      <c r="V73" s="573"/>
      <c r="W73" s="573"/>
      <c r="X73" s="573"/>
      <c r="Y73" s="573"/>
      <c r="Z73" s="573"/>
      <c r="AA73" s="573"/>
      <c r="AB73" s="573"/>
      <c r="AC73" s="573"/>
      <c r="AD73" s="547" t="s">
        <v>593</v>
      </c>
      <c r="AE73" s="548"/>
      <c r="AF73" s="548"/>
      <c r="AG73" s="574" t="s">
        <v>675</v>
      </c>
      <c r="AH73" s="575"/>
      <c r="AI73" s="575"/>
      <c r="AJ73" s="575"/>
      <c r="AK73" s="575"/>
      <c r="AL73" s="575"/>
      <c r="AM73" s="575"/>
      <c r="AN73" s="575"/>
      <c r="AO73" s="575"/>
      <c r="AP73" s="575"/>
      <c r="AQ73" s="575"/>
      <c r="AR73" s="575"/>
      <c r="AS73" s="575"/>
      <c r="AT73" s="575"/>
      <c r="AU73" s="575"/>
      <c r="AV73" s="575"/>
      <c r="AW73" s="575"/>
      <c r="AX73" s="576"/>
    </row>
    <row r="74" spans="1:50" ht="210" customHeight="1" x14ac:dyDescent="0.2">
      <c r="A74" s="529"/>
      <c r="B74" s="530"/>
      <c r="C74" s="594" t="s">
        <v>42</v>
      </c>
      <c r="D74" s="573"/>
      <c r="E74" s="573"/>
      <c r="F74" s="573"/>
      <c r="G74" s="573"/>
      <c r="H74" s="573"/>
      <c r="I74" s="573"/>
      <c r="J74" s="573"/>
      <c r="K74" s="573"/>
      <c r="L74" s="573"/>
      <c r="M74" s="573"/>
      <c r="N74" s="573"/>
      <c r="O74" s="573"/>
      <c r="P74" s="573"/>
      <c r="Q74" s="573"/>
      <c r="R74" s="573"/>
      <c r="S74" s="573"/>
      <c r="T74" s="573"/>
      <c r="U74" s="573"/>
      <c r="V74" s="573"/>
      <c r="W74" s="573"/>
      <c r="X74" s="573"/>
      <c r="Y74" s="573"/>
      <c r="Z74" s="573"/>
      <c r="AA74" s="573"/>
      <c r="AB74" s="573"/>
      <c r="AC74" s="573"/>
      <c r="AD74" s="547" t="s">
        <v>593</v>
      </c>
      <c r="AE74" s="548"/>
      <c r="AF74" s="548"/>
      <c r="AG74" s="604" t="s">
        <v>679</v>
      </c>
      <c r="AH74" s="152"/>
      <c r="AI74" s="152"/>
      <c r="AJ74" s="152"/>
      <c r="AK74" s="152"/>
      <c r="AL74" s="152"/>
      <c r="AM74" s="152"/>
      <c r="AN74" s="152"/>
      <c r="AO74" s="152"/>
      <c r="AP74" s="152"/>
      <c r="AQ74" s="152"/>
      <c r="AR74" s="152"/>
      <c r="AS74" s="152"/>
      <c r="AT74" s="152"/>
      <c r="AU74" s="152"/>
      <c r="AV74" s="152"/>
      <c r="AW74" s="152"/>
      <c r="AX74" s="605"/>
    </row>
    <row r="75" spans="1:50" ht="41.25" customHeight="1" x14ac:dyDescent="0.2">
      <c r="A75" s="619" t="s">
        <v>55</v>
      </c>
      <c r="B75" s="620"/>
      <c r="C75" s="625" t="s">
        <v>135</v>
      </c>
      <c r="D75" s="626"/>
      <c r="E75" s="626"/>
      <c r="F75" s="626"/>
      <c r="G75" s="626"/>
      <c r="H75" s="626"/>
      <c r="I75" s="626"/>
      <c r="J75" s="626"/>
      <c r="K75" s="626"/>
      <c r="L75" s="626"/>
      <c r="M75" s="626"/>
      <c r="N75" s="626"/>
      <c r="O75" s="626"/>
      <c r="P75" s="626"/>
      <c r="Q75" s="626"/>
      <c r="R75" s="626"/>
      <c r="S75" s="626"/>
      <c r="T75" s="626"/>
      <c r="U75" s="626"/>
      <c r="V75" s="626"/>
      <c r="W75" s="626"/>
      <c r="X75" s="626"/>
      <c r="Y75" s="626"/>
      <c r="Z75" s="626"/>
      <c r="AA75" s="626"/>
      <c r="AB75" s="626"/>
      <c r="AC75" s="532"/>
      <c r="AD75" s="535" t="s">
        <v>617</v>
      </c>
      <c r="AE75" s="536"/>
      <c r="AF75" s="627"/>
      <c r="AG75" s="328"/>
      <c r="AH75" s="149"/>
      <c r="AI75" s="149"/>
      <c r="AJ75" s="149"/>
      <c r="AK75" s="149"/>
      <c r="AL75" s="149"/>
      <c r="AM75" s="149"/>
      <c r="AN75" s="149"/>
      <c r="AO75" s="149"/>
      <c r="AP75" s="149"/>
      <c r="AQ75" s="149"/>
      <c r="AR75" s="149"/>
      <c r="AS75" s="149"/>
      <c r="AT75" s="149"/>
      <c r="AU75" s="149"/>
      <c r="AV75" s="149"/>
      <c r="AW75" s="149"/>
      <c r="AX75" s="537"/>
    </row>
    <row r="76" spans="1:50" ht="19.649999999999999" customHeight="1" x14ac:dyDescent="0.2">
      <c r="A76" s="621"/>
      <c r="B76" s="622"/>
      <c r="C76" s="114" t="s">
        <v>0</v>
      </c>
      <c r="D76" s="115"/>
      <c r="E76" s="115"/>
      <c r="F76" s="115"/>
      <c r="G76" s="115"/>
      <c r="H76" s="115"/>
      <c r="I76" s="115"/>
      <c r="J76" s="115"/>
      <c r="K76" s="115"/>
      <c r="L76" s="115"/>
      <c r="M76" s="115"/>
      <c r="N76" s="115"/>
      <c r="O76" s="111" t="s">
        <v>583</v>
      </c>
      <c r="P76" s="112"/>
      <c r="Q76" s="112"/>
      <c r="R76" s="112"/>
      <c r="S76" s="112"/>
      <c r="T76" s="112"/>
      <c r="U76" s="112"/>
      <c r="V76" s="112"/>
      <c r="W76" s="112"/>
      <c r="X76" s="112"/>
      <c r="Y76" s="112"/>
      <c r="Z76" s="112"/>
      <c r="AA76" s="112"/>
      <c r="AB76" s="112"/>
      <c r="AC76" s="112"/>
      <c r="AD76" s="112"/>
      <c r="AE76" s="112"/>
      <c r="AF76" s="113"/>
      <c r="AG76" s="538"/>
      <c r="AH76" s="351"/>
      <c r="AI76" s="351"/>
      <c r="AJ76" s="351"/>
      <c r="AK76" s="351"/>
      <c r="AL76" s="351"/>
      <c r="AM76" s="351"/>
      <c r="AN76" s="351"/>
      <c r="AO76" s="351"/>
      <c r="AP76" s="351"/>
      <c r="AQ76" s="351"/>
      <c r="AR76" s="351"/>
      <c r="AS76" s="351"/>
      <c r="AT76" s="351"/>
      <c r="AU76" s="351"/>
      <c r="AV76" s="351"/>
      <c r="AW76" s="351"/>
      <c r="AX76" s="539"/>
    </row>
    <row r="77" spans="1:50" ht="24.75" customHeight="1" x14ac:dyDescent="0.2">
      <c r="A77" s="621"/>
      <c r="B77" s="622"/>
      <c r="C77" s="96"/>
      <c r="D77" s="97"/>
      <c r="E77" s="98"/>
      <c r="F77" s="98"/>
      <c r="G77" s="98"/>
      <c r="H77" s="99"/>
      <c r="I77" s="99"/>
      <c r="J77" s="100"/>
      <c r="K77" s="100"/>
      <c r="L77" s="100"/>
      <c r="M77" s="99"/>
      <c r="N77" s="101"/>
      <c r="O77" s="102"/>
      <c r="P77" s="103"/>
      <c r="Q77" s="103"/>
      <c r="R77" s="103"/>
      <c r="S77" s="103"/>
      <c r="T77" s="103"/>
      <c r="U77" s="103"/>
      <c r="V77" s="103"/>
      <c r="W77" s="103"/>
      <c r="X77" s="103"/>
      <c r="Y77" s="103"/>
      <c r="Z77" s="103"/>
      <c r="AA77" s="103"/>
      <c r="AB77" s="103"/>
      <c r="AC77" s="103"/>
      <c r="AD77" s="103"/>
      <c r="AE77" s="103"/>
      <c r="AF77" s="104"/>
      <c r="AG77" s="538"/>
      <c r="AH77" s="351"/>
      <c r="AI77" s="351"/>
      <c r="AJ77" s="351"/>
      <c r="AK77" s="351"/>
      <c r="AL77" s="351"/>
      <c r="AM77" s="351"/>
      <c r="AN77" s="351"/>
      <c r="AO77" s="351"/>
      <c r="AP77" s="351"/>
      <c r="AQ77" s="351"/>
      <c r="AR77" s="351"/>
      <c r="AS77" s="351"/>
      <c r="AT77" s="351"/>
      <c r="AU77" s="351"/>
      <c r="AV77" s="351"/>
      <c r="AW77" s="351"/>
      <c r="AX77" s="539"/>
    </row>
    <row r="78" spans="1:50" ht="24.75" customHeight="1" x14ac:dyDescent="0.2">
      <c r="A78" s="621"/>
      <c r="B78" s="622"/>
      <c r="C78" s="117"/>
      <c r="D78" s="118"/>
      <c r="E78" s="98"/>
      <c r="F78" s="98"/>
      <c r="G78" s="98"/>
      <c r="H78" s="99"/>
      <c r="I78" s="99"/>
      <c r="J78" s="616"/>
      <c r="K78" s="616"/>
      <c r="L78" s="616"/>
      <c r="M78" s="617"/>
      <c r="N78" s="618"/>
      <c r="O78" s="105"/>
      <c r="P78" s="106"/>
      <c r="Q78" s="106"/>
      <c r="R78" s="106"/>
      <c r="S78" s="106"/>
      <c r="T78" s="106"/>
      <c r="U78" s="106"/>
      <c r="V78" s="106"/>
      <c r="W78" s="106"/>
      <c r="X78" s="106"/>
      <c r="Y78" s="106"/>
      <c r="Z78" s="106"/>
      <c r="AA78" s="106"/>
      <c r="AB78" s="106"/>
      <c r="AC78" s="106"/>
      <c r="AD78" s="106"/>
      <c r="AE78" s="106"/>
      <c r="AF78" s="107"/>
      <c r="AG78" s="538"/>
      <c r="AH78" s="351"/>
      <c r="AI78" s="351"/>
      <c r="AJ78" s="351"/>
      <c r="AK78" s="351"/>
      <c r="AL78" s="351"/>
      <c r="AM78" s="351"/>
      <c r="AN78" s="351"/>
      <c r="AO78" s="351"/>
      <c r="AP78" s="351"/>
      <c r="AQ78" s="351"/>
      <c r="AR78" s="351"/>
      <c r="AS78" s="351"/>
      <c r="AT78" s="351"/>
      <c r="AU78" s="351"/>
      <c r="AV78" s="351"/>
      <c r="AW78" s="351"/>
      <c r="AX78" s="539"/>
    </row>
    <row r="79" spans="1:50" ht="24.75" customHeight="1" x14ac:dyDescent="0.2">
      <c r="A79" s="621"/>
      <c r="B79" s="622"/>
      <c r="C79" s="117"/>
      <c r="D79" s="118"/>
      <c r="E79" s="98"/>
      <c r="F79" s="98"/>
      <c r="G79" s="98"/>
      <c r="H79" s="99"/>
      <c r="I79" s="99"/>
      <c r="J79" s="616"/>
      <c r="K79" s="616"/>
      <c r="L79" s="616"/>
      <c r="M79" s="617"/>
      <c r="N79" s="618"/>
      <c r="O79" s="105"/>
      <c r="P79" s="106"/>
      <c r="Q79" s="106"/>
      <c r="R79" s="106"/>
      <c r="S79" s="106"/>
      <c r="T79" s="106"/>
      <c r="U79" s="106"/>
      <c r="V79" s="106"/>
      <c r="W79" s="106"/>
      <c r="X79" s="106"/>
      <c r="Y79" s="106"/>
      <c r="Z79" s="106"/>
      <c r="AA79" s="106"/>
      <c r="AB79" s="106"/>
      <c r="AC79" s="106"/>
      <c r="AD79" s="106"/>
      <c r="AE79" s="106"/>
      <c r="AF79" s="107"/>
      <c r="AG79" s="538"/>
      <c r="AH79" s="351"/>
      <c r="AI79" s="351"/>
      <c r="AJ79" s="351"/>
      <c r="AK79" s="351"/>
      <c r="AL79" s="351"/>
      <c r="AM79" s="351"/>
      <c r="AN79" s="351"/>
      <c r="AO79" s="351"/>
      <c r="AP79" s="351"/>
      <c r="AQ79" s="351"/>
      <c r="AR79" s="351"/>
      <c r="AS79" s="351"/>
      <c r="AT79" s="351"/>
      <c r="AU79" s="351"/>
      <c r="AV79" s="351"/>
      <c r="AW79" s="351"/>
      <c r="AX79" s="539"/>
    </row>
    <row r="80" spans="1:50" ht="24.75" customHeight="1" x14ac:dyDescent="0.2">
      <c r="A80" s="621"/>
      <c r="B80" s="622"/>
      <c r="C80" s="117"/>
      <c r="D80" s="118"/>
      <c r="E80" s="98"/>
      <c r="F80" s="98"/>
      <c r="G80" s="98"/>
      <c r="H80" s="99"/>
      <c r="I80" s="99"/>
      <c r="J80" s="616"/>
      <c r="K80" s="616"/>
      <c r="L80" s="616"/>
      <c r="M80" s="617"/>
      <c r="N80" s="618"/>
      <c r="O80" s="105"/>
      <c r="P80" s="106"/>
      <c r="Q80" s="106"/>
      <c r="R80" s="106"/>
      <c r="S80" s="106"/>
      <c r="T80" s="106"/>
      <c r="U80" s="106"/>
      <c r="V80" s="106"/>
      <c r="W80" s="106"/>
      <c r="X80" s="106"/>
      <c r="Y80" s="106"/>
      <c r="Z80" s="106"/>
      <c r="AA80" s="106"/>
      <c r="AB80" s="106"/>
      <c r="AC80" s="106"/>
      <c r="AD80" s="106"/>
      <c r="AE80" s="106"/>
      <c r="AF80" s="107"/>
      <c r="AG80" s="538"/>
      <c r="AH80" s="351"/>
      <c r="AI80" s="351"/>
      <c r="AJ80" s="351"/>
      <c r="AK80" s="351"/>
      <c r="AL80" s="351"/>
      <c r="AM80" s="351"/>
      <c r="AN80" s="351"/>
      <c r="AO80" s="351"/>
      <c r="AP80" s="351"/>
      <c r="AQ80" s="351"/>
      <c r="AR80" s="351"/>
      <c r="AS80" s="351"/>
      <c r="AT80" s="351"/>
      <c r="AU80" s="351"/>
      <c r="AV80" s="351"/>
      <c r="AW80" s="351"/>
      <c r="AX80" s="539"/>
    </row>
    <row r="81" spans="1:51" ht="24.75" customHeight="1" x14ac:dyDescent="0.2">
      <c r="A81" s="623"/>
      <c r="B81" s="624"/>
      <c r="C81" s="628"/>
      <c r="D81" s="629"/>
      <c r="E81" s="98"/>
      <c r="F81" s="98"/>
      <c r="G81" s="98"/>
      <c r="H81" s="99"/>
      <c r="I81" s="99"/>
      <c r="J81" s="630"/>
      <c r="K81" s="630"/>
      <c r="L81" s="630"/>
      <c r="M81" s="94"/>
      <c r="N81" s="95"/>
      <c r="O81" s="108"/>
      <c r="P81" s="109"/>
      <c r="Q81" s="109"/>
      <c r="R81" s="109"/>
      <c r="S81" s="109"/>
      <c r="T81" s="109"/>
      <c r="U81" s="109"/>
      <c r="V81" s="109"/>
      <c r="W81" s="109"/>
      <c r="X81" s="109"/>
      <c r="Y81" s="109"/>
      <c r="Z81" s="109"/>
      <c r="AA81" s="109"/>
      <c r="AB81" s="109"/>
      <c r="AC81" s="109"/>
      <c r="AD81" s="109"/>
      <c r="AE81" s="109"/>
      <c r="AF81" s="110"/>
      <c r="AG81" s="604"/>
      <c r="AH81" s="152"/>
      <c r="AI81" s="152"/>
      <c r="AJ81" s="152"/>
      <c r="AK81" s="152"/>
      <c r="AL81" s="152"/>
      <c r="AM81" s="152"/>
      <c r="AN81" s="152"/>
      <c r="AO81" s="152"/>
      <c r="AP81" s="152"/>
      <c r="AQ81" s="152"/>
      <c r="AR81" s="152"/>
      <c r="AS81" s="152"/>
      <c r="AT81" s="152"/>
      <c r="AU81" s="152"/>
      <c r="AV81" s="152"/>
      <c r="AW81" s="152"/>
      <c r="AX81" s="605"/>
    </row>
    <row r="82" spans="1:51" ht="67.5" customHeight="1" x14ac:dyDescent="0.2">
      <c r="A82" s="132" t="s">
        <v>46</v>
      </c>
      <c r="B82" s="133"/>
      <c r="C82" s="136" t="s">
        <v>50</v>
      </c>
      <c r="D82" s="137"/>
      <c r="E82" s="137"/>
      <c r="F82" s="138"/>
      <c r="G82" s="139" t="s">
        <v>621</v>
      </c>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40"/>
    </row>
    <row r="83" spans="1:51" ht="67.5" customHeight="1" thickBot="1" x14ac:dyDescent="0.25">
      <c r="A83" s="134"/>
      <c r="B83" s="135"/>
      <c r="C83" s="141" t="s">
        <v>54</v>
      </c>
      <c r="D83" s="142"/>
      <c r="E83" s="142"/>
      <c r="F83" s="143"/>
      <c r="G83" s="144" t="s">
        <v>622</v>
      </c>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5"/>
    </row>
    <row r="84" spans="1:51" ht="24" customHeight="1" x14ac:dyDescent="0.2">
      <c r="A84" s="119" t="s">
        <v>31</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1"/>
    </row>
    <row r="85" spans="1:51" ht="63.75" customHeight="1" thickBot="1" x14ac:dyDescent="0.25">
      <c r="A85" s="122" t="s">
        <v>686</v>
      </c>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4"/>
    </row>
    <row r="86" spans="1:51" ht="24.75" customHeight="1" x14ac:dyDescent="0.2">
      <c r="A86" s="125" t="s">
        <v>32</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7"/>
    </row>
    <row r="87" spans="1:51" ht="63" customHeight="1" thickBot="1" x14ac:dyDescent="0.25">
      <c r="A87" s="128" t="s">
        <v>130</v>
      </c>
      <c r="B87" s="129"/>
      <c r="C87" s="129"/>
      <c r="D87" s="129"/>
      <c r="E87" s="130"/>
      <c r="F87" s="131" t="s">
        <v>687</v>
      </c>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4"/>
    </row>
    <row r="88" spans="1:51" ht="24.75" customHeight="1" x14ac:dyDescent="0.2">
      <c r="A88" s="125" t="s">
        <v>44</v>
      </c>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7"/>
    </row>
    <row r="89" spans="1:51" ht="69.75" customHeight="1" thickBot="1" x14ac:dyDescent="0.25">
      <c r="A89" s="128" t="s">
        <v>130</v>
      </c>
      <c r="B89" s="129"/>
      <c r="C89" s="129"/>
      <c r="D89" s="129"/>
      <c r="E89" s="130"/>
      <c r="F89" s="635" t="s">
        <v>688</v>
      </c>
      <c r="G89" s="636"/>
      <c r="H89" s="636"/>
      <c r="I89" s="636"/>
      <c r="J89" s="636"/>
      <c r="K89" s="636"/>
      <c r="L89" s="636"/>
      <c r="M89" s="636"/>
      <c r="N89" s="636"/>
      <c r="O89" s="636"/>
      <c r="P89" s="636"/>
      <c r="Q89" s="636"/>
      <c r="R89" s="636"/>
      <c r="S89" s="636"/>
      <c r="T89" s="636"/>
      <c r="U89" s="636"/>
      <c r="V89" s="636"/>
      <c r="W89" s="636"/>
      <c r="X89" s="636"/>
      <c r="Y89" s="636"/>
      <c r="Z89" s="636"/>
      <c r="AA89" s="636"/>
      <c r="AB89" s="636"/>
      <c r="AC89" s="636"/>
      <c r="AD89" s="636"/>
      <c r="AE89" s="636"/>
      <c r="AF89" s="636"/>
      <c r="AG89" s="636"/>
      <c r="AH89" s="636"/>
      <c r="AI89" s="636"/>
      <c r="AJ89" s="636"/>
      <c r="AK89" s="636"/>
      <c r="AL89" s="636"/>
      <c r="AM89" s="636"/>
      <c r="AN89" s="636"/>
      <c r="AO89" s="636"/>
      <c r="AP89" s="636"/>
      <c r="AQ89" s="636"/>
      <c r="AR89" s="636"/>
      <c r="AS89" s="636"/>
      <c r="AT89" s="636"/>
      <c r="AU89" s="636"/>
      <c r="AV89" s="636"/>
      <c r="AW89" s="636"/>
      <c r="AX89" s="637"/>
    </row>
    <row r="90" spans="1:51" ht="24.75" customHeight="1" x14ac:dyDescent="0.2">
      <c r="A90" s="638" t="s">
        <v>33</v>
      </c>
      <c r="B90" s="639"/>
      <c r="C90" s="639"/>
      <c r="D90" s="639"/>
      <c r="E90" s="639"/>
      <c r="F90" s="639"/>
      <c r="G90" s="639"/>
      <c r="H90" s="639"/>
      <c r="I90" s="639"/>
      <c r="J90" s="639"/>
      <c r="K90" s="639"/>
      <c r="L90" s="639"/>
      <c r="M90" s="639"/>
      <c r="N90" s="639"/>
      <c r="O90" s="639"/>
      <c r="P90" s="639"/>
      <c r="Q90" s="639"/>
      <c r="R90" s="639"/>
      <c r="S90" s="639"/>
      <c r="T90" s="639"/>
      <c r="U90" s="639"/>
      <c r="V90" s="639"/>
      <c r="W90" s="639"/>
      <c r="X90" s="639"/>
      <c r="Y90" s="639"/>
      <c r="Z90" s="639"/>
      <c r="AA90" s="639"/>
      <c r="AB90" s="639"/>
      <c r="AC90" s="639"/>
      <c r="AD90" s="639"/>
      <c r="AE90" s="639"/>
      <c r="AF90" s="639"/>
      <c r="AG90" s="639"/>
      <c r="AH90" s="639"/>
      <c r="AI90" s="639"/>
      <c r="AJ90" s="639"/>
      <c r="AK90" s="639"/>
      <c r="AL90" s="639"/>
      <c r="AM90" s="639"/>
      <c r="AN90" s="639"/>
      <c r="AO90" s="639"/>
      <c r="AP90" s="639"/>
      <c r="AQ90" s="639"/>
      <c r="AR90" s="639"/>
      <c r="AS90" s="639"/>
      <c r="AT90" s="639"/>
      <c r="AU90" s="639"/>
      <c r="AV90" s="639"/>
      <c r="AW90" s="639"/>
      <c r="AX90" s="640"/>
    </row>
    <row r="91" spans="1:51" ht="82.5" customHeight="1" thickBot="1" x14ac:dyDescent="0.25">
      <c r="A91" s="641" t="s">
        <v>671</v>
      </c>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6"/>
    </row>
    <row r="92" spans="1:51" ht="24.75" customHeight="1" x14ac:dyDescent="0.2">
      <c r="A92" s="642" t="s">
        <v>227</v>
      </c>
      <c r="B92" s="643"/>
      <c r="C92" s="643"/>
      <c r="D92" s="643"/>
      <c r="E92" s="643"/>
      <c r="F92" s="643"/>
      <c r="G92" s="643"/>
      <c r="H92" s="643"/>
      <c r="I92" s="643"/>
      <c r="J92" s="643"/>
      <c r="K92" s="643"/>
      <c r="L92" s="643"/>
      <c r="M92" s="643"/>
      <c r="N92" s="643"/>
      <c r="O92" s="643"/>
      <c r="P92" s="643"/>
      <c r="Q92" s="643"/>
      <c r="R92" s="643"/>
      <c r="S92" s="643"/>
      <c r="T92" s="643"/>
      <c r="U92" s="643"/>
      <c r="V92" s="643"/>
      <c r="W92" s="643"/>
      <c r="X92" s="643"/>
      <c r="Y92" s="643"/>
      <c r="Z92" s="643"/>
      <c r="AA92" s="643"/>
      <c r="AB92" s="643"/>
      <c r="AC92" s="643"/>
      <c r="AD92" s="643"/>
      <c r="AE92" s="643"/>
      <c r="AF92" s="643"/>
      <c r="AG92" s="643"/>
      <c r="AH92" s="643"/>
      <c r="AI92" s="643"/>
      <c r="AJ92" s="643"/>
      <c r="AK92" s="643"/>
      <c r="AL92" s="643"/>
      <c r="AM92" s="643"/>
      <c r="AN92" s="643"/>
      <c r="AO92" s="643"/>
      <c r="AP92" s="643"/>
      <c r="AQ92" s="643"/>
      <c r="AR92" s="643"/>
      <c r="AS92" s="643"/>
      <c r="AT92" s="643"/>
      <c r="AU92" s="643"/>
      <c r="AV92" s="643"/>
      <c r="AW92" s="643"/>
      <c r="AX92" s="644"/>
    </row>
    <row r="93" spans="1:51" ht="24.75" customHeight="1" x14ac:dyDescent="0.2">
      <c r="A93" s="645" t="s">
        <v>262</v>
      </c>
      <c r="B93" s="646"/>
      <c r="C93" s="646"/>
      <c r="D93" s="647"/>
      <c r="E93" s="631" t="s">
        <v>623</v>
      </c>
      <c r="F93" s="632"/>
      <c r="G93" s="632"/>
      <c r="H93" s="632"/>
      <c r="I93" s="632"/>
      <c r="J93" s="632"/>
      <c r="K93" s="632"/>
      <c r="L93" s="632"/>
      <c r="M93" s="632"/>
      <c r="N93" s="632"/>
      <c r="O93" s="632"/>
      <c r="P93" s="633"/>
      <c r="Q93" s="631"/>
      <c r="R93" s="632"/>
      <c r="S93" s="632"/>
      <c r="T93" s="632"/>
      <c r="U93" s="632"/>
      <c r="V93" s="632"/>
      <c r="W93" s="632"/>
      <c r="X93" s="632"/>
      <c r="Y93" s="632"/>
      <c r="Z93" s="632"/>
      <c r="AA93" s="632"/>
      <c r="AB93" s="633"/>
      <c r="AC93" s="631"/>
      <c r="AD93" s="632"/>
      <c r="AE93" s="632"/>
      <c r="AF93" s="632"/>
      <c r="AG93" s="632"/>
      <c r="AH93" s="632"/>
      <c r="AI93" s="632"/>
      <c r="AJ93" s="632"/>
      <c r="AK93" s="632"/>
      <c r="AL93" s="632"/>
      <c r="AM93" s="632"/>
      <c r="AN93" s="633"/>
      <c r="AO93" s="631"/>
      <c r="AP93" s="632"/>
      <c r="AQ93" s="632"/>
      <c r="AR93" s="632"/>
      <c r="AS93" s="632"/>
      <c r="AT93" s="632"/>
      <c r="AU93" s="632"/>
      <c r="AV93" s="632"/>
      <c r="AW93" s="632"/>
      <c r="AX93" s="634"/>
      <c r="AY93" s="86"/>
    </row>
    <row r="94" spans="1:51" ht="24.75" customHeight="1" x14ac:dyDescent="0.2">
      <c r="A94" s="146" t="s">
        <v>261</v>
      </c>
      <c r="B94" s="146"/>
      <c r="C94" s="146"/>
      <c r="D94" s="146"/>
      <c r="E94" s="631" t="s">
        <v>624</v>
      </c>
      <c r="F94" s="632"/>
      <c r="G94" s="632"/>
      <c r="H94" s="632"/>
      <c r="I94" s="632"/>
      <c r="J94" s="632"/>
      <c r="K94" s="632"/>
      <c r="L94" s="632"/>
      <c r="M94" s="632"/>
      <c r="N94" s="632"/>
      <c r="O94" s="632"/>
      <c r="P94" s="633"/>
      <c r="Q94" s="631"/>
      <c r="R94" s="632"/>
      <c r="S94" s="632"/>
      <c r="T94" s="632"/>
      <c r="U94" s="632"/>
      <c r="V94" s="632"/>
      <c r="W94" s="632"/>
      <c r="X94" s="632"/>
      <c r="Y94" s="632"/>
      <c r="Z94" s="632"/>
      <c r="AA94" s="632"/>
      <c r="AB94" s="633"/>
      <c r="AC94" s="631"/>
      <c r="AD94" s="632"/>
      <c r="AE94" s="632"/>
      <c r="AF94" s="632"/>
      <c r="AG94" s="632"/>
      <c r="AH94" s="632"/>
      <c r="AI94" s="632"/>
      <c r="AJ94" s="632"/>
      <c r="AK94" s="632"/>
      <c r="AL94" s="632"/>
      <c r="AM94" s="632"/>
      <c r="AN94" s="633"/>
      <c r="AO94" s="631"/>
      <c r="AP94" s="632"/>
      <c r="AQ94" s="632"/>
      <c r="AR94" s="632"/>
      <c r="AS94" s="632"/>
      <c r="AT94" s="632"/>
      <c r="AU94" s="632"/>
      <c r="AV94" s="632"/>
      <c r="AW94" s="632"/>
      <c r="AX94" s="634"/>
    </row>
    <row r="95" spans="1:51" ht="24.75" customHeight="1" x14ac:dyDescent="0.2">
      <c r="A95" s="146" t="s">
        <v>260</v>
      </c>
      <c r="B95" s="146"/>
      <c r="C95" s="146"/>
      <c r="D95" s="146"/>
      <c r="E95" s="631" t="s">
        <v>625</v>
      </c>
      <c r="F95" s="632"/>
      <c r="G95" s="632"/>
      <c r="H95" s="632"/>
      <c r="I95" s="632"/>
      <c r="J95" s="632"/>
      <c r="K95" s="632"/>
      <c r="L95" s="632"/>
      <c r="M95" s="632"/>
      <c r="N95" s="632"/>
      <c r="O95" s="632"/>
      <c r="P95" s="633"/>
      <c r="Q95" s="631"/>
      <c r="R95" s="632"/>
      <c r="S95" s="632"/>
      <c r="T95" s="632"/>
      <c r="U95" s="632"/>
      <c r="V95" s="632"/>
      <c r="W95" s="632"/>
      <c r="X95" s="632"/>
      <c r="Y95" s="632"/>
      <c r="Z95" s="632"/>
      <c r="AA95" s="632"/>
      <c r="AB95" s="633"/>
      <c r="AC95" s="631"/>
      <c r="AD95" s="632"/>
      <c r="AE95" s="632"/>
      <c r="AF95" s="632"/>
      <c r="AG95" s="632"/>
      <c r="AH95" s="632"/>
      <c r="AI95" s="632"/>
      <c r="AJ95" s="632"/>
      <c r="AK95" s="632"/>
      <c r="AL95" s="632"/>
      <c r="AM95" s="632"/>
      <c r="AN95" s="633"/>
      <c r="AO95" s="631"/>
      <c r="AP95" s="632"/>
      <c r="AQ95" s="632"/>
      <c r="AR95" s="632"/>
      <c r="AS95" s="632"/>
      <c r="AT95" s="632"/>
      <c r="AU95" s="632"/>
      <c r="AV95" s="632"/>
      <c r="AW95" s="632"/>
      <c r="AX95" s="634"/>
    </row>
    <row r="96" spans="1:51" ht="24.75" customHeight="1" x14ac:dyDescent="0.2">
      <c r="A96" s="146" t="s">
        <v>259</v>
      </c>
      <c r="B96" s="146"/>
      <c r="C96" s="146"/>
      <c r="D96" s="146"/>
      <c r="E96" s="631" t="s">
        <v>626</v>
      </c>
      <c r="F96" s="632"/>
      <c r="G96" s="632"/>
      <c r="H96" s="632"/>
      <c r="I96" s="632"/>
      <c r="J96" s="632"/>
      <c r="K96" s="632"/>
      <c r="L96" s="632"/>
      <c r="M96" s="632"/>
      <c r="N96" s="632"/>
      <c r="O96" s="632"/>
      <c r="P96" s="633"/>
      <c r="Q96" s="631"/>
      <c r="R96" s="632"/>
      <c r="S96" s="632"/>
      <c r="T96" s="632"/>
      <c r="U96" s="632"/>
      <c r="V96" s="632"/>
      <c r="W96" s="632"/>
      <c r="X96" s="632"/>
      <c r="Y96" s="632"/>
      <c r="Z96" s="632"/>
      <c r="AA96" s="632"/>
      <c r="AB96" s="633"/>
      <c r="AC96" s="631"/>
      <c r="AD96" s="632"/>
      <c r="AE96" s="632"/>
      <c r="AF96" s="632"/>
      <c r="AG96" s="632"/>
      <c r="AH96" s="632"/>
      <c r="AI96" s="632"/>
      <c r="AJ96" s="632"/>
      <c r="AK96" s="632"/>
      <c r="AL96" s="632"/>
      <c r="AM96" s="632"/>
      <c r="AN96" s="633"/>
      <c r="AO96" s="631"/>
      <c r="AP96" s="632"/>
      <c r="AQ96" s="632"/>
      <c r="AR96" s="632"/>
      <c r="AS96" s="632"/>
      <c r="AT96" s="632"/>
      <c r="AU96" s="632"/>
      <c r="AV96" s="632"/>
      <c r="AW96" s="632"/>
      <c r="AX96" s="634"/>
    </row>
    <row r="97" spans="1:50" ht="24.75" customHeight="1" x14ac:dyDescent="0.2">
      <c r="A97" s="146" t="s">
        <v>258</v>
      </c>
      <c r="B97" s="146"/>
      <c r="C97" s="146"/>
      <c r="D97" s="146"/>
      <c r="E97" s="631" t="s">
        <v>627</v>
      </c>
      <c r="F97" s="632"/>
      <c r="G97" s="632"/>
      <c r="H97" s="632"/>
      <c r="I97" s="632"/>
      <c r="J97" s="632"/>
      <c r="K97" s="632"/>
      <c r="L97" s="632"/>
      <c r="M97" s="632"/>
      <c r="N97" s="632"/>
      <c r="O97" s="632"/>
      <c r="P97" s="633"/>
      <c r="Q97" s="631"/>
      <c r="R97" s="632"/>
      <c r="S97" s="632"/>
      <c r="T97" s="632"/>
      <c r="U97" s="632"/>
      <c r="V97" s="632"/>
      <c r="W97" s="632"/>
      <c r="X97" s="632"/>
      <c r="Y97" s="632"/>
      <c r="Z97" s="632"/>
      <c r="AA97" s="632"/>
      <c r="AB97" s="633"/>
      <c r="AC97" s="631"/>
      <c r="AD97" s="632"/>
      <c r="AE97" s="632"/>
      <c r="AF97" s="632"/>
      <c r="AG97" s="632"/>
      <c r="AH97" s="632"/>
      <c r="AI97" s="632"/>
      <c r="AJ97" s="632"/>
      <c r="AK97" s="632"/>
      <c r="AL97" s="632"/>
      <c r="AM97" s="632"/>
      <c r="AN97" s="633"/>
      <c r="AO97" s="631"/>
      <c r="AP97" s="632"/>
      <c r="AQ97" s="632"/>
      <c r="AR97" s="632"/>
      <c r="AS97" s="632"/>
      <c r="AT97" s="632"/>
      <c r="AU97" s="632"/>
      <c r="AV97" s="632"/>
      <c r="AW97" s="632"/>
      <c r="AX97" s="634"/>
    </row>
    <row r="98" spans="1:50" ht="24.75" customHeight="1" x14ac:dyDescent="0.2">
      <c r="A98" s="146" t="s">
        <v>257</v>
      </c>
      <c r="B98" s="146"/>
      <c r="C98" s="146"/>
      <c r="D98" s="146"/>
      <c r="E98" s="631" t="s">
        <v>628</v>
      </c>
      <c r="F98" s="632"/>
      <c r="G98" s="632"/>
      <c r="H98" s="632"/>
      <c r="I98" s="632"/>
      <c r="J98" s="632"/>
      <c r="K98" s="632"/>
      <c r="L98" s="632"/>
      <c r="M98" s="632"/>
      <c r="N98" s="632"/>
      <c r="O98" s="632"/>
      <c r="P98" s="633"/>
      <c r="Q98" s="631"/>
      <c r="R98" s="632"/>
      <c r="S98" s="632"/>
      <c r="T98" s="632"/>
      <c r="U98" s="632"/>
      <c r="V98" s="632"/>
      <c r="W98" s="632"/>
      <c r="X98" s="632"/>
      <c r="Y98" s="632"/>
      <c r="Z98" s="632"/>
      <c r="AA98" s="632"/>
      <c r="AB98" s="633"/>
      <c r="AC98" s="631"/>
      <c r="AD98" s="632"/>
      <c r="AE98" s="632"/>
      <c r="AF98" s="632"/>
      <c r="AG98" s="632"/>
      <c r="AH98" s="632"/>
      <c r="AI98" s="632"/>
      <c r="AJ98" s="632"/>
      <c r="AK98" s="632"/>
      <c r="AL98" s="632"/>
      <c r="AM98" s="632"/>
      <c r="AN98" s="633"/>
      <c r="AO98" s="631"/>
      <c r="AP98" s="632"/>
      <c r="AQ98" s="632"/>
      <c r="AR98" s="632"/>
      <c r="AS98" s="632"/>
      <c r="AT98" s="632"/>
      <c r="AU98" s="632"/>
      <c r="AV98" s="632"/>
      <c r="AW98" s="632"/>
      <c r="AX98" s="634"/>
    </row>
    <row r="99" spans="1:50" ht="24.75" customHeight="1" x14ac:dyDescent="0.2">
      <c r="A99" s="146" t="s">
        <v>256</v>
      </c>
      <c r="B99" s="146"/>
      <c r="C99" s="146"/>
      <c r="D99" s="146"/>
      <c r="E99" s="631" t="s">
        <v>629</v>
      </c>
      <c r="F99" s="632"/>
      <c r="G99" s="632"/>
      <c r="H99" s="632"/>
      <c r="I99" s="632"/>
      <c r="J99" s="632"/>
      <c r="K99" s="632"/>
      <c r="L99" s="632"/>
      <c r="M99" s="632"/>
      <c r="N99" s="632"/>
      <c r="O99" s="632"/>
      <c r="P99" s="633"/>
      <c r="Q99" s="631"/>
      <c r="R99" s="632"/>
      <c r="S99" s="632"/>
      <c r="T99" s="632"/>
      <c r="U99" s="632"/>
      <c r="V99" s="632"/>
      <c r="W99" s="632"/>
      <c r="X99" s="632"/>
      <c r="Y99" s="632"/>
      <c r="Z99" s="632"/>
      <c r="AA99" s="632"/>
      <c r="AB99" s="633"/>
      <c r="AC99" s="631"/>
      <c r="AD99" s="632"/>
      <c r="AE99" s="632"/>
      <c r="AF99" s="632"/>
      <c r="AG99" s="632"/>
      <c r="AH99" s="632"/>
      <c r="AI99" s="632"/>
      <c r="AJ99" s="632"/>
      <c r="AK99" s="632"/>
      <c r="AL99" s="632"/>
      <c r="AM99" s="632"/>
      <c r="AN99" s="633"/>
      <c r="AO99" s="631"/>
      <c r="AP99" s="632"/>
      <c r="AQ99" s="632"/>
      <c r="AR99" s="632"/>
      <c r="AS99" s="632"/>
      <c r="AT99" s="632"/>
      <c r="AU99" s="632"/>
      <c r="AV99" s="632"/>
      <c r="AW99" s="632"/>
      <c r="AX99" s="634"/>
    </row>
    <row r="100" spans="1:50" ht="24.75" customHeight="1" x14ac:dyDescent="0.2">
      <c r="A100" s="146" t="s">
        <v>255</v>
      </c>
      <c r="B100" s="146"/>
      <c r="C100" s="146"/>
      <c r="D100" s="146"/>
      <c r="E100" s="631" t="s">
        <v>630</v>
      </c>
      <c r="F100" s="632"/>
      <c r="G100" s="632"/>
      <c r="H100" s="632"/>
      <c r="I100" s="632"/>
      <c r="J100" s="632"/>
      <c r="K100" s="632"/>
      <c r="L100" s="632"/>
      <c r="M100" s="632"/>
      <c r="N100" s="632"/>
      <c r="O100" s="632"/>
      <c r="P100" s="633"/>
      <c r="Q100" s="631"/>
      <c r="R100" s="632"/>
      <c r="S100" s="632"/>
      <c r="T100" s="632"/>
      <c r="U100" s="632"/>
      <c r="V100" s="632"/>
      <c r="W100" s="632"/>
      <c r="X100" s="632"/>
      <c r="Y100" s="632"/>
      <c r="Z100" s="632"/>
      <c r="AA100" s="632"/>
      <c r="AB100" s="633"/>
      <c r="AC100" s="631"/>
      <c r="AD100" s="632"/>
      <c r="AE100" s="632"/>
      <c r="AF100" s="632"/>
      <c r="AG100" s="632"/>
      <c r="AH100" s="632"/>
      <c r="AI100" s="632"/>
      <c r="AJ100" s="632"/>
      <c r="AK100" s="632"/>
      <c r="AL100" s="632"/>
      <c r="AM100" s="632"/>
      <c r="AN100" s="633"/>
      <c r="AO100" s="631"/>
      <c r="AP100" s="632"/>
      <c r="AQ100" s="632"/>
      <c r="AR100" s="632"/>
      <c r="AS100" s="632"/>
      <c r="AT100" s="632"/>
      <c r="AU100" s="632"/>
      <c r="AV100" s="632"/>
      <c r="AW100" s="632"/>
      <c r="AX100" s="634"/>
    </row>
    <row r="101" spans="1:50" ht="24.75" customHeight="1" x14ac:dyDescent="0.2">
      <c r="A101" s="146" t="s">
        <v>401</v>
      </c>
      <c r="B101" s="146"/>
      <c r="C101" s="146"/>
      <c r="D101" s="146"/>
      <c r="E101" s="650" t="s">
        <v>586</v>
      </c>
      <c r="F101" s="651"/>
      <c r="G101" s="651"/>
      <c r="H101" s="89" t="str">
        <f>IF(E101="","","-")</f>
        <v>-</v>
      </c>
      <c r="I101" s="651"/>
      <c r="J101" s="651"/>
      <c r="K101" s="89" t="str">
        <f>IF(I101="","","-")</f>
        <v/>
      </c>
      <c r="L101" s="116">
        <v>15</v>
      </c>
      <c r="M101" s="116"/>
      <c r="N101" s="89" t="str">
        <f>IF(O101="","","-")</f>
        <v/>
      </c>
      <c r="O101" s="648"/>
      <c r="P101" s="649"/>
      <c r="Q101" s="650"/>
      <c r="R101" s="651"/>
      <c r="S101" s="651"/>
      <c r="T101" s="89" t="str">
        <f>IF(Q101="","","-")</f>
        <v/>
      </c>
      <c r="U101" s="651"/>
      <c r="V101" s="651"/>
      <c r="W101" s="89" t="str">
        <f>IF(U101="","","-")</f>
        <v/>
      </c>
      <c r="X101" s="116"/>
      <c r="Y101" s="116"/>
      <c r="Z101" s="89" t="str">
        <f>IF(AA101="","","-")</f>
        <v/>
      </c>
      <c r="AA101" s="648"/>
      <c r="AB101" s="649"/>
      <c r="AC101" s="650"/>
      <c r="AD101" s="651"/>
      <c r="AE101" s="651"/>
      <c r="AF101" s="89" t="str">
        <f>IF(AC101="","","-")</f>
        <v/>
      </c>
      <c r="AG101" s="651"/>
      <c r="AH101" s="651"/>
      <c r="AI101" s="89" t="str">
        <f>IF(AG101="","","-")</f>
        <v/>
      </c>
      <c r="AJ101" s="116"/>
      <c r="AK101" s="116"/>
      <c r="AL101" s="89" t="str">
        <f>IF(AM101="","","-")</f>
        <v/>
      </c>
      <c r="AM101" s="648"/>
      <c r="AN101" s="649"/>
      <c r="AO101" s="650"/>
      <c r="AP101" s="651"/>
      <c r="AQ101" s="89" t="str">
        <f>IF(AO101="","","-")</f>
        <v/>
      </c>
      <c r="AR101" s="651"/>
      <c r="AS101" s="651"/>
      <c r="AT101" s="89" t="str">
        <f>IF(AR101="","","-")</f>
        <v/>
      </c>
      <c r="AU101" s="116"/>
      <c r="AV101" s="116"/>
      <c r="AW101" s="89" t="str">
        <f>IF(AX101="","","-")</f>
        <v/>
      </c>
      <c r="AX101" s="92"/>
    </row>
    <row r="102" spans="1:50" ht="24.75" customHeight="1" x14ac:dyDescent="0.2">
      <c r="A102" s="146" t="s">
        <v>574</v>
      </c>
      <c r="B102" s="146"/>
      <c r="C102" s="146"/>
      <c r="D102" s="146"/>
      <c r="E102" s="650" t="s">
        <v>586</v>
      </c>
      <c r="F102" s="651"/>
      <c r="G102" s="651"/>
      <c r="H102" s="89"/>
      <c r="I102" s="651"/>
      <c r="J102" s="651"/>
      <c r="K102" s="89"/>
      <c r="L102" s="116">
        <v>14</v>
      </c>
      <c r="M102" s="116"/>
      <c r="N102" s="89" t="str">
        <f>IF(O102="","","-")</f>
        <v/>
      </c>
      <c r="O102" s="648"/>
      <c r="P102" s="649"/>
      <c r="Q102" s="650"/>
      <c r="R102" s="651"/>
      <c r="S102" s="651"/>
      <c r="T102" s="89" t="str">
        <f>IF(Q102="","","-")</f>
        <v/>
      </c>
      <c r="U102" s="651"/>
      <c r="V102" s="651"/>
      <c r="W102" s="89" t="str">
        <f>IF(U102="","","-")</f>
        <v/>
      </c>
      <c r="X102" s="116"/>
      <c r="Y102" s="116"/>
      <c r="Z102" s="89" t="str">
        <f>IF(AA102="","","-")</f>
        <v/>
      </c>
      <c r="AA102" s="648"/>
      <c r="AB102" s="649"/>
      <c r="AC102" s="650"/>
      <c r="AD102" s="651"/>
      <c r="AE102" s="651"/>
      <c r="AF102" s="89" t="str">
        <f>IF(AC102="","","-")</f>
        <v/>
      </c>
      <c r="AG102" s="651"/>
      <c r="AH102" s="651"/>
      <c r="AI102" s="89" t="str">
        <f>IF(AG102="","","-")</f>
        <v/>
      </c>
      <c r="AJ102" s="116"/>
      <c r="AK102" s="116"/>
      <c r="AL102" s="89" t="str">
        <f>IF(AM102="","","-")</f>
        <v/>
      </c>
      <c r="AM102" s="648"/>
      <c r="AN102" s="649"/>
      <c r="AO102" s="650"/>
      <c r="AP102" s="651"/>
      <c r="AQ102" s="89" t="str">
        <f>IF(AO102="","","-")</f>
        <v/>
      </c>
      <c r="AR102" s="651"/>
      <c r="AS102" s="651"/>
      <c r="AT102" s="89" t="str">
        <f>IF(AR102="","","-")</f>
        <v/>
      </c>
      <c r="AU102" s="116"/>
      <c r="AV102" s="116"/>
      <c r="AW102" s="89" t="str">
        <f>IF(AX102="","","-")</f>
        <v/>
      </c>
      <c r="AX102" s="92"/>
    </row>
    <row r="103" spans="1:50" ht="24.75" customHeight="1" x14ac:dyDescent="0.2">
      <c r="A103" s="146" t="s">
        <v>369</v>
      </c>
      <c r="B103" s="146"/>
      <c r="C103" s="146"/>
      <c r="D103" s="146"/>
      <c r="E103" s="653">
        <v>2021</v>
      </c>
      <c r="F103" s="147"/>
      <c r="G103" s="651" t="s">
        <v>585</v>
      </c>
      <c r="H103" s="651"/>
      <c r="I103" s="651"/>
      <c r="J103" s="147">
        <v>20</v>
      </c>
      <c r="K103" s="147"/>
      <c r="L103" s="116">
        <v>15</v>
      </c>
      <c r="M103" s="116"/>
      <c r="N103" s="116"/>
      <c r="O103" s="147"/>
      <c r="P103" s="147"/>
      <c r="Q103" s="653"/>
      <c r="R103" s="147"/>
      <c r="S103" s="651"/>
      <c r="T103" s="651"/>
      <c r="U103" s="651"/>
      <c r="V103" s="147"/>
      <c r="W103" s="147"/>
      <c r="X103" s="116"/>
      <c r="Y103" s="116"/>
      <c r="Z103" s="116"/>
      <c r="AA103" s="147"/>
      <c r="AB103" s="652"/>
      <c r="AC103" s="653"/>
      <c r="AD103" s="147"/>
      <c r="AE103" s="651"/>
      <c r="AF103" s="651"/>
      <c r="AG103" s="651"/>
      <c r="AH103" s="147"/>
      <c r="AI103" s="147"/>
      <c r="AJ103" s="116"/>
      <c r="AK103" s="116"/>
      <c r="AL103" s="116"/>
      <c r="AM103" s="147"/>
      <c r="AN103" s="652"/>
      <c r="AO103" s="653"/>
      <c r="AP103" s="147"/>
      <c r="AQ103" s="651"/>
      <c r="AR103" s="651"/>
      <c r="AS103" s="651"/>
      <c r="AT103" s="147"/>
      <c r="AU103" s="147"/>
      <c r="AV103" s="116"/>
      <c r="AW103" s="116"/>
      <c r="AX103" s="92"/>
    </row>
    <row r="104" spans="1:50" ht="28.35" customHeight="1" x14ac:dyDescent="0.2">
      <c r="A104" s="253" t="s">
        <v>249</v>
      </c>
      <c r="B104" s="254"/>
      <c r="C104" s="254"/>
      <c r="D104" s="254"/>
      <c r="E104" s="254"/>
      <c r="F104" s="255"/>
      <c r="G104" s="757" t="s">
        <v>576</v>
      </c>
      <c r="H104" s="758"/>
      <c r="I104" s="758"/>
      <c r="J104" s="758"/>
      <c r="K104" s="758"/>
      <c r="L104" s="758"/>
      <c r="M104" s="758"/>
      <c r="N104" s="758"/>
      <c r="O104" s="758"/>
      <c r="P104" s="758"/>
      <c r="Q104" s="758"/>
      <c r="R104" s="758"/>
      <c r="S104" s="758"/>
      <c r="T104" s="758"/>
      <c r="U104" s="758"/>
      <c r="V104" s="758"/>
      <c r="W104" s="758"/>
      <c r="X104" s="758"/>
      <c r="Y104" s="758"/>
      <c r="Z104" s="758"/>
      <c r="AA104" s="758"/>
      <c r="AB104" s="758"/>
      <c r="AC104" s="758"/>
      <c r="AD104" s="758"/>
      <c r="AE104" s="758"/>
      <c r="AF104" s="758"/>
      <c r="AG104" s="758"/>
      <c r="AH104" s="758"/>
      <c r="AI104" s="758"/>
      <c r="AJ104" s="758"/>
      <c r="AK104" s="758"/>
      <c r="AL104" s="758"/>
      <c r="AM104" s="758"/>
      <c r="AN104" s="758"/>
      <c r="AO104" s="758"/>
      <c r="AP104" s="758"/>
      <c r="AQ104" s="758"/>
      <c r="AR104" s="758"/>
      <c r="AS104" s="758"/>
      <c r="AT104" s="758"/>
      <c r="AU104" s="758"/>
      <c r="AV104" s="758"/>
      <c r="AW104" s="758"/>
      <c r="AX104" s="759"/>
    </row>
    <row r="105" spans="1:50" ht="28.35" customHeight="1" x14ac:dyDescent="0.2">
      <c r="A105" s="256"/>
      <c r="B105" s="257"/>
      <c r="C105" s="257"/>
      <c r="D105" s="257"/>
      <c r="E105" s="257"/>
      <c r="F105" s="258"/>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8.35" customHeight="1" x14ac:dyDescent="0.2">
      <c r="A106" s="256"/>
      <c r="B106" s="257"/>
      <c r="C106" s="257"/>
      <c r="D106" s="257"/>
      <c r="E106" s="257"/>
      <c r="F106" s="258"/>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2">
      <c r="A107" s="256"/>
      <c r="B107" s="257"/>
      <c r="C107" s="257"/>
      <c r="D107" s="257"/>
      <c r="E107" s="257"/>
      <c r="F107" s="258"/>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7.75" customHeight="1" x14ac:dyDescent="0.2">
      <c r="A108" s="256"/>
      <c r="B108" s="257"/>
      <c r="C108" s="257"/>
      <c r="D108" s="257"/>
      <c r="E108" s="257"/>
      <c r="F108" s="258"/>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8.35" customHeight="1" x14ac:dyDescent="0.2">
      <c r="A109" s="256"/>
      <c r="B109" s="257"/>
      <c r="C109" s="257"/>
      <c r="D109" s="257"/>
      <c r="E109" s="257"/>
      <c r="F109" s="258"/>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2">
      <c r="A110" s="256"/>
      <c r="B110" s="257"/>
      <c r="C110" s="257"/>
      <c r="D110" s="257"/>
      <c r="E110" s="257"/>
      <c r="F110" s="258"/>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7.75" customHeight="1" x14ac:dyDescent="0.2">
      <c r="A111" s="256"/>
      <c r="B111" s="257"/>
      <c r="C111" s="257"/>
      <c r="D111" s="257"/>
      <c r="E111" s="257"/>
      <c r="F111" s="258"/>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8.35" customHeight="1" x14ac:dyDescent="0.2">
      <c r="A112" s="256"/>
      <c r="B112" s="257"/>
      <c r="C112" s="257"/>
      <c r="D112" s="257"/>
      <c r="E112" s="257"/>
      <c r="F112" s="258"/>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0" ht="28.35" customHeight="1" x14ac:dyDescent="0.2">
      <c r="A113" s="256"/>
      <c r="B113" s="257"/>
      <c r="C113" s="257"/>
      <c r="D113" s="257"/>
      <c r="E113" s="257"/>
      <c r="F113" s="258"/>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0" ht="28.35" customHeight="1" x14ac:dyDescent="0.2">
      <c r="A114" s="256"/>
      <c r="B114" s="257"/>
      <c r="C114" s="257"/>
      <c r="D114" s="257"/>
      <c r="E114" s="257"/>
      <c r="F114" s="258"/>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0" ht="28.35" customHeight="1" x14ac:dyDescent="0.2">
      <c r="A115" s="256"/>
      <c r="B115" s="257"/>
      <c r="C115" s="257"/>
      <c r="D115" s="257"/>
      <c r="E115" s="257"/>
      <c r="F115" s="258"/>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0" ht="28.35" customHeight="1" x14ac:dyDescent="0.2">
      <c r="A116" s="256"/>
      <c r="B116" s="257"/>
      <c r="C116" s="257"/>
      <c r="D116" s="257"/>
      <c r="E116" s="257"/>
      <c r="F116" s="258"/>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0" ht="27.75" customHeight="1" x14ac:dyDescent="0.2">
      <c r="A117" s="256"/>
      <c r="B117" s="257"/>
      <c r="C117" s="257"/>
      <c r="D117" s="257"/>
      <c r="E117" s="257"/>
      <c r="F117" s="258"/>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0" ht="28.35" customHeight="1" x14ac:dyDescent="0.2">
      <c r="A118" s="256"/>
      <c r="B118" s="257"/>
      <c r="C118" s="257"/>
      <c r="D118" s="257"/>
      <c r="E118" s="257"/>
      <c r="F118" s="258"/>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0" ht="28.35" customHeight="1" x14ac:dyDescent="0.2">
      <c r="A119" s="256"/>
      <c r="B119" s="257"/>
      <c r="C119" s="257"/>
      <c r="D119" s="257"/>
      <c r="E119" s="257"/>
      <c r="F119" s="258"/>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t="s">
        <v>632</v>
      </c>
      <c r="AU119" s="44"/>
      <c r="AV119" s="44"/>
      <c r="AW119" s="44"/>
      <c r="AX119" s="45"/>
    </row>
    <row r="120" spans="1:50" ht="28.35" customHeight="1" x14ac:dyDescent="0.2">
      <c r="A120" s="256"/>
      <c r="B120" s="257"/>
      <c r="C120" s="257"/>
      <c r="D120" s="257"/>
      <c r="E120" s="257"/>
      <c r="F120" s="258"/>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0" ht="52.5" customHeight="1" x14ac:dyDescent="0.2">
      <c r="A121" s="256"/>
      <c r="B121" s="257"/>
      <c r="C121" s="257"/>
      <c r="D121" s="257"/>
      <c r="E121" s="257"/>
      <c r="F121" s="258"/>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0" ht="52.5" customHeight="1" x14ac:dyDescent="0.2">
      <c r="A122" s="256"/>
      <c r="B122" s="257"/>
      <c r="C122" s="257"/>
      <c r="D122" s="257"/>
      <c r="E122" s="257"/>
      <c r="F122" s="258"/>
      <c r="G122" s="43"/>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5"/>
    </row>
    <row r="123" spans="1:50" ht="52.5" customHeight="1" x14ac:dyDescent="0.2">
      <c r="A123" s="256"/>
      <c r="B123" s="257"/>
      <c r="C123" s="257"/>
      <c r="D123" s="257"/>
      <c r="E123" s="257"/>
      <c r="F123" s="258"/>
      <c r="G123" s="43"/>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5"/>
    </row>
    <row r="124" spans="1:50" ht="29.25" customHeight="1" x14ac:dyDescent="0.2">
      <c r="A124" s="256"/>
      <c r="B124" s="257"/>
      <c r="C124" s="257"/>
      <c r="D124" s="257"/>
      <c r="E124" s="257"/>
      <c r="F124" s="258"/>
      <c r="G124" s="43"/>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5"/>
    </row>
    <row r="125" spans="1:50" ht="18.45" customHeight="1" x14ac:dyDescent="0.2">
      <c r="A125" s="256"/>
      <c r="B125" s="257"/>
      <c r="C125" s="257"/>
      <c r="D125" s="257"/>
      <c r="E125" s="257"/>
      <c r="F125" s="258"/>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5"/>
    </row>
    <row r="126" spans="1:50" ht="35.25" customHeight="1" x14ac:dyDescent="0.2">
      <c r="A126" s="256"/>
      <c r="B126" s="257"/>
      <c r="C126" s="257"/>
      <c r="D126" s="257"/>
      <c r="E126" s="257"/>
      <c r="F126" s="258"/>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5"/>
    </row>
    <row r="127" spans="1:50" ht="30" customHeight="1" x14ac:dyDescent="0.2">
      <c r="A127" s="256"/>
      <c r="B127" s="257"/>
      <c r="C127" s="257"/>
      <c r="D127" s="257"/>
      <c r="E127" s="257"/>
      <c r="F127" s="258"/>
      <c r="G127" s="43"/>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5"/>
    </row>
    <row r="128" spans="1:50" ht="24.75" customHeight="1" x14ac:dyDescent="0.2">
      <c r="A128" s="256"/>
      <c r="B128" s="257"/>
      <c r="C128" s="257"/>
      <c r="D128" s="257"/>
      <c r="E128" s="257"/>
      <c r="F128" s="258"/>
      <c r="G128" s="43"/>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5"/>
    </row>
    <row r="129" spans="1:50" ht="24.75" customHeight="1" x14ac:dyDescent="0.2">
      <c r="A129" s="256"/>
      <c r="B129" s="257"/>
      <c r="C129" s="257"/>
      <c r="D129" s="257"/>
      <c r="E129" s="257"/>
      <c r="F129" s="258"/>
      <c r="G129" s="43"/>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5"/>
    </row>
    <row r="130" spans="1:50" ht="24.75" customHeight="1" x14ac:dyDescent="0.2">
      <c r="A130" s="256"/>
      <c r="B130" s="257"/>
      <c r="C130" s="257"/>
      <c r="D130" s="257"/>
      <c r="E130" s="257"/>
      <c r="F130" s="258"/>
      <c r="G130" s="43"/>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5"/>
    </row>
    <row r="131" spans="1:50" ht="24.75" customHeight="1" x14ac:dyDescent="0.2">
      <c r="A131" s="256"/>
      <c r="B131" s="257"/>
      <c r="C131" s="257"/>
      <c r="D131" s="257"/>
      <c r="E131" s="257"/>
      <c r="F131" s="258"/>
      <c r="G131" s="43"/>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5"/>
    </row>
    <row r="132" spans="1:50" ht="24.75" customHeight="1" x14ac:dyDescent="0.2">
      <c r="A132" s="256"/>
      <c r="B132" s="257"/>
      <c r="C132" s="257"/>
      <c r="D132" s="257"/>
      <c r="E132" s="257"/>
      <c r="F132" s="258"/>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5"/>
    </row>
    <row r="133" spans="1:50" ht="24.75" customHeight="1" x14ac:dyDescent="0.2">
      <c r="A133" s="256"/>
      <c r="B133" s="257"/>
      <c r="C133" s="257"/>
      <c r="D133" s="257"/>
      <c r="E133" s="257"/>
      <c r="F133" s="258"/>
      <c r="G133" s="43"/>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5"/>
    </row>
    <row r="134" spans="1:50" ht="24.75" customHeight="1" x14ac:dyDescent="0.2">
      <c r="A134" s="256"/>
      <c r="B134" s="257"/>
      <c r="C134" s="257"/>
      <c r="D134" s="257"/>
      <c r="E134" s="257"/>
      <c r="F134" s="258"/>
      <c r="G134" s="43"/>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5"/>
    </row>
    <row r="135" spans="1:50" ht="24.75" customHeight="1" x14ac:dyDescent="0.2">
      <c r="A135" s="256"/>
      <c r="B135" s="257"/>
      <c r="C135" s="257"/>
      <c r="D135" s="257"/>
      <c r="E135" s="257"/>
      <c r="F135" s="258"/>
      <c r="G135" s="43"/>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5"/>
    </row>
    <row r="136" spans="1:50" ht="24.75" customHeight="1" x14ac:dyDescent="0.2">
      <c r="A136" s="256"/>
      <c r="B136" s="257"/>
      <c r="C136" s="257"/>
      <c r="D136" s="257"/>
      <c r="E136" s="257"/>
      <c r="F136" s="258"/>
      <c r="G136" s="43"/>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5"/>
    </row>
    <row r="137" spans="1:50" ht="24.75" customHeight="1" x14ac:dyDescent="0.2">
      <c r="A137" s="256"/>
      <c r="B137" s="257"/>
      <c r="C137" s="257"/>
      <c r="D137" s="257"/>
      <c r="E137" s="257"/>
      <c r="F137" s="258"/>
      <c r="G137" s="43"/>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5"/>
    </row>
    <row r="138" spans="1:50" ht="24.75" customHeight="1" x14ac:dyDescent="0.2">
      <c r="A138" s="256"/>
      <c r="B138" s="257"/>
      <c r="C138" s="257"/>
      <c r="D138" s="257"/>
      <c r="E138" s="257"/>
      <c r="F138" s="258"/>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5"/>
    </row>
    <row r="139" spans="1:50" ht="24.75" customHeight="1" x14ac:dyDescent="0.2">
      <c r="A139" s="256"/>
      <c r="B139" s="257"/>
      <c r="C139" s="257"/>
      <c r="D139" s="257"/>
      <c r="E139" s="257"/>
      <c r="F139" s="258"/>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5"/>
    </row>
    <row r="140" spans="1:50" ht="24.75" customHeight="1" x14ac:dyDescent="0.2">
      <c r="A140" s="256"/>
      <c r="B140" s="257"/>
      <c r="C140" s="257"/>
      <c r="D140" s="257"/>
      <c r="E140" s="257"/>
      <c r="F140" s="258"/>
      <c r="G140" s="43"/>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5"/>
    </row>
    <row r="141" spans="1:50" ht="25.5" customHeight="1" x14ac:dyDescent="0.2">
      <c r="A141" s="256"/>
      <c r="B141" s="257"/>
      <c r="C141" s="257"/>
      <c r="D141" s="257"/>
      <c r="E141" s="257"/>
      <c r="F141" s="258"/>
      <c r="G141" s="43"/>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5"/>
    </row>
    <row r="142" spans="1:50" ht="24.75" customHeight="1" thickBot="1" x14ac:dyDescent="0.25">
      <c r="A142" s="654"/>
      <c r="B142" s="655"/>
      <c r="C142" s="655"/>
      <c r="D142" s="655"/>
      <c r="E142" s="655"/>
      <c r="F142" s="656"/>
      <c r="G142" s="46"/>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8"/>
    </row>
    <row r="143" spans="1:50" ht="24.75" customHeight="1" x14ac:dyDescent="0.2">
      <c r="A143" s="657" t="s">
        <v>251</v>
      </c>
      <c r="B143" s="658"/>
      <c r="C143" s="658"/>
      <c r="D143" s="658"/>
      <c r="E143" s="658"/>
      <c r="F143" s="659"/>
      <c r="G143" s="663" t="s">
        <v>232</v>
      </c>
      <c r="H143" s="664"/>
      <c r="I143" s="664"/>
      <c r="J143" s="664"/>
      <c r="K143" s="664"/>
      <c r="L143" s="664"/>
      <c r="M143" s="664"/>
      <c r="N143" s="664"/>
      <c r="O143" s="664"/>
      <c r="P143" s="664"/>
      <c r="Q143" s="664"/>
      <c r="R143" s="664"/>
      <c r="S143" s="664"/>
      <c r="T143" s="664"/>
      <c r="U143" s="664"/>
      <c r="V143" s="664"/>
      <c r="W143" s="664"/>
      <c r="X143" s="664"/>
      <c r="Y143" s="664"/>
      <c r="Z143" s="664"/>
      <c r="AA143" s="664"/>
      <c r="AB143" s="665"/>
      <c r="AC143" s="663" t="s">
        <v>703</v>
      </c>
      <c r="AD143" s="664"/>
      <c r="AE143" s="664"/>
      <c r="AF143" s="664"/>
      <c r="AG143" s="664"/>
      <c r="AH143" s="664"/>
      <c r="AI143" s="664"/>
      <c r="AJ143" s="664"/>
      <c r="AK143" s="664"/>
      <c r="AL143" s="664"/>
      <c r="AM143" s="664"/>
      <c r="AN143" s="664"/>
      <c r="AO143" s="664"/>
      <c r="AP143" s="664"/>
      <c r="AQ143" s="664"/>
      <c r="AR143" s="664"/>
      <c r="AS143" s="664"/>
      <c r="AT143" s="664"/>
      <c r="AU143" s="664"/>
      <c r="AV143" s="664"/>
      <c r="AW143" s="664"/>
      <c r="AX143" s="666"/>
    </row>
    <row r="144" spans="1:50" ht="24.75" customHeight="1" x14ac:dyDescent="0.2">
      <c r="A144" s="660"/>
      <c r="B144" s="661"/>
      <c r="C144" s="661"/>
      <c r="D144" s="661"/>
      <c r="E144" s="661"/>
      <c r="F144" s="662"/>
      <c r="G144" s="136" t="s">
        <v>15</v>
      </c>
      <c r="H144" s="667"/>
      <c r="I144" s="667"/>
      <c r="J144" s="667"/>
      <c r="K144" s="667"/>
      <c r="L144" s="668" t="s">
        <v>16</v>
      </c>
      <c r="M144" s="667"/>
      <c r="N144" s="667"/>
      <c r="O144" s="667"/>
      <c r="P144" s="667"/>
      <c r="Q144" s="667"/>
      <c r="R144" s="667"/>
      <c r="S144" s="667"/>
      <c r="T144" s="667"/>
      <c r="U144" s="667"/>
      <c r="V144" s="667"/>
      <c r="W144" s="667"/>
      <c r="X144" s="669"/>
      <c r="Y144" s="679" t="s">
        <v>17</v>
      </c>
      <c r="Z144" s="680"/>
      <c r="AA144" s="680"/>
      <c r="AB144" s="681"/>
      <c r="AC144" s="136" t="s">
        <v>15</v>
      </c>
      <c r="AD144" s="667"/>
      <c r="AE144" s="667"/>
      <c r="AF144" s="667"/>
      <c r="AG144" s="667"/>
      <c r="AH144" s="668" t="s">
        <v>16</v>
      </c>
      <c r="AI144" s="667"/>
      <c r="AJ144" s="667"/>
      <c r="AK144" s="667"/>
      <c r="AL144" s="667"/>
      <c r="AM144" s="667"/>
      <c r="AN144" s="667"/>
      <c r="AO144" s="667"/>
      <c r="AP144" s="667"/>
      <c r="AQ144" s="667"/>
      <c r="AR144" s="667"/>
      <c r="AS144" s="667"/>
      <c r="AT144" s="669"/>
      <c r="AU144" s="679" t="s">
        <v>17</v>
      </c>
      <c r="AV144" s="680"/>
      <c r="AW144" s="680"/>
      <c r="AX144" s="682"/>
    </row>
    <row r="145" spans="1:52" ht="40.5" customHeight="1" x14ac:dyDescent="0.2">
      <c r="A145" s="660"/>
      <c r="B145" s="661"/>
      <c r="C145" s="661"/>
      <c r="D145" s="661"/>
      <c r="E145" s="661"/>
      <c r="F145" s="662"/>
      <c r="G145" s="683"/>
      <c r="H145" s="684"/>
      <c r="I145" s="684"/>
      <c r="J145" s="684"/>
      <c r="K145" s="685"/>
      <c r="L145" s="686"/>
      <c r="M145" s="687"/>
      <c r="N145" s="687"/>
      <c r="O145" s="687"/>
      <c r="P145" s="687"/>
      <c r="Q145" s="687"/>
      <c r="R145" s="687"/>
      <c r="S145" s="687"/>
      <c r="T145" s="687"/>
      <c r="U145" s="687"/>
      <c r="V145" s="687"/>
      <c r="W145" s="687"/>
      <c r="X145" s="688"/>
      <c r="Y145" s="689"/>
      <c r="Z145" s="690"/>
      <c r="AA145" s="690"/>
      <c r="AB145" s="691"/>
      <c r="AC145" s="683" t="s">
        <v>634</v>
      </c>
      <c r="AD145" s="684"/>
      <c r="AE145" s="684"/>
      <c r="AF145" s="684"/>
      <c r="AG145" s="685"/>
      <c r="AH145" s="686" t="s">
        <v>636</v>
      </c>
      <c r="AI145" s="687"/>
      <c r="AJ145" s="687"/>
      <c r="AK145" s="687"/>
      <c r="AL145" s="687"/>
      <c r="AM145" s="687"/>
      <c r="AN145" s="687"/>
      <c r="AO145" s="687"/>
      <c r="AP145" s="687"/>
      <c r="AQ145" s="687"/>
      <c r="AR145" s="687"/>
      <c r="AS145" s="687"/>
      <c r="AT145" s="688"/>
      <c r="AU145" s="689">
        <v>11</v>
      </c>
      <c r="AV145" s="690"/>
      <c r="AW145" s="690"/>
      <c r="AX145" s="691"/>
    </row>
    <row r="146" spans="1:52" ht="24.75" customHeight="1" x14ac:dyDescent="0.2">
      <c r="A146" s="660"/>
      <c r="B146" s="661"/>
      <c r="C146" s="661"/>
      <c r="D146" s="661"/>
      <c r="E146" s="661"/>
      <c r="F146" s="662"/>
      <c r="G146" s="670"/>
      <c r="H146" s="671"/>
      <c r="I146" s="671"/>
      <c r="J146" s="671"/>
      <c r="K146" s="672"/>
      <c r="L146" s="673"/>
      <c r="M146" s="674"/>
      <c r="N146" s="674"/>
      <c r="O146" s="674"/>
      <c r="P146" s="674"/>
      <c r="Q146" s="674"/>
      <c r="R146" s="674"/>
      <c r="S146" s="674"/>
      <c r="T146" s="674"/>
      <c r="U146" s="674"/>
      <c r="V146" s="674"/>
      <c r="W146" s="674"/>
      <c r="X146" s="675"/>
      <c r="Y146" s="676"/>
      <c r="Z146" s="677"/>
      <c r="AA146" s="677"/>
      <c r="AB146" s="678"/>
      <c r="AC146" s="670" t="s">
        <v>637</v>
      </c>
      <c r="AD146" s="671"/>
      <c r="AE146" s="671"/>
      <c r="AF146" s="671"/>
      <c r="AG146" s="672"/>
      <c r="AH146" s="673" t="s">
        <v>638</v>
      </c>
      <c r="AI146" s="674"/>
      <c r="AJ146" s="674"/>
      <c r="AK146" s="674"/>
      <c r="AL146" s="674"/>
      <c r="AM146" s="674"/>
      <c r="AN146" s="674"/>
      <c r="AO146" s="674"/>
      <c r="AP146" s="674"/>
      <c r="AQ146" s="674"/>
      <c r="AR146" s="674"/>
      <c r="AS146" s="674"/>
      <c r="AT146" s="675"/>
      <c r="AU146" s="676">
        <v>9</v>
      </c>
      <c r="AV146" s="677"/>
      <c r="AW146" s="677"/>
      <c r="AX146" s="678"/>
    </row>
    <row r="147" spans="1:52" ht="24.75" customHeight="1" thickBot="1" x14ac:dyDescent="0.25">
      <c r="A147" s="660"/>
      <c r="B147" s="661"/>
      <c r="C147" s="661"/>
      <c r="D147" s="661"/>
      <c r="E147" s="661"/>
      <c r="F147" s="662"/>
      <c r="G147" s="692" t="s">
        <v>18</v>
      </c>
      <c r="H147" s="693"/>
      <c r="I147" s="693"/>
      <c r="J147" s="693"/>
      <c r="K147" s="693"/>
      <c r="L147" s="694"/>
      <c r="M147" s="695"/>
      <c r="N147" s="695"/>
      <c r="O147" s="695"/>
      <c r="P147" s="695"/>
      <c r="Q147" s="695"/>
      <c r="R147" s="695"/>
      <c r="S147" s="695"/>
      <c r="T147" s="695"/>
      <c r="U147" s="695"/>
      <c r="V147" s="695"/>
      <c r="W147" s="695"/>
      <c r="X147" s="696"/>
      <c r="Y147" s="697">
        <f>SUM(Y145:AB146)</f>
        <v>0</v>
      </c>
      <c r="Z147" s="698"/>
      <c r="AA147" s="698"/>
      <c r="AB147" s="699"/>
      <c r="AC147" s="692" t="s">
        <v>18</v>
      </c>
      <c r="AD147" s="693"/>
      <c r="AE147" s="693"/>
      <c r="AF147" s="693"/>
      <c r="AG147" s="693"/>
      <c r="AH147" s="694"/>
      <c r="AI147" s="695"/>
      <c r="AJ147" s="695"/>
      <c r="AK147" s="695"/>
      <c r="AL147" s="695"/>
      <c r="AM147" s="695"/>
      <c r="AN147" s="695"/>
      <c r="AO147" s="695"/>
      <c r="AP147" s="695"/>
      <c r="AQ147" s="695"/>
      <c r="AR147" s="695"/>
      <c r="AS147" s="695"/>
      <c r="AT147" s="696"/>
      <c r="AU147" s="697">
        <f>SUM(AU145:AX146)</f>
        <v>20</v>
      </c>
      <c r="AV147" s="698"/>
      <c r="AW147" s="698"/>
      <c r="AX147" s="700"/>
    </row>
    <row r="148" spans="1:52" ht="24.75" customHeight="1" x14ac:dyDescent="0.2">
      <c r="A148" s="660"/>
      <c r="B148" s="661"/>
      <c r="C148" s="661"/>
      <c r="D148" s="661"/>
      <c r="E148" s="661"/>
      <c r="F148" s="662"/>
      <c r="G148" s="663" t="s">
        <v>701</v>
      </c>
      <c r="H148" s="664"/>
      <c r="I148" s="664"/>
      <c r="J148" s="664"/>
      <c r="K148" s="664"/>
      <c r="L148" s="664"/>
      <c r="M148" s="664"/>
      <c r="N148" s="664"/>
      <c r="O148" s="664"/>
      <c r="P148" s="664"/>
      <c r="Q148" s="664"/>
      <c r="R148" s="664"/>
      <c r="S148" s="664"/>
      <c r="T148" s="664"/>
      <c r="U148" s="664"/>
      <c r="V148" s="664"/>
      <c r="W148" s="664"/>
      <c r="X148" s="664"/>
      <c r="Y148" s="664"/>
      <c r="Z148" s="664"/>
      <c r="AA148" s="664"/>
      <c r="AB148" s="665"/>
      <c r="AC148" s="663" t="s">
        <v>702</v>
      </c>
      <c r="AD148" s="664"/>
      <c r="AE148" s="664"/>
      <c r="AF148" s="664"/>
      <c r="AG148" s="664"/>
      <c r="AH148" s="664"/>
      <c r="AI148" s="664"/>
      <c r="AJ148" s="664"/>
      <c r="AK148" s="664"/>
      <c r="AL148" s="664"/>
      <c r="AM148" s="664"/>
      <c r="AN148" s="664"/>
      <c r="AO148" s="664"/>
      <c r="AP148" s="664"/>
      <c r="AQ148" s="664"/>
      <c r="AR148" s="664"/>
      <c r="AS148" s="664"/>
      <c r="AT148" s="664"/>
      <c r="AU148" s="664"/>
      <c r="AV148" s="664"/>
      <c r="AW148" s="664"/>
      <c r="AX148" s="666"/>
      <c r="AY148">
        <f>COUNTA($G$150,$AC$150)</f>
        <v>2</v>
      </c>
    </row>
    <row r="149" spans="1:52" ht="24.75" customHeight="1" x14ac:dyDescent="0.2">
      <c r="A149" s="660"/>
      <c r="B149" s="661"/>
      <c r="C149" s="661"/>
      <c r="D149" s="661"/>
      <c r="E149" s="661"/>
      <c r="F149" s="662"/>
      <c r="G149" s="136" t="s">
        <v>15</v>
      </c>
      <c r="H149" s="667"/>
      <c r="I149" s="667"/>
      <c r="J149" s="667"/>
      <c r="K149" s="667"/>
      <c r="L149" s="668" t="s">
        <v>16</v>
      </c>
      <c r="M149" s="667"/>
      <c r="N149" s="667"/>
      <c r="O149" s="667"/>
      <c r="P149" s="667"/>
      <c r="Q149" s="667"/>
      <c r="R149" s="667"/>
      <c r="S149" s="667"/>
      <c r="T149" s="667"/>
      <c r="U149" s="667"/>
      <c r="V149" s="667"/>
      <c r="W149" s="667"/>
      <c r="X149" s="669"/>
      <c r="Y149" s="679" t="s">
        <v>17</v>
      </c>
      <c r="Z149" s="680"/>
      <c r="AA149" s="680"/>
      <c r="AB149" s="681"/>
      <c r="AC149" s="136" t="s">
        <v>15</v>
      </c>
      <c r="AD149" s="667"/>
      <c r="AE149" s="667"/>
      <c r="AF149" s="667"/>
      <c r="AG149" s="667"/>
      <c r="AH149" s="668" t="s">
        <v>16</v>
      </c>
      <c r="AI149" s="667"/>
      <c r="AJ149" s="667"/>
      <c r="AK149" s="667"/>
      <c r="AL149" s="667"/>
      <c r="AM149" s="667"/>
      <c r="AN149" s="667"/>
      <c r="AO149" s="667"/>
      <c r="AP149" s="667"/>
      <c r="AQ149" s="667"/>
      <c r="AR149" s="667"/>
      <c r="AS149" s="667"/>
      <c r="AT149" s="669"/>
      <c r="AU149" s="679" t="s">
        <v>17</v>
      </c>
      <c r="AV149" s="680"/>
      <c r="AW149" s="680"/>
      <c r="AX149" s="682"/>
      <c r="AY149">
        <f>$AY$148</f>
        <v>2</v>
      </c>
    </row>
    <row r="150" spans="1:52" ht="53.25" customHeight="1" x14ac:dyDescent="0.2">
      <c r="A150" s="660"/>
      <c r="B150" s="661"/>
      <c r="C150" s="661"/>
      <c r="D150" s="661"/>
      <c r="E150" s="661"/>
      <c r="F150" s="662"/>
      <c r="G150" s="683" t="s">
        <v>639</v>
      </c>
      <c r="H150" s="684"/>
      <c r="I150" s="684"/>
      <c r="J150" s="684"/>
      <c r="K150" s="685"/>
      <c r="L150" s="686" t="s">
        <v>635</v>
      </c>
      <c r="M150" s="687"/>
      <c r="N150" s="687"/>
      <c r="O150" s="687"/>
      <c r="P150" s="687"/>
      <c r="Q150" s="687"/>
      <c r="R150" s="687"/>
      <c r="S150" s="687"/>
      <c r="T150" s="687"/>
      <c r="U150" s="687"/>
      <c r="V150" s="687"/>
      <c r="W150" s="687"/>
      <c r="X150" s="688"/>
      <c r="Y150" s="689">
        <v>9</v>
      </c>
      <c r="Z150" s="690"/>
      <c r="AA150" s="690"/>
      <c r="AB150" s="701"/>
      <c r="AC150" s="683" t="s">
        <v>634</v>
      </c>
      <c r="AD150" s="684"/>
      <c r="AE150" s="684"/>
      <c r="AF150" s="684"/>
      <c r="AG150" s="685"/>
      <c r="AH150" s="686" t="s">
        <v>640</v>
      </c>
      <c r="AI150" s="687"/>
      <c r="AJ150" s="687"/>
      <c r="AK150" s="687"/>
      <c r="AL150" s="687"/>
      <c r="AM150" s="687"/>
      <c r="AN150" s="687"/>
      <c r="AO150" s="687"/>
      <c r="AP150" s="687"/>
      <c r="AQ150" s="687"/>
      <c r="AR150" s="687"/>
      <c r="AS150" s="687"/>
      <c r="AT150" s="688"/>
      <c r="AU150" s="689">
        <v>67.98</v>
      </c>
      <c r="AV150" s="690"/>
      <c r="AW150" s="690"/>
      <c r="AX150" s="701"/>
      <c r="AY150">
        <f>$AY$148</f>
        <v>2</v>
      </c>
    </row>
    <row r="151" spans="1:52" ht="24.75" customHeight="1" thickBot="1" x14ac:dyDescent="0.25">
      <c r="A151" s="660"/>
      <c r="B151" s="661"/>
      <c r="C151" s="661"/>
      <c r="D151" s="661"/>
      <c r="E151" s="661"/>
      <c r="F151" s="662"/>
      <c r="G151" s="692" t="s">
        <v>18</v>
      </c>
      <c r="H151" s="693"/>
      <c r="I151" s="693"/>
      <c r="J151" s="693"/>
      <c r="K151" s="693"/>
      <c r="L151" s="694"/>
      <c r="M151" s="695"/>
      <c r="N151" s="695"/>
      <c r="O151" s="695"/>
      <c r="P151" s="695"/>
      <c r="Q151" s="695"/>
      <c r="R151" s="695"/>
      <c r="S151" s="695"/>
      <c r="T151" s="695"/>
      <c r="U151" s="695"/>
      <c r="V151" s="695"/>
      <c r="W151" s="695"/>
      <c r="X151" s="696"/>
      <c r="Y151" s="697">
        <f>SUM(Y150:AB150)</f>
        <v>9</v>
      </c>
      <c r="Z151" s="698"/>
      <c r="AA151" s="698"/>
      <c r="AB151" s="699"/>
      <c r="AC151" s="692" t="s">
        <v>18</v>
      </c>
      <c r="AD151" s="693"/>
      <c r="AE151" s="693"/>
      <c r="AF151" s="693"/>
      <c r="AG151" s="693"/>
      <c r="AH151" s="694"/>
      <c r="AI151" s="695"/>
      <c r="AJ151" s="695"/>
      <c r="AK151" s="695"/>
      <c r="AL151" s="695"/>
      <c r="AM151" s="695"/>
      <c r="AN151" s="695"/>
      <c r="AO151" s="695"/>
      <c r="AP151" s="695"/>
      <c r="AQ151" s="695"/>
      <c r="AR151" s="695"/>
      <c r="AS151" s="695"/>
      <c r="AT151" s="696"/>
      <c r="AU151" s="697">
        <f>SUM(AU150:AX150)</f>
        <v>67.98</v>
      </c>
      <c r="AV151" s="698"/>
      <c r="AW151" s="698"/>
      <c r="AX151" s="700"/>
      <c r="AY151">
        <f>$AY$148</f>
        <v>2</v>
      </c>
    </row>
    <row r="152" spans="1:52" ht="24.75" customHeight="1" x14ac:dyDescent="0.2">
      <c r="A152" s="660"/>
      <c r="B152" s="661"/>
      <c r="C152" s="661"/>
      <c r="D152" s="661"/>
      <c r="E152" s="661"/>
      <c r="F152" s="662"/>
      <c r="G152" s="663" t="s">
        <v>641</v>
      </c>
      <c r="H152" s="664"/>
      <c r="I152" s="664"/>
      <c r="J152" s="664"/>
      <c r="K152" s="664"/>
      <c r="L152" s="664"/>
      <c r="M152" s="664"/>
      <c r="N152" s="664"/>
      <c r="O152" s="664"/>
      <c r="P152" s="664"/>
      <c r="Q152" s="664"/>
      <c r="R152" s="664"/>
      <c r="S152" s="664"/>
      <c r="T152" s="664"/>
      <c r="U152" s="664"/>
      <c r="V152" s="664"/>
      <c r="W152" s="664"/>
      <c r="X152" s="664"/>
      <c r="Y152" s="664"/>
      <c r="Z152" s="664"/>
      <c r="AA152" s="664"/>
      <c r="AB152" s="665"/>
      <c r="AC152" s="663" t="s">
        <v>645</v>
      </c>
      <c r="AD152" s="664"/>
      <c r="AE152" s="664"/>
      <c r="AF152" s="664"/>
      <c r="AG152" s="664"/>
      <c r="AH152" s="664"/>
      <c r="AI152" s="664"/>
      <c r="AJ152" s="664"/>
      <c r="AK152" s="664"/>
      <c r="AL152" s="664"/>
      <c r="AM152" s="664"/>
      <c r="AN152" s="664"/>
      <c r="AO152" s="664"/>
      <c r="AP152" s="664"/>
      <c r="AQ152" s="664"/>
      <c r="AR152" s="664"/>
      <c r="AS152" s="664"/>
      <c r="AT152" s="664"/>
      <c r="AU152" s="664"/>
      <c r="AV152" s="664"/>
      <c r="AW152" s="664"/>
      <c r="AX152" s="666"/>
      <c r="AY152">
        <f>COUNTA($G$154,$AC$154)</f>
        <v>2</v>
      </c>
    </row>
    <row r="153" spans="1:52" ht="24.75" customHeight="1" x14ac:dyDescent="0.2">
      <c r="A153" s="660"/>
      <c r="B153" s="661"/>
      <c r="C153" s="661"/>
      <c r="D153" s="661"/>
      <c r="E153" s="661"/>
      <c r="F153" s="662"/>
      <c r="G153" s="136" t="s">
        <v>15</v>
      </c>
      <c r="H153" s="667"/>
      <c r="I153" s="667"/>
      <c r="J153" s="667"/>
      <c r="K153" s="667"/>
      <c r="L153" s="668" t="s">
        <v>16</v>
      </c>
      <c r="M153" s="667"/>
      <c r="N153" s="667"/>
      <c r="O153" s="667"/>
      <c r="P153" s="667"/>
      <c r="Q153" s="667"/>
      <c r="R153" s="667"/>
      <c r="S153" s="667"/>
      <c r="T153" s="667"/>
      <c r="U153" s="667"/>
      <c r="V153" s="667"/>
      <c r="W153" s="667"/>
      <c r="X153" s="669"/>
      <c r="Y153" s="679" t="s">
        <v>17</v>
      </c>
      <c r="Z153" s="680"/>
      <c r="AA153" s="680"/>
      <c r="AB153" s="681"/>
      <c r="AC153" s="136" t="s">
        <v>15</v>
      </c>
      <c r="AD153" s="667"/>
      <c r="AE153" s="667"/>
      <c r="AF153" s="667"/>
      <c r="AG153" s="667"/>
      <c r="AH153" s="668" t="s">
        <v>16</v>
      </c>
      <c r="AI153" s="667"/>
      <c r="AJ153" s="667"/>
      <c r="AK153" s="667"/>
      <c r="AL153" s="667"/>
      <c r="AM153" s="667"/>
      <c r="AN153" s="667"/>
      <c r="AO153" s="667"/>
      <c r="AP153" s="667"/>
      <c r="AQ153" s="667"/>
      <c r="AR153" s="667"/>
      <c r="AS153" s="667"/>
      <c r="AT153" s="669"/>
      <c r="AU153" s="679" t="s">
        <v>17</v>
      </c>
      <c r="AV153" s="680"/>
      <c r="AW153" s="680"/>
      <c r="AX153" s="682"/>
      <c r="AY153">
        <f>$AY$152</f>
        <v>2</v>
      </c>
    </row>
    <row r="154" spans="1:52" ht="24.75" customHeight="1" x14ac:dyDescent="0.2">
      <c r="A154" s="660"/>
      <c r="B154" s="661"/>
      <c r="C154" s="661"/>
      <c r="D154" s="661"/>
      <c r="E154" s="661"/>
      <c r="F154" s="662"/>
      <c r="G154" s="683" t="s">
        <v>642</v>
      </c>
      <c r="H154" s="684"/>
      <c r="I154" s="684"/>
      <c r="J154" s="684"/>
      <c r="K154" s="685"/>
      <c r="L154" s="686" t="s">
        <v>643</v>
      </c>
      <c r="M154" s="687"/>
      <c r="N154" s="687"/>
      <c r="O154" s="687"/>
      <c r="P154" s="687"/>
      <c r="Q154" s="687"/>
      <c r="R154" s="687"/>
      <c r="S154" s="687"/>
      <c r="T154" s="687"/>
      <c r="U154" s="687"/>
      <c r="V154" s="687"/>
      <c r="W154" s="687"/>
      <c r="X154" s="688"/>
      <c r="Y154" s="689">
        <v>12.66</v>
      </c>
      <c r="Z154" s="690"/>
      <c r="AA154" s="690"/>
      <c r="AB154" s="691"/>
      <c r="AC154" s="683" t="s">
        <v>642</v>
      </c>
      <c r="AD154" s="684"/>
      <c r="AE154" s="684"/>
      <c r="AF154" s="684"/>
      <c r="AG154" s="685"/>
      <c r="AH154" s="686" t="s">
        <v>643</v>
      </c>
      <c r="AI154" s="687"/>
      <c r="AJ154" s="687"/>
      <c r="AK154" s="687"/>
      <c r="AL154" s="687"/>
      <c r="AM154" s="687"/>
      <c r="AN154" s="687"/>
      <c r="AO154" s="687"/>
      <c r="AP154" s="687"/>
      <c r="AQ154" s="687"/>
      <c r="AR154" s="687"/>
      <c r="AS154" s="687"/>
      <c r="AT154" s="688"/>
      <c r="AU154" s="689">
        <v>2.2999999999999998</v>
      </c>
      <c r="AV154" s="690"/>
      <c r="AW154" s="690"/>
      <c r="AX154" s="701"/>
      <c r="AY154">
        <f>$AY$152</f>
        <v>2</v>
      </c>
    </row>
    <row r="155" spans="1:52" ht="24.75" customHeight="1" x14ac:dyDescent="0.2">
      <c r="A155" s="660"/>
      <c r="B155" s="661"/>
      <c r="C155" s="661"/>
      <c r="D155" s="661"/>
      <c r="E155" s="661"/>
      <c r="F155" s="662"/>
      <c r="G155" s="670" t="s">
        <v>637</v>
      </c>
      <c r="H155" s="671"/>
      <c r="I155" s="671"/>
      <c r="J155" s="671"/>
      <c r="K155" s="672"/>
      <c r="L155" s="673" t="s">
        <v>644</v>
      </c>
      <c r="M155" s="674"/>
      <c r="N155" s="674"/>
      <c r="O155" s="674"/>
      <c r="P155" s="674"/>
      <c r="Q155" s="674"/>
      <c r="R155" s="674"/>
      <c r="S155" s="674"/>
      <c r="T155" s="674"/>
      <c r="U155" s="674"/>
      <c r="V155" s="674"/>
      <c r="W155" s="674"/>
      <c r="X155" s="675"/>
      <c r="Y155" s="676">
        <v>2.29</v>
      </c>
      <c r="Z155" s="677"/>
      <c r="AA155" s="677"/>
      <c r="AB155" s="678"/>
      <c r="AC155" s="670"/>
      <c r="AD155" s="671"/>
      <c r="AE155" s="671"/>
      <c r="AF155" s="671"/>
      <c r="AG155" s="672"/>
      <c r="AH155" s="673"/>
      <c r="AI155" s="674"/>
      <c r="AJ155" s="674"/>
      <c r="AK155" s="674"/>
      <c r="AL155" s="674"/>
      <c r="AM155" s="674"/>
      <c r="AN155" s="674"/>
      <c r="AO155" s="674"/>
      <c r="AP155" s="674"/>
      <c r="AQ155" s="674"/>
      <c r="AR155" s="674"/>
      <c r="AS155" s="674"/>
      <c r="AT155" s="675"/>
      <c r="AU155" s="676"/>
      <c r="AV155" s="677"/>
      <c r="AW155" s="677"/>
      <c r="AX155" s="702"/>
      <c r="AY155">
        <f>$AY$152</f>
        <v>2</v>
      </c>
    </row>
    <row r="156" spans="1:52" ht="24.75" customHeight="1" thickBot="1" x14ac:dyDescent="0.25">
      <c r="A156" s="660"/>
      <c r="B156" s="661"/>
      <c r="C156" s="661"/>
      <c r="D156" s="661"/>
      <c r="E156" s="661"/>
      <c r="F156" s="662"/>
      <c r="G156" s="692" t="s">
        <v>18</v>
      </c>
      <c r="H156" s="693"/>
      <c r="I156" s="693"/>
      <c r="J156" s="693"/>
      <c r="K156" s="693"/>
      <c r="L156" s="694"/>
      <c r="M156" s="695"/>
      <c r="N156" s="695"/>
      <c r="O156" s="695"/>
      <c r="P156" s="695"/>
      <c r="Q156" s="695"/>
      <c r="R156" s="695"/>
      <c r="S156" s="695"/>
      <c r="T156" s="695"/>
      <c r="U156" s="695"/>
      <c r="V156" s="695"/>
      <c r="W156" s="695"/>
      <c r="X156" s="696"/>
      <c r="Y156" s="697">
        <f>SUM(Y154:AB155)</f>
        <v>14.95</v>
      </c>
      <c r="Z156" s="698"/>
      <c r="AA156" s="698"/>
      <c r="AB156" s="699"/>
      <c r="AC156" s="692" t="s">
        <v>18</v>
      </c>
      <c r="AD156" s="693"/>
      <c r="AE156" s="693"/>
      <c r="AF156" s="693"/>
      <c r="AG156" s="693"/>
      <c r="AH156" s="694"/>
      <c r="AI156" s="695"/>
      <c r="AJ156" s="695"/>
      <c r="AK156" s="695"/>
      <c r="AL156" s="695"/>
      <c r="AM156" s="695"/>
      <c r="AN156" s="695"/>
      <c r="AO156" s="695"/>
      <c r="AP156" s="695"/>
      <c r="AQ156" s="695"/>
      <c r="AR156" s="695"/>
      <c r="AS156" s="695"/>
      <c r="AT156" s="696"/>
      <c r="AU156" s="697">
        <f>SUM(AU154:AX155)</f>
        <v>2.2999999999999998</v>
      </c>
      <c r="AV156" s="698"/>
      <c r="AW156" s="698"/>
      <c r="AX156" s="700"/>
      <c r="AY156">
        <f>$AY$152</f>
        <v>2</v>
      </c>
    </row>
    <row r="157" spans="1:52" ht="24.75" customHeight="1" x14ac:dyDescent="0.2">
      <c r="A157" s="660"/>
      <c r="B157" s="661"/>
      <c r="C157" s="661"/>
      <c r="D157" s="661"/>
      <c r="E157" s="661"/>
      <c r="F157" s="662"/>
      <c r="G157" s="663" t="s">
        <v>699</v>
      </c>
      <c r="H157" s="664"/>
      <c r="I157" s="664"/>
      <c r="J157" s="664"/>
      <c r="K157" s="664"/>
      <c r="L157" s="664"/>
      <c r="M157" s="664"/>
      <c r="N157" s="664"/>
      <c r="O157" s="664"/>
      <c r="P157" s="664"/>
      <c r="Q157" s="664"/>
      <c r="R157" s="664"/>
      <c r="S157" s="664"/>
      <c r="T157" s="664"/>
      <c r="U157" s="664"/>
      <c r="V157" s="664"/>
      <c r="W157" s="664"/>
      <c r="X157" s="664"/>
      <c r="Y157" s="664"/>
      <c r="Z157" s="664"/>
      <c r="AA157" s="664"/>
      <c r="AB157" s="665"/>
      <c r="AC157" s="663" t="s">
        <v>700</v>
      </c>
      <c r="AD157" s="664"/>
      <c r="AE157" s="664"/>
      <c r="AF157" s="664"/>
      <c r="AG157" s="664"/>
      <c r="AH157" s="664"/>
      <c r="AI157" s="664"/>
      <c r="AJ157" s="664"/>
      <c r="AK157" s="664"/>
      <c r="AL157" s="664"/>
      <c r="AM157" s="664"/>
      <c r="AN157" s="664"/>
      <c r="AO157" s="664"/>
      <c r="AP157" s="664"/>
      <c r="AQ157" s="664"/>
      <c r="AR157" s="664"/>
      <c r="AS157" s="664"/>
      <c r="AT157" s="664"/>
      <c r="AU157" s="664"/>
      <c r="AV157" s="664"/>
      <c r="AW157" s="664"/>
      <c r="AX157" s="666"/>
      <c r="AY157">
        <f>COUNTA($G$159,$AC$159)</f>
        <v>2</v>
      </c>
    </row>
    <row r="158" spans="1:52" ht="24.75" customHeight="1" x14ac:dyDescent="0.2">
      <c r="A158" s="660"/>
      <c r="B158" s="661"/>
      <c r="C158" s="661"/>
      <c r="D158" s="661"/>
      <c r="E158" s="661"/>
      <c r="F158" s="662"/>
      <c r="G158" s="136" t="s">
        <v>15</v>
      </c>
      <c r="H158" s="667"/>
      <c r="I158" s="667"/>
      <c r="J158" s="667"/>
      <c r="K158" s="667"/>
      <c r="L158" s="668" t="s">
        <v>16</v>
      </c>
      <c r="M158" s="667"/>
      <c r="N158" s="667"/>
      <c r="O158" s="667"/>
      <c r="P158" s="667"/>
      <c r="Q158" s="667"/>
      <c r="R158" s="667"/>
      <c r="S158" s="667"/>
      <c r="T158" s="667"/>
      <c r="U158" s="667"/>
      <c r="V158" s="667"/>
      <c r="W158" s="667"/>
      <c r="X158" s="669"/>
      <c r="Y158" s="679" t="s">
        <v>17</v>
      </c>
      <c r="Z158" s="680"/>
      <c r="AA158" s="680"/>
      <c r="AB158" s="681"/>
      <c r="AC158" s="136" t="s">
        <v>15</v>
      </c>
      <c r="AD158" s="667"/>
      <c r="AE158" s="667"/>
      <c r="AF158" s="667"/>
      <c r="AG158" s="667"/>
      <c r="AH158" s="668" t="s">
        <v>16</v>
      </c>
      <c r="AI158" s="667"/>
      <c r="AJ158" s="667"/>
      <c r="AK158" s="667"/>
      <c r="AL158" s="667"/>
      <c r="AM158" s="667"/>
      <c r="AN158" s="667"/>
      <c r="AO158" s="667"/>
      <c r="AP158" s="667"/>
      <c r="AQ158" s="667"/>
      <c r="AR158" s="667"/>
      <c r="AS158" s="667"/>
      <c r="AT158" s="669"/>
      <c r="AU158" s="679" t="s">
        <v>17</v>
      </c>
      <c r="AV158" s="680"/>
      <c r="AW158" s="680"/>
      <c r="AX158" s="682"/>
      <c r="AY158">
        <f>$AY$157</f>
        <v>2</v>
      </c>
    </row>
    <row r="159" spans="1:52" s="15" customFormat="1" ht="33.75" customHeight="1" x14ac:dyDescent="0.2">
      <c r="A159" s="660"/>
      <c r="B159" s="661"/>
      <c r="C159" s="661"/>
      <c r="D159" s="661"/>
      <c r="E159" s="661"/>
      <c r="F159" s="662"/>
      <c r="G159" s="683" t="s">
        <v>634</v>
      </c>
      <c r="H159" s="684"/>
      <c r="I159" s="684"/>
      <c r="J159" s="684"/>
      <c r="K159" s="685"/>
      <c r="L159" s="686" t="s">
        <v>646</v>
      </c>
      <c r="M159" s="687"/>
      <c r="N159" s="687"/>
      <c r="O159" s="687"/>
      <c r="P159" s="687"/>
      <c r="Q159" s="687"/>
      <c r="R159" s="687"/>
      <c r="S159" s="687"/>
      <c r="T159" s="687"/>
      <c r="U159" s="687"/>
      <c r="V159" s="687"/>
      <c r="W159" s="687"/>
      <c r="X159" s="688"/>
      <c r="Y159" s="689">
        <v>12.7</v>
      </c>
      <c r="Z159" s="690"/>
      <c r="AA159" s="690"/>
      <c r="AB159" s="691"/>
      <c r="AC159" s="683" t="s">
        <v>642</v>
      </c>
      <c r="AD159" s="684"/>
      <c r="AE159" s="684"/>
      <c r="AF159" s="684"/>
      <c r="AG159" s="685"/>
      <c r="AH159" s="686" t="s">
        <v>647</v>
      </c>
      <c r="AI159" s="687"/>
      <c r="AJ159" s="687"/>
      <c r="AK159" s="687"/>
      <c r="AL159" s="687"/>
      <c r="AM159" s="687"/>
      <c r="AN159" s="687"/>
      <c r="AO159" s="687"/>
      <c r="AP159" s="687"/>
      <c r="AQ159" s="687"/>
      <c r="AR159" s="687"/>
      <c r="AS159" s="687"/>
      <c r="AT159" s="688"/>
      <c r="AU159" s="689">
        <v>9.35</v>
      </c>
      <c r="AV159" s="690"/>
      <c r="AW159" s="690"/>
      <c r="AX159" s="701"/>
      <c r="AY159">
        <f>$AY$157</f>
        <v>2</v>
      </c>
      <c r="AZ159"/>
    </row>
    <row r="160" spans="1:52" ht="24.75" customHeight="1" x14ac:dyDescent="0.2">
      <c r="A160" s="660"/>
      <c r="B160" s="661"/>
      <c r="C160" s="661"/>
      <c r="D160" s="661"/>
      <c r="E160" s="661"/>
      <c r="F160" s="662"/>
      <c r="G160" s="692" t="s">
        <v>18</v>
      </c>
      <c r="H160" s="693"/>
      <c r="I160" s="693"/>
      <c r="J160" s="693"/>
      <c r="K160" s="693"/>
      <c r="L160" s="694"/>
      <c r="M160" s="695"/>
      <c r="N160" s="695"/>
      <c r="O160" s="695"/>
      <c r="P160" s="695"/>
      <c r="Q160" s="695"/>
      <c r="R160" s="695"/>
      <c r="S160" s="695"/>
      <c r="T160" s="695"/>
      <c r="U160" s="695"/>
      <c r="V160" s="695"/>
      <c r="W160" s="695"/>
      <c r="X160" s="696"/>
      <c r="Y160" s="697">
        <f>SUM(Y159:AB159)</f>
        <v>12.7</v>
      </c>
      <c r="Z160" s="698"/>
      <c r="AA160" s="698"/>
      <c r="AB160" s="699"/>
      <c r="AC160" s="692" t="s">
        <v>18</v>
      </c>
      <c r="AD160" s="693"/>
      <c r="AE160" s="693"/>
      <c r="AF160" s="693"/>
      <c r="AG160" s="693"/>
      <c r="AH160" s="694"/>
      <c r="AI160" s="695"/>
      <c r="AJ160" s="695"/>
      <c r="AK160" s="695"/>
      <c r="AL160" s="695"/>
      <c r="AM160" s="695"/>
      <c r="AN160" s="695"/>
      <c r="AO160" s="695"/>
      <c r="AP160" s="695"/>
      <c r="AQ160" s="695"/>
      <c r="AR160" s="695"/>
      <c r="AS160" s="695"/>
      <c r="AT160" s="696"/>
      <c r="AU160" s="697">
        <f>SUM(AU159:AX159)</f>
        <v>9.35</v>
      </c>
      <c r="AV160" s="698"/>
      <c r="AW160" s="698"/>
      <c r="AX160" s="700"/>
      <c r="AY160">
        <f>$AY$157</f>
        <v>2</v>
      </c>
    </row>
    <row r="161" spans="1:51" ht="24.75" customHeight="1" thickBot="1" x14ac:dyDescent="0.25">
      <c r="A161" s="703" t="s">
        <v>558</v>
      </c>
      <c r="B161" s="704"/>
      <c r="C161" s="704"/>
      <c r="D161" s="704"/>
      <c r="E161" s="704"/>
      <c r="F161" s="704"/>
      <c r="G161" s="704"/>
      <c r="H161" s="704"/>
      <c r="I161" s="704"/>
      <c r="J161" s="704"/>
      <c r="K161" s="704"/>
      <c r="L161" s="704"/>
      <c r="M161" s="704"/>
      <c r="N161" s="704"/>
      <c r="O161" s="704"/>
      <c r="P161" s="704"/>
      <c r="Q161" s="704"/>
      <c r="R161" s="704"/>
      <c r="S161" s="704"/>
      <c r="T161" s="704"/>
      <c r="U161" s="704"/>
      <c r="V161" s="704"/>
      <c r="W161" s="704"/>
      <c r="X161" s="704"/>
      <c r="Y161" s="704"/>
      <c r="Z161" s="704"/>
      <c r="AA161" s="704"/>
      <c r="AB161" s="704"/>
      <c r="AC161" s="704"/>
      <c r="AD161" s="704"/>
      <c r="AE161" s="704"/>
      <c r="AF161" s="704"/>
      <c r="AG161" s="704"/>
      <c r="AH161" s="704"/>
      <c r="AI161" s="704"/>
      <c r="AJ161" s="704"/>
      <c r="AK161" s="705"/>
      <c r="AL161" s="706" t="s">
        <v>223</v>
      </c>
      <c r="AM161" s="707"/>
      <c r="AN161" s="707"/>
      <c r="AO161" s="91" t="s">
        <v>633</v>
      </c>
      <c r="AP161" s="20"/>
      <c r="AQ161" s="20"/>
      <c r="AR161" s="20"/>
      <c r="AS161" s="20"/>
      <c r="AT161" s="20"/>
      <c r="AU161" s="20"/>
      <c r="AV161" s="20"/>
      <c r="AW161" s="20"/>
      <c r="AX161" s="21"/>
      <c r="AY161">
        <f>COUNTIF($AO$161,"☑")</f>
        <v>1</v>
      </c>
    </row>
    <row r="162" spans="1:51" ht="24.75" customHeight="1" x14ac:dyDescent="0.2">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1" ht="24.75" customHeight="1" x14ac:dyDescent="0.2"/>
    <row r="164" spans="1:51" ht="24.75" customHeight="1" x14ac:dyDescent="0.2">
      <c r="A164" s="9"/>
      <c r="B164" s="1" t="s">
        <v>27</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24.75" customHeight="1" x14ac:dyDescent="0.2">
      <c r="A165" s="9"/>
      <c r="B165" s="49" t="s">
        <v>232</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59.25" customHeight="1" x14ac:dyDescent="0.2">
      <c r="A166" s="708"/>
      <c r="B166" s="708"/>
      <c r="C166" s="708" t="s">
        <v>24</v>
      </c>
      <c r="D166" s="708"/>
      <c r="E166" s="708"/>
      <c r="F166" s="708"/>
      <c r="G166" s="708"/>
      <c r="H166" s="708"/>
      <c r="I166" s="708"/>
      <c r="J166" s="709" t="s">
        <v>192</v>
      </c>
      <c r="K166" s="146"/>
      <c r="L166" s="146"/>
      <c r="M166" s="146"/>
      <c r="N166" s="146"/>
      <c r="O166" s="146"/>
      <c r="P166" s="464" t="s">
        <v>25</v>
      </c>
      <c r="Q166" s="464"/>
      <c r="R166" s="464"/>
      <c r="S166" s="464"/>
      <c r="T166" s="464"/>
      <c r="U166" s="464"/>
      <c r="V166" s="464"/>
      <c r="W166" s="464"/>
      <c r="X166" s="464"/>
      <c r="Y166" s="710" t="s">
        <v>191</v>
      </c>
      <c r="Z166" s="711"/>
      <c r="AA166" s="711"/>
      <c r="AB166" s="711"/>
      <c r="AC166" s="709" t="s">
        <v>222</v>
      </c>
      <c r="AD166" s="709"/>
      <c r="AE166" s="709"/>
      <c r="AF166" s="709"/>
      <c r="AG166" s="709"/>
      <c r="AH166" s="710" t="s">
        <v>237</v>
      </c>
      <c r="AI166" s="708"/>
      <c r="AJ166" s="708"/>
      <c r="AK166" s="708"/>
      <c r="AL166" s="708" t="s">
        <v>19</v>
      </c>
      <c r="AM166" s="708"/>
      <c r="AN166" s="708"/>
      <c r="AO166" s="712"/>
      <c r="AP166" s="728" t="s">
        <v>193</v>
      </c>
      <c r="AQ166" s="728"/>
      <c r="AR166" s="728"/>
      <c r="AS166" s="728"/>
      <c r="AT166" s="728"/>
      <c r="AU166" s="728"/>
      <c r="AV166" s="728"/>
      <c r="AW166" s="728"/>
      <c r="AX166" s="728"/>
    </row>
    <row r="167" spans="1:51" ht="42.75" customHeight="1" x14ac:dyDescent="0.2">
      <c r="A167" s="716">
        <v>1</v>
      </c>
      <c r="B167" s="716">
        <v>1</v>
      </c>
      <c r="C167" s="717" t="s">
        <v>698</v>
      </c>
      <c r="D167" s="718"/>
      <c r="E167" s="718"/>
      <c r="F167" s="718"/>
      <c r="G167" s="718"/>
      <c r="H167" s="718"/>
      <c r="I167" s="718"/>
      <c r="J167" s="719">
        <v>1010001004155</v>
      </c>
      <c r="K167" s="720"/>
      <c r="L167" s="720"/>
      <c r="M167" s="720"/>
      <c r="N167" s="720"/>
      <c r="O167" s="720"/>
      <c r="P167" s="721" t="s">
        <v>655</v>
      </c>
      <c r="Q167" s="722"/>
      <c r="R167" s="722"/>
      <c r="S167" s="722"/>
      <c r="T167" s="722"/>
      <c r="U167" s="722"/>
      <c r="V167" s="722"/>
      <c r="W167" s="722"/>
      <c r="X167" s="722"/>
      <c r="Y167" s="723">
        <v>0.79</v>
      </c>
      <c r="Z167" s="724"/>
      <c r="AA167" s="724"/>
      <c r="AB167" s="725"/>
      <c r="AC167" s="726" t="s">
        <v>244</v>
      </c>
      <c r="AD167" s="727"/>
      <c r="AE167" s="727"/>
      <c r="AF167" s="727"/>
      <c r="AG167" s="727"/>
      <c r="AH167" s="713" t="s">
        <v>631</v>
      </c>
      <c r="AI167" s="714"/>
      <c r="AJ167" s="714"/>
      <c r="AK167" s="714"/>
      <c r="AL167" s="713" t="s">
        <v>631</v>
      </c>
      <c r="AM167" s="714"/>
      <c r="AN167" s="714"/>
      <c r="AO167" s="714"/>
      <c r="AP167" s="715"/>
      <c r="AQ167" s="715"/>
      <c r="AR167" s="715"/>
      <c r="AS167" s="715"/>
      <c r="AT167" s="715"/>
      <c r="AU167" s="715"/>
      <c r="AV167" s="715"/>
      <c r="AW167" s="715"/>
      <c r="AX167" s="715"/>
    </row>
    <row r="168" spans="1:51" ht="30" customHeight="1" x14ac:dyDescent="0.2">
      <c r="A168" s="716">
        <v>2</v>
      </c>
      <c r="B168" s="716">
        <v>1</v>
      </c>
      <c r="C168" s="717" t="s">
        <v>697</v>
      </c>
      <c r="D168" s="718"/>
      <c r="E168" s="718"/>
      <c r="F168" s="718"/>
      <c r="G168" s="718"/>
      <c r="H168" s="718"/>
      <c r="I168" s="718"/>
      <c r="J168" s="719">
        <v>3010701001805</v>
      </c>
      <c r="K168" s="720"/>
      <c r="L168" s="720"/>
      <c r="M168" s="720"/>
      <c r="N168" s="720"/>
      <c r="O168" s="720"/>
      <c r="P168" s="721" t="s">
        <v>653</v>
      </c>
      <c r="Q168" s="722"/>
      <c r="R168" s="722"/>
      <c r="S168" s="722"/>
      <c r="T168" s="722"/>
      <c r="U168" s="722"/>
      <c r="V168" s="722"/>
      <c r="W168" s="722"/>
      <c r="X168" s="722"/>
      <c r="Y168" s="723">
        <v>0.79</v>
      </c>
      <c r="Z168" s="724"/>
      <c r="AA168" s="724"/>
      <c r="AB168" s="725"/>
      <c r="AC168" s="726" t="s">
        <v>243</v>
      </c>
      <c r="AD168" s="727"/>
      <c r="AE168" s="727"/>
      <c r="AF168" s="727"/>
      <c r="AG168" s="727"/>
      <c r="AH168" s="713" t="s">
        <v>631</v>
      </c>
      <c r="AI168" s="714"/>
      <c r="AJ168" s="714"/>
      <c r="AK168" s="714"/>
      <c r="AL168" s="713" t="s">
        <v>631</v>
      </c>
      <c r="AM168" s="714"/>
      <c r="AN168" s="714"/>
      <c r="AO168" s="714"/>
      <c r="AP168" s="715"/>
      <c r="AQ168" s="715"/>
      <c r="AR168" s="715"/>
      <c r="AS168" s="715"/>
      <c r="AT168" s="715"/>
      <c r="AU168" s="715"/>
      <c r="AV168" s="715"/>
      <c r="AW168" s="715"/>
      <c r="AX168" s="715"/>
      <c r="AY168">
        <f>COUNTA($C$168)</f>
        <v>1</v>
      </c>
    </row>
    <row r="169" spans="1:51" ht="47.25" customHeight="1" x14ac:dyDescent="0.2">
      <c r="A169" s="716">
        <v>3</v>
      </c>
      <c r="B169" s="716">
        <v>1</v>
      </c>
      <c r="C169" s="717" t="s">
        <v>696</v>
      </c>
      <c r="D169" s="718"/>
      <c r="E169" s="718"/>
      <c r="F169" s="718"/>
      <c r="G169" s="718"/>
      <c r="H169" s="718"/>
      <c r="I169" s="718"/>
      <c r="J169" s="719">
        <v>6011101000106</v>
      </c>
      <c r="K169" s="720"/>
      <c r="L169" s="720"/>
      <c r="M169" s="720"/>
      <c r="N169" s="720"/>
      <c r="O169" s="720"/>
      <c r="P169" s="721" t="s">
        <v>656</v>
      </c>
      <c r="Q169" s="722"/>
      <c r="R169" s="722"/>
      <c r="S169" s="722"/>
      <c r="T169" s="722"/>
      <c r="U169" s="722"/>
      <c r="V169" s="722"/>
      <c r="W169" s="722"/>
      <c r="X169" s="722"/>
      <c r="Y169" s="723">
        <v>0.36</v>
      </c>
      <c r="Z169" s="724"/>
      <c r="AA169" s="724"/>
      <c r="AB169" s="725"/>
      <c r="AC169" s="726" t="s">
        <v>244</v>
      </c>
      <c r="AD169" s="727"/>
      <c r="AE169" s="727"/>
      <c r="AF169" s="727"/>
      <c r="AG169" s="727"/>
      <c r="AH169" s="713" t="s">
        <v>631</v>
      </c>
      <c r="AI169" s="714"/>
      <c r="AJ169" s="714"/>
      <c r="AK169" s="714"/>
      <c r="AL169" s="713" t="s">
        <v>631</v>
      </c>
      <c r="AM169" s="714"/>
      <c r="AN169" s="714"/>
      <c r="AO169" s="714"/>
      <c r="AP169" s="715"/>
      <c r="AQ169" s="715"/>
      <c r="AR169" s="715"/>
      <c r="AS169" s="715"/>
      <c r="AT169" s="715"/>
      <c r="AU169" s="715"/>
      <c r="AV169" s="715"/>
      <c r="AW169" s="715"/>
      <c r="AX169" s="715"/>
      <c r="AY169">
        <f>COUNTA($C$169)</f>
        <v>1</v>
      </c>
    </row>
    <row r="170" spans="1:51" ht="47.25" customHeight="1" x14ac:dyDescent="0.2">
      <c r="A170" s="716">
        <v>4</v>
      </c>
      <c r="B170" s="716">
        <v>1</v>
      </c>
      <c r="C170" s="717" t="s">
        <v>695</v>
      </c>
      <c r="D170" s="718"/>
      <c r="E170" s="718"/>
      <c r="F170" s="718"/>
      <c r="G170" s="718"/>
      <c r="H170" s="718"/>
      <c r="I170" s="718"/>
      <c r="J170" s="719">
        <v>9010601040880</v>
      </c>
      <c r="K170" s="720"/>
      <c r="L170" s="720"/>
      <c r="M170" s="720"/>
      <c r="N170" s="720"/>
      <c r="O170" s="720"/>
      <c r="P170" s="721" t="s">
        <v>654</v>
      </c>
      <c r="Q170" s="722"/>
      <c r="R170" s="722"/>
      <c r="S170" s="722"/>
      <c r="T170" s="722"/>
      <c r="U170" s="722"/>
      <c r="V170" s="722"/>
      <c r="W170" s="722"/>
      <c r="X170" s="722"/>
      <c r="Y170" s="723">
        <v>0.06</v>
      </c>
      <c r="Z170" s="724"/>
      <c r="AA170" s="724"/>
      <c r="AB170" s="725"/>
      <c r="AC170" s="726" t="s">
        <v>244</v>
      </c>
      <c r="AD170" s="727"/>
      <c r="AE170" s="727"/>
      <c r="AF170" s="727"/>
      <c r="AG170" s="727"/>
      <c r="AH170" s="713" t="s">
        <v>269</v>
      </c>
      <c r="AI170" s="714"/>
      <c r="AJ170" s="714"/>
      <c r="AK170" s="714"/>
      <c r="AL170" s="713" t="s">
        <v>631</v>
      </c>
      <c r="AM170" s="714"/>
      <c r="AN170" s="714"/>
      <c r="AO170" s="714"/>
      <c r="AP170" s="715"/>
      <c r="AQ170" s="715"/>
      <c r="AR170" s="715"/>
      <c r="AS170" s="715"/>
      <c r="AT170" s="715"/>
      <c r="AU170" s="715"/>
      <c r="AV170" s="715"/>
      <c r="AW170" s="715"/>
      <c r="AX170" s="715"/>
      <c r="AY170">
        <f>COUNTA($C$170)</f>
        <v>1</v>
      </c>
    </row>
    <row r="171" spans="1:51" ht="24.75" customHeight="1" x14ac:dyDescent="0.2">
      <c r="A171" s="54"/>
      <c r="B171" s="54"/>
      <c r="C171" s="54"/>
      <c r="D171" s="54"/>
      <c r="E171" s="54"/>
      <c r="F171" s="54"/>
      <c r="G171" s="54"/>
      <c r="H171" s="54"/>
      <c r="I171" s="54"/>
      <c r="J171" s="55"/>
      <c r="K171" s="55"/>
      <c r="L171" s="55"/>
      <c r="M171" s="55"/>
      <c r="N171" s="55"/>
      <c r="O171" s="55"/>
      <c r="P171" s="56"/>
      <c r="Q171" s="56"/>
      <c r="R171" s="56"/>
      <c r="S171" s="56"/>
      <c r="T171" s="56"/>
      <c r="U171" s="56"/>
      <c r="V171" s="56"/>
      <c r="W171" s="56"/>
      <c r="X171" s="56"/>
      <c r="Y171" s="57"/>
      <c r="Z171" s="57"/>
      <c r="AA171" s="57"/>
      <c r="AB171" s="57"/>
      <c r="AC171" s="57"/>
      <c r="AD171" s="57"/>
      <c r="AE171" s="57"/>
      <c r="AF171" s="57"/>
      <c r="AG171" s="57"/>
      <c r="AH171" s="57"/>
      <c r="AI171" s="57"/>
      <c r="AJ171" s="57"/>
      <c r="AK171" s="57"/>
      <c r="AL171" s="57"/>
      <c r="AM171" s="57"/>
      <c r="AN171" s="57"/>
      <c r="AO171" s="57"/>
      <c r="AP171" s="56"/>
      <c r="AQ171" s="56"/>
      <c r="AR171" s="56"/>
      <c r="AS171" s="56"/>
      <c r="AT171" s="56"/>
      <c r="AU171" s="56"/>
      <c r="AV171" s="56"/>
      <c r="AW171" s="56"/>
      <c r="AX171" s="56"/>
      <c r="AY171">
        <f>COUNTA($C$174)</f>
        <v>1</v>
      </c>
    </row>
    <row r="172" spans="1:51" ht="24.75" customHeight="1" x14ac:dyDescent="0.2">
      <c r="A172" s="54"/>
      <c r="B172" s="58" t="s">
        <v>164</v>
      </c>
      <c r="C172" s="54"/>
      <c r="D172" s="54"/>
      <c r="E172" s="54"/>
      <c r="F172" s="54"/>
      <c r="G172" s="54"/>
      <c r="H172" s="54"/>
      <c r="I172" s="54"/>
      <c r="J172" s="54"/>
      <c r="K172" s="54"/>
      <c r="L172" s="54"/>
      <c r="M172" s="54"/>
      <c r="N172" s="54"/>
      <c r="O172" s="54"/>
      <c r="P172" s="59"/>
      <c r="Q172" s="59"/>
      <c r="R172" s="59"/>
      <c r="S172" s="59"/>
      <c r="T172" s="59"/>
      <c r="U172" s="59"/>
      <c r="V172" s="59"/>
      <c r="W172" s="59"/>
      <c r="X172" s="59"/>
      <c r="Y172" s="60"/>
      <c r="Z172" s="60"/>
      <c r="AA172" s="60"/>
      <c r="AB172" s="60"/>
      <c r="AC172" s="60"/>
      <c r="AD172" s="60"/>
      <c r="AE172" s="60"/>
      <c r="AF172" s="60"/>
      <c r="AG172" s="60"/>
      <c r="AH172" s="60"/>
      <c r="AI172" s="60"/>
      <c r="AJ172" s="60"/>
      <c r="AK172" s="60"/>
      <c r="AL172" s="60"/>
      <c r="AM172" s="60"/>
      <c r="AN172" s="60"/>
      <c r="AO172" s="60"/>
      <c r="AP172" s="59"/>
      <c r="AQ172" s="59"/>
      <c r="AR172" s="59"/>
      <c r="AS172" s="59"/>
      <c r="AT172" s="59"/>
      <c r="AU172" s="59"/>
      <c r="AV172" s="59"/>
      <c r="AW172" s="59"/>
      <c r="AX172" s="59"/>
      <c r="AY172">
        <f>$AY$171</f>
        <v>1</v>
      </c>
    </row>
    <row r="173" spans="1:51" ht="59.25" customHeight="1" x14ac:dyDescent="0.2">
      <c r="A173" s="708"/>
      <c r="B173" s="708"/>
      <c r="C173" s="708" t="s">
        <v>24</v>
      </c>
      <c r="D173" s="708"/>
      <c r="E173" s="708"/>
      <c r="F173" s="708"/>
      <c r="G173" s="708"/>
      <c r="H173" s="708"/>
      <c r="I173" s="708"/>
      <c r="J173" s="709" t="s">
        <v>192</v>
      </c>
      <c r="K173" s="146"/>
      <c r="L173" s="146"/>
      <c r="M173" s="146"/>
      <c r="N173" s="146"/>
      <c r="O173" s="146"/>
      <c r="P173" s="464" t="s">
        <v>25</v>
      </c>
      <c r="Q173" s="464"/>
      <c r="R173" s="464"/>
      <c r="S173" s="464"/>
      <c r="T173" s="464"/>
      <c r="U173" s="464"/>
      <c r="V173" s="464"/>
      <c r="W173" s="464"/>
      <c r="X173" s="464"/>
      <c r="Y173" s="710" t="s">
        <v>191</v>
      </c>
      <c r="Z173" s="711"/>
      <c r="AA173" s="711"/>
      <c r="AB173" s="711"/>
      <c r="AC173" s="709" t="s">
        <v>222</v>
      </c>
      <c r="AD173" s="709"/>
      <c r="AE173" s="709"/>
      <c r="AF173" s="709"/>
      <c r="AG173" s="709"/>
      <c r="AH173" s="710" t="s">
        <v>237</v>
      </c>
      <c r="AI173" s="708"/>
      <c r="AJ173" s="708"/>
      <c r="AK173" s="708"/>
      <c r="AL173" s="708" t="s">
        <v>19</v>
      </c>
      <c r="AM173" s="708"/>
      <c r="AN173" s="708"/>
      <c r="AO173" s="712"/>
      <c r="AP173" s="728" t="s">
        <v>193</v>
      </c>
      <c r="AQ173" s="728"/>
      <c r="AR173" s="728"/>
      <c r="AS173" s="728"/>
      <c r="AT173" s="728"/>
      <c r="AU173" s="728"/>
      <c r="AV173" s="728"/>
      <c r="AW173" s="728"/>
      <c r="AX173" s="728"/>
      <c r="AY173">
        <f>$AY$171</f>
        <v>1</v>
      </c>
    </row>
    <row r="174" spans="1:51" ht="71.25" customHeight="1" x14ac:dyDescent="0.2">
      <c r="A174" s="716">
        <v>1</v>
      </c>
      <c r="B174" s="716">
        <v>1</v>
      </c>
      <c r="C174" s="717" t="s">
        <v>692</v>
      </c>
      <c r="D174" s="718"/>
      <c r="E174" s="718"/>
      <c r="F174" s="718"/>
      <c r="G174" s="718"/>
      <c r="H174" s="718"/>
      <c r="I174" s="718"/>
      <c r="J174" s="719">
        <v>6010001011147</v>
      </c>
      <c r="K174" s="720"/>
      <c r="L174" s="720"/>
      <c r="M174" s="720"/>
      <c r="N174" s="720"/>
      <c r="O174" s="720"/>
      <c r="P174" s="721" t="s">
        <v>636</v>
      </c>
      <c r="Q174" s="722"/>
      <c r="R174" s="722"/>
      <c r="S174" s="722"/>
      <c r="T174" s="722"/>
      <c r="U174" s="722"/>
      <c r="V174" s="722"/>
      <c r="W174" s="722"/>
      <c r="X174" s="722"/>
      <c r="Y174" s="723">
        <v>20</v>
      </c>
      <c r="Z174" s="724"/>
      <c r="AA174" s="724"/>
      <c r="AB174" s="725"/>
      <c r="AC174" s="726" t="s">
        <v>657</v>
      </c>
      <c r="AD174" s="727"/>
      <c r="AE174" s="727"/>
      <c r="AF174" s="727"/>
      <c r="AG174" s="727"/>
      <c r="AH174" s="713" t="s">
        <v>631</v>
      </c>
      <c r="AI174" s="714"/>
      <c r="AJ174" s="714"/>
      <c r="AK174" s="714"/>
      <c r="AL174" s="729" t="s">
        <v>631</v>
      </c>
      <c r="AM174" s="730"/>
      <c r="AN174" s="730"/>
      <c r="AO174" s="731"/>
      <c r="AP174" s="715"/>
      <c r="AQ174" s="715"/>
      <c r="AR174" s="715"/>
      <c r="AS174" s="715"/>
      <c r="AT174" s="715"/>
      <c r="AU174" s="715"/>
      <c r="AV174" s="715"/>
      <c r="AW174" s="715"/>
      <c r="AX174" s="715"/>
      <c r="AY174">
        <f>$AY$171</f>
        <v>1</v>
      </c>
    </row>
    <row r="175" spans="1:51" ht="24.75" customHeight="1" x14ac:dyDescent="0.2">
      <c r="A175" s="61"/>
      <c r="B175" s="61"/>
      <c r="C175" s="61"/>
      <c r="D175" s="61"/>
      <c r="E175" s="61"/>
      <c r="F175" s="61"/>
      <c r="G175" s="61"/>
      <c r="H175" s="61"/>
      <c r="I175" s="61"/>
      <c r="J175" s="61"/>
      <c r="K175" s="61"/>
      <c r="L175" s="61"/>
      <c r="M175" s="61"/>
      <c r="N175" s="61"/>
      <c r="O175" s="61"/>
      <c r="P175" s="62"/>
      <c r="Q175" s="62"/>
      <c r="R175" s="62"/>
      <c r="S175" s="62"/>
      <c r="T175" s="62"/>
      <c r="U175" s="62"/>
      <c r="V175" s="62"/>
      <c r="W175" s="62"/>
      <c r="X175" s="62"/>
      <c r="Y175" s="63"/>
      <c r="Z175" s="63"/>
      <c r="AA175" s="63"/>
      <c r="AB175" s="63"/>
      <c r="AC175" s="63"/>
      <c r="AD175" s="63"/>
      <c r="AE175" s="63"/>
      <c r="AF175" s="63"/>
      <c r="AG175" s="63"/>
      <c r="AH175" s="63"/>
      <c r="AI175" s="63"/>
      <c r="AJ175" s="63"/>
      <c r="AK175" s="63"/>
      <c r="AL175" s="63"/>
      <c r="AM175" s="63"/>
      <c r="AN175" s="63"/>
      <c r="AO175" s="63"/>
      <c r="AP175" s="62"/>
      <c r="AQ175" s="62"/>
      <c r="AR175" s="62"/>
      <c r="AS175" s="62"/>
      <c r="AT175" s="62"/>
      <c r="AU175" s="62"/>
      <c r="AV175" s="62"/>
      <c r="AW175" s="62"/>
      <c r="AX175" s="62"/>
      <c r="AY175">
        <f>COUNTA($C$178)</f>
        <v>1</v>
      </c>
    </row>
    <row r="176" spans="1:51" ht="24.75" customHeight="1" x14ac:dyDescent="0.2">
      <c r="A176" s="54"/>
      <c r="B176" s="58" t="s">
        <v>212</v>
      </c>
      <c r="C176" s="54"/>
      <c r="D176" s="54"/>
      <c r="E176" s="54"/>
      <c r="F176" s="54"/>
      <c r="G176" s="54"/>
      <c r="H176" s="54"/>
      <c r="I176" s="54"/>
      <c r="J176" s="54"/>
      <c r="K176" s="54"/>
      <c r="L176" s="54"/>
      <c r="M176" s="54"/>
      <c r="N176" s="54"/>
      <c r="O176" s="54"/>
      <c r="P176" s="59"/>
      <c r="Q176" s="59"/>
      <c r="R176" s="59"/>
      <c r="S176" s="59"/>
      <c r="T176" s="59"/>
      <c r="U176" s="59"/>
      <c r="V176" s="59"/>
      <c r="W176" s="59"/>
      <c r="X176" s="59"/>
      <c r="Y176" s="60"/>
      <c r="Z176" s="60"/>
      <c r="AA176" s="60"/>
      <c r="AB176" s="60"/>
      <c r="AC176" s="60"/>
      <c r="AD176" s="60"/>
      <c r="AE176" s="60"/>
      <c r="AF176" s="60"/>
      <c r="AG176" s="60"/>
      <c r="AH176" s="60"/>
      <c r="AI176" s="60"/>
      <c r="AJ176" s="60"/>
      <c r="AK176" s="60"/>
      <c r="AL176" s="60"/>
      <c r="AM176" s="60"/>
      <c r="AN176" s="60"/>
      <c r="AO176" s="60"/>
      <c r="AP176" s="59"/>
      <c r="AQ176" s="59"/>
      <c r="AR176" s="59"/>
      <c r="AS176" s="59"/>
      <c r="AT176" s="59"/>
      <c r="AU176" s="59"/>
      <c r="AV176" s="59"/>
      <c r="AW176" s="59"/>
      <c r="AX176" s="59"/>
      <c r="AY176">
        <f>$AY$175</f>
        <v>1</v>
      </c>
    </row>
    <row r="177" spans="1:51" ht="59.25" customHeight="1" x14ac:dyDescent="0.2">
      <c r="A177" s="708"/>
      <c r="B177" s="708"/>
      <c r="C177" s="708" t="s">
        <v>24</v>
      </c>
      <c r="D177" s="708"/>
      <c r="E177" s="708"/>
      <c r="F177" s="708"/>
      <c r="G177" s="708"/>
      <c r="H177" s="708"/>
      <c r="I177" s="708"/>
      <c r="J177" s="709" t="s">
        <v>192</v>
      </c>
      <c r="K177" s="146"/>
      <c r="L177" s="146"/>
      <c r="M177" s="146"/>
      <c r="N177" s="146"/>
      <c r="O177" s="146"/>
      <c r="P177" s="464" t="s">
        <v>25</v>
      </c>
      <c r="Q177" s="464"/>
      <c r="R177" s="464"/>
      <c r="S177" s="464"/>
      <c r="T177" s="464"/>
      <c r="U177" s="464"/>
      <c r="V177" s="464"/>
      <c r="W177" s="464"/>
      <c r="X177" s="464"/>
      <c r="Y177" s="710" t="s">
        <v>191</v>
      </c>
      <c r="Z177" s="711"/>
      <c r="AA177" s="711"/>
      <c r="AB177" s="711"/>
      <c r="AC177" s="709" t="s">
        <v>222</v>
      </c>
      <c r="AD177" s="709"/>
      <c r="AE177" s="709"/>
      <c r="AF177" s="709"/>
      <c r="AG177" s="709"/>
      <c r="AH177" s="710" t="s">
        <v>237</v>
      </c>
      <c r="AI177" s="708"/>
      <c r="AJ177" s="708"/>
      <c r="AK177" s="708"/>
      <c r="AL177" s="708" t="s">
        <v>19</v>
      </c>
      <c r="AM177" s="708"/>
      <c r="AN177" s="708"/>
      <c r="AO177" s="712"/>
      <c r="AP177" s="728" t="s">
        <v>193</v>
      </c>
      <c r="AQ177" s="728"/>
      <c r="AR177" s="728"/>
      <c r="AS177" s="728"/>
      <c r="AT177" s="728"/>
      <c r="AU177" s="728"/>
      <c r="AV177" s="728"/>
      <c r="AW177" s="728"/>
      <c r="AX177" s="728"/>
      <c r="AY177">
        <f>$AY$175</f>
        <v>1</v>
      </c>
    </row>
    <row r="178" spans="1:51" ht="72" customHeight="1" x14ac:dyDescent="0.2">
      <c r="A178" s="716">
        <v>1</v>
      </c>
      <c r="B178" s="716">
        <v>1</v>
      </c>
      <c r="C178" s="717" t="s">
        <v>694</v>
      </c>
      <c r="D178" s="718"/>
      <c r="E178" s="718"/>
      <c r="F178" s="718"/>
      <c r="G178" s="718"/>
      <c r="H178" s="718"/>
      <c r="I178" s="718"/>
      <c r="J178" s="719">
        <v>7011101057995</v>
      </c>
      <c r="K178" s="720"/>
      <c r="L178" s="720"/>
      <c r="M178" s="720"/>
      <c r="N178" s="720"/>
      <c r="O178" s="720"/>
      <c r="P178" s="721" t="s">
        <v>636</v>
      </c>
      <c r="Q178" s="722"/>
      <c r="R178" s="722"/>
      <c r="S178" s="722"/>
      <c r="T178" s="722"/>
      <c r="U178" s="722"/>
      <c r="V178" s="722"/>
      <c r="W178" s="722"/>
      <c r="X178" s="722"/>
      <c r="Y178" s="723">
        <v>9</v>
      </c>
      <c r="Z178" s="724"/>
      <c r="AA178" s="724"/>
      <c r="AB178" s="725"/>
      <c r="AC178" s="726" t="s">
        <v>73</v>
      </c>
      <c r="AD178" s="727"/>
      <c r="AE178" s="727"/>
      <c r="AF178" s="727"/>
      <c r="AG178" s="727"/>
      <c r="AH178" s="713" t="s">
        <v>664</v>
      </c>
      <c r="AI178" s="714"/>
      <c r="AJ178" s="714"/>
      <c r="AK178" s="714"/>
      <c r="AL178" s="729" t="s">
        <v>631</v>
      </c>
      <c r="AM178" s="730"/>
      <c r="AN178" s="730"/>
      <c r="AO178" s="731"/>
      <c r="AP178" s="715"/>
      <c r="AQ178" s="715"/>
      <c r="AR178" s="715"/>
      <c r="AS178" s="715"/>
      <c r="AT178" s="715"/>
      <c r="AU178" s="715"/>
      <c r="AV178" s="715"/>
      <c r="AW178" s="715"/>
      <c r="AX178" s="715"/>
      <c r="AY178">
        <f>$AY$175</f>
        <v>1</v>
      </c>
    </row>
    <row r="179" spans="1:51" ht="24.75" customHeight="1" x14ac:dyDescent="0.2">
      <c r="A179" s="61"/>
      <c r="B179" s="61"/>
      <c r="C179" s="61"/>
      <c r="D179" s="61"/>
      <c r="E179" s="61"/>
      <c r="F179" s="61"/>
      <c r="G179" s="61"/>
      <c r="H179" s="61"/>
      <c r="I179" s="61"/>
      <c r="J179" s="61"/>
      <c r="K179" s="61"/>
      <c r="L179" s="61"/>
      <c r="M179" s="61"/>
      <c r="N179" s="61"/>
      <c r="O179" s="61"/>
      <c r="P179" s="62"/>
      <c r="Q179" s="62"/>
      <c r="R179" s="62"/>
      <c r="S179" s="62"/>
      <c r="T179" s="62"/>
      <c r="U179" s="62"/>
      <c r="V179" s="62"/>
      <c r="W179" s="62"/>
      <c r="X179" s="62"/>
      <c r="Y179" s="63"/>
      <c r="Z179" s="63"/>
      <c r="AA179" s="63"/>
      <c r="AB179" s="63"/>
      <c r="AC179" s="63"/>
      <c r="AD179" s="63"/>
      <c r="AE179" s="63"/>
      <c r="AF179" s="63"/>
      <c r="AG179" s="63"/>
      <c r="AH179" s="63"/>
      <c r="AI179" s="63"/>
      <c r="AJ179" s="63"/>
      <c r="AK179" s="63"/>
      <c r="AL179" s="63"/>
      <c r="AM179" s="63"/>
      <c r="AN179" s="63"/>
      <c r="AO179" s="63"/>
      <c r="AP179" s="62"/>
      <c r="AQ179" s="62"/>
      <c r="AR179" s="62"/>
      <c r="AS179" s="62"/>
      <c r="AT179" s="62"/>
      <c r="AU179" s="62"/>
      <c r="AV179" s="62"/>
      <c r="AW179" s="62"/>
      <c r="AX179" s="62"/>
      <c r="AY179">
        <f>COUNTA($C$182)</f>
        <v>1</v>
      </c>
    </row>
    <row r="180" spans="1:51" ht="24.75" customHeight="1" x14ac:dyDescent="0.2">
      <c r="A180" s="54"/>
      <c r="B180" s="58" t="s">
        <v>165</v>
      </c>
      <c r="C180" s="54"/>
      <c r="D180" s="54"/>
      <c r="E180" s="54"/>
      <c r="F180" s="54"/>
      <c r="G180" s="54"/>
      <c r="H180" s="54"/>
      <c r="I180" s="54"/>
      <c r="J180" s="54"/>
      <c r="K180" s="54"/>
      <c r="L180" s="54"/>
      <c r="M180" s="54"/>
      <c r="N180" s="54"/>
      <c r="O180" s="54"/>
      <c r="P180" s="59"/>
      <c r="Q180" s="59"/>
      <c r="R180" s="59"/>
      <c r="S180" s="59"/>
      <c r="T180" s="59"/>
      <c r="U180" s="59"/>
      <c r="V180" s="59"/>
      <c r="W180" s="59"/>
      <c r="X180" s="59"/>
      <c r="Y180" s="60"/>
      <c r="Z180" s="60"/>
      <c r="AA180" s="60"/>
      <c r="AB180" s="60"/>
      <c r="AC180" s="60"/>
      <c r="AD180" s="60"/>
      <c r="AE180" s="60"/>
      <c r="AF180" s="60"/>
      <c r="AG180" s="60"/>
      <c r="AH180" s="60"/>
      <c r="AI180" s="60"/>
      <c r="AJ180" s="60"/>
      <c r="AK180" s="60"/>
      <c r="AL180" s="60"/>
      <c r="AM180" s="60"/>
      <c r="AN180" s="60"/>
      <c r="AO180" s="60"/>
      <c r="AP180" s="59"/>
      <c r="AQ180" s="59"/>
      <c r="AR180" s="59"/>
      <c r="AS180" s="59"/>
      <c r="AT180" s="59"/>
      <c r="AU180" s="59"/>
      <c r="AV180" s="59"/>
      <c r="AW180" s="59"/>
      <c r="AX180" s="59"/>
      <c r="AY180">
        <f>$AY$179</f>
        <v>1</v>
      </c>
    </row>
    <row r="181" spans="1:51" ht="59.25" customHeight="1" x14ac:dyDescent="0.2">
      <c r="A181" s="708"/>
      <c r="B181" s="708"/>
      <c r="C181" s="708" t="s">
        <v>24</v>
      </c>
      <c r="D181" s="708"/>
      <c r="E181" s="708"/>
      <c r="F181" s="708"/>
      <c r="G181" s="708"/>
      <c r="H181" s="708"/>
      <c r="I181" s="708"/>
      <c r="J181" s="709" t="s">
        <v>192</v>
      </c>
      <c r="K181" s="146"/>
      <c r="L181" s="146"/>
      <c r="M181" s="146"/>
      <c r="N181" s="146"/>
      <c r="O181" s="146"/>
      <c r="P181" s="464" t="s">
        <v>25</v>
      </c>
      <c r="Q181" s="464"/>
      <c r="R181" s="464"/>
      <c r="S181" s="464"/>
      <c r="T181" s="464"/>
      <c r="U181" s="464"/>
      <c r="V181" s="464"/>
      <c r="W181" s="464"/>
      <c r="X181" s="464"/>
      <c r="Y181" s="710" t="s">
        <v>191</v>
      </c>
      <c r="Z181" s="711"/>
      <c r="AA181" s="711"/>
      <c r="AB181" s="711"/>
      <c r="AC181" s="709" t="s">
        <v>222</v>
      </c>
      <c r="AD181" s="709"/>
      <c r="AE181" s="709"/>
      <c r="AF181" s="709"/>
      <c r="AG181" s="709"/>
      <c r="AH181" s="710" t="s">
        <v>237</v>
      </c>
      <c r="AI181" s="708"/>
      <c r="AJ181" s="708"/>
      <c r="AK181" s="708"/>
      <c r="AL181" s="708" t="s">
        <v>19</v>
      </c>
      <c r="AM181" s="708"/>
      <c r="AN181" s="708"/>
      <c r="AO181" s="712"/>
      <c r="AP181" s="728" t="s">
        <v>193</v>
      </c>
      <c r="AQ181" s="728"/>
      <c r="AR181" s="728"/>
      <c r="AS181" s="728"/>
      <c r="AT181" s="728"/>
      <c r="AU181" s="728"/>
      <c r="AV181" s="728"/>
      <c r="AW181" s="728"/>
      <c r="AX181" s="728"/>
      <c r="AY181">
        <f>$AY$179</f>
        <v>1</v>
      </c>
    </row>
    <row r="182" spans="1:51" ht="62.25" customHeight="1" x14ac:dyDescent="0.2">
      <c r="A182" s="716">
        <v>1</v>
      </c>
      <c r="B182" s="716">
        <v>1</v>
      </c>
      <c r="C182" s="717" t="s">
        <v>694</v>
      </c>
      <c r="D182" s="718"/>
      <c r="E182" s="718"/>
      <c r="F182" s="718"/>
      <c r="G182" s="718"/>
      <c r="H182" s="718"/>
      <c r="I182" s="718"/>
      <c r="J182" s="719">
        <v>7011101057995</v>
      </c>
      <c r="K182" s="720"/>
      <c r="L182" s="720"/>
      <c r="M182" s="720"/>
      <c r="N182" s="720"/>
      <c r="O182" s="720"/>
      <c r="P182" s="721" t="s">
        <v>640</v>
      </c>
      <c r="Q182" s="722"/>
      <c r="R182" s="722"/>
      <c r="S182" s="722"/>
      <c r="T182" s="722"/>
      <c r="U182" s="722"/>
      <c r="V182" s="722"/>
      <c r="W182" s="722"/>
      <c r="X182" s="722"/>
      <c r="Y182" s="723">
        <v>67.900000000000006</v>
      </c>
      <c r="Z182" s="724"/>
      <c r="AA182" s="724"/>
      <c r="AB182" s="725"/>
      <c r="AC182" s="726" t="s">
        <v>239</v>
      </c>
      <c r="AD182" s="727"/>
      <c r="AE182" s="727"/>
      <c r="AF182" s="727"/>
      <c r="AG182" s="727"/>
      <c r="AH182" s="713">
        <v>1</v>
      </c>
      <c r="AI182" s="714"/>
      <c r="AJ182" s="714"/>
      <c r="AK182" s="714"/>
      <c r="AL182" s="729" t="s">
        <v>631</v>
      </c>
      <c r="AM182" s="730"/>
      <c r="AN182" s="730"/>
      <c r="AO182" s="731"/>
      <c r="AP182" s="715"/>
      <c r="AQ182" s="715"/>
      <c r="AR182" s="715"/>
      <c r="AS182" s="715"/>
      <c r="AT182" s="715"/>
      <c r="AU182" s="715"/>
      <c r="AV182" s="715"/>
      <c r="AW182" s="715"/>
      <c r="AX182" s="715"/>
      <c r="AY182">
        <f>$AY$179</f>
        <v>1</v>
      </c>
    </row>
    <row r="183" spans="1:51" ht="24.75" customHeight="1" x14ac:dyDescent="0.2">
      <c r="A183" s="61"/>
      <c r="B183" s="61"/>
      <c r="C183" s="61"/>
      <c r="D183" s="61"/>
      <c r="E183" s="61"/>
      <c r="F183" s="61"/>
      <c r="G183" s="61"/>
      <c r="H183" s="61"/>
      <c r="I183" s="61"/>
      <c r="J183" s="61"/>
      <c r="K183" s="61"/>
      <c r="L183" s="61"/>
      <c r="M183" s="61"/>
      <c r="N183" s="61"/>
      <c r="O183" s="61"/>
      <c r="P183" s="62"/>
      <c r="Q183" s="62"/>
      <c r="R183" s="62"/>
      <c r="S183" s="62"/>
      <c r="T183" s="62"/>
      <c r="U183" s="62"/>
      <c r="V183" s="62"/>
      <c r="W183" s="62"/>
      <c r="X183" s="62"/>
      <c r="Y183" s="63"/>
      <c r="Z183" s="63"/>
      <c r="AA183" s="63"/>
      <c r="AB183" s="63"/>
      <c r="AC183" s="63"/>
      <c r="AD183" s="63"/>
      <c r="AE183" s="63"/>
      <c r="AF183" s="63"/>
      <c r="AG183" s="63"/>
      <c r="AH183" s="63"/>
      <c r="AI183" s="63"/>
      <c r="AJ183" s="63"/>
      <c r="AK183" s="63"/>
      <c r="AL183" s="63"/>
      <c r="AM183" s="63"/>
      <c r="AN183" s="63"/>
      <c r="AO183" s="63"/>
      <c r="AP183" s="62"/>
      <c r="AQ183" s="62"/>
      <c r="AR183" s="62"/>
      <c r="AS183" s="62"/>
      <c r="AT183" s="62"/>
      <c r="AU183" s="62"/>
      <c r="AV183" s="62"/>
      <c r="AW183" s="62"/>
      <c r="AX183" s="62"/>
      <c r="AY183">
        <f>COUNTA($C$186)</f>
        <v>1</v>
      </c>
    </row>
    <row r="184" spans="1:51" ht="24.75" customHeight="1" x14ac:dyDescent="0.2">
      <c r="A184" s="54"/>
      <c r="B184" s="58" t="s">
        <v>166</v>
      </c>
      <c r="C184" s="54"/>
      <c r="D184" s="54"/>
      <c r="E184" s="54"/>
      <c r="F184" s="54"/>
      <c r="G184" s="54"/>
      <c r="H184" s="54"/>
      <c r="I184" s="54"/>
      <c r="J184" s="54"/>
      <c r="K184" s="54"/>
      <c r="L184" s="54"/>
      <c r="M184" s="54"/>
      <c r="N184" s="54"/>
      <c r="O184" s="54"/>
      <c r="P184" s="59"/>
      <c r="Q184" s="59"/>
      <c r="R184" s="59"/>
      <c r="S184" s="59"/>
      <c r="T184" s="59"/>
      <c r="U184" s="59"/>
      <c r="V184" s="59"/>
      <c r="W184" s="59"/>
      <c r="X184" s="59"/>
      <c r="Y184" s="60"/>
      <c r="Z184" s="60"/>
      <c r="AA184" s="60"/>
      <c r="AB184" s="60"/>
      <c r="AC184" s="60"/>
      <c r="AD184" s="60"/>
      <c r="AE184" s="60"/>
      <c r="AF184" s="60"/>
      <c r="AG184" s="60"/>
      <c r="AH184" s="60"/>
      <c r="AI184" s="60"/>
      <c r="AJ184" s="60"/>
      <c r="AK184" s="60"/>
      <c r="AL184" s="60"/>
      <c r="AM184" s="60"/>
      <c r="AN184" s="60"/>
      <c r="AO184" s="60"/>
      <c r="AP184" s="59"/>
      <c r="AQ184" s="59"/>
      <c r="AR184" s="59"/>
      <c r="AS184" s="59"/>
      <c r="AT184" s="59"/>
      <c r="AU184" s="59"/>
      <c r="AV184" s="59"/>
      <c r="AW184" s="59"/>
      <c r="AX184" s="59"/>
      <c r="AY184">
        <f>$AY$183</f>
        <v>1</v>
      </c>
    </row>
    <row r="185" spans="1:51" ht="59.25" customHeight="1" x14ac:dyDescent="0.2">
      <c r="A185" s="708"/>
      <c r="B185" s="708"/>
      <c r="C185" s="708" t="s">
        <v>24</v>
      </c>
      <c r="D185" s="708"/>
      <c r="E185" s="708"/>
      <c r="F185" s="708"/>
      <c r="G185" s="708"/>
      <c r="H185" s="708"/>
      <c r="I185" s="708"/>
      <c r="J185" s="709" t="s">
        <v>192</v>
      </c>
      <c r="K185" s="146"/>
      <c r="L185" s="146"/>
      <c r="M185" s="146"/>
      <c r="N185" s="146"/>
      <c r="O185" s="146"/>
      <c r="P185" s="464" t="s">
        <v>25</v>
      </c>
      <c r="Q185" s="464"/>
      <c r="R185" s="464"/>
      <c r="S185" s="464"/>
      <c r="T185" s="464"/>
      <c r="U185" s="464"/>
      <c r="V185" s="464"/>
      <c r="W185" s="464"/>
      <c r="X185" s="464"/>
      <c r="Y185" s="710" t="s">
        <v>191</v>
      </c>
      <c r="Z185" s="711"/>
      <c r="AA185" s="711"/>
      <c r="AB185" s="711"/>
      <c r="AC185" s="709" t="s">
        <v>222</v>
      </c>
      <c r="AD185" s="709"/>
      <c r="AE185" s="709"/>
      <c r="AF185" s="709"/>
      <c r="AG185" s="709"/>
      <c r="AH185" s="710" t="s">
        <v>237</v>
      </c>
      <c r="AI185" s="708"/>
      <c r="AJ185" s="708"/>
      <c r="AK185" s="708"/>
      <c r="AL185" s="708" t="s">
        <v>19</v>
      </c>
      <c r="AM185" s="708"/>
      <c r="AN185" s="708"/>
      <c r="AO185" s="712"/>
      <c r="AP185" s="728" t="s">
        <v>193</v>
      </c>
      <c r="AQ185" s="728"/>
      <c r="AR185" s="728"/>
      <c r="AS185" s="728"/>
      <c r="AT185" s="728"/>
      <c r="AU185" s="728"/>
      <c r="AV185" s="728"/>
      <c r="AW185" s="728"/>
      <c r="AX185" s="728"/>
      <c r="AY185">
        <f>$AY$183</f>
        <v>1</v>
      </c>
    </row>
    <row r="186" spans="1:51" ht="42.75" customHeight="1" x14ac:dyDescent="0.2">
      <c r="A186" s="716">
        <v>1</v>
      </c>
      <c r="B186" s="716">
        <v>1</v>
      </c>
      <c r="C186" s="717" t="s">
        <v>662</v>
      </c>
      <c r="D186" s="718"/>
      <c r="E186" s="718"/>
      <c r="F186" s="718"/>
      <c r="G186" s="718"/>
      <c r="H186" s="718"/>
      <c r="I186" s="718"/>
      <c r="J186" s="719">
        <v>1010405014444</v>
      </c>
      <c r="K186" s="720"/>
      <c r="L186" s="720"/>
      <c r="M186" s="720"/>
      <c r="N186" s="720"/>
      <c r="O186" s="720"/>
      <c r="P186" s="721" t="s">
        <v>643</v>
      </c>
      <c r="Q186" s="722"/>
      <c r="R186" s="722"/>
      <c r="S186" s="722"/>
      <c r="T186" s="722"/>
      <c r="U186" s="722"/>
      <c r="V186" s="722"/>
      <c r="W186" s="722"/>
      <c r="X186" s="722"/>
      <c r="Y186" s="723">
        <v>14.96</v>
      </c>
      <c r="Z186" s="724"/>
      <c r="AA186" s="724"/>
      <c r="AB186" s="725"/>
      <c r="AC186" s="726" t="s">
        <v>239</v>
      </c>
      <c r="AD186" s="727"/>
      <c r="AE186" s="727"/>
      <c r="AF186" s="727"/>
      <c r="AG186" s="727"/>
      <c r="AH186" s="713">
        <v>2</v>
      </c>
      <c r="AI186" s="714"/>
      <c r="AJ186" s="714"/>
      <c r="AK186" s="714"/>
      <c r="AL186" s="729" t="s">
        <v>631</v>
      </c>
      <c r="AM186" s="730"/>
      <c r="AN186" s="730"/>
      <c r="AO186" s="731"/>
      <c r="AP186" s="715"/>
      <c r="AQ186" s="715"/>
      <c r="AR186" s="715"/>
      <c r="AS186" s="715"/>
      <c r="AT186" s="715"/>
      <c r="AU186" s="715"/>
      <c r="AV186" s="715"/>
      <c r="AW186" s="715"/>
      <c r="AX186" s="715"/>
      <c r="AY186">
        <f>$AY$183</f>
        <v>1</v>
      </c>
    </row>
    <row r="187" spans="1:51" ht="24.75" customHeight="1" x14ac:dyDescent="0.2">
      <c r="A187" s="61"/>
      <c r="B187" s="61"/>
      <c r="C187" s="61"/>
      <c r="D187" s="61"/>
      <c r="E187" s="61"/>
      <c r="F187" s="61"/>
      <c r="G187" s="61"/>
      <c r="H187" s="61"/>
      <c r="I187" s="61"/>
      <c r="J187" s="61"/>
      <c r="K187" s="61"/>
      <c r="L187" s="61"/>
      <c r="M187" s="61"/>
      <c r="N187" s="61"/>
      <c r="O187" s="61"/>
      <c r="P187" s="62"/>
      <c r="Q187" s="62"/>
      <c r="R187" s="62"/>
      <c r="S187" s="62"/>
      <c r="T187" s="62"/>
      <c r="U187" s="62"/>
      <c r="V187" s="62"/>
      <c r="W187" s="62"/>
      <c r="X187" s="62"/>
      <c r="Y187" s="63"/>
      <c r="Z187" s="63"/>
      <c r="AA187" s="63"/>
      <c r="AB187" s="63"/>
      <c r="AC187" s="63"/>
      <c r="AD187" s="63"/>
      <c r="AE187" s="63"/>
      <c r="AF187" s="63"/>
      <c r="AG187" s="63"/>
      <c r="AH187" s="63"/>
      <c r="AI187" s="63"/>
      <c r="AJ187" s="63"/>
      <c r="AK187" s="63"/>
      <c r="AL187" s="63"/>
      <c r="AM187" s="63"/>
      <c r="AN187" s="63"/>
      <c r="AO187" s="63"/>
      <c r="AP187" s="62"/>
      <c r="AQ187" s="62"/>
      <c r="AR187" s="62"/>
      <c r="AS187" s="62"/>
      <c r="AT187" s="62"/>
      <c r="AU187" s="62"/>
      <c r="AV187" s="62"/>
      <c r="AW187" s="62"/>
      <c r="AX187" s="62"/>
      <c r="AY187">
        <f>COUNTA($C$190)</f>
        <v>1</v>
      </c>
    </row>
    <row r="188" spans="1:51" ht="24.75" customHeight="1" x14ac:dyDescent="0.2">
      <c r="A188" s="54"/>
      <c r="B188" s="58" t="s">
        <v>167</v>
      </c>
      <c r="C188" s="54"/>
      <c r="D188" s="54"/>
      <c r="E188" s="54"/>
      <c r="F188" s="54"/>
      <c r="G188" s="54"/>
      <c r="H188" s="54"/>
      <c r="I188" s="54"/>
      <c r="J188" s="54"/>
      <c r="K188" s="54"/>
      <c r="L188" s="54"/>
      <c r="M188" s="54"/>
      <c r="N188" s="54"/>
      <c r="O188" s="54"/>
      <c r="P188" s="59"/>
      <c r="Q188" s="59"/>
      <c r="R188" s="59"/>
      <c r="S188" s="59"/>
      <c r="T188" s="59"/>
      <c r="U188" s="59"/>
      <c r="V188" s="59"/>
      <c r="W188" s="59"/>
      <c r="X188" s="59"/>
      <c r="Y188" s="60"/>
      <c r="Z188" s="60"/>
      <c r="AA188" s="60"/>
      <c r="AB188" s="60"/>
      <c r="AC188" s="60"/>
      <c r="AD188" s="60"/>
      <c r="AE188" s="60"/>
      <c r="AF188" s="60"/>
      <c r="AG188" s="60"/>
      <c r="AH188" s="60"/>
      <c r="AI188" s="60"/>
      <c r="AJ188" s="60"/>
      <c r="AK188" s="60"/>
      <c r="AL188" s="60"/>
      <c r="AM188" s="60"/>
      <c r="AN188" s="60"/>
      <c r="AO188" s="60"/>
      <c r="AP188" s="59"/>
      <c r="AQ188" s="59"/>
      <c r="AR188" s="59"/>
      <c r="AS188" s="59"/>
      <c r="AT188" s="59"/>
      <c r="AU188" s="59"/>
      <c r="AV188" s="59"/>
      <c r="AW188" s="59"/>
      <c r="AX188" s="59"/>
      <c r="AY188">
        <f>$AY$187</f>
        <v>1</v>
      </c>
    </row>
    <row r="189" spans="1:51" ht="59.25" customHeight="1" x14ac:dyDescent="0.2">
      <c r="A189" s="708"/>
      <c r="B189" s="708"/>
      <c r="C189" s="708" t="s">
        <v>24</v>
      </c>
      <c r="D189" s="708"/>
      <c r="E189" s="708"/>
      <c r="F189" s="708"/>
      <c r="G189" s="708"/>
      <c r="H189" s="708"/>
      <c r="I189" s="708"/>
      <c r="J189" s="709" t="s">
        <v>192</v>
      </c>
      <c r="K189" s="146"/>
      <c r="L189" s="146"/>
      <c r="M189" s="146"/>
      <c r="N189" s="146"/>
      <c r="O189" s="146"/>
      <c r="P189" s="464" t="s">
        <v>25</v>
      </c>
      <c r="Q189" s="464"/>
      <c r="R189" s="464"/>
      <c r="S189" s="464"/>
      <c r="T189" s="464"/>
      <c r="U189" s="464"/>
      <c r="V189" s="464"/>
      <c r="W189" s="464"/>
      <c r="X189" s="464"/>
      <c r="Y189" s="710" t="s">
        <v>191</v>
      </c>
      <c r="Z189" s="711"/>
      <c r="AA189" s="711"/>
      <c r="AB189" s="711"/>
      <c r="AC189" s="709" t="s">
        <v>222</v>
      </c>
      <c r="AD189" s="709"/>
      <c r="AE189" s="709"/>
      <c r="AF189" s="709"/>
      <c r="AG189" s="709"/>
      <c r="AH189" s="710" t="s">
        <v>237</v>
      </c>
      <c r="AI189" s="708"/>
      <c r="AJ189" s="708"/>
      <c r="AK189" s="708"/>
      <c r="AL189" s="708" t="s">
        <v>19</v>
      </c>
      <c r="AM189" s="708"/>
      <c r="AN189" s="708"/>
      <c r="AO189" s="712"/>
      <c r="AP189" s="728" t="s">
        <v>193</v>
      </c>
      <c r="AQ189" s="728"/>
      <c r="AR189" s="728"/>
      <c r="AS189" s="728"/>
      <c r="AT189" s="728"/>
      <c r="AU189" s="728"/>
      <c r="AV189" s="728"/>
      <c r="AW189" s="728"/>
      <c r="AX189" s="728"/>
      <c r="AY189">
        <f>$AY$187</f>
        <v>1</v>
      </c>
    </row>
    <row r="190" spans="1:51" ht="38.25" customHeight="1" x14ac:dyDescent="0.2">
      <c r="A190" s="716">
        <v>1</v>
      </c>
      <c r="B190" s="716">
        <v>1</v>
      </c>
      <c r="C190" s="717" t="s">
        <v>658</v>
      </c>
      <c r="D190" s="718"/>
      <c r="E190" s="718"/>
      <c r="F190" s="718"/>
      <c r="G190" s="718"/>
      <c r="H190" s="718"/>
      <c r="I190" s="718"/>
      <c r="J190" s="719" t="s">
        <v>664</v>
      </c>
      <c r="K190" s="720"/>
      <c r="L190" s="720"/>
      <c r="M190" s="720"/>
      <c r="N190" s="720"/>
      <c r="O190" s="720"/>
      <c r="P190" s="721" t="s">
        <v>643</v>
      </c>
      <c r="Q190" s="722"/>
      <c r="R190" s="722"/>
      <c r="S190" s="722"/>
      <c r="T190" s="722"/>
      <c r="U190" s="722"/>
      <c r="V190" s="722"/>
      <c r="W190" s="722"/>
      <c r="X190" s="722"/>
      <c r="Y190" s="723">
        <v>2.29</v>
      </c>
      <c r="Z190" s="724"/>
      <c r="AA190" s="724"/>
      <c r="AB190" s="725"/>
      <c r="AC190" s="726" t="s">
        <v>73</v>
      </c>
      <c r="AD190" s="727"/>
      <c r="AE190" s="727"/>
      <c r="AF190" s="727"/>
      <c r="AG190" s="727"/>
      <c r="AH190" s="713" t="s">
        <v>664</v>
      </c>
      <c r="AI190" s="714"/>
      <c r="AJ190" s="714"/>
      <c r="AK190" s="714"/>
      <c r="AL190" s="729" t="s">
        <v>664</v>
      </c>
      <c r="AM190" s="730"/>
      <c r="AN190" s="730"/>
      <c r="AO190" s="731"/>
      <c r="AP190" s="715"/>
      <c r="AQ190" s="715"/>
      <c r="AR190" s="715"/>
      <c r="AS190" s="715"/>
      <c r="AT190" s="715"/>
      <c r="AU190" s="715"/>
      <c r="AV190" s="715"/>
      <c r="AW190" s="715"/>
      <c r="AX190" s="715"/>
      <c r="AY190">
        <f>$AY$187</f>
        <v>1</v>
      </c>
    </row>
    <row r="191" spans="1:51" ht="24.75" customHeight="1" x14ac:dyDescent="0.2">
      <c r="A191" s="61"/>
      <c r="B191" s="61"/>
      <c r="C191" s="61"/>
      <c r="D191" s="61"/>
      <c r="E191" s="61"/>
      <c r="F191" s="61"/>
      <c r="G191" s="61"/>
      <c r="H191" s="61"/>
      <c r="I191" s="61"/>
      <c r="J191" s="61"/>
      <c r="K191" s="61"/>
      <c r="L191" s="61"/>
      <c r="M191" s="61"/>
      <c r="N191" s="61"/>
      <c r="O191" s="61"/>
      <c r="P191" s="62"/>
      <c r="Q191" s="62"/>
      <c r="R191" s="62"/>
      <c r="S191" s="62"/>
      <c r="T191" s="62"/>
      <c r="U191" s="62"/>
      <c r="V191" s="62"/>
      <c r="W191" s="62"/>
      <c r="X191" s="62"/>
      <c r="Y191" s="63"/>
      <c r="Z191" s="63"/>
      <c r="AA191" s="63"/>
      <c r="AB191" s="63"/>
      <c r="AC191" s="63"/>
      <c r="AD191" s="63"/>
      <c r="AE191" s="63"/>
      <c r="AF191" s="63"/>
      <c r="AG191" s="63"/>
      <c r="AH191" s="63"/>
      <c r="AI191" s="63"/>
      <c r="AJ191" s="63"/>
      <c r="AK191" s="63"/>
      <c r="AL191" s="63"/>
      <c r="AM191" s="63"/>
      <c r="AN191" s="63"/>
      <c r="AO191" s="63"/>
      <c r="AP191" s="62"/>
      <c r="AQ191" s="62"/>
      <c r="AR191" s="62"/>
      <c r="AS191" s="62"/>
      <c r="AT191" s="62"/>
      <c r="AU191" s="62"/>
      <c r="AV191" s="62"/>
      <c r="AW191" s="62"/>
      <c r="AX191" s="62"/>
      <c r="AY191">
        <f>COUNTA($C$194)</f>
        <v>1</v>
      </c>
    </row>
    <row r="192" spans="1:51" ht="24.75" customHeight="1" x14ac:dyDescent="0.2">
      <c r="A192" s="54"/>
      <c r="B192" s="58" t="s">
        <v>168</v>
      </c>
      <c r="C192" s="54"/>
      <c r="D192" s="54"/>
      <c r="E192" s="54"/>
      <c r="F192" s="54"/>
      <c r="G192" s="54"/>
      <c r="H192" s="54"/>
      <c r="I192" s="54"/>
      <c r="J192" s="54"/>
      <c r="K192" s="54"/>
      <c r="L192" s="54"/>
      <c r="M192" s="54"/>
      <c r="N192" s="54"/>
      <c r="O192" s="54"/>
      <c r="P192" s="59"/>
      <c r="Q192" s="59"/>
      <c r="R192" s="59"/>
      <c r="S192" s="59"/>
      <c r="T192" s="59"/>
      <c r="U192" s="59"/>
      <c r="V192" s="59"/>
      <c r="W192" s="59"/>
      <c r="X192" s="59"/>
      <c r="Y192" s="60"/>
      <c r="Z192" s="60"/>
      <c r="AA192" s="60"/>
      <c r="AB192" s="60"/>
      <c r="AC192" s="60"/>
      <c r="AD192" s="60"/>
      <c r="AE192" s="60"/>
      <c r="AF192" s="60"/>
      <c r="AG192" s="60"/>
      <c r="AH192" s="60"/>
      <c r="AI192" s="60"/>
      <c r="AJ192" s="60"/>
      <c r="AK192" s="60"/>
      <c r="AL192" s="60"/>
      <c r="AM192" s="60"/>
      <c r="AN192" s="60"/>
      <c r="AO192" s="60"/>
      <c r="AP192" s="59"/>
      <c r="AQ192" s="59"/>
      <c r="AR192" s="59"/>
      <c r="AS192" s="59"/>
      <c r="AT192" s="59"/>
      <c r="AU192" s="59"/>
      <c r="AV192" s="59"/>
      <c r="AW192" s="59"/>
      <c r="AX192" s="59"/>
      <c r="AY192">
        <f>$AY$191</f>
        <v>1</v>
      </c>
    </row>
    <row r="193" spans="1:51" ht="59.25" customHeight="1" x14ac:dyDescent="0.2">
      <c r="A193" s="708"/>
      <c r="B193" s="708"/>
      <c r="C193" s="708" t="s">
        <v>24</v>
      </c>
      <c r="D193" s="708"/>
      <c r="E193" s="708"/>
      <c r="F193" s="708"/>
      <c r="G193" s="708"/>
      <c r="H193" s="708"/>
      <c r="I193" s="708"/>
      <c r="J193" s="709" t="s">
        <v>192</v>
      </c>
      <c r="K193" s="146"/>
      <c r="L193" s="146"/>
      <c r="M193" s="146"/>
      <c r="N193" s="146"/>
      <c r="O193" s="146"/>
      <c r="P193" s="464" t="s">
        <v>25</v>
      </c>
      <c r="Q193" s="464"/>
      <c r="R193" s="464"/>
      <c r="S193" s="464"/>
      <c r="T193" s="464"/>
      <c r="U193" s="464"/>
      <c r="V193" s="464"/>
      <c r="W193" s="464"/>
      <c r="X193" s="464"/>
      <c r="Y193" s="710" t="s">
        <v>191</v>
      </c>
      <c r="Z193" s="711"/>
      <c r="AA193" s="711"/>
      <c r="AB193" s="711"/>
      <c r="AC193" s="709" t="s">
        <v>222</v>
      </c>
      <c r="AD193" s="709"/>
      <c r="AE193" s="709"/>
      <c r="AF193" s="709"/>
      <c r="AG193" s="709"/>
      <c r="AH193" s="710" t="s">
        <v>237</v>
      </c>
      <c r="AI193" s="708"/>
      <c r="AJ193" s="708"/>
      <c r="AK193" s="708"/>
      <c r="AL193" s="708" t="s">
        <v>19</v>
      </c>
      <c r="AM193" s="708"/>
      <c r="AN193" s="708"/>
      <c r="AO193" s="712"/>
      <c r="AP193" s="728" t="s">
        <v>193</v>
      </c>
      <c r="AQ193" s="728"/>
      <c r="AR193" s="728"/>
      <c r="AS193" s="728"/>
      <c r="AT193" s="728"/>
      <c r="AU193" s="728"/>
      <c r="AV193" s="728"/>
      <c r="AW193" s="728"/>
      <c r="AX193" s="728"/>
      <c r="AY193">
        <f>$AY$191</f>
        <v>1</v>
      </c>
    </row>
    <row r="194" spans="1:51" ht="48" customHeight="1" x14ac:dyDescent="0.2">
      <c r="A194" s="716">
        <v>1</v>
      </c>
      <c r="B194" s="716">
        <v>1</v>
      </c>
      <c r="C194" s="717" t="s">
        <v>693</v>
      </c>
      <c r="D194" s="718"/>
      <c r="E194" s="718"/>
      <c r="F194" s="718"/>
      <c r="G194" s="718"/>
      <c r="H194" s="718"/>
      <c r="I194" s="718"/>
      <c r="J194" s="719">
        <v>6430001049574</v>
      </c>
      <c r="K194" s="720"/>
      <c r="L194" s="720"/>
      <c r="M194" s="720"/>
      <c r="N194" s="720"/>
      <c r="O194" s="720"/>
      <c r="P194" s="721" t="s">
        <v>646</v>
      </c>
      <c r="Q194" s="722"/>
      <c r="R194" s="722"/>
      <c r="S194" s="722"/>
      <c r="T194" s="722"/>
      <c r="U194" s="722"/>
      <c r="V194" s="722"/>
      <c r="W194" s="722"/>
      <c r="X194" s="722"/>
      <c r="Y194" s="723">
        <v>12.7</v>
      </c>
      <c r="Z194" s="724"/>
      <c r="AA194" s="724"/>
      <c r="AB194" s="725"/>
      <c r="AC194" s="726" t="s">
        <v>238</v>
      </c>
      <c r="AD194" s="727"/>
      <c r="AE194" s="727"/>
      <c r="AF194" s="727"/>
      <c r="AG194" s="727"/>
      <c r="AH194" s="713">
        <v>1</v>
      </c>
      <c r="AI194" s="714"/>
      <c r="AJ194" s="714"/>
      <c r="AK194" s="714"/>
      <c r="AL194" s="729" t="s">
        <v>668</v>
      </c>
      <c r="AM194" s="730"/>
      <c r="AN194" s="730"/>
      <c r="AO194" s="731"/>
      <c r="AP194" s="715"/>
      <c r="AQ194" s="715"/>
      <c r="AR194" s="715"/>
      <c r="AS194" s="715"/>
      <c r="AT194" s="715"/>
      <c r="AU194" s="715"/>
      <c r="AV194" s="715"/>
      <c r="AW194" s="715"/>
      <c r="AX194" s="715"/>
      <c r="AY194">
        <f>$AY$191</f>
        <v>1</v>
      </c>
    </row>
    <row r="195" spans="1:51" ht="24.75" customHeight="1" x14ac:dyDescent="0.2">
      <c r="A195" s="61"/>
      <c r="B195" s="61"/>
      <c r="C195" s="61"/>
      <c r="D195" s="61"/>
      <c r="E195" s="61"/>
      <c r="F195" s="61"/>
      <c r="G195" s="61"/>
      <c r="H195" s="61"/>
      <c r="I195" s="61"/>
      <c r="J195" s="61"/>
      <c r="K195" s="61"/>
      <c r="L195" s="61"/>
      <c r="M195" s="61"/>
      <c r="N195" s="61"/>
      <c r="O195" s="61"/>
      <c r="P195" s="62"/>
      <c r="Q195" s="62"/>
      <c r="R195" s="62"/>
      <c r="S195" s="62"/>
      <c r="T195" s="62"/>
      <c r="U195" s="62"/>
      <c r="V195" s="62"/>
      <c r="W195" s="62"/>
      <c r="X195" s="62"/>
      <c r="Y195" s="63"/>
      <c r="Z195" s="63"/>
      <c r="AA195" s="63"/>
      <c r="AB195" s="63"/>
      <c r="AC195" s="63"/>
      <c r="AD195" s="63"/>
      <c r="AE195" s="63"/>
      <c r="AF195" s="63"/>
      <c r="AG195" s="63"/>
      <c r="AH195" s="63"/>
      <c r="AI195" s="63"/>
      <c r="AJ195" s="63"/>
      <c r="AK195" s="63"/>
      <c r="AL195" s="63"/>
      <c r="AM195" s="63"/>
      <c r="AN195" s="63"/>
      <c r="AO195" s="63"/>
      <c r="AP195" s="62"/>
      <c r="AQ195" s="62"/>
      <c r="AR195" s="62"/>
      <c r="AS195" s="62"/>
      <c r="AT195" s="62"/>
      <c r="AU195" s="62"/>
      <c r="AV195" s="62"/>
      <c r="AW195" s="62"/>
      <c r="AX195" s="62"/>
      <c r="AY195">
        <f>COUNTA($C$198)</f>
        <v>1</v>
      </c>
    </row>
    <row r="196" spans="1:51" ht="24.75" customHeight="1" x14ac:dyDescent="0.2">
      <c r="A196" s="54"/>
      <c r="B196" s="58" t="s">
        <v>169</v>
      </c>
      <c r="C196" s="54"/>
      <c r="D196" s="54"/>
      <c r="E196" s="54"/>
      <c r="F196" s="54"/>
      <c r="G196" s="54"/>
      <c r="H196" s="54"/>
      <c r="I196" s="54"/>
      <c r="J196" s="54"/>
      <c r="K196" s="54"/>
      <c r="L196" s="54"/>
      <c r="M196" s="54"/>
      <c r="N196" s="54"/>
      <c r="O196" s="54"/>
      <c r="P196" s="59"/>
      <c r="Q196" s="59"/>
      <c r="R196" s="59"/>
      <c r="S196" s="59"/>
      <c r="T196" s="59"/>
      <c r="U196" s="59"/>
      <c r="V196" s="59"/>
      <c r="W196" s="59"/>
      <c r="X196" s="59"/>
      <c r="Y196" s="60"/>
      <c r="Z196" s="60"/>
      <c r="AA196" s="60"/>
      <c r="AB196" s="60"/>
      <c r="AC196" s="60"/>
      <c r="AD196" s="60"/>
      <c r="AE196" s="60"/>
      <c r="AF196" s="60"/>
      <c r="AG196" s="60"/>
      <c r="AH196" s="60"/>
      <c r="AI196" s="60"/>
      <c r="AJ196" s="60"/>
      <c r="AK196" s="60"/>
      <c r="AL196" s="60"/>
      <c r="AM196" s="60"/>
      <c r="AN196" s="60"/>
      <c r="AO196" s="60"/>
      <c r="AP196" s="59"/>
      <c r="AQ196" s="59"/>
      <c r="AR196" s="59"/>
      <c r="AS196" s="59"/>
      <c r="AT196" s="59"/>
      <c r="AU196" s="59"/>
      <c r="AV196" s="59"/>
      <c r="AW196" s="59"/>
      <c r="AX196" s="59"/>
      <c r="AY196">
        <f>$AY$195</f>
        <v>1</v>
      </c>
    </row>
    <row r="197" spans="1:51" ht="59.25" customHeight="1" x14ac:dyDescent="0.2">
      <c r="A197" s="708"/>
      <c r="B197" s="708"/>
      <c r="C197" s="708" t="s">
        <v>24</v>
      </c>
      <c r="D197" s="708"/>
      <c r="E197" s="708"/>
      <c r="F197" s="708"/>
      <c r="G197" s="708"/>
      <c r="H197" s="708"/>
      <c r="I197" s="708"/>
      <c r="J197" s="709" t="s">
        <v>192</v>
      </c>
      <c r="K197" s="146"/>
      <c r="L197" s="146"/>
      <c r="M197" s="146"/>
      <c r="N197" s="146"/>
      <c r="O197" s="146"/>
      <c r="P197" s="464" t="s">
        <v>25</v>
      </c>
      <c r="Q197" s="464"/>
      <c r="R197" s="464"/>
      <c r="S197" s="464"/>
      <c r="T197" s="464"/>
      <c r="U197" s="464"/>
      <c r="V197" s="464"/>
      <c r="W197" s="464"/>
      <c r="X197" s="464"/>
      <c r="Y197" s="710" t="s">
        <v>191</v>
      </c>
      <c r="Z197" s="711"/>
      <c r="AA197" s="711"/>
      <c r="AB197" s="711"/>
      <c r="AC197" s="709" t="s">
        <v>222</v>
      </c>
      <c r="AD197" s="709"/>
      <c r="AE197" s="709"/>
      <c r="AF197" s="709"/>
      <c r="AG197" s="709"/>
      <c r="AH197" s="710" t="s">
        <v>237</v>
      </c>
      <c r="AI197" s="708"/>
      <c r="AJ197" s="708"/>
      <c r="AK197" s="708"/>
      <c r="AL197" s="708" t="s">
        <v>19</v>
      </c>
      <c r="AM197" s="708"/>
      <c r="AN197" s="708"/>
      <c r="AO197" s="712"/>
      <c r="AP197" s="728" t="s">
        <v>193</v>
      </c>
      <c r="AQ197" s="728"/>
      <c r="AR197" s="728"/>
      <c r="AS197" s="728"/>
      <c r="AT197" s="728"/>
      <c r="AU197" s="728"/>
      <c r="AV197" s="728"/>
      <c r="AW197" s="728"/>
      <c r="AX197" s="728"/>
      <c r="AY197">
        <f>$AY$195</f>
        <v>1</v>
      </c>
    </row>
    <row r="198" spans="1:51" ht="59.25" customHeight="1" x14ac:dyDescent="0.2">
      <c r="A198" s="716">
        <v>1</v>
      </c>
      <c r="B198" s="716">
        <v>1</v>
      </c>
      <c r="C198" s="717" t="s">
        <v>691</v>
      </c>
      <c r="D198" s="718"/>
      <c r="E198" s="718"/>
      <c r="F198" s="718"/>
      <c r="G198" s="718"/>
      <c r="H198" s="718"/>
      <c r="I198" s="718"/>
      <c r="J198" s="719">
        <v>1010001143390</v>
      </c>
      <c r="K198" s="720"/>
      <c r="L198" s="720"/>
      <c r="M198" s="720"/>
      <c r="N198" s="720"/>
      <c r="O198" s="720"/>
      <c r="P198" s="721" t="s">
        <v>647</v>
      </c>
      <c r="Q198" s="722"/>
      <c r="R198" s="722"/>
      <c r="S198" s="722"/>
      <c r="T198" s="722"/>
      <c r="U198" s="722"/>
      <c r="V198" s="722"/>
      <c r="W198" s="722"/>
      <c r="X198" s="722"/>
      <c r="Y198" s="723">
        <v>9.35</v>
      </c>
      <c r="Z198" s="724"/>
      <c r="AA198" s="724"/>
      <c r="AB198" s="725"/>
      <c r="AC198" s="726" t="s">
        <v>239</v>
      </c>
      <c r="AD198" s="727"/>
      <c r="AE198" s="727"/>
      <c r="AF198" s="727"/>
      <c r="AG198" s="727"/>
      <c r="AH198" s="713">
        <v>2</v>
      </c>
      <c r="AI198" s="714"/>
      <c r="AJ198" s="714"/>
      <c r="AK198" s="714"/>
      <c r="AL198" s="729" t="s">
        <v>668</v>
      </c>
      <c r="AM198" s="730"/>
      <c r="AN198" s="730"/>
      <c r="AO198" s="731"/>
      <c r="AP198" s="715"/>
      <c r="AQ198" s="715"/>
      <c r="AR198" s="715"/>
      <c r="AS198" s="715"/>
      <c r="AT198" s="715"/>
      <c r="AU198" s="715"/>
      <c r="AV198" s="715"/>
      <c r="AW198" s="715"/>
      <c r="AX198" s="715"/>
      <c r="AY198">
        <f>$AY$195</f>
        <v>1</v>
      </c>
    </row>
    <row r="199" spans="1:51" ht="24.75" customHeight="1" x14ac:dyDescent="0.2">
      <c r="A199" s="732" t="s">
        <v>559</v>
      </c>
      <c r="B199" s="733"/>
      <c r="C199" s="733"/>
      <c r="D199" s="733"/>
      <c r="E199" s="733"/>
      <c r="F199" s="733"/>
      <c r="G199" s="733"/>
      <c r="H199" s="733"/>
      <c r="I199" s="733"/>
      <c r="J199" s="733"/>
      <c r="K199" s="733"/>
      <c r="L199" s="733"/>
      <c r="M199" s="733"/>
      <c r="N199" s="733"/>
      <c r="O199" s="733"/>
      <c r="P199" s="733"/>
      <c r="Q199" s="733"/>
      <c r="R199" s="733"/>
      <c r="S199" s="733"/>
      <c r="T199" s="733"/>
      <c r="U199" s="733"/>
      <c r="V199" s="733"/>
      <c r="W199" s="733"/>
      <c r="X199" s="733"/>
      <c r="Y199" s="733"/>
      <c r="Z199" s="733"/>
      <c r="AA199" s="733"/>
      <c r="AB199" s="733"/>
      <c r="AC199" s="733"/>
      <c r="AD199" s="733"/>
      <c r="AE199" s="733"/>
      <c r="AF199" s="733"/>
      <c r="AG199" s="733"/>
      <c r="AH199" s="733"/>
      <c r="AI199" s="733"/>
      <c r="AJ199" s="733"/>
      <c r="AK199" s="734"/>
      <c r="AL199" s="735" t="s">
        <v>223</v>
      </c>
      <c r="AM199" s="736"/>
      <c r="AN199" s="736"/>
      <c r="AO199" s="74" t="s">
        <v>633</v>
      </c>
      <c r="AP199" s="64"/>
      <c r="AQ199" s="64"/>
      <c r="AR199" s="64"/>
      <c r="AS199" s="64"/>
      <c r="AT199" s="64"/>
      <c r="AU199" s="64"/>
      <c r="AV199" s="64"/>
      <c r="AW199" s="64"/>
      <c r="AX199" s="65"/>
      <c r="AY199">
        <f>COUNTIF($AO$199,"☑")</f>
        <v>1</v>
      </c>
    </row>
    <row r="200" spans="1:51" ht="24.75" customHeight="1" x14ac:dyDescent="0.2">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66"/>
      <c r="AM200" s="66"/>
      <c r="AN200" s="66"/>
      <c r="AO200" s="66"/>
      <c r="AP200" s="66"/>
      <c r="AQ200" s="66"/>
      <c r="AR200" s="66"/>
      <c r="AS200" s="66"/>
      <c r="AT200" s="66"/>
      <c r="AU200" s="66"/>
      <c r="AV200" s="66"/>
      <c r="AW200" s="66"/>
      <c r="AX200" s="66"/>
    </row>
    <row r="201" spans="1:51" ht="24.75" customHeight="1" x14ac:dyDescent="0.2">
      <c r="A201" s="55"/>
      <c r="B201" s="67" t="s">
        <v>211</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row>
    <row r="202" spans="1:51" ht="58.5" customHeight="1" x14ac:dyDescent="0.2">
      <c r="A202" s="737"/>
      <c r="B202" s="737"/>
      <c r="C202" s="709" t="s">
        <v>188</v>
      </c>
      <c r="D202" s="738"/>
      <c r="E202" s="709" t="s">
        <v>187</v>
      </c>
      <c r="F202" s="738"/>
      <c r="G202" s="738"/>
      <c r="H202" s="738"/>
      <c r="I202" s="738"/>
      <c r="J202" s="709" t="s">
        <v>192</v>
      </c>
      <c r="K202" s="709"/>
      <c r="L202" s="709"/>
      <c r="M202" s="709"/>
      <c r="N202" s="709"/>
      <c r="O202" s="709"/>
      <c r="P202" s="709" t="s">
        <v>25</v>
      </c>
      <c r="Q202" s="709"/>
      <c r="R202" s="709"/>
      <c r="S202" s="709"/>
      <c r="T202" s="709"/>
      <c r="U202" s="709"/>
      <c r="V202" s="709"/>
      <c r="W202" s="709"/>
      <c r="X202" s="709"/>
      <c r="Y202" s="709" t="s">
        <v>194</v>
      </c>
      <c r="Z202" s="738"/>
      <c r="AA202" s="738"/>
      <c r="AB202" s="738"/>
      <c r="AC202" s="709" t="s">
        <v>176</v>
      </c>
      <c r="AD202" s="709"/>
      <c r="AE202" s="709"/>
      <c r="AF202" s="709"/>
      <c r="AG202" s="709"/>
      <c r="AH202" s="709" t="s">
        <v>183</v>
      </c>
      <c r="AI202" s="738"/>
      <c r="AJ202" s="738"/>
      <c r="AK202" s="738"/>
      <c r="AL202" s="738" t="s">
        <v>19</v>
      </c>
      <c r="AM202" s="738"/>
      <c r="AN202" s="738"/>
      <c r="AO202" s="737"/>
      <c r="AP202" s="728" t="s">
        <v>218</v>
      </c>
      <c r="AQ202" s="728"/>
      <c r="AR202" s="728"/>
      <c r="AS202" s="728"/>
      <c r="AT202" s="728"/>
      <c r="AU202" s="728"/>
      <c r="AV202" s="728"/>
      <c r="AW202" s="728"/>
      <c r="AX202" s="728"/>
    </row>
    <row r="203" spans="1:51" ht="79.2" customHeight="1" x14ac:dyDescent="0.2">
      <c r="A203" s="716">
        <v>1</v>
      </c>
      <c r="B203" s="716">
        <v>1</v>
      </c>
      <c r="C203" s="741" t="s">
        <v>659</v>
      </c>
      <c r="D203" s="741"/>
      <c r="E203" s="742" t="s">
        <v>692</v>
      </c>
      <c r="F203" s="743"/>
      <c r="G203" s="743"/>
      <c r="H203" s="743"/>
      <c r="I203" s="743"/>
      <c r="J203" s="719">
        <v>6010001011147</v>
      </c>
      <c r="K203" s="720"/>
      <c r="L203" s="720"/>
      <c r="M203" s="720"/>
      <c r="N203" s="720"/>
      <c r="O203" s="720"/>
      <c r="P203" s="721" t="s">
        <v>636</v>
      </c>
      <c r="Q203" s="722"/>
      <c r="R203" s="722"/>
      <c r="S203" s="722"/>
      <c r="T203" s="722"/>
      <c r="U203" s="722"/>
      <c r="V203" s="722"/>
      <c r="W203" s="722"/>
      <c r="X203" s="722"/>
      <c r="Y203" s="723">
        <v>134</v>
      </c>
      <c r="Z203" s="724"/>
      <c r="AA203" s="724"/>
      <c r="AB203" s="725"/>
      <c r="AC203" s="726" t="s">
        <v>239</v>
      </c>
      <c r="AD203" s="727"/>
      <c r="AE203" s="727"/>
      <c r="AF203" s="727"/>
      <c r="AG203" s="727"/>
      <c r="AH203" s="739">
        <v>1</v>
      </c>
      <c r="AI203" s="740"/>
      <c r="AJ203" s="740"/>
      <c r="AK203" s="740"/>
      <c r="AL203" s="729" t="s">
        <v>668</v>
      </c>
      <c r="AM203" s="730"/>
      <c r="AN203" s="730"/>
      <c r="AO203" s="731"/>
      <c r="AP203" s="715"/>
      <c r="AQ203" s="715"/>
      <c r="AR203" s="715"/>
      <c r="AS203" s="715"/>
      <c r="AT203" s="715"/>
      <c r="AU203" s="715"/>
      <c r="AV203" s="715"/>
      <c r="AW203" s="715"/>
      <c r="AX203" s="715"/>
    </row>
  </sheetData>
  <sheetProtection formatRows="0"/>
  <dataConsolidate link="1"/>
  <mergeCells count="757">
    <mergeCell ref="AB45:AD45"/>
    <mergeCell ref="AE45:AH45"/>
    <mergeCell ref="AI45:AL45"/>
    <mergeCell ref="AR101:AS101"/>
    <mergeCell ref="AU101:AV101"/>
    <mergeCell ref="E103:F103"/>
    <mergeCell ref="G103:I103"/>
    <mergeCell ref="J103:K103"/>
    <mergeCell ref="Q103:R103"/>
    <mergeCell ref="S103:U103"/>
    <mergeCell ref="V103:W103"/>
    <mergeCell ref="AC103:AD103"/>
    <mergeCell ref="AE103:AG103"/>
    <mergeCell ref="AH103:AI103"/>
    <mergeCell ref="AQ103:AS103"/>
    <mergeCell ref="E101:G101"/>
    <mergeCell ref="I101:J101"/>
    <mergeCell ref="L101:M101"/>
    <mergeCell ref="O101:P101"/>
    <mergeCell ref="Q101:S101"/>
    <mergeCell ref="U101:V101"/>
    <mergeCell ref="X101:Y101"/>
    <mergeCell ref="AP203:AX203"/>
    <mergeCell ref="AC202:AG202"/>
    <mergeCell ref="AH202:AK202"/>
    <mergeCell ref="AL202:AO202"/>
    <mergeCell ref="AP202:AX202"/>
    <mergeCell ref="A203:B203"/>
    <mergeCell ref="C203:D203"/>
    <mergeCell ref="E203:I203"/>
    <mergeCell ref="J203:O203"/>
    <mergeCell ref="P203:X203"/>
    <mergeCell ref="Y203:AB203"/>
    <mergeCell ref="A199:AK199"/>
    <mergeCell ref="AL199:AN199"/>
    <mergeCell ref="A202:B202"/>
    <mergeCell ref="C202:D202"/>
    <mergeCell ref="E202:I202"/>
    <mergeCell ref="J202:O202"/>
    <mergeCell ref="P202:X202"/>
    <mergeCell ref="Y202:AB202"/>
    <mergeCell ref="AC203:AG203"/>
    <mergeCell ref="AH203:AK203"/>
    <mergeCell ref="AL203:AO203"/>
    <mergeCell ref="A197:B197"/>
    <mergeCell ref="C197:I197"/>
    <mergeCell ref="J197:O197"/>
    <mergeCell ref="P197:X197"/>
    <mergeCell ref="Y197:AB197"/>
    <mergeCell ref="AC197:AG197"/>
    <mergeCell ref="AH197:AK197"/>
    <mergeCell ref="AL197:AO197"/>
    <mergeCell ref="AP197:AX197"/>
    <mergeCell ref="AH198:AK198"/>
    <mergeCell ref="AL198:AO198"/>
    <mergeCell ref="AP198:AX198"/>
    <mergeCell ref="A198:B198"/>
    <mergeCell ref="C198:I198"/>
    <mergeCell ref="J198:O198"/>
    <mergeCell ref="P198:X198"/>
    <mergeCell ref="Y198:AB198"/>
    <mergeCell ref="AC198:AG198"/>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L194:AO194"/>
    <mergeCell ref="AP194:AX194"/>
    <mergeCell ref="A189:B189"/>
    <mergeCell ref="C189:I189"/>
    <mergeCell ref="J189:O189"/>
    <mergeCell ref="P189:X189"/>
    <mergeCell ref="Y189:AB189"/>
    <mergeCell ref="AC189:AG189"/>
    <mergeCell ref="AH189:AK189"/>
    <mergeCell ref="AP190:AX190"/>
    <mergeCell ref="AL189:AO189"/>
    <mergeCell ref="AP189:AX189"/>
    <mergeCell ref="A190:B190"/>
    <mergeCell ref="C190:I190"/>
    <mergeCell ref="J190:O190"/>
    <mergeCell ref="P190:X190"/>
    <mergeCell ref="Y190:AB190"/>
    <mergeCell ref="AC190:AG190"/>
    <mergeCell ref="AH190:AK190"/>
    <mergeCell ref="AL190:AO190"/>
    <mergeCell ref="AP185:AX185"/>
    <mergeCell ref="A186:B186"/>
    <mergeCell ref="C186:I186"/>
    <mergeCell ref="J186:O186"/>
    <mergeCell ref="P186:X186"/>
    <mergeCell ref="Y186:AB186"/>
    <mergeCell ref="AC186:AG186"/>
    <mergeCell ref="AH186:AK186"/>
    <mergeCell ref="AL186:AO186"/>
    <mergeCell ref="AP186:AX186"/>
    <mergeCell ref="A185:B185"/>
    <mergeCell ref="C185:I185"/>
    <mergeCell ref="J185:O185"/>
    <mergeCell ref="P185:X185"/>
    <mergeCell ref="Y185:AB185"/>
    <mergeCell ref="AC185:AG185"/>
    <mergeCell ref="AH185:AK185"/>
    <mergeCell ref="AL185:AO185"/>
    <mergeCell ref="AH182:AK182"/>
    <mergeCell ref="AL182:AO182"/>
    <mergeCell ref="AP182:AX182"/>
    <mergeCell ref="A182:B182"/>
    <mergeCell ref="C182:I182"/>
    <mergeCell ref="J182:O182"/>
    <mergeCell ref="P182:X182"/>
    <mergeCell ref="Y182:AB182"/>
    <mergeCell ref="AC182:AG182"/>
    <mergeCell ref="A181:B181"/>
    <mergeCell ref="C181:I181"/>
    <mergeCell ref="J181:O181"/>
    <mergeCell ref="P181:X181"/>
    <mergeCell ref="Y181:AB181"/>
    <mergeCell ref="AC181:AG181"/>
    <mergeCell ref="AH181:AK181"/>
    <mergeCell ref="AL181:AO181"/>
    <mergeCell ref="AP181:AX181"/>
    <mergeCell ref="AL178:AO178"/>
    <mergeCell ref="AP178:AX178"/>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P174:AX174"/>
    <mergeCell ref="AP170:AX170"/>
    <mergeCell ref="AL169:AO169"/>
    <mergeCell ref="AP169:AX169"/>
    <mergeCell ref="A170:B170"/>
    <mergeCell ref="C170:I170"/>
    <mergeCell ref="J170:O170"/>
    <mergeCell ref="P170:X170"/>
    <mergeCell ref="Y170:AB170"/>
    <mergeCell ref="AC170:AG170"/>
    <mergeCell ref="AH170:AK170"/>
    <mergeCell ref="AL170:AO170"/>
    <mergeCell ref="A167:B167"/>
    <mergeCell ref="C167:I167"/>
    <mergeCell ref="J167:O167"/>
    <mergeCell ref="P167:X167"/>
    <mergeCell ref="Y167:AB167"/>
    <mergeCell ref="AC167:AG167"/>
    <mergeCell ref="AH167:AK167"/>
    <mergeCell ref="AL167:AO167"/>
    <mergeCell ref="AP167:AX167"/>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G159:K159"/>
    <mergeCell ref="L159:X159"/>
    <mergeCell ref="Y159:AB159"/>
    <mergeCell ref="AC159:AG159"/>
    <mergeCell ref="AH159:AT159"/>
    <mergeCell ref="AU159:AX159"/>
    <mergeCell ref="A161:AK161"/>
    <mergeCell ref="AL161:AN161"/>
    <mergeCell ref="A166:B166"/>
    <mergeCell ref="C166:I166"/>
    <mergeCell ref="J166:O166"/>
    <mergeCell ref="P166:X166"/>
    <mergeCell ref="Y166:AB166"/>
    <mergeCell ref="AC166:AG166"/>
    <mergeCell ref="AH166:AK166"/>
    <mergeCell ref="AL166:AO166"/>
    <mergeCell ref="G160:K160"/>
    <mergeCell ref="L160:X160"/>
    <mergeCell ref="Y160:AB160"/>
    <mergeCell ref="AC160:AG160"/>
    <mergeCell ref="AH160:AT160"/>
    <mergeCell ref="AU160:AX160"/>
    <mergeCell ref="AP166:AX166"/>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0:K150"/>
    <mergeCell ref="L150:X150"/>
    <mergeCell ref="Y150:AB150"/>
    <mergeCell ref="AC150:AG150"/>
    <mergeCell ref="AH150:AT150"/>
    <mergeCell ref="AU150:AX150"/>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AU145:AX145"/>
    <mergeCell ref="G148:AB148"/>
    <mergeCell ref="AC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L103:N103"/>
    <mergeCell ref="AM103:AN103"/>
    <mergeCell ref="AO103:AP103"/>
    <mergeCell ref="A104:F142"/>
    <mergeCell ref="A143:F160"/>
    <mergeCell ref="G143:AB143"/>
    <mergeCell ref="AC143:AX143"/>
    <mergeCell ref="G144:K144"/>
    <mergeCell ref="L144:X144"/>
    <mergeCell ref="AA103:AB103"/>
    <mergeCell ref="G146:K146"/>
    <mergeCell ref="L146:X146"/>
    <mergeCell ref="Y146:AB146"/>
    <mergeCell ref="AC146:AG146"/>
    <mergeCell ref="AH146:AT146"/>
    <mergeCell ref="AU146:AX146"/>
    <mergeCell ref="Y144:AB144"/>
    <mergeCell ref="AC144:AG144"/>
    <mergeCell ref="AH144:AT144"/>
    <mergeCell ref="AU144:AX144"/>
    <mergeCell ref="G145:K145"/>
    <mergeCell ref="L145:X145"/>
    <mergeCell ref="Y145:AB145"/>
    <mergeCell ref="AC145:AG145"/>
    <mergeCell ref="AH145:AT145"/>
    <mergeCell ref="A96:D96"/>
    <mergeCell ref="E96:P96"/>
    <mergeCell ref="Q96:AB96"/>
    <mergeCell ref="AC96:AN96"/>
    <mergeCell ref="AO96:AX96"/>
    <mergeCell ref="A97:D97"/>
    <mergeCell ref="E97:P97"/>
    <mergeCell ref="Q97:AB97"/>
    <mergeCell ref="AC97:AN97"/>
    <mergeCell ref="AO97:AX97"/>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A101:AB101"/>
    <mergeCell ref="AC101:AE101"/>
    <mergeCell ref="AG101:AH101"/>
    <mergeCell ref="AJ101:AK101"/>
    <mergeCell ref="AM101:AN101"/>
    <mergeCell ref="AO101:AP101"/>
    <mergeCell ref="A89:E89"/>
    <mergeCell ref="F89:AX89"/>
    <mergeCell ref="A90:AX90"/>
    <mergeCell ref="A91:AX91"/>
    <mergeCell ref="A92:AX92"/>
    <mergeCell ref="A93:D93"/>
    <mergeCell ref="E93:P93"/>
    <mergeCell ref="Q93:AB93"/>
    <mergeCell ref="AC93:AN93"/>
    <mergeCell ref="AO93:AX93"/>
    <mergeCell ref="E94:P94"/>
    <mergeCell ref="Q94:AB94"/>
    <mergeCell ref="AC94:AN94"/>
    <mergeCell ref="AO94:AX94"/>
    <mergeCell ref="A95:D95"/>
    <mergeCell ref="E95:P95"/>
    <mergeCell ref="Q95:AB95"/>
    <mergeCell ref="AC95:AN95"/>
    <mergeCell ref="AO95:AX95"/>
    <mergeCell ref="A75:B81"/>
    <mergeCell ref="C75:AC75"/>
    <mergeCell ref="AD75:AF75"/>
    <mergeCell ref="AG75:AX81"/>
    <mergeCell ref="J79:L79"/>
    <mergeCell ref="M79:N79"/>
    <mergeCell ref="C80:D80"/>
    <mergeCell ref="E80:G80"/>
    <mergeCell ref="H80:I80"/>
    <mergeCell ref="J80:L80"/>
    <mergeCell ref="M80:N80"/>
    <mergeCell ref="C81:D81"/>
    <mergeCell ref="E81:G81"/>
    <mergeCell ref="H81:I81"/>
    <mergeCell ref="J81:L81"/>
    <mergeCell ref="C65:AC65"/>
    <mergeCell ref="AD65:AF65"/>
    <mergeCell ref="AG65:AX65"/>
    <mergeCell ref="C66:AC66"/>
    <mergeCell ref="AD66:AF66"/>
    <mergeCell ref="AG66:AX66"/>
    <mergeCell ref="AG74:AX74"/>
    <mergeCell ref="A71:B74"/>
    <mergeCell ref="C71:AC71"/>
    <mergeCell ref="AD71:AF71"/>
    <mergeCell ref="AG71:AX71"/>
    <mergeCell ref="C72:AC72"/>
    <mergeCell ref="AD72:AF72"/>
    <mergeCell ref="AG72:AX72"/>
    <mergeCell ref="C73:AC73"/>
    <mergeCell ref="AD73:AF73"/>
    <mergeCell ref="AG73:AX73"/>
    <mergeCell ref="C74:AC74"/>
    <mergeCell ref="AD74:AF74"/>
    <mergeCell ref="A58:B60"/>
    <mergeCell ref="C58:AC58"/>
    <mergeCell ref="AD58:AF58"/>
    <mergeCell ref="AG58:AX58"/>
    <mergeCell ref="C59:AC59"/>
    <mergeCell ref="AD59:AF59"/>
    <mergeCell ref="AG59:AX59"/>
    <mergeCell ref="C60:AC60"/>
    <mergeCell ref="AD60:AF60"/>
    <mergeCell ref="AG60:AX60"/>
    <mergeCell ref="A61:B70"/>
    <mergeCell ref="C61:AC61"/>
    <mergeCell ref="AD61:AF61"/>
    <mergeCell ref="AG61:AX63"/>
    <mergeCell ref="C62:D63"/>
    <mergeCell ref="E62:AC62"/>
    <mergeCell ref="AD62:AF62"/>
    <mergeCell ref="E63:AC63"/>
    <mergeCell ref="AD63:AF63"/>
    <mergeCell ref="C64:AC64"/>
    <mergeCell ref="C69:AC69"/>
    <mergeCell ref="AD69:AF69"/>
    <mergeCell ref="AG69:AX69"/>
    <mergeCell ref="C70:AC70"/>
    <mergeCell ref="AD70:AF70"/>
    <mergeCell ref="AG70:AX70"/>
    <mergeCell ref="C67:AC67"/>
    <mergeCell ref="AD67:AF67"/>
    <mergeCell ref="AG67:AX67"/>
    <mergeCell ref="C68:AC68"/>
    <mergeCell ref="AD68:AF68"/>
    <mergeCell ref="AG68:AX68"/>
    <mergeCell ref="AD64:AF64"/>
    <mergeCell ref="AG64:AX64"/>
    <mergeCell ref="A48:F49"/>
    <mergeCell ref="G48:AX49"/>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50:B55"/>
    <mergeCell ref="C50:D52"/>
    <mergeCell ref="E50:F50"/>
    <mergeCell ref="G50:AX50"/>
    <mergeCell ref="E51:F52"/>
    <mergeCell ref="A41:F42"/>
    <mergeCell ref="G41:AX42"/>
    <mergeCell ref="A43:F47"/>
    <mergeCell ref="G43:O44"/>
    <mergeCell ref="P43:X44"/>
    <mergeCell ref="Y43:AA44"/>
    <mergeCell ref="AB43:AD44"/>
    <mergeCell ref="AM45:AP45"/>
    <mergeCell ref="AQ45:AT45"/>
    <mergeCell ref="AU45:AX45"/>
    <mergeCell ref="Y46:AA46"/>
    <mergeCell ref="AM46:AP46"/>
    <mergeCell ref="AQ46:AT46"/>
    <mergeCell ref="AU46:AX46"/>
    <mergeCell ref="G45:O47"/>
    <mergeCell ref="P45:X47"/>
    <mergeCell ref="Y47:AA47"/>
    <mergeCell ref="AB47:AD47"/>
    <mergeCell ref="AE47:AH47"/>
    <mergeCell ref="AI47:AL47"/>
    <mergeCell ref="AM47:AP47"/>
    <mergeCell ref="AQ47:AT47"/>
    <mergeCell ref="AU47:AX47"/>
    <mergeCell ref="Y45:AA45"/>
    <mergeCell ref="AM36:AP37"/>
    <mergeCell ref="AM38:AP38"/>
    <mergeCell ref="AQ38:AT38"/>
    <mergeCell ref="AU38:AX38"/>
    <mergeCell ref="Y39:AA39"/>
    <mergeCell ref="AB39:AD39"/>
    <mergeCell ref="AE39:AH39"/>
    <mergeCell ref="AI40:AL40"/>
    <mergeCell ref="AE43:AH44"/>
    <mergeCell ref="AI43:AL44"/>
    <mergeCell ref="AM43:AP44"/>
    <mergeCell ref="AQ43:AT43"/>
    <mergeCell ref="AU43:AX43"/>
    <mergeCell ref="AQ44:AR44"/>
    <mergeCell ref="AS44:AT44"/>
    <mergeCell ref="AU44:AV44"/>
    <mergeCell ref="AW44:AX44"/>
    <mergeCell ref="AM40:AP40"/>
    <mergeCell ref="AQ40:AT40"/>
    <mergeCell ref="AU40:AX40"/>
    <mergeCell ref="AQ37:AR37"/>
    <mergeCell ref="AS37:AT37"/>
    <mergeCell ref="AU37:AV37"/>
    <mergeCell ref="AB46:AD46"/>
    <mergeCell ref="AE46:AH46"/>
    <mergeCell ref="AI46:AL46"/>
    <mergeCell ref="A33:F35"/>
    <mergeCell ref="G33:X33"/>
    <mergeCell ref="Y33:AA33"/>
    <mergeCell ref="AB33:AD33"/>
    <mergeCell ref="AE33:AH33"/>
    <mergeCell ref="AI33:AL33"/>
    <mergeCell ref="AB35:AD35"/>
    <mergeCell ref="AE35:AH35"/>
    <mergeCell ref="AI35:AL35"/>
    <mergeCell ref="AQ36:AT36"/>
    <mergeCell ref="AU36:AX36"/>
    <mergeCell ref="A36:F40"/>
    <mergeCell ref="G36:O37"/>
    <mergeCell ref="P36:X37"/>
    <mergeCell ref="Y36:AA37"/>
    <mergeCell ref="AB36:AD37"/>
    <mergeCell ref="AE36:AH37"/>
    <mergeCell ref="AI36:AL37"/>
    <mergeCell ref="AI30:AL30"/>
    <mergeCell ref="AM30:AP30"/>
    <mergeCell ref="AQ30:AT30"/>
    <mergeCell ref="AU30:AX30"/>
    <mergeCell ref="AM33:AP33"/>
    <mergeCell ref="AQ33:AX33"/>
    <mergeCell ref="Y34:AA34"/>
    <mergeCell ref="AB34:AD34"/>
    <mergeCell ref="A30:F32"/>
    <mergeCell ref="G30:O30"/>
    <mergeCell ref="P30:X30"/>
    <mergeCell ref="Y30:AA30"/>
    <mergeCell ref="AB30:AD30"/>
    <mergeCell ref="AE30:AH30"/>
    <mergeCell ref="AQ34:AX34"/>
    <mergeCell ref="Y35:AA35"/>
    <mergeCell ref="AM31:AP31"/>
    <mergeCell ref="AQ31:AT31"/>
    <mergeCell ref="AU31:AX31"/>
    <mergeCell ref="Y32:AA32"/>
    <mergeCell ref="AB32:AD32"/>
    <mergeCell ref="AE32:AH32"/>
    <mergeCell ref="AI32:AL32"/>
    <mergeCell ref="AM32:AP32"/>
    <mergeCell ref="AQ32:AT32"/>
    <mergeCell ref="AU32:AX32"/>
    <mergeCell ref="AM35:AP35"/>
    <mergeCell ref="AQ35:AX35"/>
    <mergeCell ref="G31:O32"/>
    <mergeCell ref="P31:X32"/>
    <mergeCell ref="Y31:AA31"/>
    <mergeCell ref="AB31:AD31"/>
    <mergeCell ref="AE31:AH31"/>
    <mergeCell ref="AI31:AL31"/>
    <mergeCell ref="AU39:AX39"/>
    <mergeCell ref="G38:O40"/>
    <mergeCell ref="P38:X40"/>
    <mergeCell ref="Y38:AA38"/>
    <mergeCell ref="AB38:AD38"/>
    <mergeCell ref="AE38:AH38"/>
    <mergeCell ref="AI38:AL38"/>
    <mergeCell ref="Y40:AA40"/>
    <mergeCell ref="AB40:AD40"/>
    <mergeCell ref="AE40:AH40"/>
    <mergeCell ref="AW37:AX37"/>
    <mergeCell ref="AI39:AL39"/>
    <mergeCell ref="AM39:AP39"/>
    <mergeCell ref="AQ39:AT39"/>
    <mergeCell ref="G34:X35"/>
    <mergeCell ref="AE34:AH34"/>
    <mergeCell ref="AI34:AL34"/>
    <mergeCell ref="AM34:AP34"/>
    <mergeCell ref="A22:F28"/>
    <mergeCell ref="G22:O22"/>
    <mergeCell ref="P22:V22"/>
    <mergeCell ref="W22:AC22"/>
    <mergeCell ref="G28:O28"/>
    <mergeCell ref="P28:V28"/>
    <mergeCell ref="W28:AC28"/>
    <mergeCell ref="A29:F29"/>
    <mergeCell ref="G29:AX29"/>
    <mergeCell ref="W25:AC25"/>
    <mergeCell ref="G26:O26"/>
    <mergeCell ref="P26:V26"/>
    <mergeCell ref="W26:AC26"/>
    <mergeCell ref="G23:O23"/>
    <mergeCell ref="P23:V23"/>
    <mergeCell ref="W23:AC23"/>
    <mergeCell ref="AD23:AX28"/>
    <mergeCell ref="G24:O24"/>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1:V52"/>
    <mergeCell ref="U55:AX55"/>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6:AF76"/>
    <mergeCell ref="C76:N76"/>
    <mergeCell ref="X103:Z103"/>
    <mergeCell ref="AJ103:AL103"/>
    <mergeCell ref="C79:D79"/>
    <mergeCell ref="E79:G79"/>
    <mergeCell ref="H79:I79"/>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 ref="C78:D78"/>
    <mergeCell ref="E78:G78"/>
    <mergeCell ref="H78:I78"/>
    <mergeCell ref="M81:N81"/>
    <mergeCell ref="C77:D77"/>
    <mergeCell ref="E77:G77"/>
    <mergeCell ref="H77:I77"/>
    <mergeCell ref="J77:L77"/>
    <mergeCell ref="M77:N77"/>
    <mergeCell ref="O77:AF77"/>
    <mergeCell ref="O78:AF78"/>
    <mergeCell ref="O79:AF79"/>
    <mergeCell ref="O80:AF80"/>
    <mergeCell ref="O81:AF81"/>
    <mergeCell ref="J78:L78"/>
    <mergeCell ref="M78:N78"/>
  </mergeCells>
  <phoneticPr fontId="5"/>
  <conditionalFormatting sqref="P14:AQ14">
    <cfRule type="expression" dxfId="213" priority="941">
      <formula>IF(RIGHT(TEXT(P14,"0.#"),1)=".",FALSE,TRUE)</formula>
    </cfRule>
    <cfRule type="expression" dxfId="212" priority="942">
      <formula>IF(RIGHT(TEXT(P14,"0.#"),1)=".",TRUE,FALSE)</formula>
    </cfRule>
  </conditionalFormatting>
  <conditionalFormatting sqref="P18:AX18">
    <cfRule type="expression" dxfId="211" priority="939">
      <formula>IF(RIGHT(TEXT(P18,"0.#"),1)=".",FALSE,TRUE)</formula>
    </cfRule>
    <cfRule type="expression" dxfId="210" priority="940">
      <formula>IF(RIGHT(TEXT(P18,"0.#"),1)=".",TRUE,FALSE)</formula>
    </cfRule>
  </conditionalFormatting>
  <conditionalFormatting sqref="Y146">
    <cfRule type="expression" dxfId="209" priority="937">
      <formula>IF(RIGHT(TEXT(Y146,"0.#"),1)=".",FALSE,TRUE)</formula>
    </cfRule>
    <cfRule type="expression" dxfId="208" priority="938">
      <formula>IF(RIGHT(TEXT(Y146,"0.#"),1)=".",TRUE,FALSE)</formula>
    </cfRule>
  </conditionalFormatting>
  <conditionalFormatting sqref="Y147">
    <cfRule type="expression" dxfId="207" priority="935">
      <formula>IF(RIGHT(TEXT(Y147,"0.#"),1)=".",FALSE,TRUE)</formula>
    </cfRule>
    <cfRule type="expression" dxfId="206" priority="936">
      <formula>IF(RIGHT(TEXT(Y147,"0.#"),1)=".",TRUE,FALSE)</formula>
    </cfRule>
  </conditionalFormatting>
  <conditionalFormatting sqref="Y159 Y154">
    <cfRule type="expression" dxfId="205" priority="915">
      <formula>IF(RIGHT(TEXT(Y154,"0.#"),1)=".",FALSE,TRUE)</formula>
    </cfRule>
    <cfRule type="expression" dxfId="204" priority="916">
      <formula>IF(RIGHT(TEXT(Y154,"0.#"),1)=".",TRUE,FALSE)</formula>
    </cfRule>
  </conditionalFormatting>
  <conditionalFormatting sqref="P16:AQ17 P15:AX15 P13:AQ13">
    <cfRule type="expression" dxfId="203" priority="933">
      <formula>IF(RIGHT(TEXT(P13,"0.#"),1)=".",FALSE,TRUE)</formula>
    </cfRule>
    <cfRule type="expression" dxfId="202" priority="934">
      <formula>IF(RIGHT(TEXT(P13,"0.#"),1)=".",TRUE,FALSE)</formula>
    </cfRule>
  </conditionalFormatting>
  <conditionalFormatting sqref="P19:AJ19">
    <cfRule type="expression" dxfId="201" priority="931">
      <formula>IF(RIGHT(TEXT(P19,"0.#"),1)=".",FALSE,TRUE)</formula>
    </cfRule>
    <cfRule type="expression" dxfId="200" priority="932">
      <formula>IF(RIGHT(TEXT(P19,"0.#"),1)=".",TRUE,FALSE)</formula>
    </cfRule>
  </conditionalFormatting>
  <conditionalFormatting sqref="AE31 AQ31">
    <cfRule type="expression" dxfId="199" priority="929">
      <formula>IF(RIGHT(TEXT(AE31,"0.#"),1)=".",FALSE,TRUE)</formula>
    </cfRule>
    <cfRule type="expression" dxfId="198" priority="930">
      <formula>IF(RIGHT(TEXT(AE31,"0.#"),1)=".",TRUE,FALSE)</formula>
    </cfRule>
  </conditionalFormatting>
  <conditionalFormatting sqref="Y145">
    <cfRule type="expression" dxfId="197" priority="927">
      <formula>IF(RIGHT(TEXT(Y145,"0.#"),1)=".",FALSE,TRUE)</formula>
    </cfRule>
    <cfRule type="expression" dxfId="196" priority="928">
      <formula>IF(RIGHT(TEXT(Y145,"0.#"),1)=".",TRUE,FALSE)</formula>
    </cfRule>
  </conditionalFormatting>
  <conditionalFormatting sqref="AU147">
    <cfRule type="expression" dxfId="195" priority="923">
      <formula>IF(RIGHT(TEXT(AU147,"0.#"),1)=".",FALSE,TRUE)</formula>
    </cfRule>
    <cfRule type="expression" dxfId="194" priority="924">
      <formula>IF(RIGHT(TEXT(AU147,"0.#"),1)=".",TRUE,FALSE)</formula>
    </cfRule>
  </conditionalFormatting>
  <conditionalFormatting sqref="Y155">
    <cfRule type="expression" dxfId="193" priority="919">
      <formula>IF(RIGHT(TEXT(Y155,"0.#"),1)=".",FALSE,TRUE)</formula>
    </cfRule>
    <cfRule type="expression" dxfId="192" priority="920">
      <formula>IF(RIGHT(TEXT(Y155,"0.#"),1)=".",TRUE,FALSE)</formula>
    </cfRule>
  </conditionalFormatting>
  <conditionalFormatting sqref="Y160 Y156 Y151">
    <cfRule type="expression" dxfId="191" priority="917">
      <formula>IF(RIGHT(TEXT(Y151,"0.#"),1)=".",FALSE,TRUE)</formula>
    </cfRule>
    <cfRule type="expression" dxfId="190" priority="918">
      <formula>IF(RIGHT(TEXT(Y151,"0.#"),1)=".",TRUE,FALSE)</formula>
    </cfRule>
  </conditionalFormatting>
  <conditionalFormatting sqref="AU155">
    <cfRule type="expression" dxfId="189" priority="913">
      <formula>IF(RIGHT(TEXT(AU155,"0.#"),1)=".",FALSE,TRUE)</formula>
    </cfRule>
    <cfRule type="expression" dxfId="188" priority="914">
      <formula>IF(RIGHT(TEXT(AU155,"0.#"),1)=".",TRUE,FALSE)</formula>
    </cfRule>
  </conditionalFormatting>
  <conditionalFormatting sqref="AU160 AU156 AU151">
    <cfRule type="expression" dxfId="187" priority="911">
      <formula>IF(RIGHT(TEXT(AU151,"0.#"),1)=".",FALSE,TRUE)</formula>
    </cfRule>
    <cfRule type="expression" dxfId="186" priority="912">
      <formula>IF(RIGHT(TEXT(AU151,"0.#"),1)=".",TRUE,FALSE)</formula>
    </cfRule>
  </conditionalFormatting>
  <conditionalFormatting sqref="AU159 AU154 AU150">
    <cfRule type="expression" dxfId="185" priority="909">
      <formula>IF(RIGHT(TEXT(AU150,"0.#"),1)=".",FALSE,TRUE)</formula>
    </cfRule>
    <cfRule type="expression" dxfId="184" priority="910">
      <formula>IF(RIGHT(TEXT(AU150,"0.#"),1)=".",TRUE,FALSE)</formula>
    </cfRule>
  </conditionalFormatting>
  <conditionalFormatting sqref="AI31">
    <cfRule type="expression" dxfId="183" priority="907">
      <formula>IF(RIGHT(TEXT(AI31,"0.#"),1)=".",FALSE,TRUE)</formula>
    </cfRule>
    <cfRule type="expression" dxfId="182" priority="908">
      <formula>IF(RIGHT(TEXT(AI31,"0.#"),1)=".",TRUE,FALSE)</formula>
    </cfRule>
  </conditionalFormatting>
  <conditionalFormatting sqref="AM31">
    <cfRule type="expression" dxfId="181" priority="905">
      <formula>IF(RIGHT(TEXT(AM31,"0.#"),1)=".",FALSE,TRUE)</formula>
    </cfRule>
    <cfRule type="expression" dxfId="180" priority="906">
      <formula>IF(RIGHT(TEXT(AM31,"0.#"),1)=".",TRUE,FALSE)</formula>
    </cfRule>
  </conditionalFormatting>
  <conditionalFormatting sqref="AE32">
    <cfRule type="expression" dxfId="179" priority="903">
      <formula>IF(RIGHT(TEXT(AE32,"0.#"),1)=".",FALSE,TRUE)</formula>
    </cfRule>
    <cfRule type="expression" dxfId="178" priority="904">
      <formula>IF(RIGHT(TEXT(AE32,"0.#"),1)=".",TRUE,FALSE)</formula>
    </cfRule>
  </conditionalFormatting>
  <conditionalFormatting sqref="AI32">
    <cfRule type="expression" dxfId="177" priority="901">
      <formula>IF(RIGHT(TEXT(AI32,"0.#"),1)=".",FALSE,TRUE)</formula>
    </cfRule>
    <cfRule type="expression" dxfId="176" priority="902">
      <formula>IF(RIGHT(TEXT(AI32,"0.#"),1)=".",TRUE,FALSE)</formula>
    </cfRule>
  </conditionalFormatting>
  <conditionalFormatting sqref="AM32">
    <cfRule type="expression" dxfId="175" priority="899">
      <formula>IF(RIGHT(TEXT(AM32,"0.#"),1)=".",FALSE,TRUE)</formula>
    </cfRule>
    <cfRule type="expression" dxfId="174" priority="900">
      <formula>IF(RIGHT(TEXT(AM32,"0.#"),1)=".",TRUE,FALSE)</formula>
    </cfRule>
  </conditionalFormatting>
  <conditionalFormatting sqref="AQ32">
    <cfRule type="expression" dxfId="173" priority="897">
      <formula>IF(RIGHT(TEXT(AQ32,"0.#"),1)=".",FALSE,TRUE)</formula>
    </cfRule>
    <cfRule type="expression" dxfId="172" priority="898">
      <formula>IF(RIGHT(TEXT(AQ32,"0.#"),1)=".",TRUE,FALSE)</formula>
    </cfRule>
  </conditionalFormatting>
  <conditionalFormatting sqref="Y169:Y170">
    <cfRule type="expression" dxfId="171" priority="869">
      <formula>IF(RIGHT(TEXT(Y169,"0.#"),1)=".",FALSE,TRUE)</formula>
    </cfRule>
    <cfRule type="expression" dxfId="170" priority="870">
      <formula>IF(RIGHT(TEXT(Y169,"0.#"),1)=".",TRUE,FALSE)</formula>
    </cfRule>
  </conditionalFormatting>
  <conditionalFormatting sqref="AL203:AO203">
    <cfRule type="expression" dxfId="169" priority="865">
      <formula>IF(AND(AL203&gt;=0, RIGHT(TEXT(AL203,"0.#"),1)&lt;&gt;"."),TRUE,FALSE)</formula>
    </cfRule>
    <cfRule type="expression" dxfId="168" priority="866">
      <formula>IF(AND(AL203&gt;=0, RIGHT(TEXT(AL203,"0.#"),1)="."),TRUE,FALSE)</formula>
    </cfRule>
    <cfRule type="expression" dxfId="167" priority="867">
      <formula>IF(AND(AL203&lt;0, RIGHT(TEXT(AL203,"0.#"),1)&lt;&gt;"."),TRUE,FALSE)</formula>
    </cfRule>
    <cfRule type="expression" dxfId="166" priority="868">
      <formula>IF(AND(AL203&lt;0, RIGHT(TEXT(AL203,"0.#"),1)="."),TRUE,FALSE)</formula>
    </cfRule>
  </conditionalFormatting>
  <conditionalFormatting sqref="Y203">
    <cfRule type="expression" dxfId="165" priority="863">
      <formula>IF(RIGHT(TEXT(Y203,"0.#"),1)=".",FALSE,TRUE)</formula>
    </cfRule>
    <cfRule type="expression" dxfId="164" priority="864">
      <formula>IF(RIGHT(TEXT(Y203,"0.#"),1)=".",TRUE,FALSE)</formula>
    </cfRule>
  </conditionalFormatting>
  <conditionalFormatting sqref="Y167:Y168">
    <cfRule type="expression" dxfId="163" priority="857">
      <formula>IF(RIGHT(TEXT(Y167,"0.#"),1)=".",FALSE,TRUE)</formula>
    </cfRule>
    <cfRule type="expression" dxfId="162" priority="858">
      <formula>IF(RIGHT(TEXT(Y167,"0.#"),1)=".",TRUE,FALSE)</formula>
    </cfRule>
  </conditionalFormatting>
  <conditionalFormatting sqref="Y174">
    <cfRule type="expression" dxfId="161" priority="789">
      <formula>IF(RIGHT(TEXT(Y174,"0.#"),1)=".",FALSE,TRUE)</formula>
    </cfRule>
    <cfRule type="expression" dxfId="160" priority="790">
      <formula>IF(RIGHT(TEXT(Y174,"0.#"),1)=".",TRUE,FALSE)</formula>
    </cfRule>
  </conditionalFormatting>
  <conditionalFormatting sqref="Y178">
    <cfRule type="expression" dxfId="159" priority="777">
      <formula>IF(RIGHT(TEXT(Y178,"0.#"),1)=".",FALSE,TRUE)</formula>
    </cfRule>
    <cfRule type="expression" dxfId="158" priority="778">
      <formula>IF(RIGHT(TEXT(Y178,"0.#"),1)=".",TRUE,FALSE)</formula>
    </cfRule>
  </conditionalFormatting>
  <conditionalFormatting sqref="Y182">
    <cfRule type="expression" dxfId="157" priority="765">
      <formula>IF(RIGHT(TEXT(Y182,"0.#"),1)=".",FALSE,TRUE)</formula>
    </cfRule>
    <cfRule type="expression" dxfId="156" priority="766">
      <formula>IF(RIGHT(TEXT(Y182,"0.#"),1)=".",TRUE,FALSE)</formula>
    </cfRule>
  </conditionalFormatting>
  <conditionalFormatting sqref="Y186">
    <cfRule type="expression" dxfId="155" priority="753">
      <formula>IF(RIGHT(TEXT(Y186,"0.#"),1)=".",FALSE,TRUE)</formula>
    </cfRule>
    <cfRule type="expression" dxfId="154" priority="754">
      <formula>IF(RIGHT(TEXT(Y186,"0.#"),1)=".",TRUE,FALSE)</formula>
    </cfRule>
  </conditionalFormatting>
  <conditionalFormatting sqref="W23">
    <cfRule type="expression" dxfId="153" priority="855">
      <formula>IF(RIGHT(TEXT(W23,"0.#"),1)=".",FALSE,TRUE)</formula>
    </cfRule>
    <cfRule type="expression" dxfId="152" priority="856">
      <formula>IF(RIGHT(TEXT(W23,"0.#"),1)=".",TRUE,FALSE)</formula>
    </cfRule>
  </conditionalFormatting>
  <conditionalFormatting sqref="W24:W27">
    <cfRule type="expression" dxfId="151" priority="853">
      <formula>IF(RIGHT(TEXT(W24,"0.#"),1)=".",FALSE,TRUE)</formula>
    </cfRule>
    <cfRule type="expression" dxfId="150" priority="854">
      <formula>IF(RIGHT(TEXT(W24,"0.#"),1)=".",TRUE,FALSE)</formula>
    </cfRule>
  </conditionalFormatting>
  <conditionalFormatting sqref="P23">
    <cfRule type="expression" dxfId="149" priority="849">
      <formula>IF(RIGHT(TEXT(P23,"0.#"),1)=".",FALSE,TRUE)</formula>
    </cfRule>
    <cfRule type="expression" dxfId="148" priority="850">
      <formula>IF(RIGHT(TEXT(P23,"0.#"),1)=".",TRUE,FALSE)</formula>
    </cfRule>
  </conditionalFormatting>
  <conditionalFormatting sqref="P24:P26">
    <cfRule type="expression" dxfId="147" priority="847">
      <formula>IF(RIGHT(TEXT(P24,"0.#"),1)=".",FALSE,TRUE)</formula>
    </cfRule>
    <cfRule type="expression" dxfId="146" priority="848">
      <formula>IF(RIGHT(TEXT(P24,"0.#"),1)=".",TRUE,FALSE)</formula>
    </cfRule>
  </conditionalFormatting>
  <conditionalFormatting sqref="AL174:AO174">
    <cfRule type="expression" dxfId="145" priority="791">
      <formula>IF(AND(AL174&gt;=0, RIGHT(TEXT(AL174,"0.#"),1)&lt;&gt;"."),TRUE,FALSE)</formula>
    </cfRule>
    <cfRule type="expression" dxfId="144" priority="792">
      <formula>IF(AND(AL174&gt;=0, RIGHT(TEXT(AL174,"0.#"),1)="."),TRUE,FALSE)</formula>
    </cfRule>
    <cfRule type="expression" dxfId="143" priority="793">
      <formula>IF(AND(AL174&lt;0, RIGHT(TEXT(AL174,"0.#"),1)&lt;&gt;"."),TRUE,FALSE)</formula>
    </cfRule>
    <cfRule type="expression" dxfId="142" priority="794">
      <formula>IF(AND(AL174&lt;0, RIGHT(TEXT(AL174,"0.#"),1)="."),TRUE,FALSE)</formula>
    </cfRule>
  </conditionalFormatting>
  <conditionalFormatting sqref="AL178:AO178">
    <cfRule type="expression" dxfId="141" priority="779">
      <formula>IF(AND(AL178&gt;=0, RIGHT(TEXT(AL178,"0.#"),1)&lt;&gt;"."),TRUE,FALSE)</formula>
    </cfRule>
    <cfRule type="expression" dxfId="140" priority="780">
      <formula>IF(AND(AL178&gt;=0, RIGHT(TEXT(AL178,"0.#"),1)="."),TRUE,FALSE)</formula>
    </cfRule>
    <cfRule type="expression" dxfId="139" priority="781">
      <formula>IF(AND(AL178&lt;0, RIGHT(TEXT(AL178,"0.#"),1)&lt;&gt;"."),TRUE,FALSE)</formula>
    </cfRule>
    <cfRule type="expression" dxfId="138" priority="782">
      <formula>IF(AND(AL178&lt;0, RIGHT(TEXT(AL178,"0.#"),1)="."),TRUE,FALSE)</formula>
    </cfRule>
  </conditionalFormatting>
  <conditionalFormatting sqref="AL186:AO186">
    <cfRule type="expression" dxfId="137" priority="755">
      <formula>IF(AND(AL186&gt;=0, RIGHT(TEXT(AL186,"0.#"),1)&lt;&gt;"."),TRUE,FALSE)</formula>
    </cfRule>
    <cfRule type="expression" dxfId="136" priority="756">
      <formula>IF(AND(AL186&gt;=0, RIGHT(TEXT(AL186,"0.#"),1)="."),TRUE,FALSE)</formula>
    </cfRule>
    <cfRule type="expression" dxfId="135" priority="757">
      <formula>IF(AND(AL186&lt;0, RIGHT(TEXT(AL186,"0.#"),1)&lt;&gt;"."),TRUE,FALSE)</formula>
    </cfRule>
    <cfRule type="expression" dxfId="134" priority="758">
      <formula>IF(AND(AL186&lt;0, RIGHT(TEXT(AL186,"0.#"),1)="."),TRUE,FALSE)</formula>
    </cfRule>
  </conditionalFormatting>
  <conditionalFormatting sqref="AL190:AO190">
    <cfRule type="expression" dxfId="133" priority="743">
      <formula>IF(AND(AL190&gt;=0, RIGHT(TEXT(AL190,"0.#"),1)&lt;&gt;"."),TRUE,FALSE)</formula>
    </cfRule>
    <cfRule type="expression" dxfId="132" priority="744">
      <formula>IF(AND(AL190&gt;=0, RIGHT(TEXT(AL190,"0.#"),1)="."),TRUE,FALSE)</formula>
    </cfRule>
    <cfRule type="expression" dxfId="131" priority="745">
      <formula>IF(AND(AL190&lt;0, RIGHT(TEXT(AL190,"0.#"),1)&lt;&gt;"."),TRUE,FALSE)</formula>
    </cfRule>
    <cfRule type="expression" dxfId="130" priority="746">
      <formula>IF(AND(AL190&lt;0, RIGHT(TEXT(AL190,"0.#"),1)="."),TRUE,FALSE)</formula>
    </cfRule>
  </conditionalFormatting>
  <conditionalFormatting sqref="Y190">
    <cfRule type="expression" dxfId="129" priority="741">
      <formula>IF(RIGHT(TEXT(Y190,"0.#"),1)=".",FALSE,TRUE)</formula>
    </cfRule>
    <cfRule type="expression" dxfId="128" priority="742">
      <formula>IF(RIGHT(TEXT(Y190,"0.#"),1)=".",TRUE,FALSE)</formula>
    </cfRule>
  </conditionalFormatting>
  <conditionalFormatting sqref="AL194:AO194">
    <cfRule type="expression" dxfId="127" priority="731">
      <formula>IF(AND(AL194&gt;=0, RIGHT(TEXT(AL194,"0.#"),1)&lt;&gt;"."),TRUE,FALSE)</formula>
    </cfRule>
    <cfRule type="expression" dxfId="126" priority="732">
      <formula>IF(AND(AL194&gt;=0, RIGHT(TEXT(AL194,"0.#"),1)="."),TRUE,FALSE)</formula>
    </cfRule>
    <cfRule type="expression" dxfId="125" priority="733">
      <formula>IF(AND(AL194&lt;0, RIGHT(TEXT(AL194,"0.#"),1)&lt;&gt;"."),TRUE,FALSE)</formula>
    </cfRule>
    <cfRule type="expression" dxfId="124" priority="734">
      <formula>IF(AND(AL194&lt;0, RIGHT(TEXT(AL194,"0.#"),1)="."),TRUE,FALSE)</formula>
    </cfRule>
  </conditionalFormatting>
  <conditionalFormatting sqref="Y194">
    <cfRule type="expression" dxfId="123" priority="729">
      <formula>IF(RIGHT(TEXT(Y194,"0.#"),1)=".",FALSE,TRUE)</formula>
    </cfRule>
    <cfRule type="expression" dxfId="122" priority="730">
      <formula>IF(RIGHT(TEXT(Y194,"0.#"),1)=".",TRUE,FALSE)</formula>
    </cfRule>
  </conditionalFormatting>
  <conditionalFormatting sqref="AL198:AO198">
    <cfRule type="expression" dxfId="121" priority="719">
      <formula>IF(AND(AL198&gt;=0, RIGHT(TEXT(AL198,"0.#"),1)&lt;&gt;"."),TRUE,FALSE)</formula>
    </cfRule>
    <cfRule type="expression" dxfId="120" priority="720">
      <formula>IF(AND(AL198&gt;=0, RIGHT(TEXT(AL198,"0.#"),1)="."),TRUE,FALSE)</formula>
    </cfRule>
    <cfRule type="expression" dxfId="119" priority="721">
      <formula>IF(AND(AL198&lt;0, RIGHT(TEXT(AL198,"0.#"),1)&lt;&gt;"."),TRUE,FALSE)</formula>
    </cfRule>
    <cfRule type="expression" dxfId="118" priority="722">
      <formula>IF(AND(AL198&lt;0, RIGHT(TEXT(AL198,"0.#"),1)="."),TRUE,FALSE)</formula>
    </cfRule>
  </conditionalFormatting>
  <conditionalFormatting sqref="Y198">
    <cfRule type="expression" dxfId="117" priority="717">
      <formula>IF(RIGHT(TEXT(Y198,"0.#"),1)=".",FALSE,TRUE)</formula>
    </cfRule>
    <cfRule type="expression" dxfId="116" priority="718">
      <formula>IF(RIGHT(TEXT(Y198,"0.#"),1)=".",TRUE,FALSE)</formula>
    </cfRule>
  </conditionalFormatting>
  <conditionalFormatting sqref="AU32">
    <cfRule type="expression" dxfId="115" priority="713">
      <formula>IF(RIGHT(TEXT(AU32,"0.#"),1)=".",FALSE,TRUE)</formula>
    </cfRule>
    <cfRule type="expression" dxfId="114" priority="714">
      <formula>IF(RIGHT(TEXT(AU32,"0.#"),1)=".",TRUE,FALSE)</formula>
    </cfRule>
  </conditionalFormatting>
  <conditionalFormatting sqref="AU31">
    <cfRule type="expression" dxfId="113" priority="715">
      <formula>IF(RIGHT(TEXT(AU31,"0.#"),1)=".",FALSE,TRUE)</formula>
    </cfRule>
    <cfRule type="expression" dxfId="112" priority="716">
      <formula>IF(RIGHT(TEXT(AU31,"0.#"),1)=".",TRUE,FALSE)</formula>
    </cfRule>
  </conditionalFormatting>
  <conditionalFormatting sqref="P28:AC28">
    <cfRule type="expression" dxfId="111" priority="711">
      <formula>IF(RIGHT(TEXT(P28,"0.#"),1)=".",FALSE,TRUE)</formula>
    </cfRule>
    <cfRule type="expression" dxfId="110" priority="712">
      <formula>IF(RIGHT(TEXT(P28,"0.#"),1)=".",TRUE,FALSE)</formula>
    </cfRule>
  </conditionalFormatting>
  <conditionalFormatting sqref="AM40">
    <cfRule type="expression" dxfId="109" priority="693">
      <formula>IF(RIGHT(TEXT(AM40,"0.#"),1)=".",FALSE,TRUE)</formula>
    </cfRule>
    <cfRule type="expression" dxfId="108" priority="694">
      <formula>IF(RIGHT(TEXT(AM40,"0.#"),1)=".",TRUE,FALSE)</formula>
    </cfRule>
  </conditionalFormatting>
  <conditionalFormatting sqref="AM39">
    <cfRule type="expression" dxfId="107" priority="695">
      <formula>IF(RIGHT(TEXT(AM39,"0.#"),1)=".",FALSE,TRUE)</formula>
    </cfRule>
    <cfRule type="expression" dxfId="106" priority="696">
      <formula>IF(RIGHT(TEXT(AM39,"0.#"),1)=".",TRUE,FALSE)</formula>
    </cfRule>
  </conditionalFormatting>
  <conditionalFormatting sqref="AE38">
    <cfRule type="expression" dxfId="105" priority="709">
      <formula>IF(RIGHT(TEXT(AE38,"0.#"),1)=".",FALSE,TRUE)</formula>
    </cfRule>
    <cfRule type="expression" dxfId="104" priority="710">
      <formula>IF(RIGHT(TEXT(AE38,"0.#"),1)=".",TRUE,FALSE)</formula>
    </cfRule>
  </conditionalFormatting>
  <conditionalFormatting sqref="AQ38:AQ40">
    <cfRule type="expression" dxfId="103" priority="691">
      <formula>IF(RIGHT(TEXT(AQ38,"0.#"),1)=".",FALSE,TRUE)</formula>
    </cfRule>
    <cfRule type="expression" dxfId="102" priority="692">
      <formula>IF(RIGHT(TEXT(AQ38,"0.#"),1)=".",TRUE,FALSE)</formula>
    </cfRule>
  </conditionalFormatting>
  <conditionalFormatting sqref="AU38:AU40">
    <cfRule type="expression" dxfId="101" priority="689">
      <formula>IF(RIGHT(TEXT(AU38,"0.#"),1)=".",FALSE,TRUE)</formula>
    </cfRule>
    <cfRule type="expression" dxfId="100" priority="690">
      <formula>IF(RIGHT(TEXT(AU38,"0.#"),1)=".",TRUE,FALSE)</formula>
    </cfRule>
  </conditionalFormatting>
  <conditionalFormatting sqref="AI40">
    <cfRule type="expression" dxfId="99" priority="703">
      <formula>IF(RIGHT(TEXT(AI40,"0.#"),1)=".",FALSE,TRUE)</formula>
    </cfRule>
    <cfRule type="expression" dxfId="98" priority="704">
      <formula>IF(RIGHT(TEXT(AI40,"0.#"),1)=".",TRUE,FALSE)</formula>
    </cfRule>
  </conditionalFormatting>
  <conditionalFormatting sqref="AE39">
    <cfRule type="expression" dxfId="97" priority="707">
      <formula>IF(RIGHT(TEXT(AE39,"0.#"),1)=".",FALSE,TRUE)</formula>
    </cfRule>
    <cfRule type="expression" dxfId="96" priority="708">
      <formula>IF(RIGHT(TEXT(AE39,"0.#"),1)=".",TRUE,FALSE)</formula>
    </cfRule>
  </conditionalFormatting>
  <conditionalFormatting sqref="AE40">
    <cfRule type="expression" dxfId="95" priority="705">
      <formula>IF(RIGHT(TEXT(AE40,"0.#"),1)=".",FALSE,TRUE)</formula>
    </cfRule>
    <cfRule type="expression" dxfId="94" priority="706">
      <formula>IF(RIGHT(TEXT(AE40,"0.#"),1)=".",TRUE,FALSE)</formula>
    </cfRule>
  </conditionalFormatting>
  <conditionalFormatting sqref="AM38">
    <cfRule type="expression" dxfId="93" priority="697">
      <formula>IF(RIGHT(TEXT(AM38,"0.#"),1)=".",FALSE,TRUE)</formula>
    </cfRule>
    <cfRule type="expression" dxfId="92" priority="698">
      <formula>IF(RIGHT(TEXT(AM38,"0.#"),1)=".",TRUE,FALSE)</formula>
    </cfRule>
  </conditionalFormatting>
  <conditionalFormatting sqref="AI38">
    <cfRule type="expression" dxfId="91" priority="699">
      <formula>IF(RIGHT(TEXT(AI38,"0.#"),1)=".",FALSE,TRUE)</formula>
    </cfRule>
    <cfRule type="expression" dxfId="90" priority="700">
      <formula>IF(RIGHT(TEXT(AI38,"0.#"),1)=".",TRUE,FALSE)</formula>
    </cfRule>
  </conditionalFormatting>
  <conditionalFormatting sqref="AI39">
    <cfRule type="expression" dxfId="89" priority="701">
      <formula>IF(RIGHT(TEXT(AI39,"0.#"),1)=".",FALSE,TRUE)</formula>
    </cfRule>
    <cfRule type="expression" dxfId="88" priority="702">
      <formula>IF(RIGHT(TEXT(AI39,"0.#"),1)=".",TRUE,FALSE)</formula>
    </cfRule>
  </conditionalFormatting>
  <conditionalFormatting sqref="AM34">
    <cfRule type="expression" dxfId="87" priority="577">
      <formula>IF(RIGHT(TEXT(AM34,"0.#"),1)=".",FALSE,TRUE)</formula>
    </cfRule>
    <cfRule type="expression" dxfId="86" priority="578">
      <formula>IF(RIGHT(TEXT(AM34,"0.#"),1)=".",TRUE,FALSE)</formula>
    </cfRule>
  </conditionalFormatting>
  <conditionalFormatting sqref="AE35 AM35">
    <cfRule type="expression" dxfId="85" priority="575">
      <formula>IF(RIGHT(TEXT(AE35,"0.#"),1)=".",FALSE,TRUE)</formula>
    </cfRule>
    <cfRule type="expression" dxfId="84" priority="576">
      <formula>IF(RIGHT(TEXT(AE35,"0.#"),1)=".",TRUE,FALSE)</formula>
    </cfRule>
  </conditionalFormatting>
  <conditionalFormatting sqref="AI35">
    <cfRule type="expression" dxfId="83" priority="573">
      <formula>IF(RIGHT(TEXT(AI35,"0.#"),1)=".",FALSE,TRUE)</formula>
    </cfRule>
    <cfRule type="expression" dxfId="82" priority="574">
      <formula>IF(RIGHT(TEXT(AI35,"0.#"),1)=".",TRUE,FALSE)</formula>
    </cfRule>
  </conditionalFormatting>
  <conditionalFormatting sqref="AQ35">
    <cfRule type="expression" dxfId="81" priority="571">
      <formula>IF(RIGHT(TEXT(AQ35,"0.#"),1)=".",FALSE,TRUE)</formula>
    </cfRule>
    <cfRule type="expression" dxfId="80" priority="572">
      <formula>IF(RIGHT(TEXT(AQ35,"0.#"),1)=".",TRUE,FALSE)</formula>
    </cfRule>
  </conditionalFormatting>
  <conditionalFormatting sqref="AE34 AQ34">
    <cfRule type="expression" dxfId="79" priority="581">
      <formula>IF(RIGHT(TEXT(AE34,"0.#"),1)=".",FALSE,TRUE)</formula>
    </cfRule>
    <cfRule type="expression" dxfId="78" priority="582">
      <formula>IF(RIGHT(TEXT(AE34,"0.#"),1)=".",TRUE,FALSE)</formula>
    </cfRule>
  </conditionalFormatting>
  <conditionalFormatting sqref="AI34">
    <cfRule type="expression" dxfId="77" priority="579">
      <formula>IF(RIGHT(TEXT(AI34,"0.#"),1)=".",FALSE,TRUE)</formula>
    </cfRule>
    <cfRule type="expression" dxfId="76" priority="580">
      <formula>IF(RIGHT(TEXT(AI34,"0.#"),1)=".",TRUE,FALSE)</formula>
    </cfRule>
  </conditionalFormatting>
  <conditionalFormatting sqref="AM47">
    <cfRule type="expression" dxfId="75" priority="19">
      <formula>IF(RIGHT(TEXT(AM47,"0.#"),1)=".",FALSE,TRUE)</formula>
    </cfRule>
    <cfRule type="expression" dxfId="74" priority="20">
      <formula>IF(RIGHT(TEXT(AM47,"0.#"),1)=".",TRUE,FALSE)</formula>
    </cfRule>
  </conditionalFormatting>
  <conditionalFormatting sqref="AM46">
    <cfRule type="expression" dxfId="73" priority="21">
      <formula>IF(RIGHT(TEXT(AM46,"0.#"),1)=".",FALSE,TRUE)</formula>
    </cfRule>
    <cfRule type="expression" dxfId="72" priority="22">
      <formula>IF(RIGHT(TEXT(AM46,"0.#"),1)=".",TRUE,FALSE)</formula>
    </cfRule>
  </conditionalFormatting>
  <conditionalFormatting sqref="AE45">
    <cfRule type="expression" dxfId="71" priority="35">
      <formula>IF(RIGHT(TEXT(AE45,"0.#"),1)=".",FALSE,TRUE)</formula>
    </cfRule>
    <cfRule type="expression" dxfId="70" priority="36">
      <formula>IF(RIGHT(TEXT(AE45,"0.#"),1)=".",TRUE,FALSE)</formula>
    </cfRule>
  </conditionalFormatting>
  <conditionalFormatting sqref="AQ45:AQ47">
    <cfRule type="expression" dxfId="69" priority="17">
      <formula>IF(RIGHT(TEXT(AQ45,"0.#"),1)=".",FALSE,TRUE)</formula>
    </cfRule>
    <cfRule type="expression" dxfId="68" priority="18">
      <formula>IF(RIGHT(TEXT(AQ45,"0.#"),1)=".",TRUE,FALSE)</formula>
    </cfRule>
  </conditionalFormatting>
  <conditionalFormatting sqref="AU45:AU47">
    <cfRule type="expression" dxfId="67" priority="15">
      <formula>IF(RIGHT(TEXT(AU45,"0.#"),1)=".",FALSE,TRUE)</formula>
    </cfRule>
    <cfRule type="expression" dxfId="66" priority="16">
      <formula>IF(RIGHT(TEXT(AU45,"0.#"),1)=".",TRUE,FALSE)</formula>
    </cfRule>
  </conditionalFormatting>
  <conditionalFormatting sqref="AI47">
    <cfRule type="expression" dxfId="65" priority="29">
      <formula>IF(RIGHT(TEXT(AI47,"0.#"),1)=".",FALSE,TRUE)</formula>
    </cfRule>
    <cfRule type="expression" dxfId="64" priority="30">
      <formula>IF(RIGHT(TEXT(AI47,"0.#"),1)=".",TRUE,FALSE)</formula>
    </cfRule>
  </conditionalFormatting>
  <conditionalFormatting sqref="AE46">
    <cfRule type="expression" dxfId="63" priority="33">
      <formula>IF(RIGHT(TEXT(AE46,"0.#"),1)=".",FALSE,TRUE)</formula>
    </cfRule>
    <cfRule type="expression" dxfId="62" priority="34">
      <formula>IF(RIGHT(TEXT(AE46,"0.#"),1)=".",TRUE,FALSE)</formula>
    </cfRule>
  </conditionalFormatting>
  <conditionalFormatting sqref="AE47">
    <cfRule type="expression" dxfId="61" priority="31">
      <formula>IF(RIGHT(TEXT(AE47,"0.#"),1)=".",FALSE,TRUE)</formula>
    </cfRule>
    <cfRule type="expression" dxfId="60" priority="32">
      <formula>IF(RIGHT(TEXT(AE47,"0.#"),1)=".",TRUE,FALSE)</formula>
    </cfRule>
  </conditionalFormatting>
  <conditionalFormatting sqref="AM45">
    <cfRule type="expression" dxfId="59" priority="23">
      <formula>IF(RIGHT(TEXT(AM45,"0.#"),1)=".",FALSE,TRUE)</formula>
    </cfRule>
    <cfRule type="expression" dxfId="58" priority="24">
      <formula>IF(RIGHT(TEXT(AM45,"0.#"),1)=".",TRUE,FALSE)</formula>
    </cfRule>
  </conditionalFormatting>
  <conditionalFormatting sqref="AI45">
    <cfRule type="expression" dxfId="57" priority="25">
      <formula>IF(RIGHT(TEXT(AI45,"0.#"),1)=".",FALSE,TRUE)</formula>
    </cfRule>
    <cfRule type="expression" dxfId="56" priority="26">
      <formula>IF(RIGHT(TEXT(AI45,"0.#"),1)=".",TRUE,FALSE)</formula>
    </cfRule>
  </conditionalFormatting>
  <conditionalFormatting sqref="AI46">
    <cfRule type="expression" dxfId="55" priority="27">
      <formula>IF(RIGHT(TEXT(AI46,"0.#"),1)=".",FALSE,TRUE)</formula>
    </cfRule>
    <cfRule type="expression" dxfId="54" priority="28">
      <formula>IF(RIGHT(TEXT(AI46,"0.#"),1)=".",TRUE,FALSE)</formula>
    </cfRule>
  </conditionalFormatting>
  <conditionalFormatting sqref="Y150">
    <cfRule type="expression" dxfId="53" priority="13">
      <formula>IF(RIGHT(TEXT(Y150,"0.#"),1)=".",FALSE,TRUE)</formula>
    </cfRule>
    <cfRule type="expression" dxfId="52" priority="14">
      <formula>IF(RIGHT(TEXT(Y150,"0.#"),1)=".",TRUE,FALSE)</formula>
    </cfRule>
  </conditionalFormatting>
  <conditionalFormatting sqref="AU146">
    <cfRule type="expression" dxfId="51" priority="11">
      <formula>IF(RIGHT(TEXT(AU146,"0.#"),1)=".",FALSE,TRUE)</formula>
    </cfRule>
    <cfRule type="expression" dxfId="50" priority="12">
      <formula>IF(RIGHT(TEXT(AU146,"0.#"),1)=".",TRUE,FALSE)</formula>
    </cfRule>
  </conditionalFormatting>
  <conditionalFormatting sqref="AU145">
    <cfRule type="expression" dxfId="49" priority="9">
      <formula>IF(RIGHT(TEXT(AU145,"0.#"),1)=".",FALSE,TRUE)</formula>
    </cfRule>
    <cfRule type="expression" dxfId="48" priority="10">
      <formula>IF(RIGHT(TEXT(AU145,"0.#"),1)=".",TRUE,FALSE)</formula>
    </cfRule>
  </conditionalFormatting>
  <conditionalFormatting sqref="AL182:AO182">
    <cfRule type="expression" dxfId="47" priority="5">
      <formula>IF(AND(AL182&gt;=0, RIGHT(TEXT(AL182,"0.#"),1)&lt;&gt;"."),TRUE,FALSE)</formula>
    </cfRule>
    <cfRule type="expression" dxfId="46" priority="6">
      <formula>IF(AND(AL182&gt;=0, RIGHT(TEXT(AL182,"0.#"),1)="."),TRUE,FALSE)</formula>
    </cfRule>
    <cfRule type="expression" dxfId="45" priority="7">
      <formula>IF(AND(AL182&lt;0, RIGHT(TEXT(AL182,"0.#"),1)&lt;&gt;"."),TRUE,FALSE)</formula>
    </cfRule>
    <cfRule type="expression" dxfId="44" priority="8">
      <formula>IF(AND(AL182&lt;0, RIGHT(TEXT(AL182,"0.#"),1)="."),TRUE,FALSE)</formula>
    </cfRule>
  </conditionalFormatting>
  <conditionalFormatting sqref="P27">
    <cfRule type="expression" dxfId="43" priority="3">
      <formula>IF(RIGHT(TEXT(P27,"0.#"),1)=".",FALSE,TRUE)</formula>
    </cfRule>
    <cfRule type="expression" dxfId="42" priority="4">
      <formula>IF(RIGHT(TEXT(P27,"0.#"),1)=".",TRUE,FALSE)</formula>
    </cfRule>
  </conditionalFormatting>
  <conditionalFormatting sqref="AR13:AX13">
    <cfRule type="expression" dxfId="41" priority="1">
      <formula>IF(RIGHT(TEXT(AR13,"0.#"),1)=".",FALSE,TRUE)</formula>
    </cfRule>
    <cfRule type="expression" dxfId="40" priority="2">
      <formula>IF(RIGHT(TEXT(AR13,"0.#"),1)=".",TRUE,FALSE)</formula>
    </cfRule>
  </conditionalFormatting>
  <dataValidations count="17">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77: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67:AK170 AH174:AK174 AH178:AK178 AH182:AK182 AH186:AK186 AH190:AK190 AH194:AK194 AH198:AK198 AH203:AK203">
      <formula1>OR(AND(MOD(IF(ISNUMBER(AH167), AH167, 0.5),1)=0, 0&lt;=AH167), AH167="-")</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AO161 AO199">
      <formula1>"　, ☑"</formula1>
    </dataValidation>
    <dataValidation type="list" allowBlank="1" showInputMessage="1" showErrorMessage="1" sqref="S5:X5">
      <formula1>T終了年度</formula1>
    </dataValidation>
    <dataValidation type="list" allowBlank="1" showInputMessage="1" showErrorMessage="1" sqref="H77:I81">
      <formula1>T事業番号</formula1>
    </dataValidation>
    <dataValidation type="custom" imeMode="disabled" allowBlank="1" showInputMessage="1" showErrorMessage="1" sqref="AY23 P13:AX13 AR15:AX15 P14:AQ18 AR18:AX18 P19:AJ19 AL203:AO203 Y145:AB146 AU145:AX146 Y150:AB150 AU150:AX150 Y154:AB155 AU154:AX155 Y159:AB159 AU159:AX159 Y167:AB170 AL167:AO170 Y174:AB174 AL174:AO174 Y178:AB178 AL178:AO178 Y182:AB182 AL182:AO182 Y186:AB186 AL186:AO186 Y190:AB190 AL190:AO190 Y194:AB194 AL194:AO194 Y198:AB198 AL198:AO198 Y203:AB203 AQ37:AR37 AU37:AX37 AE38:AX40 AE31:AX32 AE34:AX34 AQ44:AR44 AU44:AX44 AE45:AX47 P23:AC28">
      <formula1>OR(ISNUMBER(P13), P13="-")</formula1>
    </dataValidation>
    <dataValidation type="list" allowBlank="1" showInputMessage="1" showErrorMessage="1" sqref="Q103:R103 AC103:AD103 AO103:AP103">
      <formula1>#REF!</formula1>
    </dataValidation>
    <dataValidation type="custom" allowBlank="1" showInputMessage="1" showErrorMessage="1" errorTitle="法人番号チェック" error="法人番号は13桁の数字で入力してください。" sqref="J203:O203 J198:O198 J194:O194 J190:O190 J186:O186 J182:O182 J178:O178 J174:O174 J167:O170">
      <formula1>OR(J167="-",AND(LEN(J167)=13,IFERROR(SEARCH("-",J167),"")="",IFERROR(SEARCH(".",J167),"")="",ISNUMBER(J167)))</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40" max="49" man="1"/>
    <brk id="70" max="16383" man="1"/>
    <brk id="89" max="49" man="1"/>
    <brk id="103" max="49" man="1"/>
    <brk id="142"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C203:D203</xm:sqref>
        </x14:dataValidation>
        <x14:dataValidation type="list" allowBlank="1" showInputMessage="1" showErrorMessage="1">
          <x14:formula1>
            <xm:f>入力規則等!$AP$2:$AP$10</xm:f>
          </x14:formula1>
          <xm:sqref>AC203:AG203</xm:sqref>
        </x14:dataValidation>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AC167:AG170 AC174:AG174 AC178:AG178 AC182:AG182 AC186:AG186 AC190:AG190 AC194:AG194 AC198:AG198</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E77:G81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C77:D81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76</v>
      </c>
      <c r="B1" s="24" t="s">
        <v>77</v>
      </c>
      <c r="F1" s="25" t="s">
        <v>4</v>
      </c>
      <c r="G1" s="25" t="s">
        <v>66</v>
      </c>
      <c r="K1" s="26" t="s">
        <v>94</v>
      </c>
      <c r="L1" s="24" t="s">
        <v>77</v>
      </c>
      <c r="O1" s="12"/>
      <c r="P1" s="25" t="s">
        <v>5</v>
      </c>
      <c r="Q1" s="25" t="s">
        <v>66</v>
      </c>
      <c r="T1" s="12"/>
      <c r="U1" s="28" t="s">
        <v>157</v>
      </c>
      <c r="W1" s="28" t="s">
        <v>156</v>
      </c>
      <c r="Y1" s="28" t="s">
        <v>74</v>
      </c>
      <c r="Z1" s="28" t="s">
        <v>402</v>
      </c>
      <c r="AA1" s="28" t="s">
        <v>75</v>
      </c>
      <c r="AB1" s="28" t="s">
        <v>403</v>
      </c>
      <c r="AC1" s="28" t="s">
        <v>32</v>
      </c>
      <c r="AD1" s="27"/>
      <c r="AE1" s="28" t="s">
        <v>44</v>
      </c>
      <c r="AF1" s="29"/>
      <c r="AG1" s="50" t="s">
        <v>176</v>
      </c>
      <c r="AI1" s="50" t="s">
        <v>179</v>
      </c>
      <c r="AK1" s="50" t="s">
        <v>184</v>
      </c>
      <c r="AM1" s="76"/>
      <c r="AN1" s="76"/>
      <c r="AP1" s="27" t="s">
        <v>230</v>
      </c>
    </row>
    <row r="2" spans="1:42" ht="13.5" customHeight="1" x14ac:dyDescent="0.2">
      <c r="A2" s="13" t="s">
        <v>78</v>
      </c>
      <c r="B2" s="14"/>
      <c r="C2" s="12" t="str">
        <f>IF(B2="","",A2)</f>
        <v/>
      </c>
      <c r="D2" s="12" t="str">
        <f>IF(C2="","",IF(D1&lt;&gt;"",CONCATENATE(D1,"、",C2),C2))</f>
        <v/>
      </c>
      <c r="F2" s="11" t="s">
        <v>65</v>
      </c>
      <c r="G2" s="16" t="s">
        <v>593</v>
      </c>
      <c r="H2" s="12" t="str">
        <f>IF(G2="","",F2)</f>
        <v>一般会計</v>
      </c>
      <c r="I2" s="12" t="str">
        <f>IF(H2="","",IF(I1&lt;&gt;"",CONCATENATE(I1,"、",H2),H2))</f>
        <v>一般会計</v>
      </c>
      <c r="K2" s="13" t="s">
        <v>95</v>
      </c>
      <c r="L2" s="14"/>
      <c r="M2" s="12" t="str">
        <f>IF(L2="","",K2)</f>
        <v/>
      </c>
      <c r="N2" s="12" t="str">
        <f>IF(M2="","",IF(N1&lt;&gt;"",CONCATENATE(N1,"、",M2),M2))</f>
        <v/>
      </c>
      <c r="O2" s="12"/>
      <c r="P2" s="11" t="s">
        <v>67</v>
      </c>
      <c r="Q2" s="16" t="s">
        <v>593</v>
      </c>
      <c r="R2" s="12" t="str">
        <f>IF(Q2="","",P2)</f>
        <v>直接実施</v>
      </c>
      <c r="S2" s="12" t="str">
        <f>IF(R2="","",IF(S1&lt;&gt;"",CONCATENATE(S1,"、",R2),R2))</f>
        <v>直接実施</v>
      </c>
      <c r="T2" s="12"/>
      <c r="U2" s="90">
        <v>21</v>
      </c>
      <c r="W2" s="31" t="s">
        <v>162</v>
      </c>
      <c r="Y2" s="31" t="s">
        <v>61</v>
      </c>
      <c r="Z2" s="31" t="s">
        <v>61</v>
      </c>
      <c r="AA2" s="83" t="s">
        <v>272</v>
      </c>
      <c r="AB2" s="83" t="s">
        <v>497</v>
      </c>
      <c r="AC2" s="84" t="s">
        <v>127</v>
      </c>
      <c r="AD2" s="27"/>
      <c r="AE2" s="42" t="s">
        <v>158</v>
      </c>
      <c r="AF2" s="29"/>
      <c r="AG2" s="52" t="s">
        <v>238</v>
      </c>
      <c r="AI2" s="50" t="s">
        <v>269</v>
      </c>
      <c r="AK2" s="50" t="s">
        <v>185</v>
      </c>
      <c r="AM2" s="76"/>
      <c r="AN2" s="76"/>
      <c r="AP2" s="52" t="s">
        <v>238</v>
      </c>
    </row>
    <row r="3" spans="1:42" ht="13.5" customHeight="1" x14ac:dyDescent="0.2">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593</v>
      </c>
      <c r="R3" s="12" t="str">
        <f t="shared" ref="R3:R8" si="3">IF(Q3="","",P3)</f>
        <v>委託・請負</v>
      </c>
      <c r="S3" s="12" t="str">
        <f t="shared" ref="S3:S8" si="4">IF(R3="",S2,IF(S2&lt;&gt;"",CONCATENATE(S2,"、",R3),R3))</f>
        <v>直接実施、委託・請負</v>
      </c>
      <c r="T3" s="12"/>
      <c r="U3" s="31" t="s">
        <v>528</v>
      </c>
      <c r="W3" s="31" t="s">
        <v>137</v>
      </c>
      <c r="Y3" s="31" t="s">
        <v>62</v>
      </c>
      <c r="Z3" s="31" t="s">
        <v>404</v>
      </c>
      <c r="AA3" s="83" t="s">
        <v>370</v>
      </c>
      <c r="AB3" s="83" t="s">
        <v>498</v>
      </c>
      <c r="AC3" s="84" t="s">
        <v>128</v>
      </c>
      <c r="AD3" s="27"/>
      <c r="AE3" s="42" t="s">
        <v>159</v>
      </c>
      <c r="AF3" s="29"/>
      <c r="AG3" s="52" t="s">
        <v>239</v>
      </c>
      <c r="AI3" s="50" t="s">
        <v>178</v>
      </c>
      <c r="AK3" s="50" t="str">
        <f>CHAR(CODE(AK2)+1)</f>
        <v>B</v>
      </c>
      <c r="AM3" s="76"/>
      <c r="AN3" s="76"/>
      <c r="AP3" s="52" t="s">
        <v>239</v>
      </c>
    </row>
    <row r="4" spans="1:42" ht="13.5" customHeight="1" x14ac:dyDescent="0.2">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直接実施、委託・請負</v>
      </c>
      <c r="T4" s="12"/>
      <c r="U4" s="31" t="s">
        <v>582</v>
      </c>
      <c r="W4" s="31" t="s">
        <v>138</v>
      </c>
      <c r="Y4" s="31" t="s">
        <v>277</v>
      </c>
      <c r="Z4" s="31" t="s">
        <v>405</v>
      </c>
      <c r="AA4" s="83" t="s">
        <v>371</v>
      </c>
      <c r="AB4" s="83" t="s">
        <v>499</v>
      </c>
      <c r="AC4" s="83" t="s">
        <v>129</v>
      </c>
      <c r="AD4" s="27"/>
      <c r="AE4" s="42" t="s">
        <v>160</v>
      </c>
      <c r="AF4" s="29"/>
      <c r="AG4" s="52" t="s">
        <v>240</v>
      </c>
      <c r="AI4" s="50" t="s">
        <v>180</v>
      </c>
      <c r="AK4" s="50" t="str">
        <f t="shared" ref="AK4:AK49" si="7">CHAR(CODE(AK3)+1)</f>
        <v>C</v>
      </c>
      <c r="AM4" s="76"/>
      <c r="AN4" s="76"/>
      <c r="AP4" s="52" t="s">
        <v>240</v>
      </c>
    </row>
    <row r="5" spans="1:42" ht="13.5" customHeight="1" x14ac:dyDescent="0.2">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直接実施、委託・請負</v>
      </c>
      <c r="T5" s="12"/>
      <c r="W5" s="31" t="s">
        <v>552</v>
      </c>
      <c r="Y5" s="31" t="s">
        <v>278</v>
      </c>
      <c r="Z5" s="31" t="s">
        <v>406</v>
      </c>
      <c r="AA5" s="83" t="s">
        <v>372</v>
      </c>
      <c r="AB5" s="83" t="s">
        <v>500</v>
      </c>
      <c r="AC5" s="83" t="s">
        <v>161</v>
      </c>
      <c r="AD5" s="30"/>
      <c r="AE5" s="42" t="s">
        <v>250</v>
      </c>
      <c r="AF5" s="29"/>
      <c r="AG5" s="52" t="s">
        <v>241</v>
      </c>
      <c r="AI5" s="50" t="s">
        <v>275</v>
      </c>
      <c r="AK5" s="50" t="str">
        <f t="shared" si="7"/>
        <v>D</v>
      </c>
      <c r="AP5" s="52" t="s">
        <v>241</v>
      </c>
    </row>
    <row r="6" spans="1:42" ht="13.5" customHeight="1" x14ac:dyDescent="0.2">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直接実施、委託・請負</v>
      </c>
      <c r="T6" s="12"/>
      <c r="U6" s="31" t="s">
        <v>252</v>
      </c>
      <c r="W6" s="31" t="s">
        <v>554</v>
      </c>
      <c r="Y6" s="31" t="s">
        <v>279</v>
      </c>
      <c r="Z6" s="31" t="s">
        <v>407</v>
      </c>
      <c r="AA6" s="83" t="s">
        <v>373</v>
      </c>
      <c r="AB6" s="83" t="s">
        <v>501</v>
      </c>
      <c r="AC6" s="83" t="s">
        <v>130</v>
      </c>
      <c r="AD6" s="30"/>
      <c r="AE6" s="42" t="s">
        <v>248</v>
      </c>
      <c r="AF6" s="29"/>
      <c r="AG6" s="52" t="s">
        <v>242</v>
      </c>
      <c r="AI6" s="50" t="s">
        <v>276</v>
      </c>
      <c r="AK6" s="50" t="str">
        <f>CHAR(CODE(AK5)+1)</f>
        <v>E</v>
      </c>
      <c r="AP6" s="52" t="s">
        <v>242</v>
      </c>
    </row>
    <row r="7" spans="1:42" ht="13.5" customHeight="1" x14ac:dyDescent="0.2">
      <c r="A7" s="13" t="s">
        <v>83</v>
      </c>
      <c r="B7" s="14"/>
      <c r="C7" s="12" t="str">
        <f t="shared" si="0"/>
        <v/>
      </c>
      <c r="D7" s="12" t="str">
        <f t="shared" si="8"/>
        <v/>
      </c>
      <c r="F7" s="17" t="s">
        <v>195</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直接実施、委託・請負</v>
      </c>
      <c r="T7" s="12"/>
      <c r="U7" s="31"/>
      <c r="W7" s="31" t="s">
        <v>139</v>
      </c>
      <c r="Y7" s="31" t="s">
        <v>280</v>
      </c>
      <c r="Z7" s="31" t="s">
        <v>408</v>
      </c>
      <c r="AA7" s="83" t="s">
        <v>374</v>
      </c>
      <c r="AB7" s="83" t="s">
        <v>502</v>
      </c>
      <c r="AC7" s="30"/>
      <c r="AD7" s="30"/>
      <c r="AE7" s="31" t="s">
        <v>130</v>
      </c>
      <c r="AF7" s="29"/>
      <c r="AG7" s="52" t="s">
        <v>243</v>
      </c>
      <c r="AH7" s="78"/>
      <c r="AI7" s="52" t="s">
        <v>265</v>
      </c>
      <c r="AK7" s="50" t="str">
        <f>CHAR(CODE(AK6)+1)</f>
        <v>F</v>
      </c>
      <c r="AP7" s="52" t="s">
        <v>243</v>
      </c>
    </row>
    <row r="8" spans="1:42" ht="13.5" customHeight="1" x14ac:dyDescent="0.2">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直接実施、委託・請負</v>
      </c>
      <c r="T8" s="12"/>
      <c r="U8" s="31" t="s">
        <v>273</v>
      </c>
      <c r="W8" s="31" t="s">
        <v>140</v>
      </c>
      <c r="Y8" s="31" t="s">
        <v>281</v>
      </c>
      <c r="Z8" s="31" t="s">
        <v>409</v>
      </c>
      <c r="AA8" s="83" t="s">
        <v>375</v>
      </c>
      <c r="AB8" s="83" t="s">
        <v>503</v>
      </c>
      <c r="AC8" s="30"/>
      <c r="AD8" s="30"/>
      <c r="AE8" s="30"/>
      <c r="AF8" s="29"/>
      <c r="AG8" s="52" t="s">
        <v>244</v>
      </c>
      <c r="AI8" s="50" t="s">
        <v>266</v>
      </c>
      <c r="AK8" s="50" t="str">
        <f t="shared" si="7"/>
        <v>G</v>
      </c>
      <c r="AP8" s="52" t="s">
        <v>244</v>
      </c>
    </row>
    <row r="9" spans="1:42" ht="13.5" customHeight="1" x14ac:dyDescent="0.2">
      <c r="A9" s="13" t="s">
        <v>85</v>
      </c>
      <c r="B9" s="14" t="s">
        <v>593</v>
      </c>
      <c r="C9" s="12" t="str">
        <f t="shared" si="0"/>
        <v>高齢社会対策</v>
      </c>
      <c r="D9" s="12" t="str">
        <f t="shared" si="8"/>
        <v>高齢社会対策</v>
      </c>
      <c r="F9" s="17" t="s">
        <v>196</v>
      </c>
      <c r="G9" s="16"/>
      <c r="H9" s="12" t="str">
        <f t="shared" si="1"/>
        <v/>
      </c>
      <c r="I9" s="12" t="str">
        <f t="shared" si="5"/>
        <v>一般会計</v>
      </c>
      <c r="K9" s="13" t="s">
        <v>102</v>
      </c>
      <c r="L9" s="14"/>
      <c r="M9" s="12" t="str">
        <f t="shared" si="2"/>
        <v/>
      </c>
      <c r="N9" s="12" t="str">
        <f t="shared" si="6"/>
        <v/>
      </c>
      <c r="O9" s="12"/>
      <c r="P9" s="12"/>
      <c r="Q9" s="18"/>
      <c r="T9" s="12"/>
      <c r="U9" s="31" t="s">
        <v>274</v>
      </c>
      <c r="W9" s="31" t="s">
        <v>141</v>
      </c>
      <c r="Y9" s="31" t="s">
        <v>282</v>
      </c>
      <c r="Z9" s="31" t="s">
        <v>410</v>
      </c>
      <c r="AA9" s="83" t="s">
        <v>376</v>
      </c>
      <c r="AB9" s="83" t="s">
        <v>504</v>
      </c>
      <c r="AC9" s="30"/>
      <c r="AD9" s="30"/>
      <c r="AE9" s="30"/>
      <c r="AF9" s="29"/>
      <c r="AG9" s="52" t="s">
        <v>245</v>
      </c>
      <c r="AI9" s="75"/>
      <c r="AK9" s="50" t="str">
        <f t="shared" si="7"/>
        <v>H</v>
      </c>
      <c r="AP9" s="52" t="s">
        <v>245</v>
      </c>
    </row>
    <row r="10" spans="1:42" ht="13.5" customHeight="1" x14ac:dyDescent="0.2">
      <c r="A10" s="13" t="s">
        <v>217</v>
      </c>
      <c r="B10" s="14"/>
      <c r="C10" s="12" t="str">
        <f t="shared" si="0"/>
        <v/>
      </c>
      <c r="D10" s="12" t="str">
        <f t="shared" si="8"/>
        <v>高齢社会対策</v>
      </c>
      <c r="F10" s="17" t="s">
        <v>109</v>
      </c>
      <c r="G10" s="16"/>
      <c r="H10" s="12" t="str">
        <f t="shared" si="1"/>
        <v/>
      </c>
      <c r="I10" s="12" t="str">
        <f t="shared" si="5"/>
        <v>一般会計</v>
      </c>
      <c r="K10" s="13" t="s">
        <v>219</v>
      </c>
      <c r="L10" s="14"/>
      <c r="M10" s="12" t="str">
        <f t="shared" si="2"/>
        <v/>
      </c>
      <c r="N10" s="12" t="str">
        <f t="shared" si="6"/>
        <v/>
      </c>
      <c r="O10" s="12"/>
      <c r="P10" s="12" t="str">
        <f>S8</f>
        <v>直接実施、委託・請負</v>
      </c>
      <c r="Q10" s="18"/>
      <c r="T10" s="12"/>
      <c r="W10" s="31" t="s">
        <v>142</v>
      </c>
      <c r="Y10" s="31" t="s">
        <v>283</v>
      </c>
      <c r="Z10" s="31" t="s">
        <v>411</v>
      </c>
      <c r="AA10" s="83" t="s">
        <v>377</v>
      </c>
      <c r="AB10" s="83" t="s">
        <v>505</v>
      </c>
      <c r="AC10" s="30"/>
      <c r="AD10" s="30"/>
      <c r="AE10" s="30"/>
      <c r="AF10" s="29"/>
      <c r="AG10" s="52" t="s">
        <v>233</v>
      </c>
      <c r="AK10" s="50" t="str">
        <f t="shared" si="7"/>
        <v>I</v>
      </c>
      <c r="AP10" s="50" t="s">
        <v>231</v>
      </c>
    </row>
    <row r="11" spans="1:42" ht="13.5" customHeight="1" x14ac:dyDescent="0.2">
      <c r="A11" s="13" t="s">
        <v>86</v>
      </c>
      <c r="B11" s="14" t="s">
        <v>593</v>
      </c>
      <c r="C11" s="12" t="str">
        <f t="shared" si="0"/>
        <v>子ども・若者育成支援</v>
      </c>
      <c r="D11" s="12" t="str">
        <f t="shared" si="8"/>
        <v>高齢社会対策、子ども・若者育成支援</v>
      </c>
      <c r="F11" s="17" t="s">
        <v>110</v>
      </c>
      <c r="G11" s="16"/>
      <c r="H11" s="12" t="str">
        <f t="shared" si="1"/>
        <v/>
      </c>
      <c r="I11" s="12" t="str">
        <f t="shared" si="5"/>
        <v>一般会計</v>
      </c>
      <c r="K11" s="13" t="s">
        <v>103</v>
      </c>
      <c r="L11" s="14" t="s">
        <v>593</v>
      </c>
      <c r="M11" s="12" t="str">
        <f t="shared" si="2"/>
        <v>その他の事項経費</v>
      </c>
      <c r="N11" s="12" t="str">
        <f t="shared" si="6"/>
        <v>その他の事項経費</v>
      </c>
      <c r="O11" s="12"/>
      <c r="P11" s="12"/>
      <c r="Q11" s="18"/>
      <c r="T11" s="12"/>
      <c r="W11" s="31" t="s">
        <v>579</v>
      </c>
      <c r="Y11" s="31" t="s">
        <v>284</v>
      </c>
      <c r="Z11" s="31" t="s">
        <v>412</v>
      </c>
      <c r="AA11" s="83" t="s">
        <v>378</v>
      </c>
      <c r="AB11" s="83" t="s">
        <v>506</v>
      </c>
      <c r="AC11" s="30"/>
      <c r="AD11" s="30"/>
      <c r="AE11" s="30"/>
      <c r="AF11" s="29"/>
      <c r="AG11" s="50" t="s">
        <v>236</v>
      </c>
      <c r="AK11" s="50" t="str">
        <f t="shared" si="7"/>
        <v>J</v>
      </c>
    </row>
    <row r="12" spans="1:42" ht="13.5" customHeight="1" x14ac:dyDescent="0.2">
      <c r="A12" s="13" t="s">
        <v>87</v>
      </c>
      <c r="B12" s="14" t="s">
        <v>593</v>
      </c>
      <c r="C12" s="12" t="str">
        <f t="shared" ref="C12:C23" si="9">IF(B12="","",A12)</f>
        <v>障害者施策</v>
      </c>
      <c r="D12" s="12" t="str">
        <f t="shared" si="8"/>
        <v>高齢社会対策、子ども・若者育成支援、障害者施策</v>
      </c>
      <c r="F12" s="17" t="s">
        <v>111</v>
      </c>
      <c r="G12" s="16"/>
      <c r="H12" s="12" t="str">
        <f t="shared" si="1"/>
        <v/>
      </c>
      <c r="I12" s="12" t="str">
        <f t="shared" si="5"/>
        <v>一般会計</v>
      </c>
      <c r="K12" s="12"/>
      <c r="L12" s="12"/>
      <c r="O12" s="12"/>
      <c r="P12" s="12"/>
      <c r="Q12" s="18"/>
      <c r="T12" s="12"/>
      <c r="U12" s="28" t="s">
        <v>529</v>
      </c>
      <c r="W12" s="31" t="s">
        <v>143</v>
      </c>
      <c r="Y12" s="31" t="s">
        <v>285</v>
      </c>
      <c r="Z12" s="31" t="s">
        <v>413</v>
      </c>
      <c r="AA12" s="83" t="s">
        <v>379</v>
      </c>
      <c r="AB12" s="83" t="s">
        <v>507</v>
      </c>
      <c r="AC12" s="30"/>
      <c r="AD12" s="30"/>
      <c r="AE12" s="30"/>
      <c r="AF12" s="29"/>
      <c r="AG12" s="50" t="s">
        <v>234</v>
      </c>
      <c r="AK12" s="50" t="str">
        <f t="shared" si="7"/>
        <v>K</v>
      </c>
    </row>
    <row r="13" spans="1:42" ht="13.5" customHeight="1" x14ac:dyDescent="0.2">
      <c r="A13" s="13" t="s">
        <v>88</v>
      </c>
      <c r="B13" s="14" t="s">
        <v>593</v>
      </c>
      <c r="C13" s="12" t="str">
        <f t="shared" si="9"/>
        <v>少子化社会対策</v>
      </c>
      <c r="D13" s="12" t="str">
        <f t="shared" si="8"/>
        <v>高齢社会対策、子ども・若者育成支援、障害者施策、少子化社会対策</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286</v>
      </c>
      <c r="Z13" s="31" t="s">
        <v>414</v>
      </c>
      <c r="AA13" s="83" t="s">
        <v>380</v>
      </c>
      <c r="AB13" s="83" t="s">
        <v>508</v>
      </c>
      <c r="AC13" s="30"/>
      <c r="AD13" s="30"/>
      <c r="AE13" s="30"/>
      <c r="AF13" s="29"/>
      <c r="AG13" s="50" t="s">
        <v>235</v>
      </c>
      <c r="AK13" s="50" t="str">
        <f t="shared" si="7"/>
        <v>L</v>
      </c>
    </row>
    <row r="14" spans="1:42" ht="13.5" customHeight="1" x14ac:dyDescent="0.2">
      <c r="A14" s="13" t="s">
        <v>89</v>
      </c>
      <c r="B14" s="14" t="s">
        <v>593</v>
      </c>
      <c r="C14" s="12" t="str">
        <f t="shared" si="9"/>
        <v>食育推進</v>
      </c>
      <c r="D14" s="12" t="str">
        <f t="shared" si="8"/>
        <v>高齢社会対策、子ども・若者育成支援、障害者施策、少子化社会対策、食育推進</v>
      </c>
      <c r="F14" s="17" t="s">
        <v>113</v>
      </c>
      <c r="G14" s="16"/>
      <c r="H14" s="12" t="str">
        <f t="shared" si="1"/>
        <v/>
      </c>
      <c r="I14" s="12" t="str">
        <f t="shared" si="5"/>
        <v>一般会計</v>
      </c>
      <c r="K14" s="12"/>
      <c r="L14" s="12"/>
      <c r="O14" s="12"/>
      <c r="P14" s="12"/>
      <c r="Q14" s="18"/>
      <c r="T14" s="12"/>
      <c r="U14" s="31" t="s">
        <v>530</v>
      </c>
      <c r="W14" s="31" t="s">
        <v>145</v>
      </c>
      <c r="Y14" s="31" t="s">
        <v>287</v>
      </c>
      <c r="Z14" s="31" t="s">
        <v>415</v>
      </c>
      <c r="AA14" s="83" t="s">
        <v>381</v>
      </c>
      <c r="AB14" s="83" t="s">
        <v>509</v>
      </c>
      <c r="AC14" s="30"/>
      <c r="AD14" s="30"/>
      <c r="AE14" s="30"/>
      <c r="AF14" s="29"/>
      <c r="AG14" s="75"/>
      <c r="AK14" s="50" t="str">
        <f t="shared" si="7"/>
        <v>M</v>
      </c>
    </row>
    <row r="15" spans="1:42" ht="13.5" customHeight="1" x14ac:dyDescent="0.2">
      <c r="A15" s="13" t="s">
        <v>90</v>
      </c>
      <c r="B15" s="14" t="s">
        <v>593</v>
      </c>
      <c r="C15" s="12" t="str">
        <f t="shared" si="9"/>
        <v>男女共同参画</v>
      </c>
      <c r="D15" s="12" t="str">
        <f t="shared" si="8"/>
        <v>高齢社会対策、子ども・若者育成支援、障害者施策、少子化社会対策、食育推進、男女共同参画</v>
      </c>
      <c r="F15" s="17" t="s">
        <v>114</v>
      </c>
      <c r="G15" s="16"/>
      <c r="H15" s="12" t="str">
        <f t="shared" si="1"/>
        <v/>
      </c>
      <c r="I15" s="12" t="str">
        <f t="shared" si="5"/>
        <v>一般会計</v>
      </c>
      <c r="K15" s="12"/>
      <c r="L15" s="12"/>
      <c r="O15" s="12"/>
      <c r="P15" s="12"/>
      <c r="Q15" s="18"/>
      <c r="T15" s="12"/>
      <c r="U15" s="31" t="s">
        <v>531</v>
      </c>
      <c r="W15" s="31" t="s">
        <v>146</v>
      </c>
      <c r="Y15" s="31" t="s">
        <v>288</v>
      </c>
      <c r="Z15" s="31" t="s">
        <v>416</v>
      </c>
      <c r="AA15" s="83" t="s">
        <v>382</v>
      </c>
      <c r="AB15" s="83" t="s">
        <v>510</v>
      </c>
      <c r="AC15" s="30"/>
      <c r="AD15" s="30"/>
      <c r="AE15" s="30"/>
      <c r="AF15" s="29"/>
      <c r="AG15" s="76"/>
      <c r="AK15" s="50" t="str">
        <f t="shared" si="7"/>
        <v>N</v>
      </c>
    </row>
    <row r="16" spans="1:42" ht="13.5" customHeight="1" x14ac:dyDescent="0.2">
      <c r="A16" s="13" t="s">
        <v>91</v>
      </c>
      <c r="B16" s="14"/>
      <c r="C16" s="12" t="str">
        <f t="shared" si="9"/>
        <v/>
      </c>
      <c r="D16" s="12" t="str">
        <f t="shared" si="8"/>
        <v>高齢社会対策、子ども・若者育成支援、障害者施策、少子化社会対策、食育推進、男女共同参画</v>
      </c>
      <c r="F16" s="17" t="s">
        <v>115</v>
      </c>
      <c r="G16" s="16"/>
      <c r="H16" s="12" t="str">
        <f t="shared" si="1"/>
        <v/>
      </c>
      <c r="I16" s="12" t="str">
        <f t="shared" si="5"/>
        <v>一般会計</v>
      </c>
      <c r="K16" s="12"/>
      <c r="L16" s="12"/>
      <c r="O16" s="12"/>
      <c r="P16" s="12"/>
      <c r="Q16" s="18"/>
      <c r="T16" s="12"/>
      <c r="U16" s="31" t="s">
        <v>532</v>
      </c>
      <c r="W16" s="31" t="s">
        <v>147</v>
      </c>
      <c r="Y16" s="31" t="s">
        <v>289</v>
      </c>
      <c r="Z16" s="31" t="s">
        <v>417</v>
      </c>
      <c r="AA16" s="83" t="s">
        <v>383</v>
      </c>
      <c r="AB16" s="83" t="s">
        <v>511</v>
      </c>
      <c r="AC16" s="30"/>
      <c r="AD16" s="30"/>
      <c r="AE16" s="30"/>
      <c r="AF16" s="29"/>
      <c r="AG16" s="76"/>
      <c r="AK16" s="50" t="str">
        <f t="shared" si="7"/>
        <v>O</v>
      </c>
    </row>
    <row r="17" spans="1:37" ht="13.5" customHeight="1" x14ac:dyDescent="0.2">
      <c r="A17" s="13" t="s">
        <v>92</v>
      </c>
      <c r="B17" s="14"/>
      <c r="C17" s="12" t="str">
        <f t="shared" si="9"/>
        <v/>
      </c>
      <c r="D17" s="12" t="str">
        <f t="shared" si="8"/>
        <v>高齢社会対策、子ども・若者育成支援、障害者施策、少子化社会対策、食育推進、男女共同参画</v>
      </c>
      <c r="F17" s="17" t="s">
        <v>116</v>
      </c>
      <c r="G17" s="16"/>
      <c r="H17" s="12" t="str">
        <f t="shared" si="1"/>
        <v/>
      </c>
      <c r="I17" s="12" t="str">
        <f t="shared" si="5"/>
        <v>一般会計</v>
      </c>
      <c r="K17" s="12"/>
      <c r="L17" s="12"/>
      <c r="O17" s="12"/>
      <c r="P17" s="12"/>
      <c r="Q17" s="18"/>
      <c r="T17" s="12"/>
      <c r="U17" s="31" t="s">
        <v>550</v>
      </c>
      <c r="W17" s="31" t="s">
        <v>148</v>
      </c>
      <c r="Y17" s="31" t="s">
        <v>290</v>
      </c>
      <c r="Z17" s="31" t="s">
        <v>418</v>
      </c>
      <c r="AA17" s="83" t="s">
        <v>384</v>
      </c>
      <c r="AB17" s="83" t="s">
        <v>512</v>
      </c>
      <c r="AC17" s="30"/>
      <c r="AD17" s="30"/>
      <c r="AE17" s="30"/>
      <c r="AF17" s="29"/>
      <c r="AG17" s="76"/>
      <c r="AK17" s="50" t="str">
        <f t="shared" si="7"/>
        <v>P</v>
      </c>
    </row>
    <row r="18" spans="1:37" ht="13.5" customHeight="1" x14ac:dyDescent="0.2">
      <c r="A18" s="13" t="s">
        <v>93</v>
      </c>
      <c r="B18" s="14"/>
      <c r="C18" s="12" t="str">
        <f t="shared" si="9"/>
        <v/>
      </c>
      <c r="D18" s="12" t="str">
        <f t="shared" si="8"/>
        <v>高齢社会対策、子ども・若者育成支援、障害者施策、少子化社会対策、食育推進、男女共同参画</v>
      </c>
      <c r="F18" s="17" t="s">
        <v>117</v>
      </c>
      <c r="G18" s="16"/>
      <c r="H18" s="12" t="str">
        <f t="shared" si="1"/>
        <v/>
      </c>
      <c r="I18" s="12" t="str">
        <f t="shared" si="5"/>
        <v>一般会計</v>
      </c>
      <c r="K18" s="12"/>
      <c r="L18" s="12"/>
      <c r="O18" s="12"/>
      <c r="P18" s="12"/>
      <c r="Q18" s="18"/>
      <c r="T18" s="12"/>
      <c r="U18" s="31" t="s">
        <v>533</v>
      </c>
      <c r="W18" s="31" t="s">
        <v>149</v>
      </c>
      <c r="Y18" s="31" t="s">
        <v>291</v>
      </c>
      <c r="Z18" s="31" t="s">
        <v>419</v>
      </c>
      <c r="AA18" s="83" t="s">
        <v>385</v>
      </c>
      <c r="AB18" s="83" t="s">
        <v>513</v>
      </c>
      <c r="AC18" s="30"/>
      <c r="AD18" s="30"/>
      <c r="AE18" s="30"/>
      <c r="AF18" s="29"/>
      <c r="AK18" s="50" t="str">
        <f t="shared" si="7"/>
        <v>Q</v>
      </c>
    </row>
    <row r="19" spans="1:37" ht="13.5" customHeight="1" x14ac:dyDescent="0.2">
      <c r="A19" s="13" t="s">
        <v>206</v>
      </c>
      <c r="B19" s="14"/>
      <c r="C19" s="12" t="str">
        <f t="shared" si="9"/>
        <v/>
      </c>
      <c r="D19" s="12" t="str">
        <f t="shared" si="8"/>
        <v>高齢社会対策、子ども・若者育成支援、障害者施策、少子化社会対策、食育推進、男女共同参画</v>
      </c>
      <c r="F19" s="17" t="s">
        <v>118</v>
      </c>
      <c r="G19" s="16"/>
      <c r="H19" s="12" t="str">
        <f t="shared" si="1"/>
        <v/>
      </c>
      <c r="I19" s="12" t="str">
        <f t="shared" si="5"/>
        <v>一般会計</v>
      </c>
      <c r="K19" s="12"/>
      <c r="L19" s="12"/>
      <c r="O19" s="12"/>
      <c r="P19" s="12"/>
      <c r="Q19" s="18"/>
      <c r="T19" s="12"/>
      <c r="U19" s="31" t="s">
        <v>534</v>
      </c>
      <c r="W19" s="31" t="s">
        <v>150</v>
      </c>
      <c r="Y19" s="31" t="s">
        <v>292</v>
      </c>
      <c r="Z19" s="31" t="s">
        <v>420</v>
      </c>
      <c r="AA19" s="83" t="s">
        <v>386</v>
      </c>
      <c r="AB19" s="83" t="s">
        <v>514</v>
      </c>
      <c r="AC19" s="30"/>
      <c r="AD19" s="30"/>
      <c r="AE19" s="30"/>
      <c r="AF19" s="29"/>
      <c r="AK19" s="50" t="str">
        <f t="shared" si="7"/>
        <v>R</v>
      </c>
    </row>
    <row r="20" spans="1:37" ht="13.5" customHeight="1" x14ac:dyDescent="0.2">
      <c r="A20" s="13" t="s">
        <v>207</v>
      </c>
      <c r="B20" s="14"/>
      <c r="C20" s="12" t="str">
        <f t="shared" si="9"/>
        <v/>
      </c>
      <c r="D20" s="12" t="str">
        <f t="shared" si="8"/>
        <v>高齢社会対策、子ども・若者育成支援、障害者施策、少子化社会対策、食育推進、男女共同参画</v>
      </c>
      <c r="F20" s="17" t="s">
        <v>205</v>
      </c>
      <c r="G20" s="16"/>
      <c r="H20" s="12" t="str">
        <f t="shared" si="1"/>
        <v/>
      </c>
      <c r="I20" s="12" t="str">
        <f t="shared" si="5"/>
        <v>一般会計</v>
      </c>
      <c r="K20" s="12"/>
      <c r="L20" s="12"/>
      <c r="O20" s="12"/>
      <c r="P20" s="12"/>
      <c r="Q20" s="18"/>
      <c r="T20" s="12"/>
      <c r="U20" s="31" t="s">
        <v>535</v>
      </c>
      <c r="W20" s="31" t="s">
        <v>151</v>
      </c>
      <c r="Y20" s="31" t="s">
        <v>293</v>
      </c>
      <c r="Z20" s="31" t="s">
        <v>421</v>
      </c>
      <c r="AA20" s="83" t="s">
        <v>387</v>
      </c>
      <c r="AB20" s="83" t="s">
        <v>515</v>
      </c>
      <c r="AC20" s="30"/>
      <c r="AD20" s="30"/>
      <c r="AE20" s="30"/>
      <c r="AF20" s="29"/>
      <c r="AK20" s="50" t="str">
        <f t="shared" si="7"/>
        <v>S</v>
      </c>
    </row>
    <row r="21" spans="1:37" ht="13.5" customHeight="1" x14ac:dyDescent="0.2">
      <c r="A21" s="13" t="s">
        <v>208</v>
      </c>
      <c r="B21" s="14"/>
      <c r="C21" s="12" t="str">
        <f t="shared" si="9"/>
        <v/>
      </c>
      <c r="D21" s="12" t="str">
        <f t="shared" si="8"/>
        <v>高齢社会対策、子ども・若者育成支援、障害者施策、少子化社会対策、食育推進、男女共同参画</v>
      </c>
      <c r="F21" s="17" t="s">
        <v>119</v>
      </c>
      <c r="G21" s="16"/>
      <c r="H21" s="12" t="str">
        <f t="shared" si="1"/>
        <v/>
      </c>
      <c r="I21" s="12" t="str">
        <f t="shared" si="5"/>
        <v>一般会計</v>
      </c>
      <c r="K21" s="12"/>
      <c r="L21" s="12"/>
      <c r="O21" s="12"/>
      <c r="P21" s="12"/>
      <c r="Q21" s="18"/>
      <c r="T21" s="12"/>
      <c r="U21" s="31" t="s">
        <v>536</v>
      </c>
      <c r="W21" s="31" t="s">
        <v>152</v>
      </c>
      <c r="Y21" s="31" t="s">
        <v>294</v>
      </c>
      <c r="Z21" s="31" t="s">
        <v>422</v>
      </c>
      <c r="AA21" s="83" t="s">
        <v>388</v>
      </c>
      <c r="AB21" s="83" t="s">
        <v>516</v>
      </c>
      <c r="AC21" s="30"/>
      <c r="AD21" s="30"/>
      <c r="AE21" s="30"/>
      <c r="AF21" s="29"/>
      <c r="AK21" s="50" t="str">
        <f t="shared" si="7"/>
        <v>T</v>
      </c>
    </row>
    <row r="22" spans="1:37" ht="13.5" customHeight="1" x14ac:dyDescent="0.2">
      <c r="A22" s="13" t="s">
        <v>209</v>
      </c>
      <c r="B22" s="14"/>
      <c r="C22" s="12" t="str">
        <f t="shared" si="9"/>
        <v/>
      </c>
      <c r="D22" s="12" t="str">
        <f>IF(C22="",D21,IF(D21&lt;&gt;"",CONCATENATE(D21,"、",C22),C22))</f>
        <v>高齢社会対策、子ども・若者育成支援、障害者施策、少子化社会対策、食育推進、男女共同参画</v>
      </c>
      <c r="F22" s="17" t="s">
        <v>120</v>
      </c>
      <c r="G22" s="16"/>
      <c r="H22" s="12" t="str">
        <f t="shared" si="1"/>
        <v/>
      </c>
      <c r="I22" s="12" t="str">
        <f t="shared" si="5"/>
        <v>一般会計</v>
      </c>
      <c r="K22" s="12"/>
      <c r="L22" s="12"/>
      <c r="O22" s="12"/>
      <c r="P22" s="12"/>
      <c r="Q22" s="18"/>
      <c r="T22" s="12"/>
      <c r="U22" s="31" t="s">
        <v>581</v>
      </c>
      <c r="W22" s="31" t="s">
        <v>153</v>
      </c>
      <c r="Y22" s="31" t="s">
        <v>295</v>
      </c>
      <c r="Z22" s="31" t="s">
        <v>423</v>
      </c>
      <c r="AA22" s="83" t="s">
        <v>389</v>
      </c>
      <c r="AB22" s="83" t="s">
        <v>517</v>
      </c>
      <c r="AC22" s="30"/>
      <c r="AD22" s="30"/>
      <c r="AE22" s="30"/>
      <c r="AF22" s="29"/>
      <c r="AK22" s="50" t="str">
        <f t="shared" si="7"/>
        <v>U</v>
      </c>
    </row>
    <row r="23" spans="1:37" ht="13.5" customHeight="1" x14ac:dyDescent="0.2">
      <c r="A23" s="81" t="s">
        <v>267</v>
      </c>
      <c r="B23" s="14"/>
      <c r="C23" s="12" t="str">
        <f t="shared" si="9"/>
        <v/>
      </c>
      <c r="D23" s="12" t="str">
        <f>IF(C23="",D22,IF(D22&lt;&gt;"",CONCATENATE(D22,"、",C23),C23))</f>
        <v>高齢社会対策、子ども・若者育成支援、障害者施策、少子化社会対策、食育推進、男女共同参画</v>
      </c>
      <c r="F23" s="17" t="s">
        <v>121</v>
      </c>
      <c r="G23" s="16"/>
      <c r="H23" s="12" t="str">
        <f t="shared" si="1"/>
        <v/>
      </c>
      <c r="I23" s="12" t="str">
        <f t="shared" si="5"/>
        <v>一般会計</v>
      </c>
      <c r="K23" s="12"/>
      <c r="L23" s="12"/>
      <c r="O23" s="12"/>
      <c r="P23" s="12"/>
      <c r="Q23" s="18"/>
      <c r="T23" s="12"/>
      <c r="U23" s="31" t="s">
        <v>537</v>
      </c>
      <c r="W23" s="31" t="s">
        <v>154</v>
      </c>
      <c r="Y23" s="31" t="s">
        <v>296</v>
      </c>
      <c r="Z23" s="31" t="s">
        <v>424</v>
      </c>
      <c r="AA23" s="83" t="s">
        <v>390</v>
      </c>
      <c r="AB23" s="83" t="s">
        <v>518</v>
      </c>
      <c r="AC23" s="30"/>
      <c r="AD23" s="30"/>
      <c r="AE23" s="30"/>
      <c r="AF23" s="29"/>
      <c r="AK23" s="50" t="str">
        <f t="shared" si="7"/>
        <v>V</v>
      </c>
    </row>
    <row r="24" spans="1:37" ht="13.5" customHeight="1" x14ac:dyDescent="0.2">
      <c r="A24" s="93"/>
      <c r="B24" s="79"/>
      <c r="F24" s="17" t="s">
        <v>270</v>
      </c>
      <c r="G24" s="16"/>
      <c r="H24" s="12" t="str">
        <f t="shared" si="1"/>
        <v/>
      </c>
      <c r="I24" s="12" t="str">
        <f t="shared" si="5"/>
        <v>一般会計</v>
      </c>
      <c r="K24" s="12"/>
      <c r="L24" s="12"/>
      <c r="O24" s="12"/>
      <c r="P24" s="12"/>
      <c r="Q24" s="18"/>
      <c r="T24" s="12"/>
      <c r="U24" s="31" t="s">
        <v>538</v>
      </c>
      <c r="W24" s="31" t="s">
        <v>155</v>
      </c>
      <c r="Y24" s="31" t="s">
        <v>297</v>
      </c>
      <c r="Z24" s="31" t="s">
        <v>425</v>
      </c>
      <c r="AA24" s="83" t="s">
        <v>391</v>
      </c>
      <c r="AB24" s="83" t="s">
        <v>519</v>
      </c>
      <c r="AC24" s="30"/>
      <c r="AD24" s="30"/>
      <c r="AE24" s="30"/>
      <c r="AF24" s="29"/>
      <c r="AK24" s="50" t="str">
        <f>CHAR(CODE(AK23)+1)</f>
        <v>W</v>
      </c>
    </row>
    <row r="25" spans="1:37" ht="13.5" customHeight="1" x14ac:dyDescent="0.2">
      <c r="A25" s="80"/>
      <c r="B25" s="79"/>
      <c r="F25" s="17" t="s">
        <v>122</v>
      </c>
      <c r="G25" s="16"/>
      <c r="H25" s="12" t="str">
        <f t="shared" si="1"/>
        <v/>
      </c>
      <c r="I25" s="12" t="str">
        <f t="shared" si="5"/>
        <v>一般会計</v>
      </c>
      <c r="K25" s="12"/>
      <c r="L25" s="12"/>
      <c r="O25" s="12"/>
      <c r="P25" s="12"/>
      <c r="Q25" s="18"/>
      <c r="T25" s="12"/>
      <c r="U25" s="31" t="s">
        <v>539</v>
      </c>
      <c r="W25" s="73"/>
      <c r="Y25" s="31" t="s">
        <v>298</v>
      </c>
      <c r="Z25" s="31" t="s">
        <v>426</v>
      </c>
      <c r="AA25" s="83" t="s">
        <v>392</v>
      </c>
      <c r="AB25" s="83" t="s">
        <v>520</v>
      </c>
      <c r="AC25" s="30"/>
      <c r="AD25" s="30"/>
      <c r="AE25" s="30"/>
      <c r="AF25" s="29"/>
      <c r="AK25" s="50" t="str">
        <f t="shared" si="7"/>
        <v>X</v>
      </c>
    </row>
    <row r="26" spans="1:37" ht="13.5" customHeight="1" x14ac:dyDescent="0.2">
      <c r="A26" s="80"/>
      <c r="B26" s="79"/>
      <c r="F26" s="17" t="s">
        <v>123</v>
      </c>
      <c r="G26" s="16"/>
      <c r="H26" s="12" t="str">
        <f t="shared" si="1"/>
        <v/>
      </c>
      <c r="I26" s="12" t="str">
        <f t="shared" si="5"/>
        <v>一般会計</v>
      </c>
      <c r="K26" s="12"/>
      <c r="L26" s="12"/>
      <c r="O26" s="12"/>
      <c r="P26" s="12"/>
      <c r="Q26" s="18"/>
      <c r="T26" s="12"/>
      <c r="U26" s="31" t="s">
        <v>540</v>
      </c>
      <c r="Y26" s="31" t="s">
        <v>299</v>
      </c>
      <c r="Z26" s="31" t="s">
        <v>427</v>
      </c>
      <c r="AA26" s="83" t="s">
        <v>393</v>
      </c>
      <c r="AB26" s="83" t="s">
        <v>521</v>
      </c>
      <c r="AC26" s="30"/>
      <c r="AD26" s="30"/>
      <c r="AE26" s="30"/>
      <c r="AF26" s="29"/>
      <c r="AK26" s="50" t="str">
        <f t="shared" si="7"/>
        <v>Y</v>
      </c>
    </row>
    <row r="27" spans="1:37" ht="13.5" customHeight="1" x14ac:dyDescent="0.2">
      <c r="A27" s="12" t="str">
        <f>IF(D23="", "-", D23)</f>
        <v>高齢社会対策、子ども・若者育成支援、障害者施策、少子化社会対策、食育推進、男女共同参画</v>
      </c>
      <c r="B27" s="12"/>
      <c r="F27" s="17" t="s">
        <v>124</v>
      </c>
      <c r="G27" s="16"/>
      <c r="H27" s="12" t="str">
        <f t="shared" si="1"/>
        <v/>
      </c>
      <c r="I27" s="12" t="str">
        <f t="shared" si="5"/>
        <v>一般会計</v>
      </c>
      <c r="K27" s="12"/>
      <c r="L27" s="12"/>
      <c r="O27" s="12"/>
      <c r="P27" s="12"/>
      <c r="Q27" s="18"/>
      <c r="T27" s="12"/>
      <c r="U27" s="31" t="s">
        <v>541</v>
      </c>
      <c r="Y27" s="31" t="s">
        <v>300</v>
      </c>
      <c r="Z27" s="31" t="s">
        <v>428</v>
      </c>
      <c r="AA27" s="83" t="s">
        <v>394</v>
      </c>
      <c r="AB27" s="83" t="s">
        <v>522</v>
      </c>
      <c r="AC27" s="30"/>
      <c r="AD27" s="30"/>
      <c r="AE27" s="30"/>
      <c r="AF27" s="29"/>
      <c r="AK27" s="50" t="str">
        <f>CHAR(CODE(AK26)+1)</f>
        <v>Z</v>
      </c>
    </row>
    <row r="28" spans="1:37" ht="13.5" customHeight="1" x14ac:dyDescent="0.2">
      <c r="B28" s="12"/>
      <c r="F28" s="17" t="s">
        <v>125</v>
      </c>
      <c r="G28" s="16"/>
      <c r="H28" s="12" t="str">
        <f t="shared" si="1"/>
        <v/>
      </c>
      <c r="I28" s="12" t="str">
        <f t="shared" si="5"/>
        <v>一般会計</v>
      </c>
      <c r="K28" s="12"/>
      <c r="L28" s="12"/>
      <c r="O28" s="12"/>
      <c r="P28" s="12"/>
      <c r="Q28" s="18"/>
      <c r="T28" s="12"/>
      <c r="U28" s="31" t="s">
        <v>542</v>
      </c>
      <c r="Y28" s="31" t="s">
        <v>301</v>
      </c>
      <c r="Z28" s="31" t="s">
        <v>429</v>
      </c>
      <c r="AA28" s="83" t="s">
        <v>395</v>
      </c>
      <c r="AB28" s="83" t="s">
        <v>523</v>
      </c>
      <c r="AC28" s="30"/>
      <c r="AD28" s="30"/>
      <c r="AE28" s="30"/>
      <c r="AF28" s="29"/>
      <c r="AK28" s="50" t="s">
        <v>186</v>
      </c>
    </row>
    <row r="29" spans="1:37" ht="13.5" customHeight="1" x14ac:dyDescent="0.2">
      <c r="A29" s="12"/>
      <c r="B29" s="12"/>
      <c r="F29" s="17" t="s">
        <v>197</v>
      </c>
      <c r="G29" s="16"/>
      <c r="H29" s="12" t="str">
        <f t="shared" si="1"/>
        <v/>
      </c>
      <c r="I29" s="12" t="str">
        <f t="shared" si="5"/>
        <v>一般会計</v>
      </c>
      <c r="K29" s="12"/>
      <c r="L29" s="12"/>
      <c r="O29" s="12"/>
      <c r="P29" s="12"/>
      <c r="Q29" s="18"/>
      <c r="T29" s="12"/>
      <c r="U29" s="31" t="s">
        <v>543</v>
      </c>
      <c r="Y29" s="31" t="s">
        <v>302</v>
      </c>
      <c r="Z29" s="31" t="s">
        <v>430</v>
      </c>
      <c r="AA29" s="83" t="s">
        <v>396</v>
      </c>
      <c r="AB29" s="83" t="s">
        <v>524</v>
      </c>
      <c r="AC29" s="30"/>
      <c r="AD29" s="30"/>
      <c r="AE29" s="30"/>
      <c r="AF29" s="29"/>
      <c r="AK29" s="50" t="str">
        <f t="shared" si="7"/>
        <v>b</v>
      </c>
    </row>
    <row r="30" spans="1:37" ht="13.5" customHeight="1" x14ac:dyDescent="0.2">
      <c r="A30" s="12"/>
      <c r="B30" s="12"/>
      <c r="F30" s="17" t="s">
        <v>198</v>
      </c>
      <c r="G30" s="16"/>
      <c r="H30" s="12" t="str">
        <f t="shared" si="1"/>
        <v/>
      </c>
      <c r="I30" s="12" t="str">
        <f t="shared" si="5"/>
        <v>一般会計</v>
      </c>
      <c r="K30" s="12"/>
      <c r="L30" s="12"/>
      <c r="O30" s="12"/>
      <c r="P30" s="12"/>
      <c r="Q30" s="18"/>
      <c r="T30" s="12"/>
      <c r="U30" s="31" t="s">
        <v>544</v>
      </c>
      <c r="Y30" s="31" t="s">
        <v>303</v>
      </c>
      <c r="Z30" s="31" t="s">
        <v>431</v>
      </c>
      <c r="AA30" s="83" t="s">
        <v>397</v>
      </c>
      <c r="AB30" s="83" t="s">
        <v>525</v>
      </c>
      <c r="AC30" s="30"/>
      <c r="AD30" s="30"/>
      <c r="AE30" s="30"/>
      <c r="AF30" s="29"/>
      <c r="AK30" s="50" t="str">
        <f t="shared" si="7"/>
        <v>c</v>
      </c>
    </row>
    <row r="31" spans="1:37" ht="13.5" customHeight="1" x14ac:dyDescent="0.2">
      <c r="A31" s="12"/>
      <c r="B31" s="12"/>
      <c r="F31" s="17" t="s">
        <v>199</v>
      </c>
      <c r="G31" s="16"/>
      <c r="H31" s="12" t="str">
        <f t="shared" si="1"/>
        <v/>
      </c>
      <c r="I31" s="12" t="str">
        <f t="shared" si="5"/>
        <v>一般会計</v>
      </c>
      <c r="K31" s="12"/>
      <c r="L31" s="12"/>
      <c r="O31" s="12"/>
      <c r="P31" s="12"/>
      <c r="Q31" s="18"/>
      <c r="T31" s="12"/>
      <c r="U31" s="31" t="s">
        <v>545</v>
      </c>
      <c r="Y31" s="31" t="s">
        <v>304</v>
      </c>
      <c r="Z31" s="31" t="s">
        <v>432</v>
      </c>
      <c r="AA31" s="83" t="s">
        <v>398</v>
      </c>
      <c r="AB31" s="83" t="s">
        <v>526</v>
      </c>
      <c r="AC31" s="30"/>
      <c r="AD31" s="30"/>
      <c r="AE31" s="30"/>
      <c r="AF31" s="29"/>
      <c r="AK31" s="50" t="str">
        <f t="shared" si="7"/>
        <v>d</v>
      </c>
    </row>
    <row r="32" spans="1:37" ht="13.5" customHeight="1" x14ac:dyDescent="0.2">
      <c r="A32" s="12"/>
      <c r="B32" s="12"/>
      <c r="F32" s="17" t="s">
        <v>200</v>
      </c>
      <c r="G32" s="16"/>
      <c r="H32" s="12" t="str">
        <f t="shared" si="1"/>
        <v/>
      </c>
      <c r="I32" s="12" t="str">
        <f t="shared" si="5"/>
        <v>一般会計</v>
      </c>
      <c r="K32" s="12"/>
      <c r="L32" s="12"/>
      <c r="O32" s="12"/>
      <c r="P32" s="12"/>
      <c r="Q32" s="18"/>
      <c r="T32" s="12"/>
      <c r="U32" s="31" t="s">
        <v>546</v>
      </c>
      <c r="Y32" s="31" t="s">
        <v>305</v>
      </c>
      <c r="Z32" s="31" t="s">
        <v>433</v>
      </c>
      <c r="AA32" s="83" t="s">
        <v>63</v>
      </c>
      <c r="AB32" s="83" t="s">
        <v>63</v>
      </c>
      <c r="AC32" s="30"/>
      <c r="AD32" s="30"/>
      <c r="AE32" s="30"/>
      <c r="AF32" s="29"/>
      <c r="AK32" s="50" t="str">
        <f t="shared" si="7"/>
        <v>e</v>
      </c>
    </row>
    <row r="33" spans="1:37" ht="13.5" customHeight="1" x14ac:dyDescent="0.2">
      <c r="A33" s="12"/>
      <c r="B33" s="12"/>
      <c r="F33" s="17" t="s">
        <v>201</v>
      </c>
      <c r="G33" s="16"/>
      <c r="H33" s="12" t="str">
        <f t="shared" si="1"/>
        <v/>
      </c>
      <c r="I33" s="12" t="str">
        <f t="shared" si="5"/>
        <v>一般会計</v>
      </c>
      <c r="K33" s="12"/>
      <c r="L33" s="12"/>
      <c r="O33" s="12"/>
      <c r="P33" s="12"/>
      <c r="Q33" s="18"/>
      <c r="T33" s="12"/>
      <c r="U33" s="31" t="s">
        <v>547</v>
      </c>
      <c r="Y33" s="31" t="s">
        <v>306</v>
      </c>
      <c r="Z33" s="31" t="s">
        <v>434</v>
      </c>
      <c r="AA33" s="73"/>
      <c r="AB33" s="30"/>
      <c r="AC33" s="30"/>
      <c r="AD33" s="30"/>
      <c r="AE33" s="30"/>
      <c r="AF33" s="29"/>
      <c r="AK33" s="50" t="str">
        <f t="shared" si="7"/>
        <v>f</v>
      </c>
    </row>
    <row r="34" spans="1:37" ht="13.5" customHeight="1" x14ac:dyDescent="0.2">
      <c r="A34" s="12"/>
      <c r="B34" s="12"/>
      <c r="F34" s="17" t="s">
        <v>202</v>
      </c>
      <c r="G34" s="16"/>
      <c r="H34" s="12" t="str">
        <f t="shared" si="1"/>
        <v/>
      </c>
      <c r="I34" s="12" t="str">
        <f t="shared" si="5"/>
        <v>一般会計</v>
      </c>
      <c r="K34" s="12"/>
      <c r="L34" s="12"/>
      <c r="O34" s="12"/>
      <c r="P34" s="12"/>
      <c r="Q34" s="18"/>
      <c r="T34" s="12"/>
      <c r="U34" s="31" t="s">
        <v>548</v>
      </c>
      <c r="Y34" s="31" t="s">
        <v>307</v>
      </c>
      <c r="Z34" s="31" t="s">
        <v>435</v>
      </c>
      <c r="AB34" s="30"/>
      <c r="AC34" s="30"/>
      <c r="AD34" s="30"/>
      <c r="AE34" s="30"/>
      <c r="AF34" s="29"/>
      <c r="AK34" s="50" t="str">
        <f t="shared" si="7"/>
        <v>g</v>
      </c>
    </row>
    <row r="35" spans="1:37" ht="13.5" customHeight="1" x14ac:dyDescent="0.2">
      <c r="A35" s="12"/>
      <c r="B35" s="12"/>
      <c r="F35" s="17" t="s">
        <v>203</v>
      </c>
      <c r="G35" s="16"/>
      <c r="H35" s="12" t="str">
        <f t="shared" si="1"/>
        <v/>
      </c>
      <c r="I35" s="12" t="str">
        <f t="shared" si="5"/>
        <v>一般会計</v>
      </c>
      <c r="K35" s="12"/>
      <c r="L35" s="12"/>
      <c r="O35" s="12"/>
      <c r="P35" s="12"/>
      <c r="Q35" s="18"/>
      <c r="T35" s="12"/>
      <c r="U35" s="31" t="s">
        <v>549</v>
      </c>
      <c r="Y35" s="31" t="s">
        <v>308</v>
      </c>
      <c r="Z35" s="31" t="s">
        <v>436</v>
      </c>
      <c r="AC35" s="30"/>
      <c r="AF35" s="29"/>
      <c r="AK35" s="50" t="str">
        <f t="shared" si="7"/>
        <v>h</v>
      </c>
    </row>
    <row r="36" spans="1:37" ht="13.5" customHeight="1" x14ac:dyDescent="0.2">
      <c r="A36" s="12"/>
      <c r="B36" s="12"/>
      <c r="F36" s="17" t="s">
        <v>204</v>
      </c>
      <c r="G36" s="16"/>
      <c r="H36" s="12" t="str">
        <f t="shared" si="1"/>
        <v/>
      </c>
      <c r="I36" s="12" t="str">
        <f t="shared" si="5"/>
        <v>一般会計</v>
      </c>
      <c r="K36" s="12"/>
      <c r="L36" s="12"/>
      <c r="O36" s="12"/>
      <c r="P36" s="12"/>
      <c r="Q36" s="18"/>
      <c r="T36" s="12"/>
      <c r="Y36" s="31" t="s">
        <v>309</v>
      </c>
      <c r="Z36" s="31" t="s">
        <v>437</v>
      </c>
      <c r="AF36" s="29"/>
      <c r="AK36" s="50"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310</v>
      </c>
      <c r="Z37" s="31" t="s">
        <v>438</v>
      </c>
      <c r="AF37" s="29"/>
      <c r="AK37" s="50" t="str">
        <f t="shared" si="7"/>
        <v>j</v>
      </c>
    </row>
    <row r="38" spans="1:37" x14ac:dyDescent="0.2">
      <c r="A38" s="12"/>
      <c r="B38" s="12"/>
      <c r="F38" s="12"/>
      <c r="G38" s="18"/>
      <c r="K38" s="12"/>
      <c r="L38" s="12"/>
      <c r="O38" s="12"/>
      <c r="P38" s="12"/>
      <c r="Q38" s="18"/>
      <c r="T38" s="12"/>
      <c r="Y38" s="31" t="s">
        <v>311</v>
      </c>
      <c r="Z38" s="31" t="s">
        <v>439</v>
      </c>
      <c r="AF38" s="29"/>
      <c r="AK38" s="50" t="str">
        <f t="shared" si="7"/>
        <v>k</v>
      </c>
    </row>
    <row r="39" spans="1:37" x14ac:dyDescent="0.2">
      <c r="A39" s="12"/>
      <c r="B39" s="12"/>
      <c r="F39" s="12" t="str">
        <f>I37</f>
        <v>一般会計</v>
      </c>
      <c r="G39" s="18"/>
      <c r="K39" s="12"/>
      <c r="L39" s="12"/>
      <c r="O39" s="12"/>
      <c r="P39" s="12"/>
      <c r="Q39" s="18"/>
      <c r="T39" s="12"/>
      <c r="U39" s="31" t="s">
        <v>551</v>
      </c>
      <c r="Y39" s="31" t="s">
        <v>312</v>
      </c>
      <c r="Z39" s="31" t="s">
        <v>440</v>
      </c>
      <c r="AF39" s="29"/>
      <c r="AK39" s="50" t="str">
        <f t="shared" si="7"/>
        <v>l</v>
      </c>
    </row>
    <row r="40" spans="1:37" x14ac:dyDescent="0.2">
      <c r="A40" s="12"/>
      <c r="B40" s="12"/>
      <c r="F40" s="12"/>
      <c r="G40" s="18"/>
      <c r="K40" s="12"/>
      <c r="L40" s="12"/>
      <c r="O40" s="12"/>
      <c r="P40" s="12"/>
      <c r="Q40" s="18"/>
      <c r="T40" s="12"/>
      <c r="U40" s="31"/>
      <c r="Y40" s="31" t="s">
        <v>313</v>
      </c>
      <c r="Z40" s="31" t="s">
        <v>441</v>
      </c>
      <c r="AF40" s="29"/>
      <c r="AK40" s="50" t="str">
        <f t="shared" si="7"/>
        <v>m</v>
      </c>
    </row>
    <row r="41" spans="1:37" x14ac:dyDescent="0.2">
      <c r="A41" s="12"/>
      <c r="B41" s="12"/>
      <c r="F41" s="12"/>
      <c r="G41" s="18"/>
      <c r="K41" s="12"/>
      <c r="L41" s="12"/>
      <c r="O41" s="12"/>
      <c r="P41" s="12"/>
      <c r="Q41" s="18"/>
      <c r="T41" s="12"/>
      <c r="U41" s="31" t="s">
        <v>253</v>
      </c>
      <c r="Y41" s="31" t="s">
        <v>314</v>
      </c>
      <c r="Z41" s="31" t="s">
        <v>442</v>
      </c>
      <c r="AF41" s="29"/>
      <c r="AK41" s="50" t="str">
        <f t="shared" si="7"/>
        <v>n</v>
      </c>
    </row>
    <row r="42" spans="1:37" x14ac:dyDescent="0.2">
      <c r="A42" s="12"/>
      <c r="B42" s="12"/>
      <c r="F42" s="12"/>
      <c r="G42" s="18"/>
      <c r="K42" s="12"/>
      <c r="L42" s="12"/>
      <c r="O42" s="12"/>
      <c r="P42" s="12"/>
      <c r="Q42" s="18"/>
      <c r="T42" s="12"/>
      <c r="U42" s="31" t="s">
        <v>263</v>
      </c>
      <c r="Y42" s="31" t="s">
        <v>315</v>
      </c>
      <c r="Z42" s="31" t="s">
        <v>443</v>
      </c>
      <c r="AF42" s="29"/>
      <c r="AK42" s="50" t="str">
        <f t="shared" si="7"/>
        <v>o</v>
      </c>
    </row>
    <row r="43" spans="1:37" x14ac:dyDescent="0.2">
      <c r="A43" s="12"/>
      <c r="B43" s="12"/>
      <c r="F43" s="12"/>
      <c r="G43" s="18"/>
      <c r="K43" s="12"/>
      <c r="L43" s="12"/>
      <c r="O43" s="12"/>
      <c r="P43" s="12"/>
      <c r="Q43" s="18"/>
      <c r="T43" s="12"/>
      <c r="Y43" s="31" t="s">
        <v>316</v>
      </c>
      <c r="Z43" s="31" t="s">
        <v>444</v>
      </c>
      <c r="AF43" s="29"/>
      <c r="AK43" s="50" t="str">
        <f t="shared" si="7"/>
        <v>p</v>
      </c>
    </row>
    <row r="44" spans="1:37" x14ac:dyDescent="0.2">
      <c r="A44" s="12"/>
      <c r="B44" s="12"/>
      <c r="F44" s="12"/>
      <c r="G44" s="18"/>
      <c r="K44" s="12"/>
      <c r="L44" s="12"/>
      <c r="O44" s="12"/>
      <c r="P44" s="12"/>
      <c r="Q44" s="18"/>
      <c r="T44" s="12"/>
      <c r="Y44" s="31" t="s">
        <v>317</v>
      </c>
      <c r="Z44" s="31" t="s">
        <v>445</v>
      </c>
      <c r="AF44" s="29"/>
      <c r="AK44" s="50" t="str">
        <f t="shared" si="7"/>
        <v>q</v>
      </c>
    </row>
    <row r="45" spans="1:37" x14ac:dyDescent="0.2">
      <c r="A45" s="12"/>
      <c r="B45" s="12"/>
      <c r="F45" s="12"/>
      <c r="G45" s="18"/>
      <c r="K45" s="12"/>
      <c r="L45" s="12"/>
      <c r="O45" s="12"/>
      <c r="P45" s="12"/>
      <c r="Q45" s="18"/>
      <c r="T45" s="12"/>
      <c r="U45" s="28" t="s">
        <v>157</v>
      </c>
      <c r="Y45" s="31" t="s">
        <v>318</v>
      </c>
      <c r="Z45" s="31" t="s">
        <v>446</v>
      </c>
      <c r="AF45" s="29"/>
      <c r="AK45" s="50" t="str">
        <f t="shared" si="7"/>
        <v>r</v>
      </c>
    </row>
    <row r="46" spans="1:37" x14ac:dyDescent="0.2">
      <c r="A46" s="12"/>
      <c r="B46" s="12"/>
      <c r="F46" s="12"/>
      <c r="G46" s="18"/>
      <c r="K46" s="12"/>
      <c r="L46" s="12"/>
      <c r="O46" s="12"/>
      <c r="P46" s="12"/>
      <c r="Q46" s="18"/>
      <c r="T46" s="12"/>
      <c r="U46" s="90" t="s">
        <v>580</v>
      </c>
      <c r="Y46" s="31" t="s">
        <v>319</v>
      </c>
      <c r="Z46" s="31" t="s">
        <v>447</v>
      </c>
      <c r="AF46" s="29"/>
      <c r="AK46" s="50" t="str">
        <f t="shared" si="7"/>
        <v>s</v>
      </c>
    </row>
    <row r="47" spans="1:37" x14ac:dyDescent="0.2">
      <c r="A47" s="12"/>
      <c r="B47" s="12"/>
      <c r="F47" s="12"/>
      <c r="G47" s="18"/>
      <c r="K47" s="12"/>
      <c r="L47" s="12"/>
      <c r="O47" s="12"/>
      <c r="P47" s="12"/>
      <c r="Q47" s="18"/>
      <c r="T47" s="12"/>
      <c r="Y47" s="31" t="s">
        <v>320</v>
      </c>
      <c r="Z47" s="31" t="s">
        <v>448</v>
      </c>
      <c r="AF47" s="29"/>
      <c r="AK47" s="50" t="str">
        <f t="shared" si="7"/>
        <v>t</v>
      </c>
    </row>
    <row r="48" spans="1:37" x14ac:dyDescent="0.2">
      <c r="A48" s="12"/>
      <c r="B48" s="12"/>
      <c r="F48" s="12"/>
      <c r="G48" s="18"/>
      <c r="K48" s="12"/>
      <c r="L48" s="12"/>
      <c r="O48" s="12"/>
      <c r="P48" s="12"/>
      <c r="Q48" s="18"/>
      <c r="T48" s="12"/>
      <c r="U48" s="90">
        <v>2021</v>
      </c>
      <c r="Y48" s="31" t="s">
        <v>321</v>
      </c>
      <c r="Z48" s="31" t="s">
        <v>449</v>
      </c>
      <c r="AF48" s="29"/>
      <c r="AK48" s="50" t="str">
        <f t="shared" si="7"/>
        <v>u</v>
      </c>
    </row>
    <row r="49" spans="1:37" x14ac:dyDescent="0.2">
      <c r="A49" s="12"/>
      <c r="B49" s="12"/>
      <c r="F49" s="12"/>
      <c r="G49" s="18"/>
      <c r="K49" s="12"/>
      <c r="L49" s="12"/>
      <c r="O49" s="12"/>
      <c r="P49" s="12"/>
      <c r="Q49" s="18"/>
      <c r="T49" s="12"/>
      <c r="U49" s="90">
        <v>2022</v>
      </c>
      <c r="Y49" s="31" t="s">
        <v>322</v>
      </c>
      <c r="Z49" s="31" t="s">
        <v>450</v>
      </c>
      <c r="AF49" s="29"/>
      <c r="AK49" s="50" t="str">
        <f t="shared" si="7"/>
        <v>v</v>
      </c>
    </row>
    <row r="50" spans="1:37" x14ac:dyDescent="0.2">
      <c r="A50" s="12"/>
      <c r="B50" s="12"/>
      <c r="F50" s="12"/>
      <c r="G50" s="18"/>
      <c r="K50" s="12"/>
      <c r="L50" s="12"/>
      <c r="O50" s="12"/>
      <c r="P50" s="12"/>
      <c r="Q50" s="18"/>
      <c r="T50" s="12"/>
      <c r="U50" s="90">
        <v>2023</v>
      </c>
      <c r="Y50" s="31" t="s">
        <v>323</v>
      </c>
      <c r="Z50" s="31" t="s">
        <v>451</v>
      </c>
      <c r="AF50" s="29"/>
    </row>
    <row r="51" spans="1:37" x14ac:dyDescent="0.2">
      <c r="A51" s="12"/>
      <c r="B51" s="12"/>
      <c r="F51" s="12"/>
      <c r="G51" s="18"/>
      <c r="K51" s="12"/>
      <c r="L51" s="12"/>
      <c r="O51" s="12"/>
      <c r="P51" s="12"/>
      <c r="Q51" s="18"/>
      <c r="T51" s="12"/>
      <c r="U51" s="90">
        <v>2024</v>
      </c>
      <c r="Y51" s="31" t="s">
        <v>324</v>
      </c>
      <c r="Z51" s="31" t="s">
        <v>452</v>
      </c>
      <c r="AF51" s="29"/>
    </row>
    <row r="52" spans="1:37" x14ac:dyDescent="0.2">
      <c r="A52" s="12"/>
      <c r="B52" s="12"/>
      <c r="F52" s="12"/>
      <c r="G52" s="18"/>
      <c r="K52" s="12"/>
      <c r="L52" s="12"/>
      <c r="O52" s="12"/>
      <c r="P52" s="12"/>
      <c r="Q52" s="18"/>
      <c r="T52" s="12"/>
      <c r="U52" s="90">
        <v>2025</v>
      </c>
      <c r="Y52" s="31" t="s">
        <v>325</v>
      </c>
      <c r="Z52" s="31" t="s">
        <v>453</v>
      </c>
      <c r="AF52" s="29"/>
    </row>
    <row r="53" spans="1:37" x14ac:dyDescent="0.2">
      <c r="A53" s="12"/>
      <c r="B53" s="12"/>
      <c r="F53" s="12"/>
      <c r="G53" s="18"/>
      <c r="K53" s="12"/>
      <c r="L53" s="12"/>
      <c r="O53" s="12"/>
      <c r="P53" s="12"/>
      <c r="Q53" s="18"/>
      <c r="T53" s="12"/>
      <c r="U53" s="90">
        <v>2026</v>
      </c>
      <c r="Y53" s="31" t="s">
        <v>326</v>
      </c>
      <c r="Z53" s="31" t="s">
        <v>454</v>
      </c>
      <c r="AF53" s="29"/>
    </row>
    <row r="54" spans="1:37" x14ac:dyDescent="0.2">
      <c r="A54" s="12"/>
      <c r="B54" s="12"/>
      <c r="F54" s="12"/>
      <c r="G54" s="18"/>
      <c r="K54" s="12"/>
      <c r="L54" s="12"/>
      <c r="O54" s="12"/>
      <c r="P54" s="19"/>
      <c r="Q54" s="18"/>
      <c r="T54" s="12"/>
      <c r="Y54" s="31" t="s">
        <v>327</v>
      </c>
      <c r="Z54" s="31" t="s">
        <v>455</v>
      </c>
      <c r="AF54" s="29"/>
    </row>
    <row r="55" spans="1:37" x14ac:dyDescent="0.2">
      <c r="A55" s="12"/>
      <c r="B55" s="12"/>
      <c r="F55" s="12"/>
      <c r="G55" s="18"/>
      <c r="K55" s="12"/>
      <c r="L55" s="12"/>
      <c r="O55" s="12"/>
      <c r="P55" s="12"/>
      <c r="Q55" s="18"/>
      <c r="T55" s="12"/>
      <c r="Y55" s="31" t="s">
        <v>328</v>
      </c>
      <c r="Z55" s="31" t="s">
        <v>456</v>
      </c>
      <c r="AF55" s="29"/>
    </row>
    <row r="56" spans="1:37" x14ac:dyDescent="0.2">
      <c r="A56" s="12"/>
      <c r="B56" s="12"/>
      <c r="F56" s="12"/>
      <c r="G56" s="18"/>
      <c r="K56" s="12"/>
      <c r="L56" s="12"/>
      <c r="O56" s="12"/>
      <c r="P56" s="12"/>
      <c r="Q56" s="18"/>
      <c r="T56" s="12"/>
      <c r="U56" s="90">
        <v>20</v>
      </c>
      <c r="Y56" s="31" t="s">
        <v>329</v>
      </c>
      <c r="Z56" s="31" t="s">
        <v>457</v>
      </c>
      <c r="AF56" s="29"/>
    </row>
    <row r="57" spans="1:37" x14ac:dyDescent="0.2">
      <c r="A57" s="12"/>
      <c r="B57" s="12"/>
      <c r="F57" s="12"/>
      <c r="G57" s="18"/>
      <c r="K57" s="12"/>
      <c r="L57" s="12"/>
      <c r="O57" s="12"/>
      <c r="P57" s="12"/>
      <c r="Q57" s="18"/>
      <c r="T57" s="12"/>
      <c r="U57" s="31" t="s">
        <v>527</v>
      </c>
      <c r="Y57" s="31" t="s">
        <v>330</v>
      </c>
      <c r="Z57" s="31" t="s">
        <v>458</v>
      </c>
      <c r="AF57" s="29"/>
    </row>
    <row r="58" spans="1:37" x14ac:dyDescent="0.2">
      <c r="A58" s="12"/>
      <c r="B58" s="12"/>
      <c r="F58" s="12"/>
      <c r="G58" s="18"/>
      <c r="K58" s="12"/>
      <c r="L58" s="12"/>
      <c r="O58" s="12"/>
      <c r="P58" s="12"/>
      <c r="Q58" s="18"/>
      <c r="T58" s="12"/>
      <c r="U58" s="31" t="s">
        <v>528</v>
      </c>
      <c r="Y58" s="31" t="s">
        <v>331</v>
      </c>
      <c r="Z58" s="31" t="s">
        <v>459</v>
      </c>
      <c r="AF58" s="29"/>
    </row>
    <row r="59" spans="1:37" x14ac:dyDescent="0.2">
      <c r="A59" s="12"/>
      <c r="B59" s="12"/>
      <c r="F59" s="12"/>
      <c r="G59" s="18"/>
      <c r="K59" s="12"/>
      <c r="L59" s="12"/>
      <c r="O59" s="12"/>
      <c r="P59" s="12"/>
      <c r="Q59" s="18"/>
      <c r="T59" s="12"/>
      <c r="Y59" s="31" t="s">
        <v>332</v>
      </c>
      <c r="Z59" s="31" t="s">
        <v>460</v>
      </c>
      <c r="AF59" s="29"/>
    </row>
    <row r="60" spans="1:37" x14ac:dyDescent="0.2">
      <c r="A60" s="12"/>
      <c r="B60" s="12"/>
      <c r="F60" s="12"/>
      <c r="G60" s="18"/>
      <c r="K60" s="12"/>
      <c r="L60" s="12"/>
      <c r="O60" s="12"/>
      <c r="P60" s="12"/>
      <c r="Q60" s="18"/>
      <c r="T60" s="12"/>
      <c r="Y60" s="31" t="s">
        <v>333</v>
      </c>
      <c r="Z60" s="31" t="s">
        <v>461</v>
      </c>
      <c r="AF60" s="29"/>
    </row>
    <row r="61" spans="1:37" x14ac:dyDescent="0.2">
      <c r="A61" s="12"/>
      <c r="B61" s="12"/>
      <c r="F61" s="12"/>
      <c r="G61" s="18"/>
      <c r="K61" s="12"/>
      <c r="L61" s="12"/>
      <c r="O61" s="12"/>
      <c r="P61" s="12"/>
      <c r="Q61" s="18"/>
      <c r="T61" s="12"/>
      <c r="Y61" s="31" t="s">
        <v>334</v>
      </c>
      <c r="Z61" s="31" t="s">
        <v>462</v>
      </c>
      <c r="AF61" s="29"/>
    </row>
    <row r="62" spans="1:37" x14ac:dyDescent="0.2">
      <c r="A62" s="12"/>
      <c r="B62" s="12"/>
      <c r="F62" s="12"/>
      <c r="G62" s="18"/>
      <c r="K62" s="12"/>
      <c r="L62" s="12"/>
      <c r="O62" s="12"/>
      <c r="P62" s="12"/>
      <c r="Q62" s="18"/>
      <c r="T62" s="12"/>
      <c r="Y62" s="31" t="s">
        <v>335</v>
      </c>
      <c r="Z62" s="31" t="s">
        <v>463</v>
      </c>
      <c r="AF62" s="29"/>
    </row>
    <row r="63" spans="1:37" x14ac:dyDescent="0.2">
      <c r="A63" s="12"/>
      <c r="B63" s="12"/>
      <c r="F63" s="12"/>
      <c r="G63" s="18"/>
      <c r="K63" s="12"/>
      <c r="L63" s="12"/>
      <c r="O63" s="12"/>
      <c r="P63" s="12"/>
      <c r="Q63" s="18"/>
      <c r="T63" s="12"/>
      <c r="Y63" s="31" t="s">
        <v>336</v>
      </c>
      <c r="Z63" s="31" t="s">
        <v>464</v>
      </c>
      <c r="AF63" s="29"/>
    </row>
    <row r="64" spans="1:37" x14ac:dyDescent="0.2">
      <c r="A64" s="12"/>
      <c r="B64" s="12"/>
      <c r="F64" s="12"/>
      <c r="G64" s="18"/>
      <c r="K64" s="12"/>
      <c r="L64" s="12"/>
      <c r="O64" s="12"/>
      <c r="P64" s="12"/>
      <c r="Q64" s="18"/>
      <c r="T64" s="12"/>
      <c r="Y64" s="31" t="s">
        <v>337</v>
      </c>
      <c r="Z64" s="31" t="s">
        <v>465</v>
      </c>
      <c r="AF64" s="29"/>
    </row>
    <row r="65" spans="1:32" x14ac:dyDescent="0.2">
      <c r="A65" s="12"/>
      <c r="B65" s="12"/>
      <c r="F65" s="12"/>
      <c r="G65" s="18"/>
      <c r="K65" s="12"/>
      <c r="L65" s="12"/>
      <c r="O65" s="12"/>
      <c r="P65" s="12"/>
      <c r="Q65" s="18"/>
      <c r="T65" s="12"/>
      <c r="Y65" s="31" t="s">
        <v>338</v>
      </c>
      <c r="Z65" s="31" t="s">
        <v>466</v>
      </c>
      <c r="AF65" s="29"/>
    </row>
    <row r="66" spans="1:32" x14ac:dyDescent="0.2">
      <c r="A66" s="12"/>
      <c r="B66" s="12"/>
      <c r="F66" s="12"/>
      <c r="G66" s="18"/>
      <c r="K66" s="12"/>
      <c r="L66" s="12"/>
      <c r="O66" s="12"/>
      <c r="P66" s="12"/>
      <c r="Q66" s="18"/>
      <c r="T66" s="12"/>
      <c r="Y66" s="31" t="s">
        <v>64</v>
      </c>
      <c r="Z66" s="31" t="s">
        <v>467</v>
      </c>
      <c r="AF66" s="29"/>
    </row>
    <row r="67" spans="1:32" x14ac:dyDescent="0.2">
      <c r="A67" s="12"/>
      <c r="B67" s="12"/>
      <c r="F67" s="12"/>
      <c r="G67" s="18"/>
      <c r="K67" s="12"/>
      <c r="L67" s="12"/>
      <c r="O67" s="12"/>
      <c r="P67" s="12"/>
      <c r="Q67" s="18"/>
      <c r="T67" s="12"/>
      <c r="Y67" s="31" t="s">
        <v>339</v>
      </c>
      <c r="Z67" s="31" t="s">
        <v>468</v>
      </c>
      <c r="AF67" s="29"/>
    </row>
    <row r="68" spans="1:32" x14ac:dyDescent="0.2">
      <c r="A68" s="12"/>
      <c r="B68" s="12"/>
      <c r="F68" s="12"/>
      <c r="G68" s="18"/>
      <c r="K68" s="12"/>
      <c r="L68" s="12"/>
      <c r="O68" s="12"/>
      <c r="P68" s="12"/>
      <c r="Q68" s="18"/>
      <c r="T68" s="12"/>
      <c r="Y68" s="31" t="s">
        <v>340</v>
      </c>
      <c r="Z68" s="31" t="s">
        <v>469</v>
      </c>
      <c r="AF68" s="29"/>
    </row>
    <row r="69" spans="1:32" x14ac:dyDescent="0.2">
      <c r="A69" s="12"/>
      <c r="B69" s="12"/>
      <c r="F69" s="12"/>
      <c r="G69" s="18"/>
      <c r="K69" s="12"/>
      <c r="L69" s="12"/>
      <c r="O69" s="12"/>
      <c r="P69" s="12"/>
      <c r="Q69" s="18"/>
      <c r="T69" s="12"/>
      <c r="Y69" s="31" t="s">
        <v>341</v>
      </c>
      <c r="Z69" s="31" t="s">
        <v>470</v>
      </c>
      <c r="AF69" s="29"/>
    </row>
    <row r="70" spans="1:32" x14ac:dyDescent="0.2">
      <c r="A70" s="12"/>
      <c r="B70" s="12"/>
      <c r="Y70" s="31" t="s">
        <v>342</v>
      </c>
      <c r="Z70" s="31" t="s">
        <v>471</v>
      </c>
    </row>
    <row r="71" spans="1:32" x14ac:dyDescent="0.2">
      <c r="Y71" s="31" t="s">
        <v>343</v>
      </c>
      <c r="Z71" s="31" t="s">
        <v>472</v>
      </c>
    </row>
    <row r="72" spans="1:32" x14ac:dyDescent="0.2">
      <c r="Y72" s="31" t="s">
        <v>344</v>
      </c>
      <c r="Z72" s="31" t="s">
        <v>473</v>
      </c>
    </row>
    <row r="73" spans="1:32" x14ac:dyDescent="0.2">
      <c r="Y73" s="31" t="s">
        <v>345</v>
      </c>
      <c r="Z73" s="31" t="s">
        <v>474</v>
      </c>
    </row>
    <row r="74" spans="1:32" x14ac:dyDescent="0.2">
      <c r="Y74" s="31" t="s">
        <v>346</v>
      </c>
      <c r="Z74" s="31" t="s">
        <v>475</v>
      </c>
    </row>
    <row r="75" spans="1:32" x14ac:dyDescent="0.2">
      <c r="Y75" s="31" t="s">
        <v>347</v>
      </c>
      <c r="Z75" s="31" t="s">
        <v>476</v>
      </c>
    </row>
    <row r="76" spans="1:32" x14ac:dyDescent="0.2">
      <c r="Y76" s="31" t="s">
        <v>348</v>
      </c>
      <c r="Z76" s="31" t="s">
        <v>477</v>
      </c>
    </row>
    <row r="77" spans="1:32" x14ac:dyDescent="0.2">
      <c r="Y77" s="31" t="s">
        <v>349</v>
      </c>
      <c r="Z77" s="31" t="s">
        <v>478</v>
      </c>
    </row>
    <row r="78" spans="1:32" x14ac:dyDescent="0.2">
      <c r="Y78" s="31" t="s">
        <v>350</v>
      </c>
      <c r="Z78" s="31" t="s">
        <v>479</v>
      </c>
    </row>
    <row r="79" spans="1:32" x14ac:dyDescent="0.2">
      <c r="Y79" s="31" t="s">
        <v>351</v>
      </c>
      <c r="Z79" s="31" t="s">
        <v>480</v>
      </c>
    </row>
    <row r="80" spans="1:32" x14ac:dyDescent="0.2">
      <c r="Y80" s="31" t="s">
        <v>352</v>
      </c>
      <c r="Z80" s="31" t="s">
        <v>481</v>
      </c>
    </row>
    <row r="81" spans="25:26" x14ac:dyDescent="0.2">
      <c r="Y81" s="31" t="s">
        <v>353</v>
      </c>
      <c r="Z81" s="31" t="s">
        <v>482</v>
      </c>
    </row>
    <row r="82" spans="25:26" x14ac:dyDescent="0.2">
      <c r="Y82" s="31" t="s">
        <v>354</v>
      </c>
      <c r="Z82" s="31" t="s">
        <v>483</v>
      </c>
    </row>
    <row r="83" spans="25:26" x14ac:dyDescent="0.2">
      <c r="Y83" s="31" t="s">
        <v>355</v>
      </c>
      <c r="Z83" s="31" t="s">
        <v>484</v>
      </c>
    </row>
    <row r="84" spans="25:26" x14ac:dyDescent="0.2">
      <c r="Y84" s="31" t="s">
        <v>356</v>
      </c>
      <c r="Z84" s="31" t="s">
        <v>485</v>
      </c>
    </row>
    <row r="85" spans="25:26" x14ac:dyDescent="0.2">
      <c r="Y85" s="31" t="s">
        <v>357</v>
      </c>
      <c r="Z85" s="31" t="s">
        <v>486</v>
      </c>
    </row>
    <row r="86" spans="25:26" x14ac:dyDescent="0.2">
      <c r="Y86" s="31" t="s">
        <v>358</v>
      </c>
      <c r="Z86" s="31" t="s">
        <v>487</v>
      </c>
    </row>
    <row r="87" spans="25:26" x14ac:dyDescent="0.2">
      <c r="Y87" s="31" t="s">
        <v>359</v>
      </c>
      <c r="Z87" s="31" t="s">
        <v>488</v>
      </c>
    </row>
    <row r="88" spans="25:26" x14ac:dyDescent="0.2">
      <c r="Y88" s="31" t="s">
        <v>360</v>
      </c>
      <c r="Z88" s="31" t="s">
        <v>489</v>
      </c>
    </row>
    <row r="89" spans="25:26" x14ac:dyDescent="0.2">
      <c r="Y89" s="31" t="s">
        <v>361</v>
      </c>
      <c r="Z89" s="31" t="s">
        <v>490</v>
      </c>
    </row>
    <row r="90" spans="25:26" x14ac:dyDescent="0.2">
      <c r="Y90" s="31" t="s">
        <v>362</v>
      </c>
      <c r="Z90" s="31" t="s">
        <v>491</v>
      </c>
    </row>
    <row r="91" spans="25:26" x14ac:dyDescent="0.2">
      <c r="Y91" s="31" t="s">
        <v>363</v>
      </c>
      <c r="Z91" s="31" t="s">
        <v>492</v>
      </c>
    </row>
    <row r="92" spans="25:26" x14ac:dyDescent="0.2">
      <c r="Y92" s="31" t="s">
        <v>364</v>
      </c>
      <c r="Z92" s="31" t="s">
        <v>493</v>
      </c>
    </row>
    <row r="93" spans="25:26" x14ac:dyDescent="0.2">
      <c r="Y93" s="31" t="s">
        <v>365</v>
      </c>
      <c r="Z93" s="31" t="s">
        <v>494</v>
      </c>
    </row>
    <row r="94" spans="25:26" x14ac:dyDescent="0.2">
      <c r="Y94" s="31" t="s">
        <v>366</v>
      </c>
      <c r="Z94" s="31" t="s">
        <v>495</v>
      </c>
    </row>
    <row r="95" spans="25:26" x14ac:dyDescent="0.2">
      <c r="Y95" s="31" t="s">
        <v>367</v>
      </c>
      <c r="Z95" s="31" t="s">
        <v>496</v>
      </c>
    </row>
    <row r="96" spans="25:26" x14ac:dyDescent="0.2">
      <c r="Y96" s="31" t="s">
        <v>271</v>
      </c>
      <c r="Z96" s="31" t="s">
        <v>497</v>
      </c>
    </row>
    <row r="97" spans="25:26" x14ac:dyDescent="0.2">
      <c r="Y97" s="31" t="s">
        <v>368</v>
      </c>
      <c r="Z97" s="31" t="s">
        <v>498</v>
      </c>
    </row>
    <row r="98" spans="25:26" x14ac:dyDescent="0.2">
      <c r="Y98" s="31" t="s">
        <v>369</v>
      </c>
      <c r="Z98" s="31" t="s">
        <v>499</v>
      </c>
    </row>
    <row r="99" spans="25:26" x14ac:dyDescent="0.2">
      <c r="Y99" s="31" t="s">
        <v>399</v>
      </c>
      <c r="Z99" s="31" t="s">
        <v>500</v>
      </c>
    </row>
    <row r="100" spans="25:26" x14ac:dyDescent="0.2">
      <c r="Y100" s="31" t="s">
        <v>584</v>
      </c>
      <c r="Z100" s="31" t="s">
        <v>501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1"/>
  <sheetViews>
    <sheetView view="pageBreakPreview" zoomScale="70" zoomScaleNormal="75" zoomScaleSheetLayoutView="70" zoomScalePageLayoutView="70" workbookViewId="0"/>
  </sheetViews>
  <sheetFormatPr defaultColWidth="9" defaultRowHeight="13.2" x14ac:dyDescent="0.2"/>
  <cols>
    <col min="1" max="49" width="2.6640625" style="33" customWidth="1"/>
    <col min="50" max="50" width="4.33203125" style="33" customWidth="1"/>
    <col min="51" max="51" width="8.88671875" style="33" hidden="1" customWidth="1"/>
    <col min="52" max="57" width="2.21875" style="33" customWidth="1"/>
    <col min="58" max="61" width="9" style="33"/>
    <col min="62" max="62" width="27.88671875" style="33" customWidth="1"/>
    <col min="63" max="63" width="12.21875" style="33" customWidth="1"/>
    <col min="64" max="16384" width="9" style="33"/>
  </cols>
  <sheetData>
    <row r="1" spans="1:51" ht="22.8" customHeight="1" thickBot="1" x14ac:dyDescent="0.25">
      <c r="AP1" s="34"/>
      <c r="AQ1" s="34"/>
      <c r="AR1" s="34"/>
      <c r="AS1" s="34"/>
      <c r="AT1" s="34"/>
      <c r="AU1" s="34"/>
      <c r="AV1" s="34"/>
      <c r="AW1" s="35"/>
    </row>
    <row r="2" spans="1:51" ht="37.799999999999997" customHeight="1" x14ac:dyDescent="0.2">
      <c r="A2" s="744" t="s">
        <v>26</v>
      </c>
      <c r="B2" s="745"/>
      <c r="C2" s="745"/>
      <c r="D2" s="745"/>
      <c r="E2" s="745"/>
      <c r="F2" s="746"/>
      <c r="G2" s="663" t="s">
        <v>706</v>
      </c>
      <c r="H2" s="664"/>
      <c r="I2" s="664"/>
      <c r="J2" s="664"/>
      <c r="K2" s="664"/>
      <c r="L2" s="664"/>
      <c r="M2" s="664"/>
      <c r="N2" s="664"/>
      <c r="O2" s="664"/>
      <c r="P2" s="664"/>
      <c r="Q2" s="664"/>
      <c r="R2" s="664"/>
      <c r="S2" s="664"/>
      <c r="T2" s="664"/>
      <c r="U2" s="664"/>
      <c r="V2" s="664"/>
      <c r="W2" s="664"/>
      <c r="X2" s="664"/>
      <c r="Y2" s="664"/>
      <c r="Z2" s="664"/>
      <c r="AA2" s="664"/>
      <c r="AB2" s="665"/>
      <c r="AC2" s="663" t="s">
        <v>704</v>
      </c>
      <c r="AD2" s="750"/>
      <c r="AE2" s="750"/>
      <c r="AF2" s="750"/>
      <c r="AG2" s="750"/>
      <c r="AH2" s="750"/>
      <c r="AI2" s="750"/>
      <c r="AJ2" s="750"/>
      <c r="AK2" s="750"/>
      <c r="AL2" s="750"/>
      <c r="AM2" s="750"/>
      <c r="AN2" s="750"/>
      <c r="AO2" s="750"/>
      <c r="AP2" s="750"/>
      <c r="AQ2" s="750"/>
      <c r="AR2" s="750"/>
      <c r="AS2" s="750"/>
      <c r="AT2" s="750"/>
      <c r="AU2" s="750"/>
      <c r="AV2" s="750"/>
      <c r="AW2" s="750"/>
      <c r="AX2" s="751"/>
      <c r="AY2">
        <f>COUNTA($G$4,$AC$4)</f>
        <v>2</v>
      </c>
    </row>
    <row r="3" spans="1:51" ht="39.6" customHeight="1" x14ac:dyDescent="0.2">
      <c r="A3" s="747"/>
      <c r="B3" s="748"/>
      <c r="C3" s="748"/>
      <c r="D3" s="748"/>
      <c r="E3" s="748"/>
      <c r="F3" s="749"/>
      <c r="G3" s="136" t="s">
        <v>15</v>
      </c>
      <c r="H3" s="667"/>
      <c r="I3" s="667"/>
      <c r="J3" s="667"/>
      <c r="K3" s="667"/>
      <c r="L3" s="668" t="s">
        <v>16</v>
      </c>
      <c r="M3" s="667"/>
      <c r="N3" s="667"/>
      <c r="O3" s="667"/>
      <c r="P3" s="667"/>
      <c r="Q3" s="667"/>
      <c r="R3" s="667"/>
      <c r="S3" s="667"/>
      <c r="T3" s="667"/>
      <c r="U3" s="667"/>
      <c r="V3" s="667"/>
      <c r="W3" s="667"/>
      <c r="X3" s="669"/>
      <c r="Y3" s="679" t="s">
        <v>17</v>
      </c>
      <c r="Z3" s="680"/>
      <c r="AA3" s="680"/>
      <c r="AB3" s="681"/>
      <c r="AC3" s="136" t="s">
        <v>15</v>
      </c>
      <c r="AD3" s="667"/>
      <c r="AE3" s="667"/>
      <c r="AF3" s="667"/>
      <c r="AG3" s="667"/>
      <c r="AH3" s="668" t="s">
        <v>16</v>
      </c>
      <c r="AI3" s="667"/>
      <c r="AJ3" s="667"/>
      <c r="AK3" s="667"/>
      <c r="AL3" s="667"/>
      <c r="AM3" s="667"/>
      <c r="AN3" s="667"/>
      <c r="AO3" s="667"/>
      <c r="AP3" s="667"/>
      <c r="AQ3" s="667"/>
      <c r="AR3" s="667"/>
      <c r="AS3" s="667"/>
      <c r="AT3" s="669"/>
      <c r="AU3" s="679" t="s">
        <v>17</v>
      </c>
      <c r="AV3" s="680"/>
      <c r="AW3" s="680"/>
      <c r="AX3" s="682"/>
      <c r="AY3" s="33">
        <f>$AY$2</f>
        <v>2</v>
      </c>
    </row>
    <row r="4" spans="1:51" ht="39.6" customHeight="1" x14ac:dyDescent="0.2">
      <c r="A4" s="747"/>
      <c r="B4" s="748"/>
      <c r="C4" s="748"/>
      <c r="D4" s="748"/>
      <c r="E4" s="748"/>
      <c r="F4" s="749"/>
      <c r="G4" s="683" t="s">
        <v>642</v>
      </c>
      <c r="H4" s="684"/>
      <c r="I4" s="684"/>
      <c r="J4" s="684"/>
      <c r="K4" s="685"/>
      <c r="L4" s="686" t="s">
        <v>648</v>
      </c>
      <c r="M4" s="687"/>
      <c r="N4" s="687"/>
      <c r="O4" s="687"/>
      <c r="P4" s="687"/>
      <c r="Q4" s="687"/>
      <c r="R4" s="687"/>
      <c r="S4" s="687"/>
      <c r="T4" s="687"/>
      <c r="U4" s="687"/>
      <c r="V4" s="687"/>
      <c r="W4" s="687"/>
      <c r="X4" s="688"/>
      <c r="Y4" s="689">
        <v>2.2400000000000002</v>
      </c>
      <c r="Z4" s="690"/>
      <c r="AA4" s="690"/>
      <c r="AB4" s="691"/>
      <c r="AC4" s="683" t="s">
        <v>634</v>
      </c>
      <c r="AD4" s="684"/>
      <c r="AE4" s="684"/>
      <c r="AF4" s="684"/>
      <c r="AG4" s="685"/>
      <c r="AH4" s="686" t="s">
        <v>649</v>
      </c>
      <c r="AI4" s="687"/>
      <c r="AJ4" s="687"/>
      <c r="AK4" s="687"/>
      <c r="AL4" s="687"/>
      <c r="AM4" s="687"/>
      <c r="AN4" s="687"/>
      <c r="AO4" s="687"/>
      <c r="AP4" s="687"/>
      <c r="AQ4" s="687"/>
      <c r="AR4" s="687"/>
      <c r="AS4" s="687"/>
      <c r="AT4" s="688"/>
      <c r="AU4" s="689">
        <v>0.97</v>
      </c>
      <c r="AV4" s="690"/>
      <c r="AW4" s="690"/>
      <c r="AX4" s="701"/>
      <c r="AY4" s="33">
        <f t="shared" ref="AY4:AY5" si="0">$AY$2</f>
        <v>2</v>
      </c>
    </row>
    <row r="5" spans="1:51" ht="39.6" customHeight="1" thickBot="1" x14ac:dyDescent="0.25">
      <c r="A5" s="747"/>
      <c r="B5" s="748"/>
      <c r="C5" s="748"/>
      <c r="D5" s="748"/>
      <c r="E5" s="748"/>
      <c r="F5" s="749"/>
      <c r="G5" s="692" t="s">
        <v>18</v>
      </c>
      <c r="H5" s="693"/>
      <c r="I5" s="693"/>
      <c r="J5" s="693"/>
      <c r="K5" s="693"/>
      <c r="L5" s="694"/>
      <c r="M5" s="695"/>
      <c r="N5" s="695"/>
      <c r="O5" s="695"/>
      <c r="P5" s="695"/>
      <c r="Q5" s="695"/>
      <c r="R5" s="695"/>
      <c r="S5" s="695"/>
      <c r="T5" s="695"/>
      <c r="U5" s="695"/>
      <c r="V5" s="695"/>
      <c r="W5" s="695"/>
      <c r="X5" s="696"/>
      <c r="Y5" s="697">
        <f>SUM(Y4:AB4)</f>
        <v>2.2400000000000002</v>
      </c>
      <c r="Z5" s="698"/>
      <c r="AA5" s="698"/>
      <c r="AB5" s="699"/>
      <c r="AC5" s="692" t="s">
        <v>18</v>
      </c>
      <c r="AD5" s="693"/>
      <c r="AE5" s="693"/>
      <c r="AF5" s="693"/>
      <c r="AG5" s="693"/>
      <c r="AH5" s="694"/>
      <c r="AI5" s="695"/>
      <c r="AJ5" s="695"/>
      <c r="AK5" s="695"/>
      <c r="AL5" s="695"/>
      <c r="AM5" s="695"/>
      <c r="AN5" s="695"/>
      <c r="AO5" s="695"/>
      <c r="AP5" s="695"/>
      <c r="AQ5" s="695"/>
      <c r="AR5" s="695"/>
      <c r="AS5" s="695"/>
      <c r="AT5" s="696"/>
      <c r="AU5" s="697">
        <f>SUM(AU4:AX4)</f>
        <v>0.97</v>
      </c>
      <c r="AV5" s="698"/>
      <c r="AW5" s="698"/>
      <c r="AX5" s="700"/>
      <c r="AY5" s="33">
        <f t="shared" si="0"/>
        <v>2</v>
      </c>
    </row>
    <row r="6" spans="1:51" ht="40.200000000000003" customHeight="1" x14ac:dyDescent="0.2">
      <c r="A6" s="747"/>
      <c r="B6" s="748"/>
      <c r="C6" s="748"/>
      <c r="D6" s="748"/>
      <c r="E6" s="748"/>
      <c r="F6" s="749"/>
      <c r="G6" s="663" t="s">
        <v>650</v>
      </c>
      <c r="H6" s="664"/>
      <c r="I6" s="664"/>
      <c r="J6" s="664"/>
      <c r="K6" s="664"/>
      <c r="L6" s="664"/>
      <c r="M6" s="664"/>
      <c r="N6" s="664"/>
      <c r="O6" s="664"/>
      <c r="P6" s="664"/>
      <c r="Q6" s="664"/>
      <c r="R6" s="664"/>
      <c r="S6" s="664"/>
      <c r="T6" s="664"/>
      <c r="U6" s="664"/>
      <c r="V6" s="664"/>
      <c r="W6" s="664"/>
      <c r="X6" s="664"/>
      <c r="Y6" s="664"/>
      <c r="Z6" s="664"/>
      <c r="AA6" s="664"/>
      <c r="AB6" s="665"/>
      <c r="AC6" s="663" t="s">
        <v>705</v>
      </c>
      <c r="AD6" s="664"/>
      <c r="AE6" s="664"/>
      <c r="AF6" s="664"/>
      <c r="AG6" s="664"/>
      <c r="AH6" s="664"/>
      <c r="AI6" s="664"/>
      <c r="AJ6" s="664"/>
      <c r="AK6" s="664"/>
      <c r="AL6" s="664"/>
      <c r="AM6" s="664"/>
      <c r="AN6" s="664"/>
      <c r="AO6" s="664"/>
      <c r="AP6" s="664"/>
      <c r="AQ6" s="664"/>
      <c r="AR6" s="664"/>
      <c r="AS6" s="664"/>
      <c r="AT6" s="664"/>
      <c r="AU6" s="664"/>
      <c r="AV6" s="664"/>
      <c r="AW6" s="664"/>
      <c r="AX6" s="666"/>
      <c r="AY6">
        <f>COUNTA($G$8,$AC$8)</f>
        <v>2</v>
      </c>
    </row>
    <row r="7" spans="1:51" ht="34.799999999999997" customHeight="1" x14ac:dyDescent="0.2">
      <c r="A7" s="747"/>
      <c r="B7" s="748"/>
      <c r="C7" s="748"/>
      <c r="D7" s="748"/>
      <c r="E7" s="748"/>
      <c r="F7" s="749"/>
      <c r="G7" s="136" t="s">
        <v>15</v>
      </c>
      <c r="H7" s="667"/>
      <c r="I7" s="667"/>
      <c r="J7" s="667"/>
      <c r="K7" s="667"/>
      <c r="L7" s="668" t="s">
        <v>16</v>
      </c>
      <c r="M7" s="667"/>
      <c r="N7" s="667"/>
      <c r="O7" s="667"/>
      <c r="P7" s="667"/>
      <c r="Q7" s="667"/>
      <c r="R7" s="667"/>
      <c r="S7" s="667"/>
      <c r="T7" s="667"/>
      <c r="U7" s="667"/>
      <c r="V7" s="667"/>
      <c r="W7" s="667"/>
      <c r="X7" s="669"/>
      <c r="Y7" s="679" t="s">
        <v>17</v>
      </c>
      <c r="Z7" s="680"/>
      <c r="AA7" s="680"/>
      <c r="AB7" s="681"/>
      <c r="AC7" s="136" t="s">
        <v>15</v>
      </c>
      <c r="AD7" s="667"/>
      <c r="AE7" s="667"/>
      <c r="AF7" s="667"/>
      <c r="AG7" s="667"/>
      <c r="AH7" s="668" t="s">
        <v>16</v>
      </c>
      <c r="AI7" s="667"/>
      <c r="AJ7" s="667"/>
      <c r="AK7" s="667"/>
      <c r="AL7" s="667"/>
      <c r="AM7" s="667"/>
      <c r="AN7" s="667"/>
      <c r="AO7" s="667"/>
      <c r="AP7" s="667"/>
      <c r="AQ7" s="667"/>
      <c r="AR7" s="667"/>
      <c r="AS7" s="667"/>
      <c r="AT7" s="669"/>
      <c r="AU7" s="679" t="s">
        <v>17</v>
      </c>
      <c r="AV7" s="680"/>
      <c r="AW7" s="680"/>
      <c r="AX7" s="682"/>
      <c r="AY7" s="33">
        <f>$AY$6</f>
        <v>2</v>
      </c>
    </row>
    <row r="8" spans="1:51" ht="34.799999999999997" customHeight="1" x14ac:dyDescent="0.2">
      <c r="A8" s="747"/>
      <c r="B8" s="748"/>
      <c r="C8" s="748"/>
      <c r="D8" s="748"/>
      <c r="E8" s="748"/>
      <c r="F8" s="749"/>
      <c r="G8" s="683" t="s">
        <v>634</v>
      </c>
      <c r="H8" s="684"/>
      <c r="I8" s="684"/>
      <c r="J8" s="684"/>
      <c r="K8" s="685"/>
      <c r="L8" s="686" t="s">
        <v>651</v>
      </c>
      <c r="M8" s="687"/>
      <c r="N8" s="687"/>
      <c r="O8" s="687"/>
      <c r="P8" s="687"/>
      <c r="Q8" s="687"/>
      <c r="R8" s="687"/>
      <c r="S8" s="687"/>
      <c r="T8" s="687"/>
      <c r="U8" s="687"/>
      <c r="V8" s="687"/>
      <c r="W8" s="687"/>
      <c r="X8" s="688"/>
      <c r="Y8" s="689">
        <v>0.74</v>
      </c>
      <c r="Z8" s="690"/>
      <c r="AA8" s="690"/>
      <c r="AB8" s="691"/>
      <c r="AC8" s="683" t="s">
        <v>642</v>
      </c>
      <c r="AD8" s="684"/>
      <c r="AE8" s="684"/>
      <c r="AF8" s="684"/>
      <c r="AG8" s="685"/>
      <c r="AH8" s="686" t="s">
        <v>652</v>
      </c>
      <c r="AI8" s="687"/>
      <c r="AJ8" s="687"/>
      <c r="AK8" s="687"/>
      <c r="AL8" s="687"/>
      <c r="AM8" s="687"/>
      <c r="AN8" s="687"/>
      <c r="AO8" s="687"/>
      <c r="AP8" s="687"/>
      <c r="AQ8" s="687"/>
      <c r="AR8" s="687"/>
      <c r="AS8" s="687"/>
      <c r="AT8" s="688"/>
      <c r="AU8" s="689">
        <v>0.56000000000000005</v>
      </c>
      <c r="AV8" s="690"/>
      <c r="AW8" s="690"/>
      <c r="AX8" s="701"/>
      <c r="AY8" s="33">
        <f>$AY$6</f>
        <v>2</v>
      </c>
    </row>
    <row r="9" spans="1:51" ht="34.799999999999997" customHeight="1" x14ac:dyDescent="0.2">
      <c r="A9" s="747"/>
      <c r="B9" s="748"/>
      <c r="C9" s="748"/>
      <c r="D9" s="748"/>
      <c r="E9" s="748"/>
      <c r="F9" s="749"/>
      <c r="G9" s="692" t="s">
        <v>18</v>
      </c>
      <c r="H9" s="693"/>
      <c r="I9" s="693"/>
      <c r="J9" s="693"/>
      <c r="K9" s="693"/>
      <c r="L9" s="694"/>
      <c r="M9" s="695"/>
      <c r="N9" s="695"/>
      <c r="O9" s="695"/>
      <c r="P9" s="695"/>
      <c r="Q9" s="695"/>
      <c r="R9" s="695"/>
      <c r="S9" s="695"/>
      <c r="T9" s="695"/>
      <c r="U9" s="695"/>
      <c r="V9" s="695"/>
      <c r="W9" s="695"/>
      <c r="X9" s="696"/>
      <c r="Y9" s="697">
        <f>SUM(Y8:AB8)</f>
        <v>0.74</v>
      </c>
      <c r="Z9" s="698"/>
      <c r="AA9" s="698"/>
      <c r="AB9" s="699"/>
      <c r="AC9" s="692" t="s">
        <v>18</v>
      </c>
      <c r="AD9" s="693"/>
      <c r="AE9" s="693"/>
      <c r="AF9" s="693"/>
      <c r="AG9" s="693"/>
      <c r="AH9" s="694"/>
      <c r="AI9" s="695"/>
      <c r="AJ9" s="695"/>
      <c r="AK9" s="695"/>
      <c r="AL9" s="695"/>
      <c r="AM9" s="695"/>
      <c r="AN9" s="695"/>
      <c r="AO9" s="695"/>
      <c r="AP9" s="695"/>
      <c r="AQ9" s="695"/>
      <c r="AR9" s="695"/>
      <c r="AS9" s="695"/>
      <c r="AT9" s="696"/>
      <c r="AU9" s="697">
        <f>SUM(AU8:AX8)</f>
        <v>0.56000000000000005</v>
      </c>
      <c r="AV9" s="698"/>
      <c r="AW9" s="698"/>
      <c r="AX9" s="700"/>
      <c r="AY9" s="33">
        <f>$AY$6</f>
        <v>2</v>
      </c>
    </row>
    <row r="10" spans="1:51" s="36" customFormat="1" ht="24.75" customHeight="1" x14ac:dyDescent="0.2"/>
    <row r="11" spans="1:51" ht="24.75" customHeight="1" x14ac:dyDescent="0.2">
      <c r="A11" s="37"/>
      <c r="B11" s="37"/>
      <c r="C11" s="37"/>
      <c r="D11" s="37"/>
      <c r="E11" s="37"/>
      <c r="F11" s="37"/>
      <c r="G11" s="38"/>
      <c r="H11" s="38"/>
      <c r="I11" s="38"/>
      <c r="J11" s="38"/>
      <c r="K11" s="38"/>
      <c r="L11" s="39"/>
      <c r="M11" s="38"/>
      <c r="N11" s="38"/>
      <c r="O11" s="38"/>
      <c r="P11" s="38"/>
      <c r="Q11" s="38"/>
      <c r="R11" s="38"/>
      <c r="S11" s="38"/>
      <c r="T11" s="38"/>
      <c r="U11" s="38"/>
      <c r="V11" s="38"/>
      <c r="W11" s="38"/>
      <c r="X11" s="38"/>
      <c r="Y11" s="40"/>
      <c r="Z11" s="40"/>
      <c r="AA11" s="40"/>
      <c r="AB11" s="40"/>
      <c r="AC11" s="38"/>
      <c r="AD11" s="38"/>
      <c r="AE11" s="38"/>
      <c r="AF11" s="38"/>
      <c r="AG11" s="38"/>
      <c r="AH11" s="39"/>
      <c r="AI11" s="38"/>
      <c r="AJ11" s="38"/>
      <c r="AK11" s="38"/>
      <c r="AL11" s="38"/>
      <c r="AM11" s="38"/>
      <c r="AN11" s="38"/>
      <c r="AO11" s="38"/>
      <c r="AP11" s="38"/>
      <c r="AQ11" s="38"/>
      <c r="AR11" s="38"/>
      <c r="AS11" s="38"/>
      <c r="AT11" s="38"/>
      <c r="AU11" s="40"/>
      <c r="AV11" s="40"/>
      <c r="AW11" s="40"/>
      <c r="AX11" s="40"/>
    </row>
  </sheetData>
  <sheetProtection formatRows="0"/>
  <mergeCells count="41">
    <mergeCell ref="A2:F9"/>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 ref="G5:K5"/>
    <mergeCell ref="L5:X5"/>
    <mergeCell ref="Y5:AB5"/>
    <mergeCell ref="AC5:AG5"/>
    <mergeCell ref="AH5:AT5"/>
    <mergeCell ref="G6:AB6"/>
    <mergeCell ref="AC6:AX6"/>
    <mergeCell ref="G7:K7"/>
    <mergeCell ref="L7:X7"/>
    <mergeCell ref="Y7:AB7"/>
    <mergeCell ref="AC7:AG7"/>
    <mergeCell ref="AH7:AT7"/>
    <mergeCell ref="AU7:AX7"/>
    <mergeCell ref="AU9:AX9"/>
    <mergeCell ref="G8:K8"/>
    <mergeCell ref="L8:X8"/>
    <mergeCell ref="Y8:AB8"/>
    <mergeCell ref="AC8:AG8"/>
    <mergeCell ref="AH8:AT8"/>
    <mergeCell ref="AU8:AX8"/>
    <mergeCell ref="G9:K9"/>
    <mergeCell ref="L9:X9"/>
    <mergeCell ref="Y9:AB9"/>
    <mergeCell ref="AC9:AG9"/>
    <mergeCell ref="AH9:AT9"/>
  </mergeCells>
  <phoneticPr fontId="5"/>
  <conditionalFormatting sqref="Y5">
    <cfRule type="expression" dxfId="39" priority="269">
      <formula>IF(RIGHT(TEXT(Y5,"0.#"),1)=".",FALSE,TRUE)</formula>
    </cfRule>
    <cfRule type="expression" dxfId="38" priority="270">
      <formula>IF(RIGHT(TEXT(Y5,"0.#"),1)=".",TRUE,FALSE)</formula>
    </cfRule>
  </conditionalFormatting>
  <conditionalFormatting sqref="Y4">
    <cfRule type="expression" dxfId="37" priority="267">
      <formula>IF(RIGHT(TEXT(Y4,"0.#"),1)=".",FALSE,TRUE)</formula>
    </cfRule>
    <cfRule type="expression" dxfId="36" priority="268">
      <formula>IF(RIGHT(TEXT(Y4,"0.#"),1)=".",TRUE,FALSE)</formula>
    </cfRule>
  </conditionalFormatting>
  <conditionalFormatting sqref="AU5">
    <cfRule type="expression" dxfId="35" priority="263">
      <formula>IF(RIGHT(TEXT(AU5,"0.#"),1)=".",FALSE,TRUE)</formula>
    </cfRule>
    <cfRule type="expression" dxfId="34" priority="264">
      <formula>IF(RIGHT(TEXT(AU5,"0.#"),1)=".",TRUE,FALSE)</formula>
    </cfRule>
  </conditionalFormatting>
  <conditionalFormatting sqref="AU4">
    <cfRule type="expression" dxfId="33" priority="261">
      <formula>IF(RIGHT(TEXT(AU4,"0.#"),1)=".",FALSE,TRUE)</formula>
    </cfRule>
    <cfRule type="expression" dxfId="32" priority="262">
      <formula>IF(RIGHT(TEXT(AU4,"0.#"),1)=".",TRUE,FALSE)</formula>
    </cfRule>
  </conditionalFormatting>
  <conditionalFormatting sqref="Y9">
    <cfRule type="expression" dxfId="31" priority="257">
      <formula>IF(RIGHT(TEXT(Y9,"0.#"),1)=".",FALSE,TRUE)</formula>
    </cfRule>
    <cfRule type="expression" dxfId="30" priority="258">
      <formula>IF(RIGHT(TEXT(Y9,"0.#"),1)=".",TRUE,FALSE)</formula>
    </cfRule>
  </conditionalFormatting>
  <conditionalFormatting sqref="Y8">
    <cfRule type="expression" dxfId="29" priority="255">
      <formula>IF(RIGHT(TEXT(Y8,"0.#"),1)=".",FALSE,TRUE)</formula>
    </cfRule>
    <cfRule type="expression" dxfId="28" priority="256">
      <formula>IF(RIGHT(TEXT(Y8,"0.#"),1)=".",TRUE,FALSE)</formula>
    </cfRule>
  </conditionalFormatting>
  <conditionalFormatting sqref="AU9">
    <cfRule type="expression" dxfId="27" priority="251">
      <formula>IF(RIGHT(TEXT(AU9,"0.#"),1)=".",FALSE,TRUE)</formula>
    </cfRule>
    <cfRule type="expression" dxfId="26" priority="252">
      <formula>IF(RIGHT(TEXT(AU9,"0.#"),1)=".",TRUE,FALSE)</formula>
    </cfRule>
  </conditionalFormatting>
  <conditionalFormatting sqref="AU8">
    <cfRule type="expression" dxfId="25" priority="249">
      <formula>IF(RIGHT(TEXT(AU8,"0.#"),1)=".",FALSE,TRUE)</formula>
    </cfRule>
    <cfRule type="expression" dxfId="24" priority="250">
      <formula>IF(RIGHT(TEXT(AU8,"0.#"),1)=".",TRUE,FALSE)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firstHeader>&amp;R&amp;"-,太字"&amp;18別紙２</firstHeader>
  </headerFooter>
  <rowBreaks count="1" manualBreakCount="1">
    <brk id="9" max="49" man="1"/>
  </rowBreaks>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8"/>
  <sheetViews>
    <sheetView view="pageBreakPreview" zoomScale="85" zoomScaleNormal="75" zoomScaleSheetLayoutView="85" zoomScalePageLayoutView="70" workbookViewId="0"/>
  </sheetViews>
  <sheetFormatPr defaultColWidth="9" defaultRowHeight="13.2" x14ac:dyDescent="0.2"/>
  <cols>
    <col min="1" max="2" width="2.6640625" style="33" customWidth="1"/>
    <col min="3" max="33" width="2.6640625" style="68" customWidth="1"/>
    <col min="34" max="37" width="3.44140625" style="68" customWidth="1"/>
    <col min="38" max="41" width="2.6640625" style="68" customWidth="1"/>
    <col min="42" max="50" width="3.21875" style="69" customWidth="1"/>
    <col min="51" max="51" width="11.109375" style="33" hidden="1" customWidth="1"/>
    <col min="52" max="57" width="2.21875" style="33" customWidth="1"/>
    <col min="58" max="61" width="9" style="33"/>
    <col min="62" max="62" width="27.88671875" style="33" customWidth="1"/>
    <col min="63" max="63" width="12.21875" style="33" customWidth="1"/>
    <col min="64" max="16384" width="9" style="33"/>
  </cols>
  <sheetData>
    <row r="1" spans="1:52" ht="23.25" customHeight="1" x14ac:dyDescent="0.2">
      <c r="P1" s="69"/>
      <c r="Q1" s="69"/>
      <c r="R1" s="69"/>
      <c r="S1" s="69"/>
      <c r="T1" s="69"/>
      <c r="U1" s="69"/>
      <c r="V1" s="69"/>
      <c r="W1" s="69"/>
      <c r="X1" s="69"/>
      <c r="Y1" s="70"/>
      <c r="Z1" s="70"/>
      <c r="AA1" s="70"/>
      <c r="AB1" s="70"/>
      <c r="AC1" s="70"/>
      <c r="AD1" s="70"/>
      <c r="AE1" s="70"/>
      <c r="AF1" s="70"/>
      <c r="AG1" s="70"/>
      <c r="AH1" s="70"/>
      <c r="AI1" s="70"/>
      <c r="AJ1" s="70"/>
      <c r="AK1" s="70"/>
      <c r="AL1" s="70"/>
      <c r="AM1" s="70"/>
      <c r="AN1" s="70"/>
      <c r="AO1" s="70"/>
      <c r="AP1" s="71"/>
      <c r="AQ1" s="71"/>
      <c r="AR1" s="71"/>
      <c r="AS1" s="71"/>
      <c r="AT1" s="71"/>
      <c r="AU1" s="71"/>
      <c r="AV1" s="71"/>
      <c r="AW1" s="72"/>
    </row>
    <row r="2" spans="1:52" x14ac:dyDescent="0.2">
      <c r="A2" s="9"/>
      <c r="B2" s="49" t="s">
        <v>213</v>
      </c>
      <c r="C2" s="54"/>
      <c r="D2" s="54"/>
      <c r="E2" s="54"/>
      <c r="F2" s="54"/>
      <c r="G2" s="54"/>
      <c r="H2" s="54"/>
      <c r="I2" s="54"/>
      <c r="J2" s="54"/>
      <c r="K2" s="54"/>
      <c r="L2" s="54"/>
      <c r="M2" s="54"/>
      <c r="N2" s="54"/>
      <c r="O2" s="54"/>
      <c r="P2" s="59"/>
      <c r="Q2" s="59"/>
      <c r="R2" s="59"/>
      <c r="S2" s="59"/>
      <c r="T2" s="59"/>
      <c r="U2" s="59"/>
      <c r="V2" s="59"/>
      <c r="W2" s="59"/>
      <c r="X2" s="59"/>
      <c r="Y2" s="60"/>
      <c r="Z2" s="60"/>
      <c r="AA2" s="60"/>
      <c r="AB2" s="60"/>
      <c r="AC2" s="60"/>
      <c r="AD2" s="60"/>
      <c r="AE2" s="60"/>
      <c r="AF2" s="60"/>
      <c r="AG2" s="60"/>
      <c r="AH2" s="60"/>
      <c r="AI2" s="60"/>
      <c r="AJ2" s="60"/>
      <c r="AK2" s="60"/>
      <c r="AL2" s="60"/>
      <c r="AM2" s="60"/>
      <c r="AN2" s="60"/>
      <c r="AO2" s="60"/>
      <c r="AP2" s="59"/>
      <c r="AQ2" s="59"/>
      <c r="AR2" s="59"/>
      <c r="AS2" s="59"/>
      <c r="AT2" s="59"/>
      <c r="AU2" s="59"/>
      <c r="AV2" s="59"/>
      <c r="AW2" s="59"/>
      <c r="AX2" s="59"/>
      <c r="AY2">
        <f>COUNTA($C$4)</f>
        <v>1</v>
      </c>
    </row>
    <row r="3" spans="1:52" customFormat="1" ht="59.25" customHeight="1" x14ac:dyDescent="0.2">
      <c r="A3" s="708"/>
      <c r="B3" s="708"/>
      <c r="C3" s="464" t="s">
        <v>24</v>
      </c>
      <c r="D3" s="708"/>
      <c r="E3" s="708"/>
      <c r="F3" s="708"/>
      <c r="G3" s="708"/>
      <c r="H3" s="708"/>
      <c r="I3" s="708"/>
      <c r="J3" s="752" t="s">
        <v>192</v>
      </c>
      <c r="K3" s="753"/>
      <c r="L3" s="753"/>
      <c r="M3" s="753"/>
      <c r="N3" s="753"/>
      <c r="O3" s="753"/>
      <c r="P3" s="464" t="s">
        <v>25</v>
      </c>
      <c r="Q3" s="464"/>
      <c r="R3" s="464"/>
      <c r="S3" s="464"/>
      <c r="T3" s="464"/>
      <c r="U3" s="464"/>
      <c r="V3" s="464"/>
      <c r="W3" s="464"/>
      <c r="X3" s="464"/>
      <c r="Y3" s="710" t="s">
        <v>228</v>
      </c>
      <c r="Z3" s="711"/>
      <c r="AA3" s="711"/>
      <c r="AB3" s="711"/>
      <c r="AC3" s="752" t="s">
        <v>222</v>
      </c>
      <c r="AD3" s="752"/>
      <c r="AE3" s="752"/>
      <c r="AF3" s="752"/>
      <c r="AG3" s="752"/>
      <c r="AH3" s="710" t="s">
        <v>183</v>
      </c>
      <c r="AI3" s="708"/>
      <c r="AJ3" s="708"/>
      <c r="AK3" s="708"/>
      <c r="AL3" s="708" t="s">
        <v>19</v>
      </c>
      <c r="AM3" s="708"/>
      <c r="AN3" s="708"/>
      <c r="AO3" s="712"/>
      <c r="AP3" s="754" t="s">
        <v>193</v>
      </c>
      <c r="AQ3" s="754"/>
      <c r="AR3" s="754"/>
      <c r="AS3" s="754"/>
      <c r="AT3" s="754"/>
      <c r="AU3" s="754"/>
      <c r="AV3" s="754"/>
      <c r="AW3" s="754"/>
      <c r="AX3" s="754"/>
      <c r="AY3">
        <f>$AY$2</f>
        <v>1</v>
      </c>
      <c r="AZ3" s="33"/>
    </row>
    <row r="4" spans="1:52" ht="48.75" customHeight="1" x14ac:dyDescent="0.2">
      <c r="A4" s="755">
        <v>1</v>
      </c>
      <c r="B4" s="755">
        <v>1</v>
      </c>
      <c r="C4" s="717" t="s">
        <v>691</v>
      </c>
      <c r="D4" s="718"/>
      <c r="E4" s="718"/>
      <c r="F4" s="718"/>
      <c r="G4" s="718"/>
      <c r="H4" s="718"/>
      <c r="I4" s="718"/>
      <c r="J4" s="719">
        <v>1010001143390</v>
      </c>
      <c r="K4" s="720"/>
      <c r="L4" s="720"/>
      <c r="M4" s="720"/>
      <c r="N4" s="720"/>
      <c r="O4" s="720"/>
      <c r="P4" s="721" t="s">
        <v>665</v>
      </c>
      <c r="Q4" s="722"/>
      <c r="R4" s="722"/>
      <c r="S4" s="722"/>
      <c r="T4" s="722"/>
      <c r="U4" s="722"/>
      <c r="V4" s="722"/>
      <c r="W4" s="722"/>
      <c r="X4" s="722"/>
      <c r="Y4" s="723">
        <v>2.2400000000000002</v>
      </c>
      <c r="Z4" s="724"/>
      <c r="AA4" s="724"/>
      <c r="AB4" s="725"/>
      <c r="AC4" s="756" t="s">
        <v>238</v>
      </c>
      <c r="AD4" s="756"/>
      <c r="AE4" s="756"/>
      <c r="AF4" s="756"/>
      <c r="AG4" s="756"/>
      <c r="AH4" s="739">
        <v>7</v>
      </c>
      <c r="AI4" s="740"/>
      <c r="AJ4" s="740"/>
      <c r="AK4" s="740"/>
      <c r="AL4" s="729" t="s">
        <v>666</v>
      </c>
      <c r="AM4" s="730"/>
      <c r="AN4" s="730"/>
      <c r="AO4" s="731"/>
      <c r="AP4" s="715"/>
      <c r="AQ4" s="715"/>
      <c r="AR4" s="715"/>
      <c r="AS4" s="715"/>
      <c r="AT4" s="715"/>
      <c r="AU4" s="715"/>
      <c r="AV4" s="715"/>
      <c r="AW4" s="715"/>
      <c r="AX4" s="715"/>
      <c r="AY4">
        <f>$AY$2</f>
        <v>1</v>
      </c>
    </row>
    <row r="5" spans="1:52" x14ac:dyDescent="0.2">
      <c r="A5" s="41"/>
      <c r="B5" s="41"/>
      <c r="P5" s="69"/>
      <c r="Q5" s="69"/>
      <c r="R5" s="69"/>
      <c r="S5" s="69"/>
      <c r="T5" s="69"/>
      <c r="U5" s="69"/>
      <c r="V5" s="69"/>
      <c r="W5" s="69"/>
      <c r="X5" s="69"/>
      <c r="Y5" s="70"/>
      <c r="Z5" s="70"/>
      <c r="AA5" s="70"/>
      <c r="AB5" s="70"/>
      <c r="AC5" s="70"/>
      <c r="AD5" s="70"/>
      <c r="AE5" s="70"/>
      <c r="AF5" s="70"/>
      <c r="AG5" s="70"/>
      <c r="AH5" s="70"/>
      <c r="AI5" s="70"/>
      <c r="AJ5" s="70"/>
      <c r="AK5" s="70"/>
      <c r="AL5" s="70"/>
      <c r="AM5" s="70"/>
      <c r="AN5" s="70"/>
      <c r="AO5" s="70"/>
      <c r="AY5">
        <f>COUNTA($C$8)</f>
        <v>1</v>
      </c>
    </row>
    <row r="6" spans="1:52" x14ac:dyDescent="0.2">
      <c r="A6" s="9"/>
      <c r="B6" s="49" t="s">
        <v>214</v>
      </c>
      <c r="C6" s="54"/>
      <c r="D6" s="54"/>
      <c r="E6" s="54"/>
      <c r="F6" s="54"/>
      <c r="G6" s="54"/>
      <c r="H6" s="54"/>
      <c r="I6" s="54"/>
      <c r="J6" s="54"/>
      <c r="K6" s="54"/>
      <c r="L6" s="54"/>
      <c r="M6" s="54"/>
      <c r="N6" s="54"/>
      <c r="O6" s="54"/>
      <c r="P6" s="59"/>
      <c r="Q6" s="59"/>
      <c r="R6" s="59"/>
      <c r="S6" s="59"/>
      <c r="T6" s="59"/>
      <c r="U6" s="59"/>
      <c r="V6" s="59"/>
      <c r="W6" s="59"/>
      <c r="X6" s="59"/>
      <c r="Y6" s="60"/>
      <c r="Z6" s="60"/>
      <c r="AA6" s="60"/>
      <c r="AB6" s="60"/>
      <c r="AC6" s="60"/>
      <c r="AD6" s="60"/>
      <c r="AE6" s="60"/>
      <c r="AF6" s="60"/>
      <c r="AG6" s="60"/>
      <c r="AH6" s="60"/>
      <c r="AI6" s="60"/>
      <c r="AJ6" s="60"/>
      <c r="AK6" s="60"/>
      <c r="AL6" s="60"/>
      <c r="AM6" s="60"/>
      <c r="AN6" s="60"/>
      <c r="AO6" s="60"/>
      <c r="AP6" s="59"/>
      <c r="AQ6" s="59"/>
      <c r="AR6" s="59"/>
      <c r="AS6" s="59"/>
      <c r="AT6" s="59"/>
      <c r="AU6" s="59"/>
      <c r="AV6" s="59"/>
      <c r="AW6" s="59"/>
      <c r="AX6" s="59"/>
      <c r="AY6">
        <f>$AY$5</f>
        <v>1</v>
      </c>
    </row>
    <row r="7" spans="1:52" customFormat="1" ht="59.25" customHeight="1" x14ac:dyDescent="0.2">
      <c r="A7" s="708"/>
      <c r="B7" s="708"/>
      <c r="C7" s="708" t="s">
        <v>24</v>
      </c>
      <c r="D7" s="708"/>
      <c r="E7" s="708"/>
      <c r="F7" s="708"/>
      <c r="G7" s="708"/>
      <c r="H7" s="708"/>
      <c r="I7" s="708"/>
      <c r="J7" s="752" t="s">
        <v>192</v>
      </c>
      <c r="K7" s="753"/>
      <c r="L7" s="753"/>
      <c r="M7" s="753"/>
      <c r="N7" s="753"/>
      <c r="O7" s="753"/>
      <c r="P7" s="464" t="s">
        <v>25</v>
      </c>
      <c r="Q7" s="464"/>
      <c r="R7" s="464"/>
      <c r="S7" s="464"/>
      <c r="T7" s="464"/>
      <c r="U7" s="464"/>
      <c r="V7" s="464"/>
      <c r="W7" s="464"/>
      <c r="X7" s="464"/>
      <c r="Y7" s="710" t="s">
        <v>228</v>
      </c>
      <c r="Z7" s="711"/>
      <c r="AA7" s="711"/>
      <c r="AB7" s="711"/>
      <c r="AC7" s="752" t="s">
        <v>222</v>
      </c>
      <c r="AD7" s="752"/>
      <c r="AE7" s="752"/>
      <c r="AF7" s="752"/>
      <c r="AG7" s="752"/>
      <c r="AH7" s="710" t="s">
        <v>183</v>
      </c>
      <c r="AI7" s="708"/>
      <c r="AJ7" s="708"/>
      <c r="AK7" s="708"/>
      <c r="AL7" s="708" t="s">
        <v>19</v>
      </c>
      <c r="AM7" s="708"/>
      <c r="AN7" s="708"/>
      <c r="AO7" s="712"/>
      <c r="AP7" s="754" t="s">
        <v>193</v>
      </c>
      <c r="AQ7" s="754"/>
      <c r="AR7" s="754"/>
      <c r="AS7" s="754"/>
      <c r="AT7" s="754"/>
      <c r="AU7" s="754"/>
      <c r="AV7" s="754"/>
      <c r="AW7" s="754"/>
      <c r="AX7" s="754"/>
      <c r="AY7">
        <f>$AY$5</f>
        <v>1</v>
      </c>
      <c r="AZ7" s="33"/>
    </row>
    <row r="8" spans="1:52" ht="51.75" customHeight="1" x14ac:dyDescent="0.2">
      <c r="A8" s="755">
        <v>1</v>
      </c>
      <c r="B8" s="755">
        <v>1</v>
      </c>
      <c r="C8" s="717" t="s">
        <v>690</v>
      </c>
      <c r="D8" s="718"/>
      <c r="E8" s="718"/>
      <c r="F8" s="718"/>
      <c r="G8" s="718"/>
      <c r="H8" s="718"/>
      <c r="I8" s="718"/>
      <c r="J8" s="719">
        <v>6010001011147</v>
      </c>
      <c r="K8" s="720"/>
      <c r="L8" s="720"/>
      <c r="M8" s="720"/>
      <c r="N8" s="720"/>
      <c r="O8" s="720"/>
      <c r="P8" s="721" t="s">
        <v>649</v>
      </c>
      <c r="Q8" s="722"/>
      <c r="R8" s="722"/>
      <c r="S8" s="722"/>
      <c r="T8" s="722"/>
      <c r="U8" s="722"/>
      <c r="V8" s="722"/>
      <c r="W8" s="722"/>
      <c r="X8" s="722"/>
      <c r="Y8" s="723">
        <v>0.97</v>
      </c>
      <c r="Z8" s="724"/>
      <c r="AA8" s="724"/>
      <c r="AB8" s="725"/>
      <c r="AC8" s="756" t="s">
        <v>244</v>
      </c>
      <c r="AD8" s="756"/>
      <c r="AE8" s="756"/>
      <c r="AF8" s="756"/>
      <c r="AG8" s="756"/>
      <c r="AH8" s="739" t="s">
        <v>631</v>
      </c>
      <c r="AI8" s="740"/>
      <c r="AJ8" s="740"/>
      <c r="AK8" s="740"/>
      <c r="AL8" s="729" t="s">
        <v>631</v>
      </c>
      <c r="AM8" s="730"/>
      <c r="AN8" s="730"/>
      <c r="AO8" s="731"/>
      <c r="AP8" s="715"/>
      <c r="AQ8" s="715"/>
      <c r="AR8" s="715"/>
      <c r="AS8" s="715"/>
      <c r="AT8" s="715"/>
      <c r="AU8" s="715"/>
      <c r="AV8" s="715"/>
      <c r="AW8" s="715"/>
      <c r="AX8" s="715"/>
      <c r="AY8">
        <f>$AY$5</f>
        <v>1</v>
      </c>
    </row>
    <row r="9" spans="1:52" x14ac:dyDescent="0.2">
      <c r="P9" s="69"/>
      <c r="Q9" s="69"/>
      <c r="R9" s="69"/>
      <c r="S9" s="69"/>
      <c r="T9" s="69"/>
      <c r="U9" s="69"/>
      <c r="V9" s="69"/>
      <c r="W9" s="69"/>
      <c r="X9" s="69"/>
      <c r="Y9" s="70"/>
      <c r="Z9" s="70"/>
      <c r="AA9" s="70"/>
      <c r="AB9" s="70"/>
      <c r="AC9" s="70"/>
      <c r="AD9" s="70"/>
      <c r="AE9" s="70"/>
      <c r="AF9" s="70"/>
      <c r="AG9" s="70"/>
      <c r="AH9" s="70"/>
      <c r="AI9" s="70"/>
      <c r="AJ9" s="70"/>
      <c r="AK9" s="70"/>
      <c r="AL9" s="70"/>
      <c r="AM9" s="70"/>
      <c r="AN9" s="70"/>
      <c r="AO9" s="70"/>
      <c r="AY9">
        <f>COUNTA($C$12)</f>
        <v>1</v>
      </c>
    </row>
    <row r="10" spans="1:52" x14ac:dyDescent="0.2">
      <c r="A10" s="9"/>
      <c r="B10" s="49" t="s">
        <v>170</v>
      </c>
      <c r="C10" s="54"/>
      <c r="D10" s="54"/>
      <c r="E10" s="54"/>
      <c r="F10" s="54"/>
      <c r="G10" s="54"/>
      <c r="H10" s="54"/>
      <c r="I10" s="54"/>
      <c r="J10" s="54"/>
      <c r="K10" s="54"/>
      <c r="L10" s="54"/>
      <c r="M10" s="54"/>
      <c r="N10" s="54"/>
      <c r="O10" s="54"/>
      <c r="P10" s="59"/>
      <c r="Q10" s="59"/>
      <c r="R10" s="59"/>
      <c r="S10" s="59"/>
      <c r="T10" s="59"/>
      <c r="U10" s="59"/>
      <c r="V10" s="59"/>
      <c r="W10" s="59"/>
      <c r="X10" s="59"/>
      <c r="Y10" s="60"/>
      <c r="Z10" s="60"/>
      <c r="AA10" s="60"/>
      <c r="AB10" s="60"/>
      <c r="AC10" s="60"/>
      <c r="AD10" s="60"/>
      <c r="AE10" s="60"/>
      <c r="AF10" s="60"/>
      <c r="AG10" s="60"/>
      <c r="AH10" s="60"/>
      <c r="AI10" s="60"/>
      <c r="AJ10" s="60"/>
      <c r="AK10" s="60"/>
      <c r="AL10" s="60"/>
      <c r="AM10" s="60"/>
      <c r="AN10" s="60"/>
      <c r="AO10" s="60"/>
      <c r="AP10" s="59"/>
      <c r="AQ10" s="59"/>
      <c r="AR10" s="59"/>
      <c r="AS10" s="59"/>
      <c r="AT10" s="59"/>
      <c r="AU10" s="59"/>
      <c r="AV10" s="59"/>
      <c r="AW10" s="59"/>
      <c r="AX10" s="59"/>
      <c r="AY10" s="33">
        <f>$AY$9</f>
        <v>1</v>
      </c>
    </row>
    <row r="11" spans="1:52" customFormat="1" ht="59.25" customHeight="1" x14ac:dyDescent="0.2">
      <c r="A11" s="708"/>
      <c r="B11" s="708"/>
      <c r="C11" s="708" t="s">
        <v>24</v>
      </c>
      <c r="D11" s="708"/>
      <c r="E11" s="708"/>
      <c r="F11" s="708"/>
      <c r="G11" s="708"/>
      <c r="H11" s="708"/>
      <c r="I11" s="708"/>
      <c r="J11" s="752" t="s">
        <v>192</v>
      </c>
      <c r="K11" s="753"/>
      <c r="L11" s="753"/>
      <c r="M11" s="753"/>
      <c r="N11" s="753"/>
      <c r="O11" s="753"/>
      <c r="P11" s="464" t="s">
        <v>25</v>
      </c>
      <c r="Q11" s="464"/>
      <c r="R11" s="464"/>
      <c r="S11" s="464"/>
      <c r="T11" s="464"/>
      <c r="U11" s="464"/>
      <c r="V11" s="464"/>
      <c r="W11" s="464"/>
      <c r="X11" s="464"/>
      <c r="Y11" s="710" t="s">
        <v>228</v>
      </c>
      <c r="Z11" s="711"/>
      <c r="AA11" s="711"/>
      <c r="AB11" s="711"/>
      <c r="AC11" s="752" t="s">
        <v>222</v>
      </c>
      <c r="AD11" s="752"/>
      <c r="AE11" s="752"/>
      <c r="AF11" s="752"/>
      <c r="AG11" s="752"/>
      <c r="AH11" s="710" t="s">
        <v>183</v>
      </c>
      <c r="AI11" s="708"/>
      <c r="AJ11" s="708"/>
      <c r="AK11" s="708"/>
      <c r="AL11" s="708" t="s">
        <v>19</v>
      </c>
      <c r="AM11" s="708"/>
      <c r="AN11" s="708"/>
      <c r="AO11" s="712"/>
      <c r="AP11" s="754" t="s">
        <v>193</v>
      </c>
      <c r="AQ11" s="754"/>
      <c r="AR11" s="754"/>
      <c r="AS11" s="754"/>
      <c r="AT11" s="754"/>
      <c r="AU11" s="754"/>
      <c r="AV11" s="754"/>
      <c r="AW11" s="754"/>
      <c r="AX11" s="754"/>
      <c r="AY11" s="33">
        <f>$AY$9</f>
        <v>1</v>
      </c>
      <c r="AZ11" s="33"/>
    </row>
    <row r="12" spans="1:52" ht="43.5" customHeight="1" x14ac:dyDescent="0.2">
      <c r="A12" s="755">
        <v>1</v>
      </c>
      <c r="B12" s="755">
        <v>1</v>
      </c>
      <c r="C12" s="717" t="s">
        <v>660</v>
      </c>
      <c r="D12" s="718"/>
      <c r="E12" s="718"/>
      <c r="F12" s="718"/>
      <c r="G12" s="718"/>
      <c r="H12" s="718"/>
      <c r="I12" s="718"/>
      <c r="J12" s="719">
        <v>7230003000579</v>
      </c>
      <c r="K12" s="720"/>
      <c r="L12" s="720"/>
      <c r="M12" s="720"/>
      <c r="N12" s="720"/>
      <c r="O12" s="720"/>
      <c r="P12" s="721" t="s">
        <v>651</v>
      </c>
      <c r="Q12" s="722"/>
      <c r="R12" s="722"/>
      <c r="S12" s="722"/>
      <c r="T12" s="722"/>
      <c r="U12" s="722"/>
      <c r="V12" s="722"/>
      <c r="W12" s="722"/>
      <c r="X12" s="722"/>
      <c r="Y12" s="723">
        <v>0.74</v>
      </c>
      <c r="Z12" s="724"/>
      <c r="AA12" s="724"/>
      <c r="AB12" s="725"/>
      <c r="AC12" s="756" t="s">
        <v>238</v>
      </c>
      <c r="AD12" s="756"/>
      <c r="AE12" s="756"/>
      <c r="AF12" s="756"/>
      <c r="AG12" s="756"/>
      <c r="AH12" s="739">
        <v>18</v>
      </c>
      <c r="AI12" s="740"/>
      <c r="AJ12" s="740"/>
      <c r="AK12" s="740"/>
      <c r="AL12" s="729" t="s">
        <v>666</v>
      </c>
      <c r="AM12" s="730"/>
      <c r="AN12" s="730"/>
      <c r="AO12" s="731"/>
      <c r="AP12" s="715"/>
      <c r="AQ12" s="715"/>
      <c r="AR12" s="715"/>
      <c r="AS12" s="715"/>
      <c r="AT12" s="715"/>
      <c r="AU12" s="715"/>
      <c r="AV12" s="715"/>
      <c r="AW12" s="715"/>
      <c r="AX12" s="715"/>
      <c r="AY12" s="33">
        <f>$AY$9</f>
        <v>1</v>
      </c>
    </row>
    <row r="13" spans="1:52" x14ac:dyDescent="0.2">
      <c r="P13" s="69"/>
      <c r="Q13" s="69"/>
      <c r="R13" s="69"/>
      <c r="S13" s="69"/>
      <c r="T13" s="69"/>
      <c r="U13" s="69"/>
      <c r="V13" s="69"/>
      <c r="W13" s="69"/>
      <c r="X13" s="69"/>
      <c r="Y13" s="70"/>
      <c r="Z13" s="70"/>
      <c r="AA13" s="70"/>
      <c r="AB13" s="70"/>
      <c r="AC13" s="70"/>
      <c r="AD13" s="70"/>
      <c r="AE13" s="70"/>
      <c r="AF13" s="70"/>
      <c r="AG13" s="70"/>
      <c r="AH13" s="70"/>
      <c r="AI13" s="70"/>
      <c r="AJ13" s="70"/>
      <c r="AK13" s="70"/>
      <c r="AL13" s="70"/>
      <c r="AM13" s="70"/>
      <c r="AN13" s="70"/>
      <c r="AO13" s="70"/>
      <c r="AY13">
        <f>COUNTA($C$16)</f>
        <v>1</v>
      </c>
    </row>
    <row r="14" spans="1:52" x14ac:dyDescent="0.2">
      <c r="A14" s="9"/>
      <c r="B14" s="49" t="s">
        <v>171</v>
      </c>
      <c r="C14" s="54"/>
      <c r="D14" s="54"/>
      <c r="E14" s="54"/>
      <c r="F14" s="54"/>
      <c r="G14" s="54"/>
      <c r="H14" s="54"/>
      <c r="I14" s="54"/>
      <c r="J14" s="54"/>
      <c r="K14" s="54"/>
      <c r="L14" s="54"/>
      <c r="M14" s="54"/>
      <c r="N14" s="54"/>
      <c r="O14" s="54"/>
      <c r="P14" s="59"/>
      <c r="Q14" s="59"/>
      <c r="R14" s="59"/>
      <c r="S14" s="59"/>
      <c r="T14" s="59"/>
      <c r="U14" s="59"/>
      <c r="V14" s="59"/>
      <c r="W14" s="59"/>
      <c r="X14" s="59"/>
      <c r="Y14" s="60"/>
      <c r="Z14" s="60"/>
      <c r="AA14" s="60"/>
      <c r="AB14" s="60"/>
      <c r="AC14" s="60"/>
      <c r="AD14" s="60"/>
      <c r="AE14" s="60"/>
      <c r="AF14" s="60"/>
      <c r="AG14" s="60"/>
      <c r="AH14" s="60"/>
      <c r="AI14" s="60"/>
      <c r="AJ14" s="60"/>
      <c r="AK14" s="60"/>
      <c r="AL14" s="60"/>
      <c r="AM14" s="60"/>
      <c r="AN14" s="60"/>
      <c r="AO14" s="60"/>
      <c r="AP14" s="59"/>
      <c r="AQ14" s="59"/>
      <c r="AR14" s="59"/>
      <c r="AS14" s="59"/>
      <c r="AT14" s="59"/>
      <c r="AU14" s="59"/>
      <c r="AV14" s="59"/>
      <c r="AW14" s="59"/>
      <c r="AX14" s="59"/>
      <c r="AY14" s="33">
        <f>$AY$13</f>
        <v>1</v>
      </c>
    </row>
    <row r="15" spans="1:52" customFormat="1" ht="59.25" customHeight="1" x14ac:dyDescent="0.2">
      <c r="A15" s="708"/>
      <c r="B15" s="708"/>
      <c r="C15" s="708" t="s">
        <v>24</v>
      </c>
      <c r="D15" s="708"/>
      <c r="E15" s="708"/>
      <c r="F15" s="708"/>
      <c r="G15" s="708"/>
      <c r="H15" s="708"/>
      <c r="I15" s="708"/>
      <c r="J15" s="752" t="s">
        <v>192</v>
      </c>
      <c r="K15" s="753"/>
      <c r="L15" s="753"/>
      <c r="M15" s="753"/>
      <c r="N15" s="753"/>
      <c r="O15" s="753"/>
      <c r="P15" s="464" t="s">
        <v>25</v>
      </c>
      <c r="Q15" s="464"/>
      <c r="R15" s="464"/>
      <c r="S15" s="464"/>
      <c r="T15" s="464"/>
      <c r="U15" s="464"/>
      <c r="V15" s="464"/>
      <c r="W15" s="464"/>
      <c r="X15" s="464"/>
      <c r="Y15" s="710" t="s">
        <v>228</v>
      </c>
      <c r="Z15" s="711"/>
      <c r="AA15" s="711"/>
      <c r="AB15" s="711"/>
      <c r="AC15" s="752" t="s">
        <v>222</v>
      </c>
      <c r="AD15" s="752"/>
      <c r="AE15" s="752"/>
      <c r="AF15" s="752"/>
      <c r="AG15" s="752"/>
      <c r="AH15" s="710" t="s">
        <v>183</v>
      </c>
      <c r="AI15" s="708"/>
      <c r="AJ15" s="708"/>
      <c r="AK15" s="708"/>
      <c r="AL15" s="708" t="s">
        <v>19</v>
      </c>
      <c r="AM15" s="708"/>
      <c r="AN15" s="708"/>
      <c r="AO15" s="712"/>
      <c r="AP15" s="754" t="s">
        <v>193</v>
      </c>
      <c r="AQ15" s="754"/>
      <c r="AR15" s="754"/>
      <c r="AS15" s="754"/>
      <c r="AT15" s="754"/>
      <c r="AU15" s="754"/>
      <c r="AV15" s="754"/>
      <c r="AW15" s="754"/>
      <c r="AX15" s="754"/>
      <c r="AY15" s="33">
        <f>$AY$13</f>
        <v>1</v>
      </c>
      <c r="AZ15" s="33"/>
    </row>
    <row r="16" spans="1:52" ht="42.75" customHeight="1" x14ac:dyDescent="0.2">
      <c r="A16" s="755">
        <v>1</v>
      </c>
      <c r="B16" s="755">
        <v>1</v>
      </c>
      <c r="C16" s="717" t="s">
        <v>689</v>
      </c>
      <c r="D16" s="718"/>
      <c r="E16" s="718"/>
      <c r="F16" s="718"/>
      <c r="G16" s="718"/>
      <c r="H16" s="718"/>
      <c r="I16" s="718"/>
      <c r="J16" s="719">
        <v>7010001089876</v>
      </c>
      <c r="K16" s="720"/>
      <c r="L16" s="720"/>
      <c r="M16" s="720"/>
      <c r="N16" s="720"/>
      <c r="O16" s="720"/>
      <c r="P16" s="721" t="s">
        <v>652</v>
      </c>
      <c r="Q16" s="722"/>
      <c r="R16" s="722"/>
      <c r="S16" s="722"/>
      <c r="T16" s="722"/>
      <c r="U16" s="722"/>
      <c r="V16" s="722"/>
      <c r="W16" s="722"/>
      <c r="X16" s="722"/>
      <c r="Y16" s="723">
        <v>0.56000000000000005</v>
      </c>
      <c r="Z16" s="724"/>
      <c r="AA16" s="724"/>
      <c r="AB16" s="725"/>
      <c r="AC16" s="756" t="s">
        <v>244</v>
      </c>
      <c r="AD16" s="756"/>
      <c r="AE16" s="756"/>
      <c r="AF16" s="756"/>
      <c r="AG16" s="756"/>
      <c r="AH16" s="739" t="s">
        <v>631</v>
      </c>
      <c r="AI16" s="740"/>
      <c r="AJ16" s="740"/>
      <c r="AK16" s="740"/>
      <c r="AL16" s="729" t="s">
        <v>631</v>
      </c>
      <c r="AM16" s="730"/>
      <c r="AN16" s="730"/>
      <c r="AO16" s="731"/>
      <c r="AP16" s="715"/>
      <c r="AQ16" s="715"/>
      <c r="AR16" s="715"/>
      <c r="AS16" s="715"/>
      <c r="AT16" s="715"/>
      <c r="AU16" s="715"/>
      <c r="AV16" s="715"/>
      <c r="AW16" s="715"/>
      <c r="AX16" s="715"/>
      <c r="AY16" s="33">
        <f>$AY$13</f>
        <v>1</v>
      </c>
    </row>
    <row r="17" spans="1:51" x14ac:dyDescent="0.2">
      <c r="P17" s="69"/>
      <c r="Q17" s="69"/>
      <c r="R17" s="69"/>
      <c r="S17" s="69"/>
      <c r="T17" s="69"/>
      <c r="U17" s="69"/>
      <c r="V17" s="69"/>
      <c r="W17" s="69"/>
      <c r="X17" s="69"/>
      <c r="Y17" s="70"/>
      <c r="Z17" s="70"/>
      <c r="AA17" s="70"/>
      <c r="AB17" s="70"/>
      <c r="AC17" s="70"/>
      <c r="AD17" s="70"/>
      <c r="AE17" s="70"/>
      <c r="AF17" s="70"/>
      <c r="AG17" s="70"/>
      <c r="AH17" s="70"/>
      <c r="AI17" s="70"/>
      <c r="AJ17" s="70"/>
      <c r="AK17" s="70"/>
      <c r="AL17" s="70"/>
      <c r="AM17" s="70"/>
      <c r="AN17" s="70"/>
      <c r="AO17" s="70"/>
      <c r="AY17">
        <f>COUNTA(#REF!)</f>
        <v>1</v>
      </c>
    </row>
    <row r="18" spans="1:51" x14ac:dyDescent="0.2">
      <c r="A18" s="9"/>
      <c r="B18" s="49"/>
      <c r="C18" s="54"/>
      <c r="D18" s="54"/>
      <c r="E18" s="54"/>
      <c r="F18" s="54"/>
      <c r="G18" s="54"/>
      <c r="H18" s="54"/>
      <c r="I18" s="54"/>
      <c r="J18" s="54"/>
      <c r="K18" s="54"/>
      <c r="L18" s="54"/>
      <c r="M18" s="54"/>
      <c r="N18" s="54"/>
      <c r="O18" s="54"/>
      <c r="P18" s="59"/>
      <c r="Q18" s="59"/>
      <c r="R18" s="59"/>
      <c r="S18" s="59"/>
      <c r="T18" s="59"/>
      <c r="U18" s="59"/>
      <c r="V18" s="59"/>
      <c r="W18" s="59"/>
      <c r="X18" s="59"/>
      <c r="Y18" s="60"/>
      <c r="Z18" s="60"/>
      <c r="AA18" s="60"/>
      <c r="AB18" s="60"/>
      <c r="AC18" s="60"/>
      <c r="AD18" s="60"/>
      <c r="AE18" s="60"/>
      <c r="AF18" s="60"/>
      <c r="AG18" s="60"/>
      <c r="AH18" s="60"/>
      <c r="AI18" s="60"/>
      <c r="AJ18" s="60"/>
      <c r="AK18" s="60"/>
      <c r="AL18" s="60"/>
      <c r="AM18" s="60"/>
      <c r="AN18" s="60"/>
      <c r="AO18" s="60"/>
      <c r="AP18" s="59"/>
      <c r="AQ18" s="59"/>
      <c r="AR18" s="59"/>
      <c r="AS18" s="59"/>
      <c r="AT18" s="59"/>
      <c r="AU18" s="59"/>
      <c r="AV18" s="59"/>
      <c r="AW18" s="59"/>
      <c r="AX18" s="59"/>
      <c r="AY18" s="33">
        <f>$AY$17</f>
        <v>1</v>
      </c>
    </row>
  </sheetData>
  <sheetProtection formatRows="0"/>
  <mergeCells count="72">
    <mergeCell ref="AL12:AO12"/>
    <mergeCell ref="AP12:AX12"/>
    <mergeCell ref="AH4:AK4"/>
    <mergeCell ref="AL4:AO4"/>
    <mergeCell ref="AP4:AX4"/>
    <mergeCell ref="A3:B3"/>
    <mergeCell ref="A4:B4"/>
    <mergeCell ref="C3:I3"/>
    <mergeCell ref="J3:O3"/>
    <mergeCell ref="P3:X3"/>
    <mergeCell ref="Y3:AB3"/>
    <mergeCell ref="AC3:AG3"/>
    <mergeCell ref="AH3:AK3"/>
    <mergeCell ref="AL3:AO3"/>
    <mergeCell ref="AP3:AX3"/>
    <mergeCell ref="C4:I4"/>
    <mergeCell ref="J4:O4"/>
    <mergeCell ref="P4:X4"/>
    <mergeCell ref="Y4:AB4"/>
    <mergeCell ref="AC4:AG4"/>
    <mergeCell ref="AL7:AO7"/>
    <mergeCell ref="AP7:AX7"/>
    <mergeCell ref="C8:I8"/>
    <mergeCell ref="J8:O8"/>
    <mergeCell ref="P8:X8"/>
    <mergeCell ref="Y8:AB8"/>
    <mergeCell ref="AC8:AG8"/>
    <mergeCell ref="AH8:AK8"/>
    <mergeCell ref="AL8:AO8"/>
    <mergeCell ref="AP8:AX8"/>
    <mergeCell ref="Y12:AB12"/>
    <mergeCell ref="AC12:AG12"/>
    <mergeCell ref="AH12:AK12"/>
    <mergeCell ref="A8:B8"/>
    <mergeCell ref="A7:B7"/>
    <mergeCell ref="C7:I7"/>
    <mergeCell ref="J7:O7"/>
    <mergeCell ref="P7:X7"/>
    <mergeCell ref="Y7:AB7"/>
    <mergeCell ref="AC7:AG7"/>
    <mergeCell ref="AH7:AK7"/>
    <mergeCell ref="Y11:AB11"/>
    <mergeCell ref="AC11:AG11"/>
    <mergeCell ref="AH11:AK11"/>
    <mergeCell ref="AL11:AO11"/>
    <mergeCell ref="AP11:AX11"/>
    <mergeCell ref="A12:B12"/>
    <mergeCell ref="A11:B11"/>
    <mergeCell ref="C11:I11"/>
    <mergeCell ref="J11:O11"/>
    <mergeCell ref="P11:X11"/>
    <mergeCell ref="C12:I12"/>
    <mergeCell ref="J12:O12"/>
    <mergeCell ref="P12:X12"/>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s>
  <phoneticPr fontId="5"/>
  <conditionalFormatting sqref="AL4:AO4">
    <cfRule type="expression" dxfId="23" priority="237">
      <formula>IF(AND(AL4&gt;=0, RIGHT(TEXT(AL4,"0.#"),1)&lt;&gt;"."),TRUE,FALSE)</formula>
    </cfRule>
    <cfRule type="expression" dxfId="22" priority="238">
      <formula>IF(AND(AL4&gt;=0, RIGHT(TEXT(AL4,"0.#"),1)="."),TRUE,FALSE)</formula>
    </cfRule>
    <cfRule type="expression" dxfId="21" priority="239">
      <formula>IF(AND(AL4&lt;0, RIGHT(TEXT(AL4,"0.#"),1)&lt;&gt;"."),TRUE,FALSE)</formula>
    </cfRule>
    <cfRule type="expression" dxfId="20" priority="240">
      <formula>IF(AND(AL4&lt;0, RIGHT(TEXT(AL4,"0.#"),1)="."),TRUE,FALSE)</formula>
    </cfRule>
  </conditionalFormatting>
  <conditionalFormatting sqref="Y4">
    <cfRule type="expression" dxfId="19" priority="235">
      <formula>IF(RIGHT(TEXT(Y4,"0.#"),1)=".",FALSE,TRUE)</formula>
    </cfRule>
    <cfRule type="expression" dxfId="18" priority="236">
      <formula>IF(RIGHT(TEXT(Y4,"0.#"),1)=".",TRUE,FALSE)</formula>
    </cfRule>
  </conditionalFormatting>
  <conditionalFormatting sqref="AL8:AO8">
    <cfRule type="expression" dxfId="17" priority="231">
      <formula>IF(AND(AL8&gt;=0, RIGHT(TEXT(AL8,"0.#"),1)&lt;&gt;"."),TRUE,FALSE)</formula>
    </cfRule>
    <cfRule type="expression" dxfId="16" priority="232">
      <formula>IF(AND(AL8&gt;=0, RIGHT(TEXT(AL8,"0.#"),1)="."),TRUE,FALSE)</formula>
    </cfRule>
    <cfRule type="expression" dxfId="15" priority="233">
      <formula>IF(AND(AL8&lt;0, RIGHT(TEXT(AL8,"0.#"),1)&lt;&gt;"."),TRUE,FALSE)</formula>
    </cfRule>
    <cfRule type="expression" dxfId="14" priority="234">
      <formula>IF(AND(AL8&lt;0, RIGHT(TEXT(AL8,"0.#"),1)="."),TRUE,FALSE)</formula>
    </cfRule>
  </conditionalFormatting>
  <conditionalFormatting sqref="Y8">
    <cfRule type="expression" dxfId="13" priority="229">
      <formula>IF(RIGHT(TEXT(Y8,"0.#"),1)=".",FALSE,TRUE)</formula>
    </cfRule>
    <cfRule type="expression" dxfId="12" priority="230">
      <formula>IF(RIGHT(TEXT(Y8,"0.#"),1)=".",TRUE,FALSE)</formula>
    </cfRule>
  </conditionalFormatting>
  <conditionalFormatting sqref="AL12:AO12">
    <cfRule type="expression" dxfId="11" priority="225">
      <formula>IF(AND(AL12&gt;=0, RIGHT(TEXT(AL12,"0.#"),1)&lt;&gt;"."),TRUE,FALSE)</formula>
    </cfRule>
    <cfRule type="expression" dxfId="10" priority="226">
      <formula>IF(AND(AL12&gt;=0, RIGHT(TEXT(AL12,"0.#"),1)="."),TRUE,FALSE)</formula>
    </cfRule>
    <cfRule type="expression" dxfId="9" priority="227">
      <formula>IF(AND(AL12&lt;0, RIGHT(TEXT(AL12,"0.#"),1)&lt;&gt;"."),TRUE,FALSE)</formula>
    </cfRule>
    <cfRule type="expression" dxfId="8" priority="228">
      <formula>IF(AND(AL12&lt;0, RIGHT(TEXT(AL12,"0.#"),1)="."),TRUE,FALSE)</formula>
    </cfRule>
  </conditionalFormatting>
  <conditionalFormatting sqref="Y12">
    <cfRule type="expression" dxfId="7" priority="223">
      <formula>IF(RIGHT(TEXT(Y12,"0.#"),1)=".",FALSE,TRUE)</formula>
    </cfRule>
    <cfRule type="expression" dxfId="6" priority="224">
      <formula>IF(RIGHT(TEXT(Y12,"0.#"),1)=".",TRUE,FALSE)</formula>
    </cfRule>
  </conditionalFormatting>
  <conditionalFormatting sqref="AL16:AO16">
    <cfRule type="expression" dxfId="5" priority="219">
      <formula>IF(AND(AL16&gt;=0, RIGHT(TEXT(AL16,"0.#"),1)&lt;&gt;"."),TRUE,FALSE)</formula>
    </cfRule>
    <cfRule type="expression" dxfId="4" priority="220">
      <formula>IF(AND(AL16&gt;=0, RIGHT(TEXT(AL16,"0.#"),1)="."),TRUE,FALSE)</formula>
    </cfRule>
    <cfRule type="expression" dxfId="3" priority="221">
      <formula>IF(AND(AL16&lt;0, RIGHT(TEXT(AL16,"0.#"),1)&lt;&gt;"."),TRUE,FALSE)</formula>
    </cfRule>
    <cfRule type="expression" dxfId="2" priority="222">
      <formula>IF(AND(AL16&lt;0, RIGHT(TEXT(AL16,"0.#"),1)="."),TRUE,FALSE)</formula>
    </cfRule>
  </conditionalFormatting>
  <conditionalFormatting sqref="Y16">
    <cfRule type="expression" dxfId="1" priority="217">
      <formula>IF(RIGHT(TEXT(Y16,"0.#"),1)=".",FALSE,TRUE)</formula>
    </cfRule>
    <cfRule type="expression" dxfId="0" priority="218">
      <formula>IF(RIGHT(TEXT(Y16,"0.#"),1)=".",TRUE,FALSE)</formula>
    </cfRule>
  </conditionalFormatting>
  <dataValidations count="3">
    <dataValidation type="custom" imeMode="disabled" allowBlank="1" showInputMessage="1" showErrorMessage="1" sqref="AL8 AL12 AL16 AL4 Y4:AB4 Y8:AB8 Y12:AB12 Y16:AB16">
      <formula1>OR(ISNUMBER(Y4), Y4="-")</formula1>
    </dataValidation>
    <dataValidation type="custom" imeMode="disabled" allowBlank="1" showInputMessage="1" showErrorMessage="1" sqref="AH4:AK4 AH8:AK8 AH12:AK12 AH16:AK16">
      <formula1>OR(AND(MOD(IF(ISNUMBER(AH4), AH4, 0.5),1)=0, 0&lt;=AH4), AH4="-")</formula1>
    </dataValidation>
    <dataValidation type="custom" allowBlank="1" showInputMessage="1" showErrorMessage="1" errorTitle="法人番号チェック" error="法人番号は13桁の数字で入力してください。" sqref="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rowBreaks count="1" manualBreakCount="1">
    <brk id="17"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2022-08-26T01:30:49Z</dcterms:created>
  <dcterms:modified xsi:type="dcterms:W3CDTF">2022-08-26T10:00:33Z</dcterms:modified>
</cp:coreProperties>
</file>