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行政事業レビューシート!$A$2:$BH$1048081</definedName>
    <definedName name="_xlnm.Print_Area" localSheetId="0">行政事業レビューシート!$A$1:$AY$165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38" i="11" l="1"/>
  <c r="AY40" i="11" s="1"/>
  <c r="AY144" i="11"/>
  <c r="AY140" i="11"/>
  <c r="AY142" i="11" s="1"/>
  <c r="AY139" i="11"/>
  <c r="AY138" i="11"/>
  <c r="AY137" i="11"/>
  <c r="AY136" i="11"/>
  <c r="AY135" i="11"/>
  <c r="AY134" i="11"/>
  <c r="AY114" i="11"/>
  <c r="AY125" i="11" s="1"/>
  <c r="AY141" i="11" l="1"/>
  <c r="AY143" i="11"/>
  <c r="AY116" i="11"/>
  <c r="AY118" i="11"/>
  <c r="AY120" i="11"/>
  <c r="AY122" i="11"/>
  <c r="AY124" i="11"/>
  <c r="AY126" i="11"/>
  <c r="AY115" i="11"/>
  <c r="AY117" i="11"/>
  <c r="AY119" i="11"/>
  <c r="AY121" i="11"/>
  <c r="AY123" i="11"/>
  <c r="AY39" i="11"/>
  <c r="AY28" i="11" l="1"/>
  <c r="AY36" i="11" s="1"/>
  <c r="AY33" i="11" l="1"/>
  <c r="AY37" i="11"/>
  <c r="AY30" i="11"/>
  <c r="AY34" i="11"/>
  <c r="AY29" i="11"/>
  <c r="AY31" i="11"/>
  <c r="AY35" i="11"/>
  <c r="AY32" i="11"/>
  <c r="AW75" i="11" l="1"/>
  <c r="AT75" i="11"/>
  <c r="AQ75" i="11"/>
  <c r="AL75" i="11"/>
  <c r="AI75" i="11"/>
  <c r="AF75" i="11"/>
  <c r="Z75" i="11"/>
  <c r="W75" i="11"/>
  <c r="T75" i="11"/>
  <c r="N75" i="11"/>
  <c r="AW74" i="11"/>
  <c r="AT74" i="11"/>
  <c r="AQ74" i="11"/>
  <c r="AL74" i="11"/>
  <c r="AI74" i="11"/>
  <c r="AF74" i="11"/>
  <c r="Z74" i="11"/>
  <c r="W74" i="11"/>
  <c r="T74" i="11"/>
  <c r="N74" i="11"/>
  <c r="K74" i="11"/>
  <c r="H74" i="11"/>
  <c r="AY165" i="11" l="1"/>
  <c r="AY164" i="11"/>
  <c r="AY163" i="11"/>
  <c r="AY162" i="11"/>
  <c r="AY161" i="11"/>
  <c r="AY160" i="11"/>
  <c r="AY159" i="11"/>
  <c r="AY158" i="11"/>
  <c r="AY157" i="11"/>
  <c r="AY153" i="11"/>
  <c r="AY156" i="11" s="1"/>
  <c r="AY152" i="11"/>
  <c r="AY151" i="11"/>
  <c r="AY150" i="11"/>
  <c r="AY149" i="11"/>
  <c r="AY148" i="11"/>
  <c r="AY147" i="11"/>
  <c r="AY146" i="11"/>
  <c r="AY145" i="11"/>
  <c r="AY127" i="11"/>
  <c r="AU126" i="11"/>
  <c r="Y126" i="11"/>
  <c r="AU113" i="11"/>
  <c r="Y113" i="11"/>
  <c r="W26" i="11"/>
  <c r="P26" i="11"/>
  <c r="AD21" i="11"/>
  <c r="W21" i="11"/>
  <c r="P21" i="11"/>
  <c r="AR18" i="11"/>
  <c r="AK18" i="11"/>
  <c r="AD18" i="11"/>
  <c r="AD20" i="11" s="1"/>
  <c r="W18" i="11"/>
  <c r="W20" i="11" s="1"/>
  <c r="P18" i="11"/>
  <c r="P20" i="11" s="1"/>
  <c r="AV2" i="11"/>
  <c r="AY155" i="11" l="1"/>
  <c r="AY15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<sst xmlns="http://schemas.openxmlformats.org/spreadsheetml/2006/main" count="897" uniqueCount="655">
  <si>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</si>
  <si>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</si>
  <si>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</si>
  <si>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</si>
  <si>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</si>
  <si>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</si>
  <si>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</si>
  <si>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</si>
  <si>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</si>
  <si>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</si>
  <si>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</si>
  <si>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</si>
  <si>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</si>
  <si>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</si>
  <si>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</si>
  <si>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</si>
  <si>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</si>
  <si>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</si>
  <si>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</si>
  <si>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</si>
  <si>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</si>
  <si>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</si>
  <si>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</si>
  <si>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</si>
  <si>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</si>
  <si>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</si>
  <si>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</si>
  <si>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</si>
  <si>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</si>
  <si>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</si>
  <si>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</si>
  <si>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</si>
  <si>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</si>
  <si>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</si>
  <si>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</si>
  <si>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</si>
  <si>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</si>
  <si>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</si>
  <si>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</si>
  <si>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</si>
  <si>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</si>
  <si>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</si>
  <si>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</si>
  <si>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</si>
  <si>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</si>
  <si>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</si>
  <si>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</si>
  <si>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</si>
  <si>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</si>
  <si>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</si>
  <si>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</si>
  <si>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</si>
  <si>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</si>
  <si>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</si>
  <si>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</si>
  <si>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</si>
  <si>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</si>
  <si>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</si>
  <si>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</si>
  <si>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</si>
  <si>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</si>
  <si>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</si>
  <si>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</si>
  <si>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</si>
  <si>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</si>
  <si>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</si>
  <si>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</si>
  <si>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</si>
  <si>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</si>
  <si>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</si>
  <si>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</si>
  <si>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</si>
  <si>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</si>
  <si>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</si>
  <si>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</si>
  <si>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</si>
  <si>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</si>
  <si>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</si>
  <si>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</si>
  <si>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</si>
  <si>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</si>
  <si>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</si>
  <si>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</si>
  <si>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</si>
  <si>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</si>
  <si>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</si>
  <si>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</si>
  <si>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</si>
  <si>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</si>
  <si>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</si>
  <si>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</si>
  <si>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</si>
  <si>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</si>
  <si>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</si>
  <si>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</si>
  <si>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</si>
  <si>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</si>
  <si>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</si>
  <si>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</si>
  <si>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</si>
  <si>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</si>
  <si>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</si>
  <si>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</si>
  <si>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</si>
  <si>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</si>
  <si>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</si>
  <si>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</si>
  <si>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</si>
  <si>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</si>
  <si>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</si>
  <si>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</si>
  <si>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</si>
  <si>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</si>
  <si>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</si>
  <si>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</si>
  <si>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</si>
  <si>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</si>
  <si>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</si>
  <si>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</si>
  <si>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</si>
  <si>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</si>
  <si>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</si>
  <si>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</si>
  <si>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</si>
  <si>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</si>
  <si>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</si>
  <si>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</si>
  <si>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</si>
  <si>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</si>
  <si>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</si>
  <si>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</si>
  <si>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</si>
  <si>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</si>
  <si>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</si>
  <si>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</si>
  <si>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</si>
  <si>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</si>
  <si>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</si>
  <si>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</si>
  <si>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</si>
  <si>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</si>
  <si>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</si>
  <si>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</si>
  <si>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</si>
  <si>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</si>
  <si>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</si>
  <si>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</si>
  <si>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</si>
  <si>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</si>
  <si>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</si>
  <si>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</si>
  <si>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</si>
  <si>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</si>
  <si>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</si>
  <si>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</si>
  <si>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</si>
  <si>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</si>
  <si>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</si>
  <si>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</si>
  <si>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</si>
  <si>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</si>
  <si>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</si>
  <si>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</si>
  <si>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</si>
  <si>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</si>
  <si>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</si>
  <si>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</si>
  <si>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</si>
  <si>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</si>
  <si>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</si>
  <si>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</si>
  <si>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</si>
  <si>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</si>
  <si>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</si>
  <si>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</si>
  <si>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</si>
  <si>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</si>
  <si>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</si>
  <si>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</si>
  <si>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</si>
  <si>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</si>
  <si>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</si>
  <si>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</si>
  <si>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</si>
  <si>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</si>
  <si>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</si>
  <si>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</si>
  <si>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</si>
  <si>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</si>
  <si>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</si>
  <si>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</si>
  <si>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</si>
  <si>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</si>
  <si>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</si>
  <si>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</si>
  <si>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</si>
  <si>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</si>
  <si>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</si>
  <si>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</si>
  <si>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</si>
  <si>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</si>
  <si>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</si>
  <si>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</si>
  <si>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</si>
  <si>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</si>
  <si>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</si>
  <si>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</si>
  <si>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</si>
  <si>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</si>
  <si>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</si>
  <si>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</si>
  <si>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</si>
  <si>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</si>
  <si>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</si>
  <si>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</si>
  <si>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</si>
  <si>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</si>
  <si>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</si>
  <si>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</si>
  <si>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</si>
  <si>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</si>
  <si>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</si>
  <si>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</si>
  <si>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</si>
  <si>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</si>
  <si>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</si>
  <si>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</si>
  <si>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</si>
  <si>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</si>
  <si>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</si>
  <si>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</si>
  <si>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</si>
  <si>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</si>
  <si>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</si>
  <si>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</si>
  <si>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</si>
  <si>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</si>
  <si>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</si>
  <si>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</si>
  <si>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</si>
  <si>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</si>
  <si>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</si>
  <si>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</si>
  <si>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</si>
  <si>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</si>
  <si>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</si>
  <si>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</si>
  <si>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</si>
  <si>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</si>
  <si>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</si>
  <si>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</si>
  <si>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</si>
  <si>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</si>
  <si>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</si>
  <si>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</si>
  <si>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</si>
  <si>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</si>
  <si>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</si>
  <si>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</si>
  <si>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</si>
  <si>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</si>
  <si>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</si>
  <si>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</si>
  <si>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</si>
  <si>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</si>
  <si>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</si>
  <si>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</si>
  <si>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</si>
  <si>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</si>
  <si>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</si>
  <si>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</si>
  <si>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</si>
  <si>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</si>
  <si>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</si>
  <si>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</si>
  <si>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</si>
  <si>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</si>
  <si>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</si>
  <si>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</si>
  <si>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</si>
  <si>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</si>
  <si>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</si>
  <si>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</si>
  <si>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</si>
  <si>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</si>
  <si>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</si>
  <si>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</si>
  <si>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</si>
  <si>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</si>
  <si>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</si>
  <si>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</si>
  <si>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</si>
  <si>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</si>
  <si>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</si>
  <si>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</si>
  <si>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</si>
  <si>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</si>
  <si>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</si>
  <si>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</si>
  <si>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</si>
  <si>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</si>
  <si>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</si>
  <si>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</si>
  <si>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</si>
  <si>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</si>
  <si>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</si>
  <si>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</si>
  <si>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</si>
  <si>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</si>
  <si>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</si>
  <si>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</si>
  <si>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</si>
  <si>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</si>
  <si>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</si>
  <si>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</si>
  <si>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</si>
  <si>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</si>
  <si>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</si>
  <si>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</si>
  <si>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</si>
  <si>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</si>
  <si>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</si>
  <si>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</si>
  <si>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</si>
  <si>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</si>
  <si>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</si>
  <si>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</si>
  <si>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</si>
  <si>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</si>
  <si>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</si>
  <si>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</si>
  <si>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</si>
  <si>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</si>
  <si>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</si>
  <si>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</si>
  <si>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</si>
  <si>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</si>
  <si>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</si>
  <si>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</si>
  <si>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</si>
  <si>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</si>
  <si>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</si>
  <si>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</si>
  <si>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</si>
  <si>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</si>
  <si>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</si>
  <si>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</si>
  <si>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</si>
  <si>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</si>
  <si>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</si>
  <si>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</si>
  <si>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</si>
  <si>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</si>
  <si>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</si>
  <si>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</si>
  <si>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</si>
  <si>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</si>
  <si>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</si>
  <si>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</si>
  <si>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</si>
  <si>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</si>
  <si>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</si>
  <si>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</si>
  <si>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</si>
  <si>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</si>
  <si>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</si>
  <si>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</si>
  <si>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</si>
  <si>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</si>
  <si>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</si>
  <si>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</si>
  <si>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</si>
  <si>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</si>
  <si>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</si>
  <si>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</si>
  <si>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</si>
  <si>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</si>
  <si>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</si>
  <si>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</si>
  <si>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</si>
  <si>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</si>
  <si>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</si>
  <si>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</si>
  <si>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</si>
  <si>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</si>
  <si>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</si>
  <si>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</si>
  <si>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</si>
  <si>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</si>
  <si>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</si>
  <si>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</si>
  <si>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</si>
  <si>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</si>
  <si>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</si>
  <si>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</si>
  <si>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</si>
  <si>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</si>
  <si>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</si>
  <si>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</si>
  <si>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</si>
  <si>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</si>
  <si>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</si>
  <si>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</si>
  <si>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</si>
  <si>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</si>
  <si>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</si>
  <si>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</si>
  <si>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</si>
  <si>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</si>
  <si>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</si>
  <si>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</si>
  <si>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</si>
  <si>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</si>
  <si>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</si>
  <si>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</si>
  <si>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</si>
  <si>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</si>
  <si>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</si>
  <si>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</si>
  <si>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</si>
  <si>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</si>
  <si>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</si>
  <si>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</si>
  <si>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</si>
  <si>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</si>
  <si>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</si>
  <si>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</si>
  <si>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</si>
  <si>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</si>
  <si>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</si>
  <si>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</si>
  <si>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</si>
  <si>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</si>
  <si>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</si>
  <si>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</si>
  <si>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</si>
  <si>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</si>
  <si>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</si>
  <si>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</si>
  <si>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</si>
  <si>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</si>
  <si>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</si>
  <si>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</si>
  <si>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</si>
  <si>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</si>
  <si>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</si>
  <si>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</si>
  <si>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</si>
  <si>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</si>
  <si>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</si>
  <si>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</si>
  <si>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</si>
  <si>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</si>
  <si>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</si>
  <si>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</si>
  <si>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</si>
  <si>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</si>
  <si>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</si>
  <si>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</si>
  <si>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</si>
  <si>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</si>
  <si>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</si>
  <si>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</si>
  <si>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</si>
  <si>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</si>
  <si>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</si>
  <si>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</si>
  <si>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</si>
  <si>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</si>
  <si>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</si>
  <si>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</si>
  <si>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</si>
  <si>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</si>
  <si>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</si>
  <si>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</si>
  <si>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</si>
  <si>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</si>
  <si>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</si>
  <si>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</si>
  <si>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</si>
  <si>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</si>
  <si>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</si>
  <si>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</si>
  <si>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</si>
  <si>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</si>
  <si>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</si>
  <si>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</si>
  <si>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</si>
  <si>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</si>
  <si>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</si>
  <si>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</si>
  <si>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</si>
  <si>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</si>
  <si>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</si>
  <si>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</si>
  <si>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</si>
  <si>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</si>
  <si>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</si>
  <si>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</si>
  <si>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</si>
  <si>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</si>
  <si>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</si>
  <si>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</si>
  <si>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</si>
  <si>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</si>
  <si>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</si>
  <si>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</si>
  <si>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</si>
  <si>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</si>
  <si>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</si>
  <si>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</si>
  <si>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</si>
  <si>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</si>
  <si>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</si>
  <si>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</si>
  <si>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</si>
  <si>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</si>
  <si>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</si>
  <si>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</si>
  <si>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</si>
  <si>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</si>
  <si>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</si>
  <si>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</si>
  <si>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</si>
  <si>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</si>
  <si>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</si>
  <si>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</si>
  <si>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</si>
  <si>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</si>
  <si>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</si>
  <si>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</si>
  <si>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</si>
  <si>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</si>
  <si>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</si>
  <si>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</si>
  <si>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</si>
  <si>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</si>
  <si>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</si>
  <si>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</si>
  <si>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</si>
  <si>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</si>
  <si>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</si>
  <si>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</si>
  <si>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</si>
  <si>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</si>
  <si>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</si>
  <si>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</si>
  <si>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</si>
  <si>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</si>
  <si>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官房</t>
  </si>
  <si>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5"/>
  </si>
  <si>
    <t>内閣官房副長官補</t>
    <rPh sb="0" eb="2">
      <t>ナイカク</t>
    </rPh>
    <rPh sb="2" eb="4">
      <t>カンボウ</t>
    </rPh>
    <rPh sb="4" eb="7">
      <t>フクチョウカン</t>
    </rPh>
    <rPh sb="7" eb="8">
      <t>ホ</t>
    </rPh>
    <phoneticPr fontId="5"/>
  </si>
  <si>
    <t>オリンピック・パラリンピックレガシー推進室</t>
    <rPh sb="18" eb="20">
      <t>スイシン</t>
    </rPh>
    <rPh sb="20" eb="21">
      <t>シツ</t>
    </rPh>
    <phoneticPr fontId="5"/>
  </si>
  <si>
    <t>内閣参事官　渡部保寿</t>
    <rPh sb="0" eb="2">
      <t>ナイカク</t>
    </rPh>
    <rPh sb="2" eb="5">
      <t>サンジカン</t>
    </rPh>
    <rPh sb="6" eb="8">
      <t>ワタナベ</t>
    </rPh>
    <rPh sb="8" eb="9">
      <t>ホ</t>
    </rPh>
    <rPh sb="9" eb="10">
      <t>ジュ</t>
    </rPh>
    <phoneticPr fontId="5"/>
  </si>
  <si>
    <t>○</t>
  </si>
  <si>
    <t>令和三年東京オリンピック競技大会・東京パラリンピック競技大会特別措置法（平成27年法律第33号）</t>
    <rPh sb="0" eb="2">
      <t>レイワ</t>
    </rPh>
    <rPh sb="2" eb="4">
      <t>サンネン</t>
    </rPh>
    <rPh sb="4" eb="6">
      <t>トウキョウ</t>
    </rPh>
    <rPh sb="12" eb="14">
      <t>キョウギ</t>
    </rPh>
    <rPh sb="14" eb="16">
      <t>タイカイ</t>
    </rPh>
    <rPh sb="17" eb="19">
      <t>トウキョウ</t>
    </rPh>
    <rPh sb="26" eb="28">
      <t>キョウギ</t>
    </rPh>
    <rPh sb="28" eb="30">
      <t>タイカイ</t>
    </rPh>
    <rPh sb="30" eb="32">
      <t>トクベツ</t>
    </rPh>
    <rPh sb="32" eb="35">
      <t>ソチホウ</t>
    </rPh>
    <rPh sb="36" eb="38">
      <t>ヘイセイ</t>
    </rPh>
    <rPh sb="40" eb="41">
      <t>ネン</t>
    </rPh>
    <rPh sb="41" eb="43">
      <t>ホウリツ</t>
    </rPh>
    <rPh sb="43" eb="44">
      <t>ダイ</t>
    </rPh>
    <rPh sb="46" eb="47">
      <t>ゴウ</t>
    </rPh>
    <phoneticPr fontId="5"/>
  </si>
  <si>
    <t>2020年東京オリンピック競技大会・東京パラリンピック競技大会の準備及び運営に関する施策の推進を図るための基本方針（平成27年11月27日閣議決定）</t>
    <rPh sb="4" eb="5">
      <t>ネン</t>
    </rPh>
    <rPh sb="5" eb="7">
      <t>トウキョウ</t>
    </rPh>
    <rPh sb="13" eb="15">
      <t>キョウギ</t>
    </rPh>
    <rPh sb="15" eb="17">
      <t>タイカイ</t>
    </rPh>
    <rPh sb="18" eb="20">
      <t>トウキョウ</t>
    </rPh>
    <rPh sb="27" eb="29">
      <t>キョウギ</t>
    </rPh>
    <rPh sb="29" eb="31">
      <t>タイカイ</t>
    </rPh>
    <rPh sb="32" eb="34">
      <t>ジュンビ</t>
    </rPh>
    <rPh sb="34" eb="35">
      <t>オヨ</t>
    </rPh>
    <rPh sb="36" eb="38">
      <t>ウンエイ</t>
    </rPh>
    <rPh sb="39" eb="40">
      <t>カン</t>
    </rPh>
    <rPh sb="42" eb="44">
      <t>シサク</t>
    </rPh>
    <rPh sb="45" eb="47">
      <t>スイシン</t>
    </rPh>
    <rPh sb="48" eb="49">
      <t>ハカ</t>
    </rPh>
    <rPh sb="53" eb="55">
      <t>キホン</t>
    </rPh>
    <rPh sb="55" eb="57">
      <t>ホウシン</t>
    </rPh>
    <rPh sb="58" eb="60">
      <t>ヘイセイ</t>
    </rPh>
    <rPh sb="62" eb="63">
      <t>ネン</t>
    </rPh>
    <rPh sb="65" eb="66">
      <t>ガツ</t>
    </rPh>
    <rPh sb="68" eb="69">
      <t>ニチ</t>
    </rPh>
    <rPh sb="69" eb="71">
      <t>カクギ</t>
    </rPh>
    <rPh sb="71" eb="73">
      <t>ケッテイ</t>
    </rPh>
    <phoneticPr fontId="5"/>
  </si>
  <si>
    <t>東京オリンピック競技大会・東京パラリンピック競技大会推進本部の運営及び大会の円滑な準備及び運営に関する施策の総合調整等を行う。</t>
    <rPh sb="0" eb="2">
      <t>トウキョウ</t>
    </rPh>
    <rPh sb="8" eb="10">
      <t>キョウギ</t>
    </rPh>
    <rPh sb="10" eb="12">
      <t>タイカイ</t>
    </rPh>
    <rPh sb="13" eb="15">
      <t>トウキョウ</t>
    </rPh>
    <rPh sb="22" eb="24">
      <t>キョウギ</t>
    </rPh>
    <rPh sb="24" eb="26">
      <t>タイカイ</t>
    </rPh>
    <rPh sb="26" eb="28">
      <t>スイシン</t>
    </rPh>
    <rPh sb="28" eb="30">
      <t>ホンブ</t>
    </rPh>
    <rPh sb="31" eb="33">
      <t>ウンエイ</t>
    </rPh>
    <rPh sb="33" eb="34">
      <t>オヨ</t>
    </rPh>
    <rPh sb="35" eb="37">
      <t>タイカイ</t>
    </rPh>
    <rPh sb="38" eb="40">
      <t>エンカツ</t>
    </rPh>
    <rPh sb="41" eb="43">
      <t>ジュンビ</t>
    </rPh>
    <rPh sb="43" eb="44">
      <t>オヨ</t>
    </rPh>
    <rPh sb="45" eb="47">
      <t>ウンエイ</t>
    </rPh>
    <rPh sb="48" eb="49">
      <t>カン</t>
    </rPh>
    <rPh sb="51" eb="53">
      <t>シサク</t>
    </rPh>
    <rPh sb="54" eb="56">
      <t>ソウゴウ</t>
    </rPh>
    <rPh sb="56" eb="58">
      <t>チョウセイ</t>
    </rPh>
    <rPh sb="58" eb="59">
      <t>トウ</t>
    </rPh>
    <rPh sb="60" eb="61">
      <t>オコナ</t>
    </rPh>
    <phoneticPr fontId="5"/>
  </si>
  <si>
    <t>「2020年東京オリンピック競技大会・東京パラリンピック競技大会の準備及び運営に関する施策の推進を図るための基本方針」（平成27年11月27日閣議決定）の実施を推進するため、必要な総合調整等を行う。</t>
    <rPh sb="5" eb="6">
      <t>ネン</t>
    </rPh>
    <rPh sb="6" eb="8">
      <t>トウキョウ</t>
    </rPh>
    <rPh sb="14" eb="16">
      <t>キョウギ</t>
    </rPh>
    <rPh sb="16" eb="18">
      <t>タイカイ</t>
    </rPh>
    <rPh sb="19" eb="21">
      <t>トウキョウ</t>
    </rPh>
    <rPh sb="28" eb="30">
      <t>キョウギ</t>
    </rPh>
    <rPh sb="30" eb="32">
      <t>タイカイ</t>
    </rPh>
    <rPh sb="33" eb="35">
      <t>ジュンビ</t>
    </rPh>
    <rPh sb="35" eb="36">
      <t>オヨ</t>
    </rPh>
    <rPh sb="37" eb="39">
      <t>ウンエイ</t>
    </rPh>
    <rPh sb="40" eb="41">
      <t>カン</t>
    </rPh>
    <rPh sb="43" eb="45">
      <t>シサク</t>
    </rPh>
    <rPh sb="46" eb="48">
      <t>スイシン</t>
    </rPh>
    <rPh sb="49" eb="50">
      <t>ハカ</t>
    </rPh>
    <rPh sb="54" eb="56">
      <t>キホン</t>
    </rPh>
    <rPh sb="56" eb="58">
      <t>ホウシン</t>
    </rPh>
    <rPh sb="60" eb="62">
      <t>ヘイセイ</t>
    </rPh>
    <rPh sb="64" eb="65">
      <t>ネン</t>
    </rPh>
    <rPh sb="67" eb="68">
      <t>ガツ</t>
    </rPh>
    <rPh sb="70" eb="71">
      <t>ニチ</t>
    </rPh>
    <rPh sb="71" eb="73">
      <t>カクギ</t>
    </rPh>
    <rPh sb="73" eb="75">
      <t>ケッテイ</t>
    </rPh>
    <rPh sb="77" eb="79">
      <t>ジッシ</t>
    </rPh>
    <rPh sb="80" eb="82">
      <t>スイシン</t>
    </rPh>
    <rPh sb="87" eb="89">
      <t>ヒツヨウ</t>
    </rPh>
    <rPh sb="90" eb="92">
      <t>ソウゴウ</t>
    </rPh>
    <rPh sb="92" eb="94">
      <t>チョウセイ</t>
    </rPh>
    <rPh sb="94" eb="95">
      <t>トウ</t>
    </rPh>
    <rPh sb="96" eb="97">
      <t>オコナ</t>
    </rPh>
    <phoneticPr fontId="5"/>
  </si>
  <si>
    <t>-</t>
    <phoneticPr fontId="5"/>
  </si>
  <si>
    <t>当事務局の所掌事務は、オリパラ特措法上、「基本方針の実施の推進」、「大会の円滑な準備及び運営に関する施策で重要なものの企画及び立案並びに総合調整に関すること。」であり、事務局予算に基づき直接的に定量的な目標を設定することはなじまない。</t>
    <rPh sb="0" eb="1">
      <t>トウ</t>
    </rPh>
    <rPh sb="1" eb="4">
      <t>ジムキョク</t>
    </rPh>
    <rPh sb="5" eb="7">
      <t>ショショウ</t>
    </rPh>
    <rPh sb="7" eb="9">
      <t>ジム</t>
    </rPh>
    <phoneticPr fontId="5"/>
  </si>
  <si>
    <t>大会の円滑な準備及び運営に関する施策を着実に進めるとともに、全国的な機運醸成やレガシーの創出に関する取組を実施することで、大会の成功へつなげる。オリパラ基本方針に基づく関連施策とその進捗状況について、これまでに７回（平成28年１月・10月、平成29年５月、平成30年５月、令和元年６月、令和２年６月、令和３年６月）公表している。</t>
    <rPh sb="150" eb="152">
      <t>レイワ</t>
    </rPh>
    <rPh sb="153" eb="154">
      <t>ネン</t>
    </rPh>
    <rPh sb="155" eb="156">
      <t>ガツ</t>
    </rPh>
    <phoneticPr fontId="5"/>
  </si>
  <si>
    <t>オリパラ基本方針推進のため調査を実施することで、先進的な好事例を創出・普及させ、全国的な機運醸成やレガシーの創出を目指す。</t>
    <phoneticPr fontId="5"/>
  </si>
  <si>
    <t>オリパラ基本方針推進調査における好事例創出のための調査実施件数</t>
    <phoneticPr fontId="5"/>
  </si>
  <si>
    <t>件</t>
    <rPh sb="0" eb="1">
      <t>ケン</t>
    </rPh>
    <phoneticPr fontId="5"/>
  </si>
  <si>
    <t>ホストタウン（共生社会ホストタウン、復興『ありがとう』ホストタウンを含む）件数</t>
    <rPh sb="7" eb="9">
      <t>キョウセイ</t>
    </rPh>
    <rPh sb="9" eb="11">
      <t>シャカイ</t>
    </rPh>
    <rPh sb="18" eb="20">
      <t>フッコウ</t>
    </rPh>
    <rPh sb="34" eb="35">
      <t>フク</t>
    </rPh>
    <rPh sb="37" eb="39">
      <t>ケンスウ</t>
    </rPh>
    <phoneticPr fontId="5"/>
  </si>
  <si>
    <t>参加国・地域との人的・経済的・文化的な相互交流を図る地方公共団体を「ホストタウン」として全国各地に広げる。</t>
    <phoneticPr fontId="5"/>
  </si>
  <si>
    <t>-</t>
    <phoneticPr fontId="5"/>
  </si>
  <si>
    <t>件</t>
    <rPh sb="0" eb="1">
      <t>ケン</t>
    </rPh>
    <phoneticPr fontId="5"/>
  </si>
  <si>
    <t>オリパラ特措法における大会の円滑な準備及び運営に関する施策で重要なものの企画及び立案並びに総合調整に関する取組であり、オリパラに向けた準備を着実に進めるというニーズを的確に反映している。</t>
    <phoneticPr fontId="5"/>
  </si>
  <si>
    <t>オリパラ特措法上、オリパラ推進本部の役割として、基本方針の実施の推進、大会の円滑な準備及び運営に関する施策で重要なものの企画及び立案並びに総合調整を行うこととされている。そのため、基本方針を着実に実施することは地方自治体や民間等に委ねることができず、当事務局にて行う必要がある。</t>
    <phoneticPr fontId="5"/>
  </si>
  <si>
    <t>オリパラ特措法に基づき、大会の成功に向けて政府の取組を企画・総合調整するための経費であるとともに、全国的な機運醸成に向けた取組であり、国が実施すべき業務として必要かつ適切な取り組みである。また、オールジャパンで大会を支援する観点から、優先度が高い取組である。</t>
    <phoneticPr fontId="5"/>
  </si>
  <si>
    <t>‐</t>
  </si>
  <si>
    <t>再委託に係る業務については、「公共調達の適正化について」に基づき審査を行い、適正かつ合理的なものとなっている。</t>
  </si>
  <si>
    <t>東京大会に関する施策の重点的・計画的な推進のため、実施する調査等は基本方針の実施に不可欠であり、内閣官房として実施する必要がある分野に限るなど、真に必要な調査等に限定している。</t>
  </si>
  <si>
    <t>取組の必要性を精査して要求するとともに、コスト削減に努めて執行している。</t>
    <phoneticPr fontId="5"/>
  </si>
  <si>
    <t>新型コロナウイルス感染症の感染拡大により、当初予定していた規模での業務が行えなかったとの事情によるものであり、不用率の大きな理由は妥当である。</t>
    <rPh sb="0" eb="2">
      <t>シンガタ</t>
    </rPh>
    <rPh sb="9" eb="12">
      <t>カンセンショウ</t>
    </rPh>
    <rPh sb="13" eb="15">
      <t>カンセン</t>
    </rPh>
    <rPh sb="15" eb="17">
      <t>カクダイ</t>
    </rPh>
    <rPh sb="21" eb="23">
      <t>トウショ</t>
    </rPh>
    <rPh sb="23" eb="25">
      <t>ヨテイ</t>
    </rPh>
    <rPh sb="29" eb="31">
      <t>キボ</t>
    </rPh>
    <rPh sb="33" eb="35">
      <t>ギョウム</t>
    </rPh>
    <rPh sb="36" eb="37">
      <t>オコナ</t>
    </rPh>
    <rPh sb="44" eb="46">
      <t>ジジョウ</t>
    </rPh>
    <rPh sb="55" eb="57">
      <t>フヨウ</t>
    </rPh>
    <rPh sb="57" eb="58">
      <t>リツ</t>
    </rPh>
    <rPh sb="59" eb="60">
      <t>オオ</t>
    </rPh>
    <rPh sb="62" eb="64">
      <t>リユウ</t>
    </rPh>
    <rPh sb="65" eb="67">
      <t>ダトウ</t>
    </rPh>
    <phoneticPr fontId="5"/>
  </si>
  <si>
    <t>大会準備に関する進捗状況の設定であり、妥当である。</t>
    <rPh sb="2" eb="4">
      <t>ジュンビ</t>
    </rPh>
    <phoneticPr fontId="5"/>
  </si>
  <si>
    <t>東京大会に関する施策の重点的・計画的な推進のために必要な調査等であり、他の手段・方法等は考えれられない。</t>
  </si>
  <si>
    <t>大会状況に関する進捗状況の設定であり、妥当である。</t>
  </si>
  <si>
    <t>webサイトに掲載するなど、情報提供を行っている。</t>
  </si>
  <si>
    <t>新28-0001</t>
  </si>
  <si>
    <t>0019</t>
  </si>
  <si>
    <t>0017</t>
  </si>
  <si>
    <t>B. 一般財団法人NHKインターナショナル</t>
    <rPh sb="3" eb="5">
      <t>イッパン</t>
    </rPh>
    <rPh sb="5" eb="7">
      <t>ザイダン</t>
    </rPh>
    <rPh sb="7" eb="9">
      <t>ホウジン</t>
    </rPh>
    <phoneticPr fontId="5"/>
  </si>
  <si>
    <t>A. 株式会社エヌ・ティ・ティ・データ経営研究所</t>
    <rPh sb="3" eb="5">
      <t>カブシキ</t>
    </rPh>
    <rPh sb="5" eb="7">
      <t>カイシャ</t>
    </rPh>
    <rPh sb="19" eb="21">
      <t>ケイエイ</t>
    </rPh>
    <rPh sb="21" eb="24">
      <t>ケンキュウショ</t>
    </rPh>
    <phoneticPr fontId="5"/>
  </si>
  <si>
    <t>C. 資金前渡官吏</t>
    <rPh sb="3" eb="7">
      <t>シキンゼント</t>
    </rPh>
    <rPh sb="7" eb="9">
      <t>カンリ</t>
    </rPh>
    <phoneticPr fontId="5"/>
  </si>
  <si>
    <t>人件費</t>
    <rPh sb="0" eb="3">
      <t>ジンケンヒ</t>
    </rPh>
    <phoneticPr fontId="5"/>
  </si>
  <si>
    <t>株式会社エヌ・ティ・ティ・データ経営研究所</t>
    <rPh sb="0" eb="2">
      <t>カブシキ</t>
    </rPh>
    <rPh sb="2" eb="4">
      <t>カイシャ</t>
    </rPh>
    <phoneticPr fontId="5"/>
  </si>
  <si>
    <t>有限責任監査法人トーマツ</t>
    <phoneticPr fontId="5"/>
  </si>
  <si>
    <t>東武トップツアーズ株式会社　官公庁事業部</t>
    <rPh sb="9" eb="11">
      <t>カブシキ</t>
    </rPh>
    <rPh sb="11" eb="13">
      <t>カイシャ</t>
    </rPh>
    <phoneticPr fontId="5"/>
  </si>
  <si>
    <t xml:space="preserve">一般財団法人ＮＨＫインターナショナル </t>
    <phoneticPr fontId="5"/>
  </si>
  <si>
    <t>株式会社帝国ホテル</t>
    <phoneticPr fontId="5"/>
  </si>
  <si>
    <t>株式会社オーエムシー</t>
    <phoneticPr fontId="5"/>
  </si>
  <si>
    <t xml:space="preserve">富士フイルムイメージングシステムズ株式会社 </t>
    <phoneticPr fontId="5"/>
  </si>
  <si>
    <t xml:space="preserve">株式会社エレクトロニック・ライブラリー </t>
    <phoneticPr fontId="5"/>
  </si>
  <si>
    <t xml:space="preserve">株式会社東京四社営業委員会 </t>
    <phoneticPr fontId="5"/>
  </si>
  <si>
    <t xml:space="preserve">セコム株式会社 </t>
    <phoneticPr fontId="5"/>
  </si>
  <si>
    <t xml:space="preserve">メディアランド株式会社 </t>
    <phoneticPr fontId="5"/>
  </si>
  <si>
    <t xml:space="preserve">東京反訳株式会社 </t>
    <phoneticPr fontId="5"/>
  </si>
  <si>
    <t>オリパラ基本方針推進調査（新型コロナウイルス流行下におけるホストタウンの交流や情報発信の在り方等）</t>
    <rPh sb="4" eb="6">
      <t>キホン</t>
    </rPh>
    <rPh sb="6" eb="8">
      <t>ホウシン</t>
    </rPh>
    <rPh sb="8" eb="10">
      <t>スイシン</t>
    </rPh>
    <rPh sb="10" eb="12">
      <t>チョウサ</t>
    </rPh>
    <rPh sb="13" eb="15">
      <t>シンガタ</t>
    </rPh>
    <rPh sb="22" eb="24">
      <t>リュウコウ</t>
    </rPh>
    <rPh sb="24" eb="25">
      <t>シタ</t>
    </rPh>
    <rPh sb="36" eb="38">
      <t>コウリュウ</t>
    </rPh>
    <rPh sb="39" eb="41">
      <t>ジョウホウ</t>
    </rPh>
    <rPh sb="41" eb="43">
      <t>ハッシン</t>
    </rPh>
    <rPh sb="44" eb="45">
      <t>ア</t>
    </rPh>
    <rPh sb="46" eb="47">
      <t>カタ</t>
    </rPh>
    <rPh sb="47" eb="48">
      <t>トウ</t>
    </rPh>
    <phoneticPr fontId="5"/>
  </si>
  <si>
    <t>オリパラ基本方針推進調査（ホストタウン交流における新型コロナウイルス防疫の在り方等）等</t>
    <rPh sb="4" eb="6">
      <t>キホン</t>
    </rPh>
    <rPh sb="6" eb="8">
      <t>ホウシン</t>
    </rPh>
    <rPh sb="8" eb="10">
      <t>スイシン</t>
    </rPh>
    <rPh sb="10" eb="12">
      <t>チョウサ</t>
    </rPh>
    <rPh sb="19" eb="21">
      <t>コウリュウ</t>
    </rPh>
    <rPh sb="25" eb="27">
      <t>シンガタ</t>
    </rPh>
    <rPh sb="34" eb="36">
      <t>ボウエキ</t>
    </rPh>
    <rPh sb="37" eb="38">
      <t>ア</t>
    </rPh>
    <rPh sb="39" eb="40">
      <t>カタ</t>
    </rPh>
    <rPh sb="40" eb="41">
      <t>トウ</t>
    </rPh>
    <rPh sb="42" eb="43">
      <t>トウ</t>
    </rPh>
    <phoneticPr fontId="5"/>
  </si>
  <si>
    <t>東京オリンピック競技大会開会式への要人出席に関する会場借上げ</t>
    <rPh sb="0" eb="2">
      <t>トウキョウ</t>
    </rPh>
    <rPh sb="17" eb="19">
      <t>ヨウジン</t>
    </rPh>
    <rPh sb="19" eb="21">
      <t>シュッセキ</t>
    </rPh>
    <rPh sb="22" eb="23">
      <t>カン</t>
    </rPh>
    <rPh sb="25" eb="27">
      <t>カイジョウ</t>
    </rPh>
    <rPh sb="27" eb="29">
      <t>カリア</t>
    </rPh>
    <phoneticPr fontId="5"/>
  </si>
  <si>
    <t>「beyond2020プログラム」認証手続き・とりまとめ検討業務</t>
    <rPh sb="17" eb="19">
      <t>ニンショウ</t>
    </rPh>
    <rPh sb="19" eb="21">
      <t>テツヅ</t>
    </rPh>
    <rPh sb="28" eb="30">
      <t>ケントウ</t>
    </rPh>
    <rPh sb="30" eb="32">
      <t>ギョウム</t>
    </rPh>
    <phoneticPr fontId="5"/>
  </si>
  <si>
    <t>新聞クリッピングサービスの利用</t>
    <rPh sb="0" eb="2">
      <t>シンブン</t>
    </rPh>
    <rPh sb="13" eb="15">
      <t>リヨウ</t>
    </rPh>
    <phoneticPr fontId="5"/>
  </si>
  <si>
    <t>自動車借料</t>
    <rPh sb="0" eb="3">
      <t>ジドウシャ</t>
    </rPh>
    <rPh sb="3" eb="5">
      <t>シャクリョウ</t>
    </rPh>
    <phoneticPr fontId="5"/>
  </si>
  <si>
    <t>ホストタウン自治体及び関係者への感謝状・表彰状の印刷業務等</t>
    <rPh sb="6" eb="9">
      <t>ジチタイ</t>
    </rPh>
    <rPh sb="9" eb="10">
      <t>オヨ</t>
    </rPh>
    <rPh sb="11" eb="14">
      <t>カンケイシャ</t>
    </rPh>
    <rPh sb="16" eb="18">
      <t>カンシャ</t>
    </rPh>
    <rPh sb="18" eb="19">
      <t>ジョウ</t>
    </rPh>
    <rPh sb="20" eb="23">
      <t>ヒョウショウジョウ</t>
    </rPh>
    <rPh sb="24" eb="26">
      <t>インサツ</t>
    </rPh>
    <rPh sb="26" eb="28">
      <t>ギョウム</t>
    </rPh>
    <rPh sb="28" eb="29">
      <t>トウ</t>
    </rPh>
    <phoneticPr fontId="5"/>
  </si>
  <si>
    <t>ホストタウン自治体等オンライン会議に係る運営業務等</t>
    <rPh sb="6" eb="9">
      <t>ジチタイ</t>
    </rPh>
    <rPh sb="9" eb="10">
      <t>トウ</t>
    </rPh>
    <rPh sb="15" eb="17">
      <t>カイギ</t>
    </rPh>
    <rPh sb="18" eb="19">
      <t>カカ</t>
    </rPh>
    <rPh sb="20" eb="22">
      <t>ウンエイ</t>
    </rPh>
    <rPh sb="22" eb="24">
      <t>ギョウム</t>
    </rPh>
    <rPh sb="24" eb="25">
      <t>トウ</t>
    </rPh>
    <phoneticPr fontId="5"/>
  </si>
  <si>
    <t>大臣記者会見の録音反訳</t>
    <rPh sb="0" eb="2">
      <t>ダイジン</t>
    </rPh>
    <rPh sb="2" eb="4">
      <t>キシャ</t>
    </rPh>
    <rPh sb="4" eb="6">
      <t>カイケン</t>
    </rPh>
    <rPh sb="7" eb="9">
      <t>ロクオン</t>
    </rPh>
    <rPh sb="9" eb="11">
      <t>ハンヤク</t>
    </rPh>
    <phoneticPr fontId="5"/>
  </si>
  <si>
    <t>事業費</t>
    <rPh sb="0" eb="3">
      <t>ジギョウヒ</t>
    </rPh>
    <phoneticPr fontId="5"/>
  </si>
  <si>
    <t>機材調達・運搬、通信費等</t>
    <rPh sb="0" eb="2">
      <t>キザイ</t>
    </rPh>
    <rPh sb="2" eb="4">
      <t>チョウタツ</t>
    </rPh>
    <rPh sb="5" eb="7">
      <t>ウンパン</t>
    </rPh>
    <rPh sb="8" eb="11">
      <t>ツウシンヒ</t>
    </rPh>
    <rPh sb="11" eb="12">
      <t>トウ</t>
    </rPh>
    <phoneticPr fontId="5"/>
  </si>
  <si>
    <t>株式会社日本国際放送</t>
    <phoneticPr fontId="5"/>
  </si>
  <si>
    <t>オリパラ基本方針推進調査（東京オリンピック・パラリンピック競技大会に関するレガシー発信動画の調査）</t>
    <phoneticPr fontId="5"/>
  </si>
  <si>
    <t>東武トップツアーズ株式会社　官公庁事業部</t>
    <phoneticPr fontId="5"/>
  </si>
  <si>
    <t>オリパラ基本方針推進調査（新型コロナウイルス感染症の影響を踏まえたホストタウンの東京大会時における交流等の在り方に関する調査）</t>
    <phoneticPr fontId="5"/>
  </si>
  <si>
    <t>凸版印刷株式会社</t>
    <phoneticPr fontId="5"/>
  </si>
  <si>
    <t>オリパラ基本方針推進調査（東京2020オリンピック・パラリンピック競技大会に関するレガシー事後調査）</t>
    <phoneticPr fontId="5"/>
  </si>
  <si>
    <t>有限責任監査法人トーマツ</t>
    <phoneticPr fontId="5"/>
  </si>
  <si>
    <t>オリパラ基本方針推進調査（ホストタウン等を活用した住民の運動習慣形成を通じた大会への機運醸成）</t>
    <phoneticPr fontId="5"/>
  </si>
  <si>
    <t>-</t>
    <phoneticPr fontId="5"/>
  </si>
  <si>
    <t>一般管理費</t>
    <rPh sb="0" eb="2">
      <t>イッパン</t>
    </rPh>
    <rPh sb="2" eb="5">
      <t>カンリヒ</t>
    </rPh>
    <phoneticPr fontId="5"/>
  </si>
  <si>
    <t>人件費</t>
    <rPh sb="0" eb="3">
      <t>ジンケンヒ</t>
    </rPh>
    <phoneticPr fontId="5"/>
  </si>
  <si>
    <t>調査に係る人件費</t>
    <rPh sb="0" eb="2">
      <t>チョウサ</t>
    </rPh>
    <rPh sb="3" eb="4">
      <t>カカ</t>
    </rPh>
    <rPh sb="5" eb="8">
      <t>ジンケンヒ</t>
    </rPh>
    <phoneticPr fontId="5"/>
  </si>
  <si>
    <t>その他</t>
    <rPh sb="2" eb="3">
      <t>タ</t>
    </rPh>
    <phoneticPr fontId="5"/>
  </si>
  <si>
    <t>調査に係る旅費、補助員人件費等</t>
    <rPh sb="0" eb="2">
      <t>チョウサ</t>
    </rPh>
    <rPh sb="3" eb="4">
      <t>カカ</t>
    </rPh>
    <rPh sb="5" eb="7">
      <t>リョヒ</t>
    </rPh>
    <rPh sb="8" eb="11">
      <t>ホジョイン</t>
    </rPh>
    <rPh sb="11" eb="14">
      <t>ジンケンヒ</t>
    </rPh>
    <rPh sb="14" eb="15">
      <t>トウ</t>
    </rPh>
    <phoneticPr fontId="5"/>
  </si>
  <si>
    <t>落札率については、予定価格が類推されるおそれがあることから非公表としている。</t>
    <rPh sb="0" eb="2">
      <t>ラクサツ</t>
    </rPh>
    <rPh sb="2" eb="3">
      <t>リツ</t>
    </rPh>
    <rPh sb="9" eb="11">
      <t>ヨテイ</t>
    </rPh>
    <rPh sb="11" eb="13">
      <t>カカク</t>
    </rPh>
    <rPh sb="14" eb="16">
      <t>ルイスイ</t>
    </rPh>
    <rPh sb="29" eb="30">
      <t>ヒ</t>
    </rPh>
    <rPh sb="30" eb="32">
      <t>コウヒョウ</t>
    </rPh>
    <phoneticPr fontId="5"/>
  </si>
  <si>
    <t>東京オリンピック競技大会開会式前行事における公式動画撮影等</t>
    <rPh sb="0" eb="2">
      <t>トウキョウ</t>
    </rPh>
    <rPh sb="8" eb="10">
      <t>キョウギ</t>
    </rPh>
    <rPh sb="10" eb="12">
      <t>タイカイ</t>
    </rPh>
    <rPh sb="12" eb="15">
      <t>カイカイシキ</t>
    </rPh>
    <rPh sb="15" eb="16">
      <t>マエ</t>
    </rPh>
    <rPh sb="16" eb="18">
      <t>ギョウジ</t>
    </rPh>
    <rPh sb="22" eb="24">
      <t>コウシキ</t>
    </rPh>
    <rPh sb="24" eb="26">
      <t>ドウガ</t>
    </rPh>
    <rPh sb="26" eb="28">
      <t>サツエイ</t>
    </rPh>
    <rPh sb="28" eb="29">
      <t>トウ</t>
    </rPh>
    <phoneticPr fontId="5"/>
  </si>
  <si>
    <t>東京オリンピック競技大会開会式前行事における公式写真撮影等</t>
    <rPh sb="16" eb="18">
      <t>ギョウジ</t>
    </rPh>
    <rPh sb="24" eb="26">
      <t>シャシン</t>
    </rPh>
    <phoneticPr fontId="5"/>
  </si>
  <si>
    <t>落札率については、予定価格が類推されるおそれがあることから非公表としている。</t>
    <phoneticPr fontId="5"/>
  </si>
  <si>
    <t>有</t>
  </si>
  <si>
    <t>支出先の選定にあたっては、一般競争入札等を適正に実施している。
なお、一部一者応札となった案件があったが、適正な一般競争入札を実施しており、競争性を妨げているものでなく、結果として一者応札となったものである。
また、競争性のない随意契約については、契約の性質又は目的が競争を許さないものである。</t>
    <phoneticPr fontId="5"/>
  </si>
  <si>
    <t>オリパラ基本方針推進調査（東京2020オリンピック・パラリンピック競技大会に関するレガシー事前調査）</t>
    <rPh sb="46" eb="47">
      <t>ゼン</t>
    </rPh>
    <phoneticPr fontId="5"/>
  </si>
  <si>
    <t>国費投入の必要性、事業の効率性及び事業の有効性のいずれの観点からも、効果的・効率的に実施している。</t>
    <phoneticPr fontId="5"/>
  </si>
  <si>
    <t>-</t>
    <phoneticPr fontId="5"/>
  </si>
  <si>
    <t>-</t>
    <phoneticPr fontId="5"/>
  </si>
  <si>
    <t>点検対象外</t>
    <rPh sb="0" eb="2">
      <t>テンケン</t>
    </rPh>
    <rPh sb="2" eb="5">
      <t>タイショウガイ</t>
    </rPh>
    <phoneticPr fontId="5"/>
  </si>
  <si>
    <t>非常勤職員等給与</t>
    <rPh sb="0" eb="3">
      <t>ヒジョウキン</t>
    </rPh>
    <rPh sb="3" eb="5">
      <t>ショクイン</t>
    </rPh>
    <rPh sb="5" eb="6">
      <t>トウ</t>
    </rPh>
    <rPh sb="6" eb="8">
      <t>キュウヨ</t>
    </rPh>
    <phoneticPr fontId="5"/>
  </si>
  <si>
    <t>落札率については、予定価格が類推されるおそれがあることから非公表としている。</t>
    <phoneticPr fontId="5"/>
  </si>
  <si>
    <t>東京オリンピック・パラリンピック競技大会開会式への要人出席に関する警備業務</t>
    <rPh sb="0" eb="2">
      <t>トウキョウ</t>
    </rPh>
    <rPh sb="25" eb="27">
      <t>ヨウジン</t>
    </rPh>
    <rPh sb="27" eb="29">
      <t>シュッセキ</t>
    </rPh>
    <rPh sb="30" eb="31">
      <t>カン</t>
    </rPh>
    <rPh sb="33" eb="35">
      <t>ケイビ</t>
    </rPh>
    <rPh sb="35" eb="37">
      <t>ギョウム</t>
    </rPh>
    <phoneticPr fontId="5"/>
  </si>
  <si>
    <t>資金前渡官吏</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</si>
  <si>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</si>
  <si>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</si>
  <si>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</si>
  <si>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</si>
  <si>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</si>
  <si>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</si>
  <si>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</si>
  <si>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</si>
  <si>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</si>
  <si>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大会に向けた準備等にかかる出張旅費</t>
    <rPh sb="0" eb="2">
      <t>タイカイ</t>
    </rPh>
    <rPh sb="3" eb="4">
      <t>ム</t>
    </rPh>
    <rPh sb="6" eb="8">
      <t>ジュンビ</t>
    </rPh>
    <rPh sb="8" eb="9">
      <t>トウ</t>
    </rPh>
    <rPh sb="13" eb="15">
      <t>シュッチョウ</t>
    </rPh>
    <rPh sb="15" eb="17">
      <t>リョヒ</t>
    </rPh>
    <phoneticPr fontId="5"/>
  </si>
  <si>
    <t>終了予定</t>
  </si>
  <si>
    <t>今後、同種の事業を実施する際は、本事業の成果等を踏まえ、効果的・効率的な事業の実施に努めること。</t>
    <rPh sb="0" eb="2">
      <t>コンゴ</t>
    </rPh>
    <rPh sb="3" eb="5">
      <t>ドウシュ</t>
    </rPh>
    <rPh sb="6" eb="8">
      <t>ジギョウ</t>
    </rPh>
    <rPh sb="9" eb="11">
      <t>ジッシ</t>
    </rPh>
    <rPh sb="13" eb="14">
      <t>サイ</t>
    </rPh>
    <rPh sb="16" eb="17">
      <t>ホン</t>
    </rPh>
    <rPh sb="17" eb="19">
      <t>ジギョウ</t>
    </rPh>
    <rPh sb="20" eb="22">
      <t>セイカ</t>
    </rPh>
    <rPh sb="22" eb="23">
      <t>トウ</t>
    </rPh>
    <rPh sb="24" eb="25">
      <t>フ</t>
    </rPh>
    <rPh sb="28" eb="31">
      <t>コウカテキ</t>
    </rPh>
    <rPh sb="32" eb="35">
      <t>コウリツテキ</t>
    </rPh>
    <rPh sb="36" eb="38">
      <t>ジギョウ</t>
    </rPh>
    <rPh sb="39" eb="41">
      <t>ジッシ</t>
    </rPh>
    <rPh sb="42" eb="43">
      <t>ツト</t>
    </rPh>
    <phoneticPr fontId="5"/>
  </si>
  <si>
    <t>今後、同種の事業を実施する際は、本事業の成果等を踏まえ、効果的・効率的な事業の実施に努める。</t>
    <phoneticPr fontId="5"/>
  </si>
  <si>
    <t>東京オリンピック競技大会・東京パラリンピック競技大会推進本部の運営及び大会の円滑な準備及び運営に関する施策の総合調整等を行う。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</si>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</sst>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88"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18"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6"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6"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27" fillId="2" borderId="81"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57"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0" borderId="75"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10"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47" xfId="0" applyFont="1" applyBorder="1" applyAlignment="1">
      <alignment horizontal="center" vertical="center"/>
    </xf>
    <xf numFmtId="0" fontId="0" fillId="0" borderId="93"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5" xfId="0" applyFont="1" applyFill="1" applyBorder="1" applyAlignment="1">
      <alignment vertical="center"/>
    </xf>
    <xf numFmtId="0" fontId="0" fillId="5" borderId="65" xfId="0" applyFont="1" applyFill="1" applyBorder="1" applyAlignment="1">
      <alignment vertical="center"/>
    </xf>
    <xf numFmtId="0" fontId="0" fillId="5" borderId="84"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95" xfId="0" applyFont="1" applyFill="1" applyBorder="1" applyAlignment="1">
      <alignment vertical="center" wrapText="1"/>
    </xf>
    <xf numFmtId="0" fontId="0" fillId="5" borderId="113" xfId="0" applyFont="1" applyFill="1" applyBorder="1" applyAlignment="1">
      <alignment vertical="center" wrapText="1"/>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6" borderId="9"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49" fontId="20" fillId="0" borderId="22" xfId="0" applyNumberFormat="1" applyFont="1" applyFill="1" applyBorder="1" applyAlignment="1" applyProtection="1">
      <alignment horizontal="center" vertical="center" wrapText="1"/>
      <protection locked="0"/>
    </xf>
    <xf numFmtId="0" fontId="11"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5" borderId="86" xfId="0" applyFont="1" applyFill="1" applyBorder="1" applyAlignment="1">
      <alignment horizontal="center" vertical="center"/>
    </xf>
    <xf numFmtId="0" fontId="0" fillId="5" borderId="70"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5" borderId="22" xfId="0" applyNumberFormat="1" applyFont="1" applyFill="1" applyBorder="1" applyAlignment="1" applyProtection="1">
      <alignment horizontal="right" vertical="center" wrapTex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49" fontId="3"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20" xfId="0" applyFont="1" applyBorder="1" applyAlignment="1" applyProtection="1">
      <alignment horizontal="center" vertical="center" textRotation="255" wrapText="1"/>
      <protection locked="0"/>
    </xf>
    <xf numFmtId="0" fontId="0" fillId="0" borderId="12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7" fillId="3" borderId="30"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2" xfId="0" applyFont="1" applyFill="1" applyBorder="1" applyAlignment="1">
      <alignment horizontal="center" vertical="center"/>
    </xf>
    <xf numFmtId="0" fontId="13" fillId="2" borderId="3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1" fillId="0" borderId="67"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3"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2" xfId="0" applyFont="1" applyBorder="1" applyAlignment="1">
      <alignment horizontal="center" vertical="center" wrapText="1"/>
    </xf>
    <xf numFmtId="0" fontId="11" fillId="0" borderId="60"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77</xdr:row>
      <xdr:rowOff>95250</xdr:rowOff>
    </xdr:from>
    <xdr:to>
      <xdr:col>17</xdr:col>
      <xdr:colOff>101064</xdr:colOff>
      <xdr:row>79</xdr:row>
      <xdr:rowOff>84632</xdr:rowOff>
    </xdr:to>
    <xdr:sp macro="" textlink="">
      <xdr:nvSpPr>
        <xdr:cNvPr id="2" name="正方形/長方形 1"/>
        <xdr:cNvSpPr/>
      </xdr:nvSpPr>
      <xdr:spPr>
        <a:xfrm>
          <a:off x="2112309" y="40234721"/>
          <a:ext cx="1417755" cy="68414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内閣官房</a:t>
          </a:r>
          <a:endParaRPr kumimoji="1" lang="en-US" altLang="ja-JP" sz="1400">
            <a:solidFill>
              <a:sysClr val="windowText" lastClr="000000"/>
            </a:solidFill>
          </a:endParaRPr>
        </a:p>
        <a:p>
          <a:pPr algn="ctr"/>
          <a:r>
            <a:rPr kumimoji="1" lang="ja-JP" altLang="en-US" sz="1400">
              <a:solidFill>
                <a:sysClr val="windowText" lastClr="000000"/>
              </a:solidFill>
            </a:rPr>
            <a:t>２，３７６百万円</a:t>
          </a:r>
        </a:p>
      </xdr:txBody>
    </xdr:sp>
    <xdr:clientData/>
  </xdr:twoCellAnchor>
  <xdr:twoCellAnchor>
    <xdr:from>
      <xdr:col>23</xdr:col>
      <xdr:colOff>5129</xdr:colOff>
      <xdr:row>81</xdr:row>
      <xdr:rowOff>6594</xdr:rowOff>
    </xdr:from>
    <xdr:to>
      <xdr:col>40</xdr:col>
      <xdr:colOff>24426</xdr:colOff>
      <xdr:row>82</xdr:row>
      <xdr:rowOff>347040</xdr:rowOff>
    </xdr:to>
    <xdr:sp macro="" textlink="">
      <xdr:nvSpPr>
        <xdr:cNvPr id="3" name="正方形/長方形 2"/>
        <xdr:cNvSpPr/>
      </xdr:nvSpPr>
      <xdr:spPr>
        <a:xfrm>
          <a:off x="4605704" y="38363769"/>
          <a:ext cx="3419722" cy="6928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民間企業（５者）</a:t>
          </a:r>
          <a:endParaRPr kumimoji="1" lang="en-US" altLang="ja-JP" sz="1200">
            <a:solidFill>
              <a:sysClr val="windowText" lastClr="000000"/>
            </a:solidFill>
          </a:endParaRPr>
        </a:p>
        <a:p>
          <a:pPr algn="ctr"/>
          <a:r>
            <a:rPr kumimoji="1" lang="ja-JP" altLang="en-US" sz="1200">
              <a:solidFill>
                <a:sysClr val="windowText" lastClr="000000"/>
              </a:solidFill>
            </a:rPr>
            <a:t>２，２５０百万円</a:t>
          </a:r>
        </a:p>
      </xdr:txBody>
    </xdr:sp>
    <xdr:clientData/>
  </xdr:twoCellAnchor>
  <xdr:twoCellAnchor>
    <xdr:from>
      <xdr:col>22</xdr:col>
      <xdr:colOff>101845</xdr:colOff>
      <xdr:row>80</xdr:row>
      <xdr:rowOff>101844</xdr:rowOff>
    </xdr:from>
    <xdr:to>
      <xdr:col>34</xdr:col>
      <xdr:colOff>75242</xdr:colOff>
      <xdr:row>80</xdr:row>
      <xdr:rowOff>326281</xdr:rowOff>
    </xdr:to>
    <xdr:sp macro="" textlink="">
      <xdr:nvSpPr>
        <xdr:cNvPr id="4" name="テキスト ボックス 3"/>
        <xdr:cNvSpPr txBox="1"/>
      </xdr:nvSpPr>
      <xdr:spPr>
        <a:xfrm>
          <a:off x="4454037" y="41279152"/>
          <a:ext cx="2347320" cy="224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一般競争契約（総合評価）等</a:t>
          </a:r>
          <a:r>
            <a:rPr kumimoji="1" lang="en-US" altLang="ja-JP" sz="1100" b="0"/>
            <a:t>】</a:t>
          </a:r>
          <a:endParaRPr kumimoji="1" lang="ja-JP" altLang="en-US" sz="1100" b="0"/>
        </a:p>
      </xdr:txBody>
    </xdr:sp>
    <xdr:clientData/>
  </xdr:twoCellAnchor>
  <xdr:twoCellAnchor>
    <xdr:from>
      <xdr:col>21</xdr:col>
      <xdr:colOff>67233</xdr:colOff>
      <xdr:row>83</xdr:row>
      <xdr:rowOff>81027</xdr:rowOff>
    </xdr:from>
    <xdr:to>
      <xdr:col>41</xdr:col>
      <xdr:colOff>168087</xdr:colOff>
      <xdr:row>84</xdr:row>
      <xdr:rowOff>22412</xdr:rowOff>
    </xdr:to>
    <xdr:sp macro="" textlink="">
      <xdr:nvSpPr>
        <xdr:cNvPr id="5" name="大かっこ 4"/>
        <xdr:cNvSpPr/>
      </xdr:nvSpPr>
      <xdr:spPr>
        <a:xfrm>
          <a:off x="4303057" y="39189556"/>
          <a:ext cx="4134971" cy="288768"/>
        </a:xfrm>
        <a:prstGeom prst="bracketPair">
          <a:avLst>
            <a:gd name="adj" fmla="val 308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ホストタウンの推進、大会のレガシーの創出・発信の推進</a:t>
          </a:r>
        </a:p>
      </xdr:txBody>
    </xdr:sp>
    <xdr:clientData/>
  </xdr:twoCellAnchor>
  <xdr:twoCellAnchor>
    <xdr:from>
      <xdr:col>22</xdr:col>
      <xdr:colOff>101844</xdr:colOff>
      <xdr:row>86</xdr:row>
      <xdr:rowOff>94518</xdr:rowOff>
    </xdr:from>
    <xdr:to>
      <xdr:col>34</xdr:col>
      <xdr:colOff>75241</xdr:colOff>
      <xdr:row>86</xdr:row>
      <xdr:rowOff>318955</xdr:rowOff>
    </xdr:to>
    <xdr:sp macro="" textlink="">
      <xdr:nvSpPr>
        <xdr:cNvPr id="6" name="テキスト ボックス 5"/>
        <xdr:cNvSpPr txBox="1"/>
      </xdr:nvSpPr>
      <xdr:spPr>
        <a:xfrm>
          <a:off x="4454036" y="43381980"/>
          <a:ext cx="2347320" cy="224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随意契約（公募）等</a:t>
          </a:r>
          <a:r>
            <a:rPr kumimoji="1" lang="en-US" altLang="ja-JP" sz="1100" b="0"/>
            <a:t>】</a:t>
          </a:r>
          <a:endParaRPr kumimoji="1" lang="ja-JP" altLang="en-US" sz="1100" b="0"/>
        </a:p>
      </xdr:txBody>
    </xdr:sp>
    <xdr:clientData/>
  </xdr:twoCellAnchor>
  <xdr:twoCellAnchor>
    <xdr:from>
      <xdr:col>23</xdr:col>
      <xdr:colOff>5129</xdr:colOff>
      <xdr:row>87</xdr:row>
      <xdr:rowOff>7326</xdr:rowOff>
    </xdr:from>
    <xdr:to>
      <xdr:col>40</xdr:col>
      <xdr:colOff>24426</xdr:colOff>
      <xdr:row>88</xdr:row>
      <xdr:rowOff>347772</xdr:rowOff>
    </xdr:to>
    <xdr:sp macro="" textlink="">
      <xdr:nvSpPr>
        <xdr:cNvPr id="7" name="正方形/長方形 6"/>
        <xdr:cNvSpPr/>
      </xdr:nvSpPr>
      <xdr:spPr>
        <a:xfrm>
          <a:off x="4605704" y="40479051"/>
          <a:ext cx="3419722" cy="6928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民間企業（５８者）</a:t>
          </a:r>
          <a:endParaRPr kumimoji="1" lang="en-US" altLang="ja-JP" sz="1200">
            <a:solidFill>
              <a:sysClr val="windowText" lastClr="000000"/>
            </a:solidFill>
          </a:endParaRPr>
        </a:p>
        <a:p>
          <a:pPr algn="ctr"/>
          <a:r>
            <a:rPr kumimoji="1" lang="ja-JP" altLang="en-US" sz="1200">
              <a:solidFill>
                <a:sysClr val="windowText" lastClr="000000"/>
              </a:solidFill>
            </a:rPr>
            <a:t>６６百万円</a:t>
          </a:r>
        </a:p>
      </xdr:txBody>
    </xdr:sp>
    <xdr:clientData/>
  </xdr:twoCellAnchor>
  <xdr:twoCellAnchor>
    <xdr:from>
      <xdr:col>23</xdr:col>
      <xdr:colOff>1</xdr:colOff>
      <xdr:row>89</xdr:row>
      <xdr:rowOff>58615</xdr:rowOff>
    </xdr:from>
    <xdr:to>
      <xdr:col>41</xdr:col>
      <xdr:colOff>0</xdr:colOff>
      <xdr:row>89</xdr:row>
      <xdr:rowOff>351692</xdr:rowOff>
    </xdr:to>
    <xdr:sp macro="" textlink="">
      <xdr:nvSpPr>
        <xdr:cNvPr id="8" name="大かっこ 7"/>
        <xdr:cNvSpPr/>
      </xdr:nvSpPr>
      <xdr:spPr>
        <a:xfrm>
          <a:off x="4550020" y="44401153"/>
          <a:ext cx="3560884" cy="293077"/>
        </a:xfrm>
        <a:prstGeom prst="bracketPair">
          <a:avLst>
            <a:gd name="adj" fmla="val 308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事務委嘱謝金、通信運搬費、自動車借料、会議費等</a:t>
          </a:r>
        </a:p>
      </xdr:txBody>
    </xdr:sp>
    <xdr:clientData/>
  </xdr:twoCellAnchor>
  <xdr:twoCellAnchor>
    <xdr:from>
      <xdr:col>23</xdr:col>
      <xdr:colOff>6371</xdr:colOff>
      <xdr:row>94</xdr:row>
      <xdr:rowOff>15608</xdr:rowOff>
    </xdr:from>
    <xdr:to>
      <xdr:col>40</xdr:col>
      <xdr:colOff>25668</xdr:colOff>
      <xdr:row>95</xdr:row>
      <xdr:rowOff>347870</xdr:rowOff>
    </xdr:to>
    <xdr:sp macro="" textlink="">
      <xdr:nvSpPr>
        <xdr:cNvPr id="10" name="正方形/長方形 9"/>
        <xdr:cNvSpPr/>
      </xdr:nvSpPr>
      <xdr:spPr>
        <a:xfrm>
          <a:off x="4606946" y="42954308"/>
          <a:ext cx="3419722" cy="68468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C. </a:t>
          </a:r>
          <a:r>
            <a:rPr kumimoji="1" lang="ja-JP" altLang="en-US" sz="1200">
              <a:solidFill>
                <a:sysClr val="windowText" lastClr="000000"/>
              </a:solidFill>
            </a:rPr>
            <a:t>個人等</a:t>
          </a:r>
          <a:r>
            <a:rPr kumimoji="1" lang="ja-JP" altLang="en-US" sz="1200" baseline="0">
              <a:solidFill>
                <a:sysClr val="windowText" lastClr="000000"/>
              </a:solidFill>
            </a:rPr>
            <a:t>（６５者）</a:t>
          </a:r>
          <a:endParaRPr kumimoji="1" lang="en-US" altLang="ja-JP" sz="1200">
            <a:solidFill>
              <a:sysClr val="windowText" lastClr="000000"/>
            </a:solidFill>
          </a:endParaRPr>
        </a:p>
        <a:p>
          <a:pPr algn="ctr"/>
          <a:r>
            <a:rPr kumimoji="1" lang="ja-JP" altLang="en-US" sz="1200">
              <a:solidFill>
                <a:sysClr val="windowText" lastClr="000000"/>
              </a:solidFill>
            </a:rPr>
            <a:t>６０百万円</a:t>
          </a:r>
        </a:p>
      </xdr:txBody>
    </xdr:sp>
    <xdr:clientData/>
  </xdr:twoCellAnchor>
  <xdr:twoCellAnchor>
    <xdr:from>
      <xdr:col>23</xdr:col>
      <xdr:colOff>16564</xdr:colOff>
      <xdr:row>96</xdr:row>
      <xdr:rowOff>66260</xdr:rowOff>
    </xdr:from>
    <xdr:to>
      <xdr:col>40</xdr:col>
      <xdr:colOff>24848</xdr:colOff>
      <xdr:row>97</xdr:row>
      <xdr:rowOff>3184</xdr:rowOff>
    </xdr:to>
    <xdr:sp macro="" textlink="">
      <xdr:nvSpPr>
        <xdr:cNvPr id="12" name="大かっこ 11"/>
        <xdr:cNvSpPr/>
      </xdr:nvSpPr>
      <xdr:spPr>
        <a:xfrm>
          <a:off x="4588564" y="46962390"/>
          <a:ext cx="3387588" cy="293077"/>
        </a:xfrm>
        <a:prstGeom prst="bracketPair">
          <a:avLst>
            <a:gd name="adj" fmla="val 308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賃金、旅費、会議出席謝金等</a:t>
          </a:r>
        </a:p>
      </xdr:txBody>
    </xdr:sp>
    <xdr:clientData/>
  </xdr:twoCellAnchor>
  <xdr:twoCellAnchor>
    <xdr:from>
      <xdr:col>27</xdr:col>
      <xdr:colOff>157371</xdr:colOff>
      <xdr:row>98</xdr:row>
      <xdr:rowOff>107674</xdr:rowOff>
    </xdr:from>
    <xdr:to>
      <xdr:col>49</xdr:col>
      <xdr:colOff>431762</xdr:colOff>
      <xdr:row>98</xdr:row>
      <xdr:rowOff>348165</xdr:rowOff>
    </xdr:to>
    <xdr:sp macro="" textlink="">
      <xdr:nvSpPr>
        <xdr:cNvPr id="13" name="テキスト ボックス 12"/>
        <xdr:cNvSpPr txBox="1"/>
      </xdr:nvSpPr>
      <xdr:spPr>
        <a:xfrm>
          <a:off x="5524501" y="47716109"/>
          <a:ext cx="4647609" cy="24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0" baseline="0">
              <a:solidFill>
                <a:schemeClr val="dk1"/>
              </a:solidFill>
              <a:effectLst/>
              <a:latin typeface="+mn-lt"/>
              <a:ea typeface="+mn-ea"/>
              <a:cs typeface="+mn-cs"/>
            </a:rPr>
            <a:t>※ </a:t>
          </a:r>
          <a:r>
            <a:rPr kumimoji="1" lang="ja-JP" altLang="en-US" sz="1200" b="0" baseline="0">
              <a:solidFill>
                <a:schemeClr val="dk1"/>
              </a:solidFill>
              <a:effectLst/>
              <a:latin typeface="+mn-lt"/>
              <a:ea typeface="+mn-ea"/>
              <a:cs typeface="+mn-cs"/>
            </a:rPr>
            <a:t>四捨五入の関係で、合計（内閣官房）は必ずしも一致しない。</a:t>
          </a:r>
          <a:endParaRPr kumimoji="1" lang="en-US" altLang="ja-JP" sz="1200" b="0" baseline="0">
            <a:solidFill>
              <a:schemeClr val="dk1"/>
            </a:solidFill>
            <a:effectLst/>
            <a:latin typeface="+mn-lt"/>
            <a:ea typeface="+mn-ea"/>
            <a:cs typeface="+mn-cs"/>
          </a:endParaRPr>
        </a:p>
      </xdr:txBody>
    </xdr:sp>
    <xdr:clientData/>
  </xdr:twoCellAnchor>
  <xdr:twoCellAnchor>
    <xdr:from>
      <xdr:col>13</xdr:col>
      <xdr:colOff>197548</xdr:colOff>
      <xdr:row>79</xdr:row>
      <xdr:rowOff>84632</xdr:rowOff>
    </xdr:from>
    <xdr:to>
      <xdr:col>14</xdr:col>
      <xdr:colOff>0</xdr:colOff>
      <xdr:row>95</xdr:row>
      <xdr:rowOff>16565</xdr:rowOff>
    </xdr:to>
    <xdr:cxnSp macro="">
      <xdr:nvCxnSpPr>
        <xdr:cNvPr id="15" name="直線コネクタ 14"/>
        <xdr:cNvCxnSpPr>
          <a:stCxn id="2" idx="2"/>
        </xdr:cNvCxnSpPr>
      </xdr:nvCxnSpPr>
      <xdr:spPr>
        <a:xfrm>
          <a:off x="2819724" y="40918867"/>
          <a:ext cx="4158" cy="54900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82</xdr:row>
      <xdr:rowOff>0</xdr:rowOff>
    </xdr:from>
    <xdr:to>
      <xdr:col>21</xdr:col>
      <xdr:colOff>183173</xdr:colOff>
      <xdr:row>82</xdr:row>
      <xdr:rowOff>0</xdr:rowOff>
    </xdr:to>
    <xdr:cxnSp macro="">
      <xdr:nvCxnSpPr>
        <xdr:cNvPr id="17" name="直線矢印コネクタ 16"/>
        <xdr:cNvCxnSpPr/>
      </xdr:nvCxnSpPr>
      <xdr:spPr>
        <a:xfrm>
          <a:off x="2762250" y="41880692"/>
          <a:ext cx="1575288"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88</xdr:row>
      <xdr:rowOff>0</xdr:rowOff>
    </xdr:from>
    <xdr:to>
      <xdr:col>21</xdr:col>
      <xdr:colOff>183173</xdr:colOff>
      <xdr:row>88</xdr:row>
      <xdr:rowOff>0</xdr:rowOff>
    </xdr:to>
    <xdr:cxnSp macro="">
      <xdr:nvCxnSpPr>
        <xdr:cNvPr id="18" name="直線矢印コネクタ 17"/>
        <xdr:cNvCxnSpPr/>
      </xdr:nvCxnSpPr>
      <xdr:spPr>
        <a:xfrm>
          <a:off x="2762250" y="43990846"/>
          <a:ext cx="1575288"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95</xdr:row>
      <xdr:rowOff>7327</xdr:rowOff>
    </xdr:from>
    <xdr:to>
      <xdr:col>21</xdr:col>
      <xdr:colOff>190500</xdr:colOff>
      <xdr:row>95</xdr:row>
      <xdr:rowOff>7327</xdr:rowOff>
    </xdr:to>
    <xdr:cxnSp macro="">
      <xdr:nvCxnSpPr>
        <xdr:cNvPr id="19" name="直線矢印コネクタ 18"/>
        <xdr:cNvCxnSpPr/>
      </xdr:nvCxnSpPr>
      <xdr:spPr>
        <a:xfrm>
          <a:off x="2769577" y="46460019"/>
          <a:ext cx="1575288"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1"/>
      <c r="AA2" s="41"/>
      <c r="AB2" s="41"/>
      <c r="AC2" s="41"/>
      <c r="AD2" s="97">
        <v>2022</v>
      </c>
      <c r="AE2" s="97"/>
      <c r="AF2" s="97"/>
      <c r="AG2" s="97"/>
      <c r="AH2" s="97"/>
      <c r="AI2" s="63" t="s">
        <v>239</v>
      </c>
      <c r="AJ2" s="97" t="s">
        <v>549</v>
      </c>
      <c r="AK2" s="97"/>
      <c r="AL2" s="97"/>
      <c r="AM2" s="97"/>
      <c r="AN2" s="63" t="s">
        <v>239</v>
      </c>
      <c r="AO2" s="97">
        <v>21</v>
      </c>
      <c r="AP2" s="97"/>
      <c r="AQ2" s="97"/>
      <c r="AR2" s="64" t="s">
        <v>239</v>
      </c>
      <c r="AS2" s="98">
        <v>14</v>
      </c>
      <c r="AT2" s="98"/>
      <c r="AU2" s="98"/>
      <c r="AV2" s="63" t="str">
        <f>IF(AW2="","","-")</f>
        <v/>
      </c>
      <c r="AW2" s="99"/>
      <c r="AX2" s="99"/>
    </row>
    <row r="3" spans="1:50" ht="21" customHeight="1" thickBot="1" x14ac:dyDescent="0.2">
      <c r="A3" s="100" t="s">
        <v>542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3" t="s">
        <v>56</v>
      </c>
      <c r="AJ3" s="102" t="s">
        <v>135</v>
      </c>
      <c r="AK3" s="102"/>
      <c r="AL3" s="102"/>
      <c r="AM3" s="102"/>
      <c r="AN3" s="102"/>
      <c r="AO3" s="102"/>
      <c r="AP3" s="102"/>
      <c r="AQ3" s="102"/>
      <c r="AR3" s="102"/>
      <c r="AS3" s="102"/>
      <c r="AT3" s="102"/>
      <c r="AU3" s="102"/>
      <c r="AV3" s="102"/>
      <c r="AW3" s="102"/>
      <c r="AX3" s="24" t="s">
        <v>57</v>
      </c>
    </row>
    <row r="4" spans="1:50" ht="24.75" customHeight="1" x14ac:dyDescent="0.15">
      <c r="A4" s="114" t="s">
        <v>22</v>
      </c>
      <c r="B4" s="115"/>
      <c r="C4" s="115"/>
      <c r="D4" s="115"/>
      <c r="E4" s="115"/>
      <c r="F4" s="115"/>
      <c r="G4" s="116" t="s">
        <v>550</v>
      </c>
      <c r="H4" s="117"/>
      <c r="I4" s="117"/>
      <c r="J4" s="117"/>
      <c r="K4" s="117"/>
      <c r="L4" s="117"/>
      <c r="M4" s="117"/>
      <c r="N4" s="117"/>
      <c r="O4" s="117"/>
      <c r="P4" s="117"/>
      <c r="Q4" s="117"/>
      <c r="R4" s="117"/>
      <c r="S4" s="117"/>
      <c r="T4" s="117"/>
      <c r="U4" s="117"/>
      <c r="V4" s="117"/>
      <c r="W4" s="117"/>
      <c r="X4" s="117"/>
      <c r="Y4" s="118" t="s">
        <v>1</v>
      </c>
      <c r="Z4" s="119"/>
      <c r="AA4" s="119"/>
      <c r="AB4" s="119"/>
      <c r="AC4" s="119"/>
      <c r="AD4" s="120"/>
      <c r="AE4" s="121" t="s">
        <v>551</v>
      </c>
      <c r="AF4" s="122"/>
      <c r="AG4" s="122"/>
      <c r="AH4" s="122"/>
      <c r="AI4" s="122"/>
      <c r="AJ4" s="122"/>
      <c r="AK4" s="122"/>
      <c r="AL4" s="122"/>
      <c r="AM4" s="122"/>
      <c r="AN4" s="122"/>
      <c r="AO4" s="122"/>
      <c r="AP4" s="123"/>
      <c r="AQ4" s="124" t="s">
        <v>2</v>
      </c>
      <c r="AR4" s="119"/>
      <c r="AS4" s="119"/>
      <c r="AT4" s="119"/>
      <c r="AU4" s="119"/>
      <c r="AV4" s="119"/>
      <c r="AW4" s="119"/>
      <c r="AX4" s="125"/>
    </row>
    <row r="5" spans="1:50" ht="30" customHeight="1" x14ac:dyDescent="0.15">
      <c r="A5" s="126" t="s">
        <v>59</v>
      </c>
      <c r="B5" s="127"/>
      <c r="C5" s="127"/>
      <c r="D5" s="127"/>
      <c r="E5" s="127"/>
      <c r="F5" s="128"/>
      <c r="G5" s="129" t="s">
        <v>335</v>
      </c>
      <c r="H5" s="130"/>
      <c r="I5" s="130"/>
      <c r="J5" s="130"/>
      <c r="K5" s="130"/>
      <c r="L5" s="130"/>
      <c r="M5" s="131" t="s">
        <v>58</v>
      </c>
      <c r="N5" s="132"/>
      <c r="O5" s="132"/>
      <c r="P5" s="132"/>
      <c r="Q5" s="132"/>
      <c r="R5" s="133"/>
      <c r="S5" s="134" t="s">
        <v>341</v>
      </c>
      <c r="T5" s="130"/>
      <c r="U5" s="130"/>
      <c r="V5" s="130"/>
      <c r="W5" s="130"/>
      <c r="X5" s="135"/>
      <c r="Y5" s="136" t="s">
        <v>3</v>
      </c>
      <c r="Z5" s="137"/>
      <c r="AA5" s="137"/>
      <c r="AB5" s="137"/>
      <c r="AC5" s="137"/>
      <c r="AD5" s="138"/>
      <c r="AE5" s="148" t="s">
        <v>552</v>
      </c>
      <c r="AF5" s="148"/>
      <c r="AG5" s="148"/>
      <c r="AH5" s="148"/>
      <c r="AI5" s="148"/>
      <c r="AJ5" s="148"/>
      <c r="AK5" s="148"/>
      <c r="AL5" s="148"/>
      <c r="AM5" s="148"/>
      <c r="AN5" s="148"/>
      <c r="AO5" s="148"/>
      <c r="AP5" s="149"/>
      <c r="AQ5" s="150" t="s">
        <v>553</v>
      </c>
      <c r="AR5" s="151"/>
      <c r="AS5" s="151"/>
      <c r="AT5" s="151"/>
      <c r="AU5" s="151"/>
      <c r="AV5" s="151"/>
      <c r="AW5" s="151"/>
      <c r="AX5" s="152"/>
    </row>
    <row r="6" spans="1:50" ht="39" customHeight="1" x14ac:dyDescent="0.15">
      <c r="A6" s="153" t="s">
        <v>4</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49.5" customHeight="1" x14ac:dyDescent="0.15">
      <c r="A7" s="103" t="s">
        <v>19</v>
      </c>
      <c r="B7" s="104"/>
      <c r="C7" s="104"/>
      <c r="D7" s="104"/>
      <c r="E7" s="104"/>
      <c r="F7" s="105"/>
      <c r="G7" s="158" t="s">
        <v>555</v>
      </c>
      <c r="H7" s="159"/>
      <c r="I7" s="159"/>
      <c r="J7" s="159"/>
      <c r="K7" s="159"/>
      <c r="L7" s="159"/>
      <c r="M7" s="159"/>
      <c r="N7" s="159"/>
      <c r="O7" s="159"/>
      <c r="P7" s="159"/>
      <c r="Q7" s="159"/>
      <c r="R7" s="159"/>
      <c r="S7" s="159"/>
      <c r="T7" s="159"/>
      <c r="U7" s="159"/>
      <c r="V7" s="159"/>
      <c r="W7" s="159"/>
      <c r="X7" s="160"/>
      <c r="Y7" s="161" t="s">
        <v>231</v>
      </c>
      <c r="Z7" s="162"/>
      <c r="AA7" s="162"/>
      <c r="AB7" s="162"/>
      <c r="AC7" s="162"/>
      <c r="AD7" s="163"/>
      <c r="AE7" s="164" t="s">
        <v>556</v>
      </c>
      <c r="AF7" s="165"/>
      <c r="AG7" s="165"/>
      <c r="AH7" s="165"/>
      <c r="AI7" s="165"/>
      <c r="AJ7" s="165"/>
      <c r="AK7" s="165"/>
      <c r="AL7" s="165"/>
      <c r="AM7" s="165"/>
      <c r="AN7" s="165"/>
      <c r="AO7" s="165"/>
      <c r="AP7" s="165"/>
      <c r="AQ7" s="165"/>
      <c r="AR7" s="165"/>
      <c r="AS7" s="165"/>
      <c r="AT7" s="165"/>
      <c r="AU7" s="165"/>
      <c r="AV7" s="165"/>
      <c r="AW7" s="165"/>
      <c r="AX7" s="166"/>
    </row>
    <row r="8" spans="1:50" ht="53.25" customHeight="1" x14ac:dyDescent="0.15">
      <c r="A8" s="103" t="s">
        <v>170</v>
      </c>
      <c r="B8" s="104"/>
      <c r="C8" s="104"/>
      <c r="D8" s="104"/>
      <c r="E8" s="104"/>
      <c r="F8" s="105"/>
      <c r="G8" s="106" t="str">
        <f>入力規則等!A27</f>
        <v>2020年東京オリパラ</v>
      </c>
      <c r="H8" s="107"/>
      <c r="I8" s="107"/>
      <c r="J8" s="107"/>
      <c r="K8" s="107"/>
      <c r="L8" s="107"/>
      <c r="M8" s="107"/>
      <c r="N8" s="107"/>
      <c r="O8" s="107"/>
      <c r="P8" s="107"/>
      <c r="Q8" s="107"/>
      <c r="R8" s="107"/>
      <c r="S8" s="107"/>
      <c r="T8" s="107"/>
      <c r="U8" s="107"/>
      <c r="V8" s="107"/>
      <c r="W8" s="107"/>
      <c r="X8" s="108"/>
      <c r="Y8" s="109" t="s">
        <v>171</v>
      </c>
      <c r="Z8" s="110"/>
      <c r="AA8" s="110"/>
      <c r="AB8" s="110"/>
      <c r="AC8" s="110"/>
      <c r="AD8" s="111"/>
      <c r="AE8" s="112"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113"/>
    </row>
    <row r="9" spans="1:50" ht="58.5" customHeight="1" x14ac:dyDescent="0.15">
      <c r="A9" s="143" t="s">
        <v>20</v>
      </c>
      <c r="B9" s="144"/>
      <c r="C9" s="144"/>
      <c r="D9" s="144"/>
      <c r="E9" s="144"/>
      <c r="F9" s="144"/>
      <c r="G9" s="145" t="s">
        <v>557</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79" t="s">
        <v>26</v>
      </c>
      <c r="B10" s="180"/>
      <c r="C10" s="180"/>
      <c r="D10" s="180"/>
      <c r="E10" s="180"/>
      <c r="F10" s="180"/>
      <c r="G10" s="181" t="s">
        <v>558</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42" customHeight="1" x14ac:dyDescent="0.15">
      <c r="A11" s="179" t="s">
        <v>5</v>
      </c>
      <c r="B11" s="180"/>
      <c r="C11" s="180"/>
      <c r="D11" s="180"/>
      <c r="E11" s="180"/>
      <c r="F11" s="184"/>
      <c r="G11" s="185" t="str">
        <f>入力規則等!P10</f>
        <v>直接実施、委託・請負</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7"/>
    </row>
    <row r="12" spans="1:50" ht="21" customHeight="1" x14ac:dyDescent="0.15">
      <c r="A12" s="188" t="s">
        <v>21</v>
      </c>
      <c r="B12" s="189"/>
      <c r="C12" s="189"/>
      <c r="D12" s="189"/>
      <c r="E12" s="189"/>
      <c r="F12" s="190"/>
      <c r="G12" s="195"/>
      <c r="H12" s="196"/>
      <c r="I12" s="196"/>
      <c r="J12" s="196"/>
      <c r="K12" s="196"/>
      <c r="L12" s="196"/>
      <c r="M12" s="196"/>
      <c r="N12" s="196"/>
      <c r="O12" s="196"/>
      <c r="P12" s="167" t="s">
        <v>371</v>
      </c>
      <c r="Q12" s="168"/>
      <c r="R12" s="168"/>
      <c r="S12" s="168"/>
      <c r="T12" s="168"/>
      <c r="U12" s="168"/>
      <c r="V12" s="197"/>
      <c r="W12" s="167" t="s">
        <v>523</v>
      </c>
      <c r="X12" s="168"/>
      <c r="Y12" s="168"/>
      <c r="Z12" s="168"/>
      <c r="AA12" s="168"/>
      <c r="AB12" s="168"/>
      <c r="AC12" s="197"/>
      <c r="AD12" s="167" t="s">
        <v>525</v>
      </c>
      <c r="AE12" s="168"/>
      <c r="AF12" s="168"/>
      <c r="AG12" s="168"/>
      <c r="AH12" s="168"/>
      <c r="AI12" s="168"/>
      <c r="AJ12" s="197"/>
      <c r="AK12" s="167" t="s">
        <v>534</v>
      </c>
      <c r="AL12" s="168"/>
      <c r="AM12" s="168"/>
      <c r="AN12" s="168"/>
      <c r="AO12" s="168"/>
      <c r="AP12" s="168"/>
      <c r="AQ12" s="197"/>
      <c r="AR12" s="167" t="s">
        <v>535</v>
      </c>
      <c r="AS12" s="168"/>
      <c r="AT12" s="168"/>
      <c r="AU12" s="168"/>
      <c r="AV12" s="168"/>
      <c r="AW12" s="168"/>
      <c r="AX12" s="169"/>
    </row>
    <row r="13" spans="1:50" ht="21" customHeight="1" x14ac:dyDescent="0.15">
      <c r="A13" s="191"/>
      <c r="B13" s="192"/>
      <c r="C13" s="192"/>
      <c r="D13" s="192"/>
      <c r="E13" s="192"/>
      <c r="F13" s="193"/>
      <c r="G13" s="211" t="s">
        <v>6</v>
      </c>
      <c r="H13" s="212"/>
      <c r="I13" s="170" t="s">
        <v>7</v>
      </c>
      <c r="J13" s="171"/>
      <c r="K13" s="171"/>
      <c r="L13" s="171"/>
      <c r="M13" s="171"/>
      <c r="N13" s="171"/>
      <c r="O13" s="172"/>
      <c r="P13" s="139">
        <v>593</v>
      </c>
      <c r="Q13" s="140"/>
      <c r="R13" s="140"/>
      <c r="S13" s="140"/>
      <c r="T13" s="140"/>
      <c r="U13" s="140"/>
      <c r="V13" s="141"/>
      <c r="W13" s="139">
        <v>444</v>
      </c>
      <c r="X13" s="140"/>
      <c r="Y13" s="140"/>
      <c r="Z13" s="140"/>
      <c r="AA13" s="140"/>
      <c r="AB13" s="140"/>
      <c r="AC13" s="141"/>
      <c r="AD13" s="139">
        <v>297</v>
      </c>
      <c r="AE13" s="140"/>
      <c r="AF13" s="140"/>
      <c r="AG13" s="140"/>
      <c r="AH13" s="140"/>
      <c r="AI13" s="140"/>
      <c r="AJ13" s="141"/>
      <c r="AK13" s="139" t="s">
        <v>559</v>
      </c>
      <c r="AL13" s="140"/>
      <c r="AM13" s="140"/>
      <c r="AN13" s="140"/>
      <c r="AO13" s="140"/>
      <c r="AP13" s="140"/>
      <c r="AQ13" s="141"/>
      <c r="AR13" s="173" t="s">
        <v>559</v>
      </c>
      <c r="AS13" s="174"/>
      <c r="AT13" s="174"/>
      <c r="AU13" s="174"/>
      <c r="AV13" s="174"/>
      <c r="AW13" s="174"/>
      <c r="AX13" s="175"/>
    </row>
    <row r="14" spans="1:50" ht="21" customHeight="1" x14ac:dyDescent="0.15">
      <c r="A14" s="191"/>
      <c r="B14" s="192"/>
      <c r="C14" s="192"/>
      <c r="D14" s="192"/>
      <c r="E14" s="192"/>
      <c r="F14" s="193"/>
      <c r="G14" s="213"/>
      <c r="H14" s="214"/>
      <c r="I14" s="176" t="s">
        <v>8</v>
      </c>
      <c r="J14" s="177"/>
      <c r="K14" s="177"/>
      <c r="L14" s="177"/>
      <c r="M14" s="177"/>
      <c r="N14" s="177"/>
      <c r="O14" s="178"/>
      <c r="P14" s="139">
        <v>1999</v>
      </c>
      <c r="Q14" s="140"/>
      <c r="R14" s="140"/>
      <c r="S14" s="140"/>
      <c r="T14" s="140"/>
      <c r="U14" s="140"/>
      <c r="V14" s="141"/>
      <c r="W14" s="139">
        <v>2527</v>
      </c>
      <c r="X14" s="140"/>
      <c r="Y14" s="140"/>
      <c r="Z14" s="140"/>
      <c r="AA14" s="140"/>
      <c r="AB14" s="140"/>
      <c r="AC14" s="141"/>
      <c r="AD14" s="139" t="s">
        <v>559</v>
      </c>
      <c r="AE14" s="140"/>
      <c r="AF14" s="140"/>
      <c r="AG14" s="140"/>
      <c r="AH14" s="140"/>
      <c r="AI14" s="140"/>
      <c r="AJ14" s="141"/>
      <c r="AK14" s="139" t="s">
        <v>559</v>
      </c>
      <c r="AL14" s="140"/>
      <c r="AM14" s="140"/>
      <c r="AN14" s="140"/>
      <c r="AO14" s="140"/>
      <c r="AP14" s="140"/>
      <c r="AQ14" s="141"/>
      <c r="AR14" s="217"/>
      <c r="AS14" s="217"/>
      <c r="AT14" s="217"/>
      <c r="AU14" s="217"/>
      <c r="AV14" s="217"/>
      <c r="AW14" s="217"/>
      <c r="AX14" s="218"/>
    </row>
    <row r="15" spans="1:50" ht="21" customHeight="1" x14ac:dyDescent="0.15">
      <c r="A15" s="191"/>
      <c r="B15" s="192"/>
      <c r="C15" s="192"/>
      <c r="D15" s="192"/>
      <c r="E15" s="192"/>
      <c r="F15" s="193"/>
      <c r="G15" s="213"/>
      <c r="H15" s="214"/>
      <c r="I15" s="176" t="s">
        <v>46</v>
      </c>
      <c r="J15" s="219"/>
      <c r="K15" s="219"/>
      <c r="L15" s="219"/>
      <c r="M15" s="219"/>
      <c r="N15" s="219"/>
      <c r="O15" s="220"/>
      <c r="P15" s="139">
        <v>250</v>
      </c>
      <c r="Q15" s="140"/>
      <c r="R15" s="140"/>
      <c r="S15" s="140"/>
      <c r="T15" s="140"/>
      <c r="U15" s="140"/>
      <c r="V15" s="141"/>
      <c r="W15" s="139">
        <v>1997</v>
      </c>
      <c r="X15" s="140"/>
      <c r="Y15" s="140"/>
      <c r="Z15" s="140"/>
      <c r="AA15" s="140"/>
      <c r="AB15" s="140"/>
      <c r="AC15" s="141"/>
      <c r="AD15" s="139">
        <v>2583</v>
      </c>
      <c r="AE15" s="140"/>
      <c r="AF15" s="140"/>
      <c r="AG15" s="140"/>
      <c r="AH15" s="140"/>
      <c r="AI15" s="140"/>
      <c r="AJ15" s="141"/>
      <c r="AK15" s="139" t="s">
        <v>559</v>
      </c>
      <c r="AL15" s="140"/>
      <c r="AM15" s="140"/>
      <c r="AN15" s="140"/>
      <c r="AO15" s="140"/>
      <c r="AP15" s="140"/>
      <c r="AQ15" s="141"/>
      <c r="AR15" s="139" t="s">
        <v>559</v>
      </c>
      <c r="AS15" s="140"/>
      <c r="AT15" s="140"/>
      <c r="AU15" s="140"/>
      <c r="AV15" s="140"/>
      <c r="AW15" s="140"/>
      <c r="AX15" s="142"/>
    </row>
    <row r="16" spans="1:50" ht="21" customHeight="1" x14ac:dyDescent="0.15">
      <c r="A16" s="191"/>
      <c r="B16" s="192"/>
      <c r="C16" s="192"/>
      <c r="D16" s="192"/>
      <c r="E16" s="192"/>
      <c r="F16" s="193"/>
      <c r="G16" s="213"/>
      <c r="H16" s="214"/>
      <c r="I16" s="176" t="s">
        <v>47</v>
      </c>
      <c r="J16" s="219"/>
      <c r="K16" s="219"/>
      <c r="L16" s="219"/>
      <c r="M16" s="219"/>
      <c r="N16" s="219"/>
      <c r="O16" s="220"/>
      <c r="P16" s="139">
        <v>-1997</v>
      </c>
      <c r="Q16" s="140"/>
      <c r="R16" s="140"/>
      <c r="S16" s="140"/>
      <c r="T16" s="140"/>
      <c r="U16" s="140"/>
      <c r="V16" s="141"/>
      <c r="W16" s="139">
        <v>-2583</v>
      </c>
      <c r="X16" s="140"/>
      <c r="Y16" s="140"/>
      <c r="Z16" s="140"/>
      <c r="AA16" s="140"/>
      <c r="AB16" s="140"/>
      <c r="AC16" s="141"/>
      <c r="AD16" s="139" t="s">
        <v>559</v>
      </c>
      <c r="AE16" s="140"/>
      <c r="AF16" s="140"/>
      <c r="AG16" s="140"/>
      <c r="AH16" s="140"/>
      <c r="AI16" s="140"/>
      <c r="AJ16" s="141"/>
      <c r="AK16" s="139" t="s">
        <v>559</v>
      </c>
      <c r="AL16" s="140"/>
      <c r="AM16" s="140"/>
      <c r="AN16" s="140"/>
      <c r="AO16" s="140"/>
      <c r="AP16" s="140"/>
      <c r="AQ16" s="141"/>
      <c r="AR16" s="226"/>
      <c r="AS16" s="227"/>
      <c r="AT16" s="227"/>
      <c r="AU16" s="227"/>
      <c r="AV16" s="227"/>
      <c r="AW16" s="227"/>
      <c r="AX16" s="228"/>
    </row>
    <row r="17" spans="1:51" ht="24.75" customHeight="1" x14ac:dyDescent="0.15">
      <c r="A17" s="191"/>
      <c r="B17" s="192"/>
      <c r="C17" s="192"/>
      <c r="D17" s="192"/>
      <c r="E17" s="192"/>
      <c r="F17" s="193"/>
      <c r="G17" s="213"/>
      <c r="H17" s="214"/>
      <c r="I17" s="176" t="s">
        <v>45</v>
      </c>
      <c r="J17" s="177"/>
      <c r="K17" s="177"/>
      <c r="L17" s="177"/>
      <c r="M17" s="177"/>
      <c r="N17" s="177"/>
      <c r="O17" s="178"/>
      <c r="P17" s="139" t="s">
        <v>559</v>
      </c>
      <c r="Q17" s="140"/>
      <c r="R17" s="140"/>
      <c r="S17" s="140"/>
      <c r="T17" s="140"/>
      <c r="U17" s="140"/>
      <c r="V17" s="141"/>
      <c r="W17" s="139" t="s">
        <v>559</v>
      </c>
      <c r="X17" s="140"/>
      <c r="Y17" s="140"/>
      <c r="Z17" s="140"/>
      <c r="AA17" s="140"/>
      <c r="AB17" s="140"/>
      <c r="AC17" s="141"/>
      <c r="AD17" s="139" t="s">
        <v>559</v>
      </c>
      <c r="AE17" s="140"/>
      <c r="AF17" s="140"/>
      <c r="AG17" s="140"/>
      <c r="AH17" s="140"/>
      <c r="AI17" s="140"/>
      <c r="AJ17" s="141"/>
      <c r="AK17" s="139" t="s">
        <v>559</v>
      </c>
      <c r="AL17" s="140"/>
      <c r="AM17" s="140"/>
      <c r="AN17" s="140"/>
      <c r="AO17" s="140"/>
      <c r="AP17" s="140"/>
      <c r="AQ17" s="141"/>
      <c r="AR17" s="209"/>
      <c r="AS17" s="209"/>
      <c r="AT17" s="209"/>
      <c r="AU17" s="209"/>
      <c r="AV17" s="209"/>
      <c r="AW17" s="209"/>
      <c r="AX17" s="210"/>
    </row>
    <row r="18" spans="1:51" ht="24.75" customHeight="1" x14ac:dyDescent="0.15">
      <c r="A18" s="191"/>
      <c r="B18" s="192"/>
      <c r="C18" s="192"/>
      <c r="D18" s="192"/>
      <c r="E18" s="192"/>
      <c r="F18" s="193"/>
      <c r="G18" s="215"/>
      <c r="H18" s="216"/>
      <c r="I18" s="202" t="s">
        <v>17</v>
      </c>
      <c r="J18" s="203"/>
      <c r="K18" s="203"/>
      <c r="L18" s="203"/>
      <c r="M18" s="203"/>
      <c r="N18" s="203"/>
      <c r="O18" s="204"/>
      <c r="P18" s="205">
        <f>SUM(P13:V17)</f>
        <v>845</v>
      </c>
      <c r="Q18" s="206"/>
      <c r="R18" s="206"/>
      <c r="S18" s="206"/>
      <c r="T18" s="206"/>
      <c r="U18" s="206"/>
      <c r="V18" s="207"/>
      <c r="W18" s="205">
        <f>SUM(W13:AC17)</f>
        <v>2385</v>
      </c>
      <c r="X18" s="206"/>
      <c r="Y18" s="206"/>
      <c r="Z18" s="206"/>
      <c r="AA18" s="206"/>
      <c r="AB18" s="206"/>
      <c r="AC18" s="207"/>
      <c r="AD18" s="205">
        <f>SUM(AD13:AJ17)</f>
        <v>2880</v>
      </c>
      <c r="AE18" s="206"/>
      <c r="AF18" s="206"/>
      <c r="AG18" s="206"/>
      <c r="AH18" s="206"/>
      <c r="AI18" s="206"/>
      <c r="AJ18" s="207"/>
      <c r="AK18" s="205">
        <f>SUM(AK13:AQ17)</f>
        <v>0</v>
      </c>
      <c r="AL18" s="206"/>
      <c r="AM18" s="206"/>
      <c r="AN18" s="206"/>
      <c r="AO18" s="206"/>
      <c r="AP18" s="206"/>
      <c r="AQ18" s="207"/>
      <c r="AR18" s="205">
        <f>SUM(AR13:AX17)</f>
        <v>0</v>
      </c>
      <c r="AS18" s="206"/>
      <c r="AT18" s="206"/>
      <c r="AU18" s="206"/>
      <c r="AV18" s="206"/>
      <c r="AW18" s="206"/>
      <c r="AX18" s="208"/>
    </row>
    <row r="19" spans="1:51" ht="24.75" customHeight="1" x14ac:dyDescent="0.15">
      <c r="A19" s="191"/>
      <c r="B19" s="192"/>
      <c r="C19" s="192"/>
      <c r="D19" s="192"/>
      <c r="E19" s="192"/>
      <c r="F19" s="193"/>
      <c r="G19" s="198" t="s">
        <v>9</v>
      </c>
      <c r="H19" s="199"/>
      <c r="I19" s="199"/>
      <c r="J19" s="199"/>
      <c r="K19" s="199"/>
      <c r="L19" s="199"/>
      <c r="M19" s="199"/>
      <c r="N19" s="199"/>
      <c r="O19" s="199"/>
      <c r="P19" s="139">
        <v>729</v>
      </c>
      <c r="Q19" s="140"/>
      <c r="R19" s="140"/>
      <c r="S19" s="140"/>
      <c r="T19" s="140"/>
      <c r="U19" s="140"/>
      <c r="V19" s="141"/>
      <c r="W19" s="139">
        <v>1807</v>
      </c>
      <c r="X19" s="140"/>
      <c r="Y19" s="140"/>
      <c r="Z19" s="140"/>
      <c r="AA19" s="140"/>
      <c r="AB19" s="140"/>
      <c r="AC19" s="141"/>
      <c r="AD19" s="139">
        <v>2376</v>
      </c>
      <c r="AE19" s="140"/>
      <c r="AF19" s="140"/>
      <c r="AG19" s="140"/>
      <c r="AH19" s="140"/>
      <c r="AI19" s="140"/>
      <c r="AJ19" s="141"/>
      <c r="AK19" s="200"/>
      <c r="AL19" s="200"/>
      <c r="AM19" s="200"/>
      <c r="AN19" s="200"/>
      <c r="AO19" s="200"/>
      <c r="AP19" s="200"/>
      <c r="AQ19" s="200"/>
      <c r="AR19" s="200"/>
      <c r="AS19" s="200"/>
      <c r="AT19" s="200"/>
      <c r="AU19" s="200"/>
      <c r="AV19" s="200"/>
      <c r="AW19" s="200"/>
      <c r="AX19" s="201"/>
    </row>
    <row r="20" spans="1:51" ht="24.75" customHeight="1" x14ac:dyDescent="0.15">
      <c r="A20" s="191"/>
      <c r="B20" s="192"/>
      <c r="C20" s="192"/>
      <c r="D20" s="192"/>
      <c r="E20" s="192"/>
      <c r="F20" s="193"/>
      <c r="G20" s="198" t="s">
        <v>10</v>
      </c>
      <c r="H20" s="199"/>
      <c r="I20" s="199"/>
      <c r="J20" s="199"/>
      <c r="K20" s="199"/>
      <c r="L20" s="199"/>
      <c r="M20" s="199"/>
      <c r="N20" s="199"/>
      <c r="O20" s="199"/>
      <c r="P20" s="224">
        <f>IF(P18=0, "-", SUM(P19)/P18)</f>
        <v>0.86272189349112427</v>
      </c>
      <c r="Q20" s="224"/>
      <c r="R20" s="224"/>
      <c r="S20" s="224"/>
      <c r="T20" s="224"/>
      <c r="U20" s="224"/>
      <c r="V20" s="224"/>
      <c r="W20" s="224">
        <f>IF(W18=0, "-", SUM(W19)/W18)</f>
        <v>0.75765199161425578</v>
      </c>
      <c r="X20" s="224"/>
      <c r="Y20" s="224"/>
      <c r="Z20" s="224"/>
      <c r="AA20" s="224"/>
      <c r="AB20" s="224"/>
      <c r="AC20" s="224"/>
      <c r="AD20" s="224">
        <f>IF(AD18=0, "-", SUM(AD19)/AD18)</f>
        <v>0.82499999999999996</v>
      </c>
      <c r="AE20" s="224"/>
      <c r="AF20" s="224"/>
      <c r="AG20" s="224"/>
      <c r="AH20" s="224"/>
      <c r="AI20" s="224"/>
      <c r="AJ20" s="224"/>
      <c r="AK20" s="200"/>
      <c r="AL20" s="200"/>
      <c r="AM20" s="200"/>
      <c r="AN20" s="200"/>
      <c r="AO20" s="200"/>
      <c r="AP20" s="200"/>
      <c r="AQ20" s="225"/>
      <c r="AR20" s="225"/>
      <c r="AS20" s="225"/>
      <c r="AT20" s="225"/>
      <c r="AU20" s="200"/>
      <c r="AV20" s="200"/>
      <c r="AW20" s="200"/>
      <c r="AX20" s="201"/>
    </row>
    <row r="21" spans="1:51" ht="25.5" customHeight="1" x14ac:dyDescent="0.15">
      <c r="A21" s="143"/>
      <c r="B21" s="144"/>
      <c r="C21" s="144"/>
      <c r="D21" s="144"/>
      <c r="E21" s="144"/>
      <c r="F21" s="194"/>
      <c r="G21" s="229" t="s">
        <v>207</v>
      </c>
      <c r="H21" s="230"/>
      <c r="I21" s="230"/>
      <c r="J21" s="230"/>
      <c r="K21" s="230"/>
      <c r="L21" s="230"/>
      <c r="M21" s="230"/>
      <c r="N21" s="230"/>
      <c r="O21" s="230"/>
      <c r="P21" s="224">
        <f>IF(P19=0, "-", SUM(P19)/SUM(P13,P14))</f>
        <v>0.28125</v>
      </c>
      <c r="Q21" s="224"/>
      <c r="R21" s="224"/>
      <c r="S21" s="224"/>
      <c r="T21" s="224"/>
      <c r="U21" s="224"/>
      <c r="V21" s="224"/>
      <c r="W21" s="224">
        <f>IF(W19=0, "-", SUM(W19)/SUM(W13,W14))</f>
        <v>0.60821272298889262</v>
      </c>
      <c r="X21" s="224"/>
      <c r="Y21" s="224"/>
      <c r="Z21" s="224"/>
      <c r="AA21" s="224"/>
      <c r="AB21" s="224"/>
      <c r="AC21" s="224"/>
      <c r="AD21" s="224">
        <f>IF(AD19=0, "-", SUM(AD19)/SUM(AD13,AD14))</f>
        <v>8</v>
      </c>
      <c r="AE21" s="224"/>
      <c r="AF21" s="224"/>
      <c r="AG21" s="224"/>
      <c r="AH21" s="224"/>
      <c r="AI21" s="224"/>
      <c r="AJ21" s="224"/>
      <c r="AK21" s="200"/>
      <c r="AL21" s="200"/>
      <c r="AM21" s="200"/>
      <c r="AN21" s="200"/>
      <c r="AO21" s="200"/>
      <c r="AP21" s="200"/>
      <c r="AQ21" s="225"/>
      <c r="AR21" s="225"/>
      <c r="AS21" s="225"/>
      <c r="AT21" s="225"/>
      <c r="AU21" s="200"/>
      <c r="AV21" s="200"/>
      <c r="AW21" s="200"/>
      <c r="AX21" s="201"/>
    </row>
    <row r="22" spans="1:51" ht="18.75" customHeight="1" x14ac:dyDescent="0.15">
      <c r="A22" s="237" t="s">
        <v>538</v>
      </c>
      <c r="B22" s="238"/>
      <c r="C22" s="238"/>
      <c r="D22" s="238"/>
      <c r="E22" s="238"/>
      <c r="F22" s="239"/>
      <c r="G22" s="243" t="s">
        <v>200</v>
      </c>
      <c r="H22" s="222"/>
      <c r="I22" s="222"/>
      <c r="J22" s="222"/>
      <c r="K22" s="222"/>
      <c r="L22" s="222"/>
      <c r="M22" s="222"/>
      <c r="N22" s="222"/>
      <c r="O22" s="244"/>
      <c r="P22" s="221" t="s">
        <v>536</v>
      </c>
      <c r="Q22" s="222"/>
      <c r="R22" s="222"/>
      <c r="S22" s="222"/>
      <c r="T22" s="222"/>
      <c r="U22" s="222"/>
      <c r="V22" s="244"/>
      <c r="W22" s="221" t="s">
        <v>537</v>
      </c>
      <c r="X22" s="222"/>
      <c r="Y22" s="222"/>
      <c r="Z22" s="222"/>
      <c r="AA22" s="222"/>
      <c r="AB22" s="222"/>
      <c r="AC22" s="244"/>
      <c r="AD22" s="221" t="s">
        <v>199</v>
      </c>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1" ht="25.5" customHeight="1" x14ac:dyDescent="0.15">
      <c r="A23" s="240"/>
      <c r="B23" s="241"/>
      <c r="C23" s="241"/>
      <c r="D23" s="241"/>
      <c r="E23" s="241"/>
      <c r="F23" s="242"/>
      <c r="G23" s="257" t="s">
        <v>559</v>
      </c>
      <c r="H23" s="258"/>
      <c r="I23" s="258"/>
      <c r="J23" s="258"/>
      <c r="K23" s="258"/>
      <c r="L23" s="258"/>
      <c r="M23" s="258"/>
      <c r="N23" s="258"/>
      <c r="O23" s="259"/>
      <c r="P23" s="173" t="s">
        <v>559</v>
      </c>
      <c r="Q23" s="174"/>
      <c r="R23" s="174"/>
      <c r="S23" s="174"/>
      <c r="T23" s="174"/>
      <c r="U23" s="174"/>
      <c r="V23" s="260"/>
      <c r="W23" s="173" t="s">
        <v>559</v>
      </c>
      <c r="X23" s="174"/>
      <c r="Y23" s="174"/>
      <c r="Z23" s="174"/>
      <c r="AA23" s="174"/>
      <c r="AB23" s="174"/>
      <c r="AC23" s="260"/>
      <c r="AD23" s="261"/>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1" ht="25.5" customHeight="1" x14ac:dyDescent="0.15">
      <c r="A24" s="240"/>
      <c r="B24" s="241"/>
      <c r="C24" s="241"/>
      <c r="D24" s="241"/>
      <c r="E24" s="241"/>
      <c r="F24" s="242"/>
      <c r="G24" s="231" t="s">
        <v>559</v>
      </c>
      <c r="H24" s="232"/>
      <c r="I24" s="232"/>
      <c r="J24" s="232"/>
      <c r="K24" s="232"/>
      <c r="L24" s="232"/>
      <c r="M24" s="232"/>
      <c r="N24" s="232"/>
      <c r="O24" s="233"/>
      <c r="P24" s="139" t="s">
        <v>559</v>
      </c>
      <c r="Q24" s="140"/>
      <c r="R24" s="140"/>
      <c r="S24" s="140"/>
      <c r="T24" s="140"/>
      <c r="U24" s="140"/>
      <c r="V24" s="141"/>
      <c r="W24" s="139" t="s">
        <v>559</v>
      </c>
      <c r="X24" s="140"/>
      <c r="Y24" s="140"/>
      <c r="Z24" s="140"/>
      <c r="AA24" s="140"/>
      <c r="AB24" s="140"/>
      <c r="AC24" s="141"/>
      <c r="AD24" s="264"/>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1" ht="25.5" customHeight="1" x14ac:dyDescent="0.15">
      <c r="A25" s="240"/>
      <c r="B25" s="241"/>
      <c r="C25" s="241"/>
      <c r="D25" s="241"/>
      <c r="E25" s="241"/>
      <c r="F25" s="242"/>
      <c r="G25" s="231" t="s">
        <v>559</v>
      </c>
      <c r="H25" s="232"/>
      <c r="I25" s="232"/>
      <c r="J25" s="232"/>
      <c r="K25" s="232"/>
      <c r="L25" s="232"/>
      <c r="M25" s="232"/>
      <c r="N25" s="232"/>
      <c r="O25" s="233"/>
      <c r="P25" s="234" t="s">
        <v>559</v>
      </c>
      <c r="Q25" s="235"/>
      <c r="R25" s="235"/>
      <c r="S25" s="235"/>
      <c r="T25" s="235"/>
      <c r="U25" s="235"/>
      <c r="V25" s="236"/>
      <c r="W25" s="139" t="s">
        <v>559</v>
      </c>
      <c r="X25" s="140"/>
      <c r="Y25" s="140"/>
      <c r="Z25" s="140"/>
      <c r="AA25" s="140"/>
      <c r="AB25" s="140"/>
      <c r="AC25" s="141"/>
      <c r="AD25" s="264"/>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1" ht="25.5" customHeight="1" thickBot="1" x14ac:dyDescent="0.2">
      <c r="A26" s="240"/>
      <c r="B26" s="241"/>
      <c r="C26" s="241"/>
      <c r="D26" s="241"/>
      <c r="E26" s="241"/>
      <c r="F26" s="242"/>
      <c r="G26" s="87" t="s">
        <v>17</v>
      </c>
      <c r="H26" s="88"/>
      <c r="I26" s="88"/>
      <c r="J26" s="88"/>
      <c r="K26" s="88"/>
      <c r="L26" s="88"/>
      <c r="M26" s="88"/>
      <c r="N26" s="88"/>
      <c r="O26" s="89"/>
      <c r="P26" s="245" t="str">
        <f>AK13</f>
        <v>-</v>
      </c>
      <c r="Q26" s="246"/>
      <c r="R26" s="246"/>
      <c r="S26" s="246"/>
      <c r="T26" s="246"/>
      <c r="U26" s="246"/>
      <c r="V26" s="247"/>
      <c r="W26" s="248" t="str">
        <f>AR13</f>
        <v>-</v>
      </c>
      <c r="X26" s="249"/>
      <c r="Y26" s="249"/>
      <c r="Z26" s="249"/>
      <c r="AA26" s="249"/>
      <c r="AB26" s="249"/>
      <c r="AC26" s="250"/>
      <c r="AD26" s="265"/>
      <c r="AE26" s="265"/>
      <c r="AF26" s="265"/>
      <c r="AG26" s="265"/>
      <c r="AH26" s="265"/>
      <c r="AI26" s="265"/>
      <c r="AJ26" s="265"/>
      <c r="AK26" s="265"/>
      <c r="AL26" s="265"/>
      <c r="AM26" s="265"/>
      <c r="AN26" s="265"/>
      <c r="AO26" s="265"/>
      <c r="AP26" s="265"/>
      <c r="AQ26" s="265"/>
      <c r="AR26" s="265"/>
      <c r="AS26" s="265"/>
      <c r="AT26" s="265"/>
      <c r="AU26" s="265"/>
      <c r="AV26" s="265"/>
      <c r="AW26" s="265"/>
      <c r="AX26" s="266"/>
    </row>
    <row r="27" spans="1:51" ht="47.25" customHeight="1" x14ac:dyDescent="0.15">
      <c r="A27" s="251" t="s">
        <v>532</v>
      </c>
      <c r="B27" s="252"/>
      <c r="C27" s="252"/>
      <c r="D27" s="252"/>
      <c r="E27" s="252"/>
      <c r="F27" s="253"/>
      <c r="G27" s="254" t="s">
        <v>653</v>
      </c>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6"/>
    </row>
    <row r="28" spans="1:51" ht="18.75" customHeight="1" x14ac:dyDescent="0.15">
      <c r="A28" s="316" t="s">
        <v>528</v>
      </c>
      <c r="B28" s="291" t="s">
        <v>529</v>
      </c>
      <c r="C28" s="292"/>
      <c r="D28" s="292"/>
      <c r="E28" s="292"/>
      <c r="F28" s="293"/>
      <c r="G28" s="296" t="s">
        <v>530</v>
      </c>
      <c r="H28" s="296"/>
      <c r="I28" s="296"/>
      <c r="J28" s="296"/>
      <c r="K28" s="296"/>
      <c r="L28" s="296"/>
      <c r="M28" s="296"/>
      <c r="N28" s="296"/>
      <c r="O28" s="296"/>
      <c r="P28" s="296"/>
      <c r="Q28" s="296"/>
      <c r="R28" s="296"/>
      <c r="S28" s="296"/>
      <c r="T28" s="296"/>
      <c r="U28" s="296"/>
      <c r="V28" s="296"/>
      <c r="W28" s="296"/>
      <c r="X28" s="296"/>
      <c r="Y28" s="296"/>
      <c r="Z28" s="296"/>
      <c r="AA28" s="297"/>
      <c r="AB28" s="300" t="s">
        <v>540</v>
      </c>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301"/>
      <c r="AY28">
        <f>COUNTA($G$30)</f>
        <v>1</v>
      </c>
    </row>
    <row r="29" spans="1:51" ht="22.5" customHeight="1" x14ac:dyDescent="0.15">
      <c r="A29" s="317"/>
      <c r="B29" s="294"/>
      <c r="C29" s="268"/>
      <c r="D29" s="268"/>
      <c r="E29" s="268"/>
      <c r="F29" s="269"/>
      <c r="G29" s="298"/>
      <c r="H29" s="298"/>
      <c r="I29" s="298"/>
      <c r="J29" s="298"/>
      <c r="K29" s="298"/>
      <c r="L29" s="298"/>
      <c r="M29" s="298"/>
      <c r="N29" s="298"/>
      <c r="O29" s="298"/>
      <c r="P29" s="298"/>
      <c r="Q29" s="298"/>
      <c r="R29" s="298"/>
      <c r="S29" s="298"/>
      <c r="T29" s="298"/>
      <c r="U29" s="298"/>
      <c r="V29" s="298"/>
      <c r="W29" s="298"/>
      <c r="X29" s="298"/>
      <c r="Y29" s="298"/>
      <c r="Z29" s="298"/>
      <c r="AA29" s="299"/>
      <c r="AB29" s="302"/>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303"/>
      <c r="AY29">
        <f t="shared" ref="AY29:AY37" si="0">$AY$28</f>
        <v>1</v>
      </c>
    </row>
    <row r="30" spans="1:51" ht="22.5" customHeight="1" x14ac:dyDescent="0.15">
      <c r="A30" s="317"/>
      <c r="B30" s="294"/>
      <c r="C30" s="268"/>
      <c r="D30" s="268"/>
      <c r="E30" s="268"/>
      <c r="F30" s="269"/>
      <c r="G30" s="304" t="s">
        <v>560</v>
      </c>
      <c r="H30" s="304"/>
      <c r="I30" s="304"/>
      <c r="J30" s="304"/>
      <c r="K30" s="304"/>
      <c r="L30" s="304"/>
      <c r="M30" s="304"/>
      <c r="N30" s="304"/>
      <c r="O30" s="304"/>
      <c r="P30" s="304"/>
      <c r="Q30" s="304"/>
      <c r="R30" s="304"/>
      <c r="S30" s="304"/>
      <c r="T30" s="304"/>
      <c r="U30" s="304"/>
      <c r="V30" s="304"/>
      <c r="W30" s="304"/>
      <c r="X30" s="304"/>
      <c r="Y30" s="304"/>
      <c r="Z30" s="304"/>
      <c r="AA30" s="305"/>
      <c r="AB30" s="310" t="s">
        <v>561</v>
      </c>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11"/>
      <c r="AY30">
        <f t="shared" si="0"/>
        <v>1</v>
      </c>
    </row>
    <row r="31" spans="1:51" ht="22.5" customHeight="1" x14ac:dyDescent="0.15">
      <c r="A31" s="317"/>
      <c r="B31" s="294"/>
      <c r="C31" s="268"/>
      <c r="D31" s="268"/>
      <c r="E31" s="268"/>
      <c r="F31" s="269"/>
      <c r="G31" s="306"/>
      <c r="H31" s="306"/>
      <c r="I31" s="306"/>
      <c r="J31" s="306"/>
      <c r="K31" s="306"/>
      <c r="L31" s="306"/>
      <c r="M31" s="306"/>
      <c r="N31" s="306"/>
      <c r="O31" s="306"/>
      <c r="P31" s="306"/>
      <c r="Q31" s="306"/>
      <c r="R31" s="306"/>
      <c r="S31" s="306"/>
      <c r="T31" s="306"/>
      <c r="U31" s="306"/>
      <c r="V31" s="306"/>
      <c r="W31" s="306"/>
      <c r="X31" s="306"/>
      <c r="Y31" s="306"/>
      <c r="Z31" s="306"/>
      <c r="AA31" s="307"/>
      <c r="AB31" s="312"/>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13"/>
      <c r="AY31">
        <f t="shared" si="0"/>
        <v>1</v>
      </c>
    </row>
    <row r="32" spans="1:51" ht="44.25" customHeight="1" x14ac:dyDescent="0.15">
      <c r="A32" s="317"/>
      <c r="B32" s="295"/>
      <c r="C32" s="271"/>
      <c r="D32" s="271"/>
      <c r="E32" s="271"/>
      <c r="F32" s="272"/>
      <c r="G32" s="308"/>
      <c r="H32" s="308"/>
      <c r="I32" s="308"/>
      <c r="J32" s="308"/>
      <c r="K32" s="308"/>
      <c r="L32" s="308"/>
      <c r="M32" s="308"/>
      <c r="N32" s="308"/>
      <c r="O32" s="308"/>
      <c r="P32" s="308"/>
      <c r="Q32" s="308"/>
      <c r="R32" s="308"/>
      <c r="S32" s="308"/>
      <c r="T32" s="308"/>
      <c r="U32" s="308"/>
      <c r="V32" s="308"/>
      <c r="W32" s="308"/>
      <c r="X32" s="308"/>
      <c r="Y32" s="308"/>
      <c r="Z32" s="308"/>
      <c r="AA32" s="309"/>
      <c r="AB32" s="314"/>
      <c r="AC32" s="308"/>
      <c r="AD32" s="308"/>
      <c r="AE32" s="306"/>
      <c r="AF32" s="306"/>
      <c r="AG32" s="306"/>
      <c r="AH32" s="306"/>
      <c r="AI32" s="306"/>
      <c r="AJ32" s="306"/>
      <c r="AK32" s="306"/>
      <c r="AL32" s="306"/>
      <c r="AM32" s="306"/>
      <c r="AN32" s="306"/>
      <c r="AO32" s="306"/>
      <c r="AP32" s="306"/>
      <c r="AQ32" s="306"/>
      <c r="AR32" s="306"/>
      <c r="AS32" s="306"/>
      <c r="AT32" s="306"/>
      <c r="AU32" s="308"/>
      <c r="AV32" s="308"/>
      <c r="AW32" s="308"/>
      <c r="AX32" s="315"/>
      <c r="AY32">
        <f t="shared" si="0"/>
        <v>1</v>
      </c>
    </row>
    <row r="33" spans="1:60" ht="18.75" customHeight="1" x14ac:dyDescent="0.15">
      <c r="A33" s="317"/>
      <c r="B33" s="291" t="s">
        <v>134</v>
      </c>
      <c r="C33" s="292"/>
      <c r="D33" s="292"/>
      <c r="E33" s="292"/>
      <c r="F33" s="293"/>
      <c r="G33" s="319" t="s">
        <v>53</v>
      </c>
      <c r="H33" s="320"/>
      <c r="I33" s="320"/>
      <c r="J33" s="320"/>
      <c r="K33" s="320"/>
      <c r="L33" s="320"/>
      <c r="M33" s="320"/>
      <c r="N33" s="320"/>
      <c r="O33" s="321"/>
      <c r="P33" s="323" t="s">
        <v>55</v>
      </c>
      <c r="Q33" s="320"/>
      <c r="R33" s="320"/>
      <c r="S33" s="320"/>
      <c r="T33" s="320"/>
      <c r="U33" s="320"/>
      <c r="V33" s="320"/>
      <c r="W33" s="320"/>
      <c r="X33" s="321"/>
      <c r="Y33" s="324"/>
      <c r="Z33" s="325"/>
      <c r="AA33" s="326"/>
      <c r="AB33" s="327" t="s">
        <v>11</v>
      </c>
      <c r="AC33" s="328"/>
      <c r="AD33" s="329"/>
      <c r="AE33" s="332" t="s">
        <v>371</v>
      </c>
      <c r="AF33" s="332"/>
      <c r="AG33" s="332"/>
      <c r="AH33" s="332"/>
      <c r="AI33" s="332" t="s">
        <v>523</v>
      </c>
      <c r="AJ33" s="332"/>
      <c r="AK33" s="332"/>
      <c r="AL33" s="332"/>
      <c r="AM33" s="332" t="s">
        <v>339</v>
      </c>
      <c r="AN33" s="332"/>
      <c r="AO33" s="332"/>
      <c r="AP33" s="332"/>
      <c r="AQ33" s="568" t="s">
        <v>163</v>
      </c>
      <c r="AR33" s="569"/>
      <c r="AS33" s="569"/>
      <c r="AT33" s="570"/>
      <c r="AU33" s="571" t="s">
        <v>125</v>
      </c>
      <c r="AV33" s="571"/>
      <c r="AW33" s="571"/>
      <c r="AX33" s="572"/>
      <c r="AY33">
        <f t="shared" si="0"/>
        <v>1</v>
      </c>
      <c r="BA33" s="10"/>
      <c r="BB33" s="10"/>
      <c r="BC33" s="10"/>
    </row>
    <row r="34" spans="1:60" ht="18.75" customHeight="1" x14ac:dyDescent="0.15">
      <c r="A34" s="317"/>
      <c r="B34" s="294"/>
      <c r="C34" s="268"/>
      <c r="D34" s="268"/>
      <c r="E34" s="268"/>
      <c r="F34" s="269"/>
      <c r="G34" s="322"/>
      <c r="H34" s="298"/>
      <c r="I34" s="298"/>
      <c r="J34" s="298"/>
      <c r="K34" s="298"/>
      <c r="L34" s="298"/>
      <c r="M34" s="298"/>
      <c r="N34" s="298"/>
      <c r="O34" s="299"/>
      <c r="P34" s="302"/>
      <c r="Q34" s="298"/>
      <c r="R34" s="298"/>
      <c r="S34" s="298"/>
      <c r="T34" s="298"/>
      <c r="U34" s="298"/>
      <c r="V34" s="298"/>
      <c r="W34" s="298"/>
      <c r="X34" s="299"/>
      <c r="Y34" s="324"/>
      <c r="Z34" s="325"/>
      <c r="AA34" s="326"/>
      <c r="AB34" s="281"/>
      <c r="AC34" s="330"/>
      <c r="AD34" s="331"/>
      <c r="AE34" s="332"/>
      <c r="AF34" s="332"/>
      <c r="AG34" s="332"/>
      <c r="AH34" s="332"/>
      <c r="AI34" s="332"/>
      <c r="AJ34" s="332"/>
      <c r="AK34" s="332"/>
      <c r="AL34" s="332"/>
      <c r="AM34" s="332"/>
      <c r="AN34" s="332"/>
      <c r="AO34" s="332"/>
      <c r="AP34" s="332"/>
      <c r="AQ34" s="573" t="s">
        <v>559</v>
      </c>
      <c r="AR34" s="574"/>
      <c r="AS34" s="575" t="s">
        <v>164</v>
      </c>
      <c r="AT34" s="576"/>
      <c r="AU34" s="574" t="s">
        <v>559</v>
      </c>
      <c r="AV34" s="574"/>
      <c r="AW34" s="298" t="s">
        <v>161</v>
      </c>
      <c r="AX34" s="303"/>
      <c r="AY34">
        <f t="shared" si="0"/>
        <v>1</v>
      </c>
      <c r="BA34" s="10"/>
      <c r="BB34" s="10"/>
      <c r="BC34" s="10"/>
      <c r="BD34" s="10"/>
      <c r="BE34" s="10"/>
      <c r="BF34" s="10"/>
      <c r="BG34" s="10"/>
      <c r="BH34" s="10"/>
    </row>
    <row r="35" spans="1:60" ht="23.25" customHeight="1" x14ac:dyDescent="0.15">
      <c r="A35" s="317"/>
      <c r="B35" s="294"/>
      <c r="C35" s="268"/>
      <c r="D35" s="268"/>
      <c r="E35" s="268"/>
      <c r="F35" s="269"/>
      <c r="G35" s="577" t="s">
        <v>562</v>
      </c>
      <c r="H35" s="373"/>
      <c r="I35" s="373"/>
      <c r="J35" s="373"/>
      <c r="K35" s="373"/>
      <c r="L35" s="373"/>
      <c r="M35" s="373"/>
      <c r="N35" s="373"/>
      <c r="O35" s="578"/>
      <c r="P35" s="373" t="s">
        <v>563</v>
      </c>
      <c r="Q35" s="583"/>
      <c r="R35" s="583"/>
      <c r="S35" s="583"/>
      <c r="T35" s="583"/>
      <c r="U35" s="583"/>
      <c r="V35" s="583"/>
      <c r="W35" s="583"/>
      <c r="X35" s="584"/>
      <c r="Y35" s="589" t="s">
        <v>54</v>
      </c>
      <c r="Z35" s="590"/>
      <c r="AA35" s="591"/>
      <c r="AB35" s="287" t="s">
        <v>564</v>
      </c>
      <c r="AC35" s="287"/>
      <c r="AD35" s="287"/>
      <c r="AE35" s="333">
        <v>73</v>
      </c>
      <c r="AF35" s="592"/>
      <c r="AG35" s="592"/>
      <c r="AH35" s="592"/>
      <c r="AI35" s="333">
        <v>131</v>
      </c>
      <c r="AJ35" s="592"/>
      <c r="AK35" s="592"/>
      <c r="AL35" s="592"/>
      <c r="AM35" s="333">
        <v>83</v>
      </c>
      <c r="AN35" s="592"/>
      <c r="AO35" s="592"/>
      <c r="AP35" s="592"/>
      <c r="AQ35" s="593" t="s">
        <v>559</v>
      </c>
      <c r="AR35" s="594"/>
      <c r="AS35" s="594"/>
      <c r="AT35" s="595"/>
      <c r="AU35" s="592" t="s">
        <v>559</v>
      </c>
      <c r="AV35" s="592"/>
      <c r="AW35" s="592"/>
      <c r="AX35" s="596"/>
      <c r="AY35">
        <f t="shared" si="0"/>
        <v>1</v>
      </c>
    </row>
    <row r="36" spans="1:60" ht="23.25" customHeight="1" x14ac:dyDescent="0.15">
      <c r="A36" s="317"/>
      <c r="B36" s="294"/>
      <c r="C36" s="268"/>
      <c r="D36" s="268"/>
      <c r="E36" s="268"/>
      <c r="F36" s="269"/>
      <c r="G36" s="579"/>
      <c r="H36" s="376"/>
      <c r="I36" s="376"/>
      <c r="J36" s="376"/>
      <c r="K36" s="376"/>
      <c r="L36" s="376"/>
      <c r="M36" s="376"/>
      <c r="N36" s="376"/>
      <c r="O36" s="580"/>
      <c r="P36" s="585"/>
      <c r="Q36" s="585"/>
      <c r="R36" s="585"/>
      <c r="S36" s="585"/>
      <c r="T36" s="585"/>
      <c r="U36" s="585"/>
      <c r="V36" s="585"/>
      <c r="W36" s="585"/>
      <c r="X36" s="586"/>
      <c r="Y36" s="597" t="s">
        <v>49</v>
      </c>
      <c r="Z36" s="598"/>
      <c r="AA36" s="599"/>
      <c r="AB36" s="600" t="s">
        <v>559</v>
      </c>
      <c r="AC36" s="600"/>
      <c r="AD36" s="600"/>
      <c r="AE36" s="333" t="s">
        <v>559</v>
      </c>
      <c r="AF36" s="592"/>
      <c r="AG36" s="592"/>
      <c r="AH36" s="592"/>
      <c r="AI36" s="333" t="s">
        <v>559</v>
      </c>
      <c r="AJ36" s="592"/>
      <c r="AK36" s="592"/>
      <c r="AL36" s="592"/>
      <c r="AM36" s="333" t="s">
        <v>634</v>
      </c>
      <c r="AN36" s="592"/>
      <c r="AO36" s="592"/>
      <c r="AP36" s="592"/>
      <c r="AQ36" s="593" t="s">
        <v>559</v>
      </c>
      <c r="AR36" s="594"/>
      <c r="AS36" s="594"/>
      <c r="AT36" s="595"/>
      <c r="AU36" s="592" t="s">
        <v>559</v>
      </c>
      <c r="AV36" s="592"/>
      <c r="AW36" s="592"/>
      <c r="AX36" s="596"/>
      <c r="AY36">
        <f t="shared" si="0"/>
        <v>1</v>
      </c>
      <c r="BA36" s="10"/>
      <c r="BB36" s="10"/>
      <c r="BC36" s="10"/>
    </row>
    <row r="37" spans="1:60" ht="34.5" customHeight="1" x14ac:dyDescent="0.15">
      <c r="A37" s="318"/>
      <c r="B37" s="295"/>
      <c r="C37" s="271"/>
      <c r="D37" s="271"/>
      <c r="E37" s="271"/>
      <c r="F37" s="272"/>
      <c r="G37" s="581"/>
      <c r="H37" s="427"/>
      <c r="I37" s="427"/>
      <c r="J37" s="427"/>
      <c r="K37" s="427"/>
      <c r="L37" s="427"/>
      <c r="M37" s="427"/>
      <c r="N37" s="427"/>
      <c r="O37" s="582"/>
      <c r="P37" s="587"/>
      <c r="Q37" s="587"/>
      <c r="R37" s="587"/>
      <c r="S37" s="587"/>
      <c r="T37" s="587"/>
      <c r="U37" s="587"/>
      <c r="V37" s="587"/>
      <c r="W37" s="587"/>
      <c r="X37" s="588"/>
      <c r="Y37" s="597" t="s">
        <v>12</v>
      </c>
      <c r="Z37" s="598"/>
      <c r="AA37" s="599"/>
      <c r="AB37" s="601" t="s">
        <v>13</v>
      </c>
      <c r="AC37" s="601"/>
      <c r="AD37" s="601"/>
      <c r="AE37" s="602" t="s">
        <v>559</v>
      </c>
      <c r="AF37" s="603"/>
      <c r="AG37" s="603"/>
      <c r="AH37" s="603"/>
      <c r="AI37" s="602" t="s">
        <v>559</v>
      </c>
      <c r="AJ37" s="603"/>
      <c r="AK37" s="603"/>
      <c r="AL37" s="603"/>
      <c r="AM37" s="602" t="s">
        <v>634</v>
      </c>
      <c r="AN37" s="603"/>
      <c r="AO37" s="603"/>
      <c r="AP37" s="603"/>
      <c r="AQ37" s="593" t="s">
        <v>559</v>
      </c>
      <c r="AR37" s="594"/>
      <c r="AS37" s="594"/>
      <c r="AT37" s="595"/>
      <c r="AU37" s="592" t="s">
        <v>559</v>
      </c>
      <c r="AV37" s="592"/>
      <c r="AW37" s="592"/>
      <c r="AX37" s="596"/>
      <c r="AY37">
        <f t="shared" si="0"/>
        <v>1</v>
      </c>
      <c r="BA37" s="10"/>
      <c r="BB37" s="10"/>
      <c r="BC37" s="10"/>
      <c r="BD37" s="10"/>
      <c r="BE37" s="10"/>
      <c r="BF37" s="10"/>
      <c r="BG37" s="10"/>
      <c r="BH37" s="10"/>
    </row>
    <row r="38" spans="1:60" ht="31.5" customHeight="1" x14ac:dyDescent="0.15">
      <c r="A38" s="267" t="s">
        <v>533</v>
      </c>
      <c r="B38" s="268"/>
      <c r="C38" s="268"/>
      <c r="D38" s="268"/>
      <c r="E38" s="268"/>
      <c r="F38" s="269"/>
      <c r="G38" s="273" t="s">
        <v>527</v>
      </c>
      <c r="H38" s="274"/>
      <c r="I38" s="274"/>
      <c r="J38" s="274"/>
      <c r="K38" s="274"/>
      <c r="L38" s="274"/>
      <c r="M38" s="274"/>
      <c r="N38" s="274"/>
      <c r="O38" s="274"/>
      <c r="P38" s="275" t="s">
        <v>526</v>
      </c>
      <c r="Q38" s="274"/>
      <c r="R38" s="274"/>
      <c r="S38" s="274"/>
      <c r="T38" s="274"/>
      <c r="U38" s="274"/>
      <c r="V38" s="274"/>
      <c r="W38" s="274"/>
      <c r="X38" s="276"/>
      <c r="Y38" s="277"/>
      <c r="Z38" s="278"/>
      <c r="AA38" s="279"/>
      <c r="AB38" s="280" t="s">
        <v>11</v>
      </c>
      <c r="AC38" s="280"/>
      <c r="AD38" s="280"/>
      <c r="AE38" s="281" t="s">
        <v>371</v>
      </c>
      <c r="AF38" s="282"/>
      <c r="AG38" s="282"/>
      <c r="AH38" s="283"/>
      <c r="AI38" s="281" t="s">
        <v>523</v>
      </c>
      <c r="AJ38" s="282"/>
      <c r="AK38" s="282"/>
      <c r="AL38" s="283"/>
      <c r="AM38" s="281" t="s">
        <v>339</v>
      </c>
      <c r="AN38" s="282"/>
      <c r="AO38" s="282"/>
      <c r="AP38" s="283"/>
      <c r="AQ38" s="336" t="s">
        <v>370</v>
      </c>
      <c r="AR38" s="337"/>
      <c r="AS38" s="337"/>
      <c r="AT38" s="338"/>
      <c r="AU38" s="336" t="s">
        <v>539</v>
      </c>
      <c r="AV38" s="337"/>
      <c r="AW38" s="337"/>
      <c r="AX38" s="339"/>
      <c r="AY38">
        <f>COUNTA($G$39)</f>
        <v>1</v>
      </c>
    </row>
    <row r="39" spans="1:60" ht="23.25" customHeight="1" x14ac:dyDescent="0.15">
      <c r="A39" s="267"/>
      <c r="B39" s="268"/>
      <c r="C39" s="268"/>
      <c r="D39" s="268"/>
      <c r="E39" s="268"/>
      <c r="F39" s="269"/>
      <c r="G39" s="340" t="s">
        <v>566</v>
      </c>
      <c r="H39" s="341"/>
      <c r="I39" s="341"/>
      <c r="J39" s="341"/>
      <c r="K39" s="341"/>
      <c r="L39" s="341"/>
      <c r="M39" s="341"/>
      <c r="N39" s="341"/>
      <c r="O39" s="341"/>
      <c r="P39" s="344" t="s">
        <v>565</v>
      </c>
      <c r="Q39" s="345"/>
      <c r="R39" s="345"/>
      <c r="S39" s="345"/>
      <c r="T39" s="345"/>
      <c r="U39" s="345"/>
      <c r="V39" s="345"/>
      <c r="W39" s="345"/>
      <c r="X39" s="346"/>
      <c r="Y39" s="350" t="s">
        <v>50</v>
      </c>
      <c r="Z39" s="351"/>
      <c r="AA39" s="352"/>
      <c r="AB39" s="287" t="s">
        <v>568</v>
      </c>
      <c r="AC39" s="288"/>
      <c r="AD39" s="288"/>
      <c r="AE39" s="290">
        <v>423</v>
      </c>
      <c r="AF39" s="290"/>
      <c r="AG39" s="290"/>
      <c r="AH39" s="290"/>
      <c r="AI39" s="290">
        <v>453</v>
      </c>
      <c r="AJ39" s="290"/>
      <c r="AK39" s="290"/>
      <c r="AL39" s="290"/>
      <c r="AM39" s="290">
        <v>462</v>
      </c>
      <c r="AN39" s="290"/>
      <c r="AO39" s="290"/>
      <c r="AP39" s="290"/>
      <c r="AQ39" s="289" t="s">
        <v>567</v>
      </c>
      <c r="AR39" s="290"/>
      <c r="AS39" s="290"/>
      <c r="AT39" s="290"/>
      <c r="AU39" s="333" t="s">
        <v>567</v>
      </c>
      <c r="AV39" s="334"/>
      <c r="AW39" s="334"/>
      <c r="AX39" s="335"/>
      <c r="AY39">
        <f>$AY$38</f>
        <v>1</v>
      </c>
    </row>
    <row r="40" spans="1:60" ht="46.5" customHeight="1" thickBot="1" x14ac:dyDescent="0.2">
      <c r="A40" s="270"/>
      <c r="B40" s="271"/>
      <c r="C40" s="271"/>
      <c r="D40" s="271"/>
      <c r="E40" s="271"/>
      <c r="F40" s="272"/>
      <c r="G40" s="342"/>
      <c r="H40" s="343"/>
      <c r="I40" s="343"/>
      <c r="J40" s="343"/>
      <c r="K40" s="343"/>
      <c r="L40" s="343"/>
      <c r="M40" s="343"/>
      <c r="N40" s="343"/>
      <c r="O40" s="343"/>
      <c r="P40" s="347"/>
      <c r="Q40" s="348"/>
      <c r="R40" s="348"/>
      <c r="S40" s="348"/>
      <c r="T40" s="348"/>
      <c r="U40" s="348"/>
      <c r="V40" s="348"/>
      <c r="W40" s="348"/>
      <c r="X40" s="349"/>
      <c r="Y40" s="284" t="s">
        <v>51</v>
      </c>
      <c r="Z40" s="285"/>
      <c r="AA40" s="286"/>
      <c r="AB40" s="287" t="s">
        <v>567</v>
      </c>
      <c r="AC40" s="288"/>
      <c r="AD40" s="288"/>
      <c r="AE40" s="289" t="s">
        <v>567</v>
      </c>
      <c r="AF40" s="290"/>
      <c r="AG40" s="290"/>
      <c r="AH40" s="290"/>
      <c r="AI40" s="289" t="s">
        <v>567</v>
      </c>
      <c r="AJ40" s="290"/>
      <c r="AK40" s="290"/>
      <c r="AL40" s="290"/>
      <c r="AM40" s="289" t="s">
        <v>567</v>
      </c>
      <c r="AN40" s="290"/>
      <c r="AO40" s="290"/>
      <c r="AP40" s="290"/>
      <c r="AQ40" s="289" t="s">
        <v>567</v>
      </c>
      <c r="AR40" s="290"/>
      <c r="AS40" s="290"/>
      <c r="AT40" s="290"/>
      <c r="AU40" s="333" t="s">
        <v>567</v>
      </c>
      <c r="AV40" s="334"/>
      <c r="AW40" s="334"/>
      <c r="AX40" s="335"/>
      <c r="AY40">
        <f>$AY$38</f>
        <v>1</v>
      </c>
    </row>
    <row r="41" spans="1:60" ht="27" customHeight="1" x14ac:dyDescent="0.15">
      <c r="A41" s="353" t="s">
        <v>43</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5"/>
    </row>
    <row r="42" spans="1:60" ht="27" customHeight="1" x14ac:dyDescent="0.15">
      <c r="A42" s="5"/>
      <c r="B42" s="6"/>
      <c r="C42" s="356" t="s">
        <v>28</v>
      </c>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8"/>
      <c r="AD42" s="357" t="s">
        <v>32</v>
      </c>
      <c r="AE42" s="357"/>
      <c r="AF42" s="357"/>
      <c r="AG42" s="359" t="s">
        <v>27</v>
      </c>
      <c r="AH42" s="357"/>
      <c r="AI42" s="357"/>
      <c r="AJ42" s="357"/>
      <c r="AK42" s="357"/>
      <c r="AL42" s="357"/>
      <c r="AM42" s="357"/>
      <c r="AN42" s="357"/>
      <c r="AO42" s="357"/>
      <c r="AP42" s="357"/>
      <c r="AQ42" s="357"/>
      <c r="AR42" s="357"/>
      <c r="AS42" s="357"/>
      <c r="AT42" s="357"/>
      <c r="AU42" s="357"/>
      <c r="AV42" s="357"/>
      <c r="AW42" s="357"/>
      <c r="AX42" s="360"/>
    </row>
    <row r="43" spans="1:60" ht="68.25" customHeight="1" x14ac:dyDescent="0.15">
      <c r="A43" s="395" t="s">
        <v>130</v>
      </c>
      <c r="B43" s="396"/>
      <c r="C43" s="401" t="s">
        <v>131</v>
      </c>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3"/>
      <c r="AD43" s="404" t="s">
        <v>554</v>
      </c>
      <c r="AE43" s="405"/>
      <c r="AF43" s="405"/>
      <c r="AG43" s="406" t="s">
        <v>569</v>
      </c>
      <c r="AH43" s="407"/>
      <c r="AI43" s="407"/>
      <c r="AJ43" s="407"/>
      <c r="AK43" s="407"/>
      <c r="AL43" s="407"/>
      <c r="AM43" s="407"/>
      <c r="AN43" s="407"/>
      <c r="AO43" s="407"/>
      <c r="AP43" s="407"/>
      <c r="AQ43" s="407"/>
      <c r="AR43" s="407"/>
      <c r="AS43" s="407"/>
      <c r="AT43" s="407"/>
      <c r="AU43" s="407"/>
      <c r="AV43" s="407"/>
      <c r="AW43" s="407"/>
      <c r="AX43" s="408"/>
    </row>
    <row r="44" spans="1:60" ht="81" customHeight="1" x14ac:dyDescent="0.15">
      <c r="A44" s="397"/>
      <c r="B44" s="398"/>
      <c r="C44" s="409" t="s">
        <v>33</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1"/>
      <c r="AD44" s="385" t="s">
        <v>554</v>
      </c>
      <c r="AE44" s="386"/>
      <c r="AF44" s="386"/>
      <c r="AG44" s="412" t="s">
        <v>570</v>
      </c>
      <c r="AH44" s="413"/>
      <c r="AI44" s="413"/>
      <c r="AJ44" s="413"/>
      <c r="AK44" s="413"/>
      <c r="AL44" s="413"/>
      <c r="AM44" s="413"/>
      <c r="AN44" s="413"/>
      <c r="AO44" s="413"/>
      <c r="AP44" s="413"/>
      <c r="AQ44" s="413"/>
      <c r="AR44" s="413"/>
      <c r="AS44" s="413"/>
      <c r="AT44" s="413"/>
      <c r="AU44" s="413"/>
      <c r="AV44" s="413"/>
      <c r="AW44" s="413"/>
      <c r="AX44" s="414"/>
    </row>
    <row r="45" spans="1:60" ht="82.5" customHeight="1" x14ac:dyDescent="0.15">
      <c r="A45" s="399"/>
      <c r="B45" s="400"/>
      <c r="C45" s="415" t="s">
        <v>132</v>
      </c>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7"/>
      <c r="AD45" s="418" t="s">
        <v>554</v>
      </c>
      <c r="AE45" s="419"/>
      <c r="AF45" s="419"/>
      <c r="AG45" s="375" t="s">
        <v>571</v>
      </c>
      <c r="AH45" s="376"/>
      <c r="AI45" s="376"/>
      <c r="AJ45" s="376"/>
      <c r="AK45" s="376"/>
      <c r="AL45" s="376"/>
      <c r="AM45" s="376"/>
      <c r="AN45" s="376"/>
      <c r="AO45" s="376"/>
      <c r="AP45" s="376"/>
      <c r="AQ45" s="376"/>
      <c r="AR45" s="376"/>
      <c r="AS45" s="376"/>
      <c r="AT45" s="376"/>
      <c r="AU45" s="376"/>
      <c r="AV45" s="376"/>
      <c r="AW45" s="376"/>
      <c r="AX45" s="377"/>
    </row>
    <row r="46" spans="1:60" ht="27" customHeight="1" x14ac:dyDescent="0.15">
      <c r="A46" s="83" t="s">
        <v>35</v>
      </c>
      <c r="B46" s="361"/>
      <c r="C46" s="367" t="s">
        <v>37</v>
      </c>
      <c r="D46" s="368"/>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70"/>
      <c r="AD46" s="371" t="s">
        <v>554</v>
      </c>
      <c r="AE46" s="372"/>
      <c r="AF46" s="372"/>
      <c r="AG46" s="344" t="s">
        <v>630</v>
      </c>
      <c r="AH46" s="373"/>
      <c r="AI46" s="373"/>
      <c r="AJ46" s="373"/>
      <c r="AK46" s="373"/>
      <c r="AL46" s="373"/>
      <c r="AM46" s="373"/>
      <c r="AN46" s="373"/>
      <c r="AO46" s="373"/>
      <c r="AP46" s="373"/>
      <c r="AQ46" s="373"/>
      <c r="AR46" s="373"/>
      <c r="AS46" s="373"/>
      <c r="AT46" s="373"/>
      <c r="AU46" s="373"/>
      <c r="AV46" s="373"/>
      <c r="AW46" s="373"/>
      <c r="AX46" s="374"/>
    </row>
    <row r="47" spans="1:60" ht="35.25" customHeight="1" x14ac:dyDescent="0.15">
      <c r="A47" s="362"/>
      <c r="B47" s="363"/>
      <c r="C47" s="378"/>
      <c r="D47" s="379"/>
      <c r="E47" s="382" t="s">
        <v>224</v>
      </c>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4"/>
      <c r="AD47" s="385" t="s">
        <v>629</v>
      </c>
      <c r="AE47" s="386"/>
      <c r="AF47" s="387"/>
      <c r="AG47" s="375"/>
      <c r="AH47" s="376"/>
      <c r="AI47" s="376"/>
      <c r="AJ47" s="376"/>
      <c r="AK47" s="376"/>
      <c r="AL47" s="376"/>
      <c r="AM47" s="376"/>
      <c r="AN47" s="376"/>
      <c r="AO47" s="376"/>
      <c r="AP47" s="376"/>
      <c r="AQ47" s="376"/>
      <c r="AR47" s="376"/>
      <c r="AS47" s="376"/>
      <c r="AT47" s="376"/>
      <c r="AU47" s="376"/>
      <c r="AV47" s="376"/>
      <c r="AW47" s="376"/>
      <c r="AX47" s="377"/>
    </row>
    <row r="48" spans="1:60" ht="56.25" customHeight="1" x14ac:dyDescent="0.15">
      <c r="A48" s="362"/>
      <c r="B48" s="363"/>
      <c r="C48" s="380"/>
      <c r="D48" s="381"/>
      <c r="E48" s="388" t="s">
        <v>193</v>
      </c>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90"/>
      <c r="AD48" s="391" t="s">
        <v>629</v>
      </c>
      <c r="AE48" s="392"/>
      <c r="AF48" s="392"/>
      <c r="AG48" s="375"/>
      <c r="AH48" s="376"/>
      <c r="AI48" s="376"/>
      <c r="AJ48" s="376"/>
      <c r="AK48" s="376"/>
      <c r="AL48" s="376"/>
      <c r="AM48" s="376"/>
      <c r="AN48" s="376"/>
      <c r="AO48" s="376"/>
      <c r="AP48" s="376"/>
      <c r="AQ48" s="376"/>
      <c r="AR48" s="376"/>
      <c r="AS48" s="376"/>
      <c r="AT48" s="376"/>
      <c r="AU48" s="376"/>
      <c r="AV48" s="376"/>
      <c r="AW48" s="376"/>
      <c r="AX48" s="377"/>
    </row>
    <row r="49" spans="1:50" ht="26.25" customHeight="1" x14ac:dyDescent="0.15">
      <c r="A49" s="362"/>
      <c r="B49" s="364"/>
      <c r="C49" s="393" t="s">
        <v>38</v>
      </c>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420" t="s">
        <v>572</v>
      </c>
      <c r="AE49" s="421"/>
      <c r="AF49" s="421"/>
      <c r="AG49" s="422" t="s">
        <v>567</v>
      </c>
      <c r="AH49" s="423"/>
      <c r="AI49" s="423"/>
      <c r="AJ49" s="423"/>
      <c r="AK49" s="423"/>
      <c r="AL49" s="423"/>
      <c r="AM49" s="423"/>
      <c r="AN49" s="423"/>
      <c r="AO49" s="423"/>
      <c r="AP49" s="423"/>
      <c r="AQ49" s="423"/>
      <c r="AR49" s="423"/>
      <c r="AS49" s="423"/>
      <c r="AT49" s="423"/>
      <c r="AU49" s="423"/>
      <c r="AV49" s="423"/>
      <c r="AW49" s="423"/>
      <c r="AX49" s="424"/>
    </row>
    <row r="50" spans="1:50" ht="26.25" customHeight="1" x14ac:dyDescent="0.15">
      <c r="A50" s="362"/>
      <c r="B50" s="364"/>
      <c r="C50" s="425" t="s">
        <v>133</v>
      </c>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385" t="s">
        <v>572</v>
      </c>
      <c r="AE50" s="386"/>
      <c r="AF50" s="386"/>
      <c r="AG50" s="412" t="s">
        <v>567</v>
      </c>
      <c r="AH50" s="413"/>
      <c r="AI50" s="413"/>
      <c r="AJ50" s="413"/>
      <c r="AK50" s="413"/>
      <c r="AL50" s="413"/>
      <c r="AM50" s="413"/>
      <c r="AN50" s="413"/>
      <c r="AO50" s="413"/>
      <c r="AP50" s="413"/>
      <c r="AQ50" s="413"/>
      <c r="AR50" s="413"/>
      <c r="AS50" s="413"/>
      <c r="AT50" s="413"/>
      <c r="AU50" s="413"/>
      <c r="AV50" s="413"/>
      <c r="AW50" s="413"/>
      <c r="AX50" s="414"/>
    </row>
    <row r="51" spans="1:50" ht="41.25" customHeight="1" x14ac:dyDescent="0.15">
      <c r="A51" s="362"/>
      <c r="B51" s="364"/>
      <c r="C51" s="425" t="s">
        <v>34</v>
      </c>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385" t="s">
        <v>554</v>
      </c>
      <c r="AE51" s="386"/>
      <c r="AF51" s="386"/>
      <c r="AG51" s="412" t="s">
        <v>573</v>
      </c>
      <c r="AH51" s="413"/>
      <c r="AI51" s="413"/>
      <c r="AJ51" s="413"/>
      <c r="AK51" s="413"/>
      <c r="AL51" s="413"/>
      <c r="AM51" s="413"/>
      <c r="AN51" s="413"/>
      <c r="AO51" s="413"/>
      <c r="AP51" s="413"/>
      <c r="AQ51" s="413"/>
      <c r="AR51" s="413"/>
      <c r="AS51" s="413"/>
      <c r="AT51" s="413"/>
      <c r="AU51" s="413"/>
      <c r="AV51" s="413"/>
      <c r="AW51" s="413"/>
      <c r="AX51" s="414"/>
    </row>
    <row r="52" spans="1:50" ht="65.25" customHeight="1" x14ac:dyDescent="0.15">
      <c r="A52" s="362"/>
      <c r="B52" s="364"/>
      <c r="C52" s="425" t="s">
        <v>39</v>
      </c>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41"/>
      <c r="AD52" s="385" t="s">
        <v>554</v>
      </c>
      <c r="AE52" s="386"/>
      <c r="AF52" s="386"/>
      <c r="AG52" s="412" t="s">
        <v>574</v>
      </c>
      <c r="AH52" s="413"/>
      <c r="AI52" s="413"/>
      <c r="AJ52" s="413"/>
      <c r="AK52" s="413"/>
      <c r="AL52" s="413"/>
      <c r="AM52" s="413"/>
      <c r="AN52" s="413"/>
      <c r="AO52" s="413"/>
      <c r="AP52" s="413"/>
      <c r="AQ52" s="413"/>
      <c r="AR52" s="413"/>
      <c r="AS52" s="413"/>
      <c r="AT52" s="413"/>
      <c r="AU52" s="413"/>
      <c r="AV52" s="413"/>
      <c r="AW52" s="413"/>
      <c r="AX52" s="414"/>
    </row>
    <row r="53" spans="1:50" ht="54.75" customHeight="1" x14ac:dyDescent="0.15">
      <c r="A53" s="362"/>
      <c r="B53" s="364"/>
      <c r="C53" s="425" t="s">
        <v>204</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41"/>
      <c r="AD53" s="418" t="s">
        <v>554</v>
      </c>
      <c r="AE53" s="419"/>
      <c r="AF53" s="419"/>
      <c r="AG53" s="442" t="s">
        <v>576</v>
      </c>
      <c r="AH53" s="443"/>
      <c r="AI53" s="443"/>
      <c r="AJ53" s="443"/>
      <c r="AK53" s="443"/>
      <c r="AL53" s="443"/>
      <c r="AM53" s="443"/>
      <c r="AN53" s="443"/>
      <c r="AO53" s="443"/>
      <c r="AP53" s="443"/>
      <c r="AQ53" s="443"/>
      <c r="AR53" s="443"/>
      <c r="AS53" s="443"/>
      <c r="AT53" s="443"/>
      <c r="AU53" s="443"/>
      <c r="AV53" s="443"/>
      <c r="AW53" s="443"/>
      <c r="AX53" s="444"/>
    </row>
    <row r="54" spans="1:50" ht="26.25" customHeight="1" x14ac:dyDescent="0.15">
      <c r="A54" s="362"/>
      <c r="B54" s="364"/>
      <c r="C54" s="429" t="s">
        <v>205</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1"/>
      <c r="AD54" s="385" t="s">
        <v>572</v>
      </c>
      <c r="AE54" s="386"/>
      <c r="AF54" s="387"/>
      <c r="AG54" s="412" t="s">
        <v>567</v>
      </c>
      <c r="AH54" s="413"/>
      <c r="AI54" s="413"/>
      <c r="AJ54" s="413"/>
      <c r="AK54" s="413"/>
      <c r="AL54" s="413"/>
      <c r="AM54" s="413"/>
      <c r="AN54" s="413"/>
      <c r="AO54" s="413"/>
      <c r="AP54" s="413"/>
      <c r="AQ54" s="413"/>
      <c r="AR54" s="413"/>
      <c r="AS54" s="413"/>
      <c r="AT54" s="413"/>
      <c r="AU54" s="413"/>
      <c r="AV54" s="413"/>
      <c r="AW54" s="413"/>
      <c r="AX54" s="414"/>
    </row>
    <row r="55" spans="1:50" ht="41.25" customHeight="1" x14ac:dyDescent="0.15">
      <c r="A55" s="365"/>
      <c r="B55" s="366"/>
      <c r="C55" s="432" t="s">
        <v>195</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4"/>
      <c r="AD55" s="435" t="s">
        <v>554</v>
      </c>
      <c r="AE55" s="436"/>
      <c r="AF55" s="437"/>
      <c r="AG55" s="438" t="s">
        <v>575</v>
      </c>
      <c r="AH55" s="439"/>
      <c r="AI55" s="439"/>
      <c r="AJ55" s="439"/>
      <c r="AK55" s="439"/>
      <c r="AL55" s="439"/>
      <c r="AM55" s="439"/>
      <c r="AN55" s="439"/>
      <c r="AO55" s="439"/>
      <c r="AP55" s="439"/>
      <c r="AQ55" s="439"/>
      <c r="AR55" s="439"/>
      <c r="AS55" s="439"/>
      <c r="AT55" s="439"/>
      <c r="AU55" s="439"/>
      <c r="AV55" s="439"/>
      <c r="AW55" s="439"/>
      <c r="AX55" s="440"/>
    </row>
    <row r="56" spans="1:50" ht="27" customHeight="1" x14ac:dyDescent="0.15">
      <c r="A56" s="83" t="s">
        <v>36</v>
      </c>
      <c r="B56" s="445"/>
      <c r="C56" s="446" t="s">
        <v>196</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420" t="s">
        <v>554</v>
      </c>
      <c r="AE56" s="421"/>
      <c r="AF56" s="449"/>
      <c r="AG56" s="422" t="s">
        <v>577</v>
      </c>
      <c r="AH56" s="423"/>
      <c r="AI56" s="423"/>
      <c r="AJ56" s="423"/>
      <c r="AK56" s="423"/>
      <c r="AL56" s="423"/>
      <c r="AM56" s="423"/>
      <c r="AN56" s="423"/>
      <c r="AO56" s="423"/>
      <c r="AP56" s="423"/>
      <c r="AQ56" s="423"/>
      <c r="AR56" s="423"/>
      <c r="AS56" s="423"/>
      <c r="AT56" s="423"/>
      <c r="AU56" s="423"/>
      <c r="AV56" s="423"/>
      <c r="AW56" s="423"/>
      <c r="AX56" s="424"/>
    </row>
    <row r="57" spans="1:50" ht="35.25" customHeight="1" x14ac:dyDescent="0.15">
      <c r="A57" s="362"/>
      <c r="B57" s="364"/>
      <c r="C57" s="450" t="s">
        <v>41</v>
      </c>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2"/>
      <c r="AD57" s="453" t="s">
        <v>554</v>
      </c>
      <c r="AE57" s="454"/>
      <c r="AF57" s="454"/>
      <c r="AG57" s="412" t="s">
        <v>578</v>
      </c>
      <c r="AH57" s="413"/>
      <c r="AI57" s="413"/>
      <c r="AJ57" s="413"/>
      <c r="AK57" s="413"/>
      <c r="AL57" s="413"/>
      <c r="AM57" s="413"/>
      <c r="AN57" s="413"/>
      <c r="AO57" s="413"/>
      <c r="AP57" s="413"/>
      <c r="AQ57" s="413"/>
      <c r="AR57" s="413"/>
      <c r="AS57" s="413"/>
      <c r="AT57" s="413"/>
      <c r="AU57" s="413"/>
      <c r="AV57" s="413"/>
      <c r="AW57" s="413"/>
      <c r="AX57" s="414"/>
    </row>
    <row r="58" spans="1:50" ht="27" customHeight="1" x14ac:dyDescent="0.15">
      <c r="A58" s="362"/>
      <c r="B58" s="364"/>
      <c r="C58" s="425" t="s">
        <v>165</v>
      </c>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385" t="s">
        <v>554</v>
      </c>
      <c r="AE58" s="386"/>
      <c r="AF58" s="386"/>
      <c r="AG58" s="412" t="s">
        <v>579</v>
      </c>
      <c r="AH58" s="413"/>
      <c r="AI58" s="413"/>
      <c r="AJ58" s="413"/>
      <c r="AK58" s="413"/>
      <c r="AL58" s="413"/>
      <c r="AM58" s="413"/>
      <c r="AN58" s="413"/>
      <c r="AO58" s="413"/>
      <c r="AP58" s="413"/>
      <c r="AQ58" s="413"/>
      <c r="AR58" s="413"/>
      <c r="AS58" s="413"/>
      <c r="AT58" s="413"/>
      <c r="AU58" s="413"/>
      <c r="AV58" s="413"/>
      <c r="AW58" s="413"/>
      <c r="AX58" s="414"/>
    </row>
    <row r="59" spans="1:50" ht="27" customHeight="1" x14ac:dyDescent="0.15">
      <c r="A59" s="365"/>
      <c r="B59" s="366"/>
      <c r="C59" s="425" t="s">
        <v>40</v>
      </c>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385" t="s">
        <v>554</v>
      </c>
      <c r="AE59" s="386"/>
      <c r="AF59" s="386"/>
      <c r="AG59" s="426" t="s">
        <v>580</v>
      </c>
      <c r="AH59" s="427"/>
      <c r="AI59" s="427"/>
      <c r="AJ59" s="427"/>
      <c r="AK59" s="427"/>
      <c r="AL59" s="427"/>
      <c r="AM59" s="427"/>
      <c r="AN59" s="427"/>
      <c r="AO59" s="427"/>
      <c r="AP59" s="427"/>
      <c r="AQ59" s="427"/>
      <c r="AR59" s="427"/>
      <c r="AS59" s="427"/>
      <c r="AT59" s="427"/>
      <c r="AU59" s="427"/>
      <c r="AV59" s="427"/>
      <c r="AW59" s="427"/>
      <c r="AX59" s="428"/>
    </row>
    <row r="60" spans="1:50" ht="67.5" customHeight="1" x14ac:dyDescent="0.15">
      <c r="A60" s="83" t="s">
        <v>44</v>
      </c>
      <c r="B60" s="84"/>
      <c r="C60" s="87" t="s">
        <v>48</v>
      </c>
      <c r="D60" s="88"/>
      <c r="E60" s="88"/>
      <c r="F60" s="89"/>
      <c r="G60" s="90" t="s">
        <v>632</v>
      </c>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1"/>
    </row>
    <row r="61" spans="1:50" ht="67.5" customHeight="1" thickBot="1" x14ac:dyDescent="0.2">
      <c r="A61" s="85"/>
      <c r="B61" s="86"/>
      <c r="C61" s="92" t="s">
        <v>52</v>
      </c>
      <c r="D61" s="93"/>
      <c r="E61" s="93"/>
      <c r="F61" s="94"/>
      <c r="G61" s="95" t="s">
        <v>633</v>
      </c>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6"/>
    </row>
    <row r="62" spans="1:50" ht="24" customHeight="1" x14ac:dyDescent="0.15">
      <c r="A62" s="70" t="s">
        <v>29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2"/>
    </row>
    <row r="63" spans="1:50" ht="67.5" customHeight="1" thickBot="1" x14ac:dyDescent="0.2">
      <c r="A63" s="73" t="s">
        <v>635</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5"/>
    </row>
    <row r="64" spans="1:50" ht="24.75" customHeight="1" x14ac:dyDescent="0.15">
      <c r="A64" s="76" t="s">
        <v>30</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8"/>
    </row>
    <row r="65" spans="1:50" ht="67.5" customHeight="1" thickBot="1" x14ac:dyDescent="0.2">
      <c r="A65" s="79" t="s">
        <v>650</v>
      </c>
      <c r="B65" s="80"/>
      <c r="C65" s="80"/>
      <c r="D65" s="80"/>
      <c r="E65" s="81"/>
      <c r="F65" s="82" t="s">
        <v>651</v>
      </c>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5"/>
    </row>
    <row r="66" spans="1:50" ht="24.75" customHeight="1" x14ac:dyDescent="0.15">
      <c r="A66" s="76" t="s">
        <v>42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8"/>
    </row>
    <row r="67" spans="1:50" ht="66" customHeight="1" x14ac:dyDescent="0.15">
      <c r="A67" s="604" t="s">
        <v>225</v>
      </c>
      <c r="B67" s="605"/>
      <c r="C67" s="605"/>
      <c r="D67" s="605"/>
      <c r="E67" s="606"/>
      <c r="F67" s="607" t="s">
        <v>652</v>
      </c>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9"/>
    </row>
    <row r="68" spans="1:50" ht="24.75" customHeight="1" x14ac:dyDescent="0.15">
      <c r="A68" s="610" t="s">
        <v>31</v>
      </c>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2"/>
    </row>
    <row r="69" spans="1:50" ht="67.5" customHeight="1" thickBot="1" x14ac:dyDescent="0.2">
      <c r="A69" s="455" t="s">
        <v>654</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7"/>
    </row>
    <row r="70" spans="1:50" ht="24.75" customHeight="1" x14ac:dyDescent="0.15">
      <c r="A70" s="458" t="s">
        <v>206</v>
      </c>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60"/>
    </row>
    <row r="71" spans="1:50" ht="24.75" customHeight="1" x14ac:dyDescent="0.15">
      <c r="A71" s="461" t="s">
        <v>234</v>
      </c>
      <c r="B71" s="461"/>
      <c r="C71" s="461"/>
      <c r="D71" s="461"/>
      <c r="E71" s="462" t="s">
        <v>581</v>
      </c>
      <c r="F71" s="463"/>
      <c r="G71" s="463"/>
      <c r="H71" s="463"/>
      <c r="I71" s="463"/>
      <c r="J71" s="463"/>
      <c r="K71" s="463"/>
      <c r="L71" s="463"/>
      <c r="M71" s="463"/>
      <c r="N71" s="463"/>
      <c r="O71" s="463"/>
      <c r="P71" s="464"/>
      <c r="Q71" s="462"/>
      <c r="R71" s="463"/>
      <c r="S71" s="463"/>
      <c r="T71" s="463"/>
      <c r="U71" s="463"/>
      <c r="V71" s="463"/>
      <c r="W71" s="463"/>
      <c r="X71" s="463"/>
      <c r="Y71" s="463"/>
      <c r="Z71" s="463"/>
      <c r="AA71" s="463"/>
      <c r="AB71" s="464"/>
      <c r="AC71" s="462"/>
      <c r="AD71" s="463"/>
      <c r="AE71" s="463"/>
      <c r="AF71" s="463"/>
      <c r="AG71" s="463"/>
      <c r="AH71" s="463"/>
      <c r="AI71" s="463"/>
      <c r="AJ71" s="463"/>
      <c r="AK71" s="463"/>
      <c r="AL71" s="463"/>
      <c r="AM71" s="463"/>
      <c r="AN71" s="464"/>
      <c r="AO71" s="462"/>
      <c r="AP71" s="463"/>
      <c r="AQ71" s="463"/>
      <c r="AR71" s="463"/>
      <c r="AS71" s="463"/>
      <c r="AT71" s="463"/>
      <c r="AU71" s="463"/>
      <c r="AV71" s="463"/>
      <c r="AW71" s="463"/>
      <c r="AX71" s="465"/>
    </row>
    <row r="72" spans="1:50" ht="24.75" customHeight="1" x14ac:dyDescent="0.15">
      <c r="A72" s="461" t="s">
        <v>233</v>
      </c>
      <c r="B72" s="461"/>
      <c r="C72" s="461"/>
      <c r="D72" s="461"/>
      <c r="E72" s="462" t="s">
        <v>582</v>
      </c>
      <c r="F72" s="463"/>
      <c r="G72" s="463"/>
      <c r="H72" s="463"/>
      <c r="I72" s="463"/>
      <c r="J72" s="463"/>
      <c r="K72" s="463"/>
      <c r="L72" s="463"/>
      <c r="M72" s="463"/>
      <c r="N72" s="463"/>
      <c r="O72" s="463"/>
      <c r="P72" s="464"/>
      <c r="Q72" s="462"/>
      <c r="R72" s="463"/>
      <c r="S72" s="463"/>
      <c r="T72" s="463"/>
      <c r="U72" s="463"/>
      <c r="V72" s="463"/>
      <c r="W72" s="463"/>
      <c r="X72" s="463"/>
      <c r="Y72" s="463"/>
      <c r="Z72" s="463"/>
      <c r="AA72" s="463"/>
      <c r="AB72" s="464"/>
      <c r="AC72" s="462"/>
      <c r="AD72" s="463"/>
      <c r="AE72" s="463"/>
      <c r="AF72" s="463"/>
      <c r="AG72" s="463"/>
      <c r="AH72" s="463"/>
      <c r="AI72" s="463"/>
      <c r="AJ72" s="463"/>
      <c r="AK72" s="463"/>
      <c r="AL72" s="463"/>
      <c r="AM72" s="463"/>
      <c r="AN72" s="464"/>
      <c r="AO72" s="462"/>
      <c r="AP72" s="463"/>
      <c r="AQ72" s="463"/>
      <c r="AR72" s="463"/>
      <c r="AS72" s="463"/>
      <c r="AT72" s="463"/>
      <c r="AU72" s="463"/>
      <c r="AV72" s="463"/>
      <c r="AW72" s="463"/>
      <c r="AX72" s="465"/>
    </row>
    <row r="73" spans="1:50" ht="24.75" customHeight="1" x14ac:dyDescent="0.15">
      <c r="A73" s="461" t="s">
        <v>232</v>
      </c>
      <c r="B73" s="461"/>
      <c r="C73" s="461"/>
      <c r="D73" s="461"/>
      <c r="E73" s="462" t="s">
        <v>583</v>
      </c>
      <c r="F73" s="463"/>
      <c r="G73" s="463"/>
      <c r="H73" s="463"/>
      <c r="I73" s="463"/>
      <c r="J73" s="463"/>
      <c r="K73" s="463"/>
      <c r="L73" s="463"/>
      <c r="M73" s="463"/>
      <c r="N73" s="463"/>
      <c r="O73" s="463"/>
      <c r="P73" s="464"/>
      <c r="Q73" s="462"/>
      <c r="R73" s="463"/>
      <c r="S73" s="463"/>
      <c r="T73" s="463"/>
      <c r="U73" s="463"/>
      <c r="V73" s="463"/>
      <c r="W73" s="463"/>
      <c r="X73" s="463"/>
      <c r="Y73" s="463"/>
      <c r="Z73" s="463"/>
      <c r="AA73" s="463"/>
      <c r="AB73" s="464"/>
      <c r="AC73" s="462"/>
      <c r="AD73" s="463"/>
      <c r="AE73" s="463"/>
      <c r="AF73" s="463"/>
      <c r="AG73" s="463"/>
      <c r="AH73" s="463"/>
      <c r="AI73" s="463"/>
      <c r="AJ73" s="463"/>
      <c r="AK73" s="463"/>
      <c r="AL73" s="463"/>
      <c r="AM73" s="463"/>
      <c r="AN73" s="464"/>
      <c r="AO73" s="462"/>
      <c r="AP73" s="463"/>
      <c r="AQ73" s="463"/>
      <c r="AR73" s="463"/>
      <c r="AS73" s="463"/>
      <c r="AT73" s="463"/>
      <c r="AU73" s="463"/>
      <c r="AV73" s="463"/>
      <c r="AW73" s="463"/>
      <c r="AX73" s="465"/>
    </row>
    <row r="74" spans="1:50" ht="24.75" customHeight="1" x14ac:dyDescent="0.15">
      <c r="A74" s="461" t="s">
        <v>371</v>
      </c>
      <c r="B74" s="461"/>
      <c r="C74" s="461"/>
      <c r="D74" s="461"/>
      <c r="E74" s="468" t="s">
        <v>135</v>
      </c>
      <c r="F74" s="469"/>
      <c r="G74" s="469"/>
      <c r="H74" s="65" t="str">
        <f>IF(E74="","","-")</f>
        <v>-</v>
      </c>
      <c r="I74" s="469"/>
      <c r="J74" s="469"/>
      <c r="K74" s="65" t="str">
        <f>IF(I74="","","-")</f>
        <v/>
      </c>
      <c r="L74" s="470">
        <v>27</v>
      </c>
      <c r="M74" s="470"/>
      <c r="N74" s="65" t="str">
        <f>IF(O74="","","-")</f>
        <v/>
      </c>
      <c r="O74" s="466"/>
      <c r="P74" s="467"/>
      <c r="Q74" s="468"/>
      <c r="R74" s="469"/>
      <c r="S74" s="469"/>
      <c r="T74" s="65" t="str">
        <f>IF(Q74="","","-")</f>
        <v/>
      </c>
      <c r="U74" s="469"/>
      <c r="V74" s="469"/>
      <c r="W74" s="65" t="str">
        <f>IF(U74="","","-")</f>
        <v/>
      </c>
      <c r="X74" s="470"/>
      <c r="Y74" s="470"/>
      <c r="Z74" s="65" t="str">
        <f>IF(AA74="","","-")</f>
        <v/>
      </c>
      <c r="AA74" s="466"/>
      <c r="AB74" s="467"/>
      <c r="AC74" s="468"/>
      <c r="AD74" s="469"/>
      <c r="AE74" s="469"/>
      <c r="AF74" s="65" t="str">
        <f>IF(AC74="","","-")</f>
        <v/>
      </c>
      <c r="AG74" s="469"/>
      <c r="AH74" s="469"/>
      <c r="AI74" s="65" t="str">
        <f>IF(AG74="","","-")</f>
        <v/>
      </c>
      <c r="AJ74" s="470"/>
      <c r="AK74" s="470"/>
      <c r="AL74" s="65" t="str">
        <f>IF(AM74="","","-")</f>
        <v/>
      </c>
      <c r="AM74" s="466"/>
      <c r="AN74" s="467"/>
      <c r="AO74" s="468"/>
      <c r="AP74" s="469"/>
      <c r="AQ74" s="65" t="str">
        <f>IF(AO74="","","-")</f>
        <v/>
      </c>
      <c r="AR74" s="469"/>
      <c r="AS74" s="469"/>
      <c r="AT74" s="65" t="str">
        <f>IF(AR74="","","-")</f>
        <v/>
      </c>
      <c r="AU74" s="470"/>
      <c r="AV74" s="470"/>
      <c r="AW74" s="65" t="str">
        <f>IF(AX74="","","-")</f>
        <v/>
      </c>
      <c r="AX74" s="68"/>
    </row>
    <row r="75" spans="1:50" ht="24.75" customHeight="1" x14ac:dyDescent="0.15">
      <c r="A75" s="461" t="s">
        <v>541</v>
      </c>
      <c r="B75" s="461"/>
      <c r="C75" s="461"/>
      <c r="D75" s="461"/>
      <c r="E75" s="468" t="s">
        <v>135</v>
      </c>
      <c r="F75" s="469"/>
      <c r="G75" s="469"/>
      <c r="H75" s="65"/>
      <c r="I75" s="469"/>
      <c r="J75" s="469"/>
      <c r="K75" s="65"/>
      <c r="L75" s="470">
        <v>30</v>
      </c>
      <c r="M75" s="470"/>
      <c r="N75" s="65" t="str">
        <f>IF(O75="","","-")</f>
        <v/>
      </c>
      <c r="O75" s="466"/>
      <c r="P75" s="467"/>
      <c r="Q75" s="468"/>
      <c r="R75" s="469"/>
      <c r="S75" s="469"/>
      <c r="T75" s="65" t="str">
        <f>IF(Q75="","","-")</f>
        <v/>
      </c>
      <c r="U75" s="469"/>
      <c r="V75" s="469"/>
      <c r="W75" s="65" t="str">
        <f>IF(U75="","","-")</f>
        <v/>
      </c>
      <c r="X75" s="470"/>
      <c r="Y75" s="470"/>
      <c r="Z75" s="65" t="str">
        <f>IF(AA75="","","-")</f>
        <v/>
      </c>
      <c r="AA75" s="466"/>
      <c r="AB75" s="467"/>
      <c r="AC75" s="468"/>
      <c r="AD75" s="469"/>
      <c r="AE75" s="469"/>
      <c r="AF75" s="65" t="str">
        <f>IF(AC75="","","-")</f>
        <v/>
      </c>
      <c r="AG75" s="469"/>
      <c r="AH75" s="469"/>
      <c r="AI75" s="65" t="str">
        <f>IF(AG75="","","-")</f>
        <v/>
      </c>
      <c r="AJ75" s="470"/>
      <c r="AK75" s="470"/>
      <c r="AL75" s="65" t="str">
        <f>IF(AM75="","","-")</f>
        <v/>
      </c>
      <c r="AM75" s="466"/>
      <c r="AN75" s="467"/>
      <c r="AO75" s="468"/>
      <c r="AP75" s="469"/>
      <c r="AQ75" s="65" t="str">
        <f>IF(AO75="","","-")</f>
        <v/>
      </c>
      <c r="AR75" s="469"/>
      <c r="AS75" s="469"/>
      <c r="AT75" s="65" t="str">
        <f>IF(AR75="","","-")</f>
        <v/>
      </c>
      <c r="AU75" s="470"/>
      <c r="AV75" s="470"/>
      <c r="AW75" s="65" t="str">
        <f>IF(AX75="","","-")</f>
        <v/>
      </c>
      <c r="AX75" s="68"/>
    </row>
    <row r="76" spans="1:50" ht="24.75" customHeight="1" x14ac:dyDescent="0.15">
      <c r="A76" s="461" t="s">
        <v>339</v>
      </c>
      <c r="B76" s="461"/>
      <c r="C76" s="461"/>
      <c r="D76" s="461"/>
      <c r="E76" s="496">
        <v>2021</v>
      </c>
      <c r="F76" s="481"/>
      <c r="G76" s="469" t="s">
        <v>549</v>
      </c>
      <c r="H76" s="469"/>
      <c r="I76" s="469"/>
      <c r="J76" s="481">
        <v>20</v>
      </c>
      <c r="K76" s="481"/>
      <c r="L76" s="470">
        <v>40</v>
      </c>
      <c r="M76" s="470"/>
      <c r="N76" s="470"/>
      <c r="O76" s="481"/>
      <c r="P76" s="481"/>
      <c r="Q76" s="496"/>
      <c r="R76" s="481"/>
      <c r="S76" s="469"/>
      <c r="T76" s="469"/>
      <c r="U76" s="469"/>
      <c r="V76" s="481"/>
      <c r="W76" s="481"/>
      <c r="X76" s="470"/>
      <c r="Y76" s="470"/>
      <c r="Z76" s="470"/>
      <c r="AA76" s="481"/>
      <c r="AB76" s="482"/>
      <c r="AC76" s="496"/>
      <c r="AD76" s="481"/>
      <c r="AE76" s="469"/>
      <c r="AF76" s="469"/>
      <c r="AG76" s="469"/>
      <c r="AH76" s="481"/>
      <c r="AI76" s="481"/>
      <c r="AJ76" s="470"/>
      <c r="AK76" s="470"/>
      <c r="AL76" s="470"/>
      <c r="AM76" s="481"/>
      <c r="AN76" s="482"/>
      <c r="AO76" s="496"/>
      <c r="AP76" s="481"/>
      <c r="AQ76" s="469"/>
      <c r="AR76" s="469"/>
      <c r="AS76" s="469"/>
      <c r="AT76" s="481"/>
      <c r="AU76" s="481"/>
      <c r="AV76" s="470"/>
      <c r="AW76" s="470"/>
      <c r="AX76" s="68"/>
    </row>
    <row r="77" spans="1:50" ht="28.35" customHeight="1" x14ac:dyDescent="0.15">
      <c r="A77" s="188" t="s">
        <v>226</v>
      </c>
      <c r="B77" s="189"/>
      <c r="C77" s="189"/>
      <c r="D77" s="189"/>
      <c r="E77" s="189"/>
      <c r="F77" s="190"/>
      <c r="G77" s="623" t="s">
        <v>543</v>
      </c>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5"/>
    </row>
    <row r="78" spans="1:50" ht="28.35" customHeight="1" x14ac:dyDescent="0.15">
      <c r="A78" s="191"/>
      <c r="B78" s="192"/>
      <c r="C78" s="192"/>
      <c r="D78" s="192"/>
      <c r="E78" s="192"/>
      <c r="F78" s="193"/>
      <c r="G78" s="35"/>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7"/>
    </row>
    <row r="79" spans="1:50" ht="28.35" customHeight="1" x14ac:dyDescent="0.15">
      <c r="A79" s="191"/>
      <c r="B79" s="192"/>
      <c r="C79" s="192"/>
      <c r="D79" s="192"/>
      <c r="E79" s="192"/>
      <c r="F79" s="193"/>
      <c r="G79" s="35"/>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row>
    <row r="80" spans="1:50" ht="28.35" customHeight="1" x14ac:dyDescent="0.15">
      <c r="A80" s="191"/>
      <c r="B80" s="192"/>
      <c r="C80" s="192"/>
      <c r="D80" s="192"/>
      <c r="E80" s="192"/>
      <c r="F80" s="193"/>
      <c r="G80" s="35"/>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7"/>
    </row>
    <row r="81" spans="1:50" ht="27.75" customHeight="1" x14ac:dyDescent="0.15">
      <c r="A81" s="191"/>
      <c r="B81" s="192"/>
      <c r="C81" s="192"/>
      <c r="D81" s="192"/>
      <c r="E81" s="192"/>
      <c r="F81" s="193"/>
      <c r="G81" s="35"/>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7"/>
    </row>
    <row r="82" spans="1:50" ht="28.35" customHeight="1" x14ac:dyDescent="0.15">
      <c r="A82" s="191"/>
      <c r="B82" s="192"/>
      <c r="C82" s="192"/>
      <c r="D82" s="192"/>
      <c r="E82" s="192"/>
      <c r="F82" s="193"/>
      <c r="G82" s="35"/>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191"/>
      <c r="B83" s="192"/>
      <c r="C83" s="192"/>
      <c r="D83" s="192"/>
      <c r="E83" s="192"/>
      <c r="F83" s="193"/>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7.75" customHeight="1" x14ac:dyDescent="0.15">
      <c r="A84" s="191"/>
      <c r="B84" s="192"/>
      <c r="C84" s="192"/>
      <c r="D84" s="192"/>
      <c r="E84" s="192"/>
      <c r="F84" s="193"/>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191"/>
      <c r="B85" s="192"/>
      <c r="C85" s="192"/>
      <c r="D85" s="192"/>
      <c r="E85" s="192"/>
      <c r="F85" s="193"/>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191"/>
      <c r="B86" s="192"/>
      <c r="C86" s="192"/>
      <c r="D86" s="192"/>
      <c r="E86" s="192"/>
      <c r="F86" s="193"/>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191"/>
      <c r="B87" s="192"/>
      <c r="C87" s="192"/>
      <c r="D87" s="192"/>
      <c r="E87" s="192"/>
      <c r="F87" s="193"/>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191"/>
      <c r="B88" s="192"/>
      <c r="C88" s="192"/>
      <c r="D88" s="192"/>
      <c r="E88" s="192"/>
      <c r="F88" s="193"/>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191"/>
      <c r="B89" s="192"/>
      <c r="C89" s="192"/>
      <c r="D89" s="192"/>
      <c r="E89" s="192"/>
      <c r="F89" s="193"/>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191"/>
      <c r="B90" s="192"/>
      <c r="C90" s="192"/>
      <c r="D90" s="192"/>
      <c r="E90" s="192"/>
      <c r="F90" s="193"/>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7.75" customHeight="1" x14ac:dyDescent="0.15">
      <c r="A91" s="191"/>
      <c r="B91" s="192"/>
      <c r="C91" s="192"/>
      <c r="D91" s="192"/>
      <c r="E91" s="192"/>
      <c r="F91" s="193"/>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191"/>
      <c r="B92" s="192"/>
      <c r="C92" s="192"/>
      <c r="D92" s="192"/>
      <c r="E92" s="192"/>
      <c r="F92" s="193"/>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191"/>
      <c r="B93" s="192"/>
      <c r="C93" s="192"/>
      <c r="D93" s="192"/>
      <c r="E93" s="192"/>
      <c r="F93" s="193"/>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15">
      <c r="A94" s="191"/>
      <c r="B94" s="192"/>
      <c r="C94" s="192"/>
      <c r="D94" s="192"/>
      <c r="E94" s="192"/>
      <c r="F94" s="193"/>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191"/>
      <c r="B95" s="192"/>
      <c r="C95" s="192"/>
      <c r="D95" s="192"/>
      <c r="E95" s="192"/>
      <c r="F95" s="19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191"/>
      <c r="B96" s="192"/>
      <c r="C96" s="192"/>
      <c r="D96" s="192"/>
      <c r="E96" s="192"/>
      <c r="F96" s="193"/>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15">
      <c r="A97" s="191"/>
      <c r="B97" s="192"/>
      <c r="C97" s="192"/>
      <c r="D97" s="192"/>
      <c r="E97" s="192"/>
      <c r="F97" s="19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7.75" customHeight="1" x14ac:dyDescent="0.15">
      <c r="A98" s="191"/>
      <c r="B98" s="192"/>
      <c r="C98" s="192"/>
      <c r="D98" s="192"/>
      <c r="E98" s="192"/>
      <c r="F98" s="19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7.75" customHeight="1" x14ac:dyDescent="0.15">
      <c r="A99" s="191"/>
      <c r="B99" s="192"/>
      <c r="C99" s="192"/>
      <c r="D99" s="192"/>
      <c r="E99" s="192"/>
      <c r="F99" s="19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4.75" customHeight="1" x14ac:dyDescent="0.15">
      <c r="A100" s="626"/>
      <c r="B100" s="627"/>
      <c r="C100" s="627"/>
      <c r="D100" s="627"/>
      <c r="E100" s="627"/>
      <c r="F100" s="628"/>
      <c r="G100" s="629"/>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1"/>
    </row>
    <row r="101" spans="1:50" ht="24.75" customHeight="1" x14ac:dyDescent="0.15">
      <c r="A101" s="613" t="s">
        <v>228</v>
      </c>
      <c r="B101" s="614"/>
      <c r="C101" s="614"/>
      <c r="D101" s="614"/>
      <c r="E101" s="614"/>
      <c r="F101" s="615"/>
      <c r="G101" s="616" t="s">
        <v>585</v>
      </c>
      <c r="H101" s="617"/>
      <c r="I101" s="617"/>
      <c r="J101" s="617"/>
      <c r="K101" s="617"/>
      <c r="L101" s="617"/>
      <c r="M101" s="617"/>
      <c r="N101" s="617"/>
      <c r="O101" s="617"/>
      <c r="P101" s="617"/>
      <c r="Q101" s="617"/>
      <c r="R101" s="617"/>
      <c r="S101" s="617"/>
      <c r="T101" s="617"/>
      <c r="U101" s="617"/>
      <c r="V101" s="617"/>
      <c r="W101" s="617"/>
      <c r="X101" s="617"/>
      <c r="Y101" s="617"/>
      <c r="Z101" s="617"/>
      <c r="AA101" s="617"/>
      <c r="AB101" s="618"/>
      <c r="AC101" s="616" t="s">
        <v>584</v>
      </c>
      <c r="AD101" s="617"/>
      <c r="AE101" s="617"/>
      <c r="AF101" s="617"/>
      <c r="AG101" s="617"/>
      <c r="AH101" s="617"/>
      <c r="AI101" s="617"/>
      <c r="AJ101" s="617"/>
      <c r="AK101" s="617"/>
      <c r="AL101" s="617"/>
      <c r="AM101" s="617"/>
      <c r="AN101" s="617"/>
      <c r="AO101" s="617"/>
      <c r="AP101" s="617"/>
      <c r="AQ101" s="617"/>
      <c r="AR101" s="617"/>
      <c r="AS101" s="617"/>
      <c r="AT101" s="617"/>
      <c r="AU101" s="617"/>
      <c r="AV101" s="617"/>
      <c r="AW101" s="617"/>
      <c r="AX101" s="619"/>
    </row>
    <row r="102" spans="1:50" ht="24.75" customHeight="1" x14ac:dyDescent="0.15">
      <c r="A102" s="471"/>
      <c r="B102" s="472"/>
      <c r="C102" s="472"/>
      <c r="D102" s="472"/>
      <c r="E102" s="472"/>
      <c r="F102" s="473"/>
      <c r="G102" s="87" t="s">
        <v>14</v>
      </c>
      <c r="H102" s="478"/>
      <c r="I102" s="478"/>
      <c r="J102" s="478"/>
      <c r="K102" s="478"/>
      <c r="L102" s="479" t="s">
        <v>15</v>
      </c>
      <c r="M102" s="478"/>
      <c r="N102" s="478"/>
      <c r="O102" s="478"/>
      <c r="P102" s="478"/>
      <c r="Q102" s="478"/>
      <c r="R102" s="478"/>
      <c r="S102" s="478"/>
      <c r="T102" s="478"/>
      <c r="U102" s="478"/>
      <c r="V102" s="478"/>
      <c r="W102" s="478"/>
      <c r="X102" s="480"/>
      <c r="Y102" s="493" t="s">
        <v>16</v>
      </c>
      <c r="Z102" s="494"/>
      <c r="AA102" s="494"/>
      <c r="AB102" s="495"/>
      <c r="AC102" s="87" t="s">
        <v>14</v>
      </c>
      <c r="AD102" s="478"/>
      <c r="AE102" s="478"/>
      <c r="AF102" s="478"/>
      <c r="AG102" s="478"/>
      <c r="AH102" s="479" t="s">
        <v>15</v>
      </c>
      <c r="AI102" s="478"/>
      <c r="AJ102" s="478"/>
      <c r="AK102" s="478"/>
      <c r="AL102" s="478"/>
      <c r="AM102" s="478"/>
      <c r="AN102" s="478"/>
      <c r="AO102" s="478"/>
      <c r="AP102" s="478"/>
      <c r="AQ102" s="478"/>
      <c r="AR102" s="478"/>
      <c r="AS102" s="478"/>
      <c r="AT102" s="480"/>
      <c r="AU102" s="493" t="s">
        <v>16</v>
      </c>
      <c r="AV102" s="494"/>
      <c r="AW102" s="494"/>
      <c r="AX102" s="497"/>
    </row>
    <row r="103" spans="1:50" ht="24.75" customHeight="1" x14ac:dyDescent="0.15">
      <c r="A103" s="471"/>
      <c r="B103" s="472"/>
      <c r="C103" s="472"/>
      <c r="D103" s="472"/>
      <c r="E103" s="472"/>
      <c r="F103" s="473"/>
      <c r="G103" s="498" t="s">
        <v>609</v>
      </c>
      <c r="H103" s="499"/>
      <c r="I103" s="499"/>
      <c r="J103" s="499"/>
      <c r="K103" s="500"/>
      <c r="L103" s="501" t="s">
        <v>624</v>
      </c>
      <c r="M103" s="502"/>
      <c r="N103" s="502"/>
      <c r="O103" s="502"/>
      <c r="P103" s="502"/>
      <c r="Q103" s="502"/>
      <c r="R103" s="502"/>
      <c r="S103" s="502"/>
      <c r="T103" s="502"/>
      <c r="U103" s="502"/>
      <c r="V103" s="502"/>
      <c r="W103" s="502"/>
      <c r="X103" s="503"/>
      <c r="Y103" s="504">
        <v>1069</v>
      </c>
      <c r="Z103" s="505"/>
      <c r="AA103" s="505"/>
      <c r="AB103" s="506"/>
      <c r="AC103" s="498" t="s">
        <v>609</v>
      </c>
      <c r="AD103" s="499"/>
      <c r="AE103" s="499"/>
      <c r="AF103" s="499"/>
      <c r="AG103" s="500"/>
      <c r="AH103" s="501" t="s">
        <v>610</v>
      </c>
      <c r="AI103" s="502"/>
      <c r="AJ103" s="502"/>
      <c r="AK103" s="502"/>
      <c r="AL103" s="502"/>
      <c r="AM103" s="502"/>
      <c r="AN103" s="502"/>
      <c r="AO103" s="502"/>
      <c r="AP103" s="502"/>
      <c r="AQ103" s="502"/>
      <c r="AR103" s="502"/>
      <c r="AS103" s="502"/>
      <c r="AT103" s="503"/>
      <c r="AU103" s="504">
        <v>16</v>
      </c>
      <c r="AV103" s="505"/>
      <c r="AW103" s="505"/>
      <c r="AX103" s="507"/>
    </row>
    <row r="104" spans="1:50" ht="24.75" customHeight="1" x14ac:dyDescent="0.15">
      <c r="A104" s="471"/>
      <c r="B104" s="472"/>
      <c r="C104" s="472"/>
      <c r="D104" s="472"/>
      <c r="E104" s="472"/>
      <c r="F104" s="473"/>
      <c r="G104" s="483" t="s">
        <v>623</v>
      </c>
      <c r="H104" s="484"/>
      <c r="I104" s="484"/>
      <c r="J104" s="484"/>
      <c r="K104" s="485"/>
      <c r="L104" s="486" t="s">
        <v>620</v>
      </c>
      <c r="M104" s="487"/>
      <c r="N104" s="487"/>
      <c r="O104" s="487"/>
      <c r="P104" s="487"/>
      <c r="Q104" s="487"/>
      <c r="R104" s="487"/>
      <c r="S104" s="487"/>
      <c r="T104" s="487"/>
      <c r="U104" s="487"/>
      <c r="V104" s="487"/>
      <c r="W104" s="487"/>
      <c r="X104" s="488"/>
      <c r="Y104" s="489">
        <v>110</v>
      </c>
      <c r="Z104" s="490"/>
      <c r="AA104" s="490"/>
      <c r="AB104" s="491"/>
      <c r="AC104" s="483"/>
      <c r="AD104" s="484"/>
      <c r="AE104" s="484"/>
      <c r="AF104" s="484"/>
      <c r="AG104" s="485"/>
      <c r="AH104" s="486"/>
      <c r="AI104" s="487"/>
      <c r="AJ104" s="487"/>
      <c r="AK104" s="487"/>
      <c r="AL104" s="487"/>
      <c r="AM104" s="487"/>
      <c r="AN104" s="487"/>
      <c r="AO104" s="487"/>
      <c r="AP104" s="487"/>
      <c r="AQ104" s="487"/>
      <c r="AR104" s="487"/>
      <c r="AS104" s="487"/>
      <c r="AT104" s="488"/>
      <c r="AU104" s="489"/>
      <c r="AV104" s="490"/>
      <c r="AW104" s="490"/>
      <c r="AX104" s="492"/>
    </row>
    <row r="105" spans="1:50" ht="24.75" customHeight="1" x14ac:dyDescent="0.15">
      <c r="A105" s="471"/>
      <c r="B105" s="472"/>
      <c r="C105" s="472"/>
      <c r="D105" s="472"/>
      <c r="E105" s="472"/>
      <c r="F105" s="473"/>
      <c r="G105" s="483" t="s">
        <v>621</v>
      </c>
      <c r="H105" s="484"/>
      <c r="I105" s="484"/>
      <c r="J105" s="484"/>
      <c r="K105" s="485"/>
      <c r="L105" s="486" t="s">
        <v>622</v>
      </c>
      <c r="M105" s="487"/>
      <c r="N105" s="487"/>
      <c r="O105" s="487"/>
      <c r="P105" s="487"/>
      <c r="Q105" s="487"/>
      <c r="R105" s="487"/>
      <c r="S105" s="487"/>
      <c r="T105" s="487"/>
      <c r="U105" s="487"/>
      <c r="V105" s="487"/>
      <c r="W105" s="487"/>
      <c r="X105" s="488"/>
      <c r="Y105" s="489">
        <v>82</v>
      </c>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row>
    <row r="106" spans="1:50" ht="24.75" customHeight="1" x14ac:dyDescent="0.15">
      <c r="A106" s="471"/>
      <c r="B106" s="472"/>
      <c r="C106" s="472"/>
      <c r="D106" s="472"/>
      <c r="E106" s="472"/>
      <c r="F106" s="473"/>
      <c r="G106" s="483"/>
      <c r="H106" s="484"/>
      <c r="I106" s="484"/>
      <c r="J106" s="484"/>
      <c r="K106" s="485"/>
      <c r="L106" s="486"/>
      <c r="M106" s="487"/>
      <c r="N106" s="487"/>
      <c r="O106" s="487"/>
      <c r="P106" s="487"/>
      <c r="Q106" s="487"/>
      <c r="R106" s="487"/>
      <c r="S106" s="487"/>
      <c r="T106" s="487"/>
      <c r="U106" s="487"/>
      <c r="V106" s="487"/>
      <c r="W106" s="487"/>
      <c r="X106" s="488"/>
      <c r="Y106" s="489"/>
      <c r="Z106" s="490"/>
      <c r="AA106" s="490"/>
      <c r="AB106" s="491"/>
      <c r="AC106" s="483"/>
      <c r="AD106" s="484"/>
      <c r="AE106" s="484"/>
      <c r="AF106" s="484"/>
      <c r="AG106" s="485"/>
      <c r="AH106" s="486"/>
      <c r="AI106" s="487"/>
      <c r="AJ106" s="487"/>
      <c r="AK106" s="487"/>
      <c r="AL106" s="487"/>
      <c r="AM106" s="487"/>
      <c r="AN106" s="487"/>
      <c r="AO106" s="487"/>
      <c r="AP106" s="487"/>
      <c r="AQ106" s="487"/>
      <c r="AR106" s="487"/>
      <c r="AS106" s="487"/>
      <c r="AT106" s="488"/>
      <c r="AU106" s="489"/>
      <c r="AV106" s="490"/>
      <c r="AW106" s="490"/>
      <c r="AX106" s="492"/>
    </row>
    <row r="107" spans="1:50" ht="24.75" customHeight="1" x14ac:dyDescent="0.15">
      <c r="A107" s="471"/>
      <c r="B107" s="472"/>
      <c r="C107" s="472"/>
      <c r="D107" s="472"/>
      <c r="E107" s="472"/>
      <c r="F107" s="473"/>
      <c r="G107" s="483"/>
      <c r="H107" s="484"/>
      <c r="I107" s="484"/>
      <c r="J107" s="484"/>
      <c r="K107" s="485"/>
      <c r="L107" s="486"/>
      <c r="M107" s="487"/>
      <c r="N107" s="487"/>
      <c r="O107" s="487"/>
      <c r="P107" s="487"/>
      <c r="Q107" s="487"/>
      <c r="R107" s="487"/>
      <c r="S107" s="487"/>
      <c r="T107" s="487"/>
      <c r="U107" s="487"/>
      <c r="V107" s="487"/>
      <c r="W107" s="487"/>
      <c r="X107" s="488"/>
      <c r="Y107" s="489"/>
      <c r="Z107" s="490"/>
      <c r="AA107" s="490"/>
      <c r="AB107" s="491"/>
      <c r="AC107" s="483"/>
      <c r="AD107" s="484"/>
      <c r="AE107" s="484"/>
      <c r="AF107" s="484"/>
      <c r="AG107" s="485"/>
      <c r="AH107" s="486"/>
      <c r="AI107" s="487"/>
      <c r="AJ107" s="487"/>
      <c r="AK107" s="487"/>
      <c r="AL107" s="487"/>
      <c r="AM107" s="487"/>
      <c r="AN107" s="487"/>
      <c r="AO107" s="487"/>
      <c r="AP107" s="487"/>
      <c r="AQ107" s="487"/>
      <c r="AR107" s="487"/>
      <c r="AS107" s="487"/>
      <c r="AT107" s="488"/>
      <c r="AU107" s="489"/>
      <c r="AV107" s="490"/>
      <c r="AW107" s="490"/>
      <c r="AX107" s="492"/>
    </row>
    <row r="108" spans="1:50" ht="24.75" customHeight="1" x14ac:dyDescent="0.15">
      <c r="A108" s="471"/>
      <c r="B108" s="472"/>
      <c r="C108" s="472"/>
      <c r="D108" s="472"/>
      <c r="E108" s="472"/>
      <c r="F108" s="473"/>
      <c r="G108" s="483"/>
      <c r="H108" s="484"/>
      <c r="I108" s="484"/>
      <c r="J108" s="484"/>
      <c r="K108" s="485"/>
      <c r="L108" s="486"/>
      <c r="M108" s="487"/>
      <c r="N108" s="487"/>
      <c r="O108" s="487"/>
      <c r="P108" s="487"/>
      <c r="Q108" s="487"/>
      <c r="R108" s="487"/>
      <c r="S108" s="487"/>
      <c r="T108" s="487"/>
      <c r="U108" s="487"/>
      <c r="V108" s="487"/>
      <c r="W108" s="487"/>
      <c r="X108" s="488"/>
      <c r="Y108" s="489"/>
      <c r="Z108" s="490"/>
      <c r="AA108" s="490"/>
      <c r="AB108" s="491"/>
      <c r="AC108" s="483"/>
      <c r="AD108" s="484"/>
      <c r="AE108" s="484"/>
      <c r="AF108" s="484"/>
      <c r="AG108" s="485"/>
      <c r="AH108" s="486"/>
      <c r="AI108" s="487"/>
      <c r="AJ108" s="487"/>
      <c r="AK108" s="487"/>
      <c r="AL108" s="487"/>
      <c r="AM108" s="487"/>
      <c r="AN108" s="487"/>
      <c r="AO108" s="487"/>
      <c r="AP108" s="487"/>
      <c r="AQ108" s="487"/>
      <c r="AR108" s="487"/>
      <c r="AS108" s="487"/>
      <c r="AT108" s="488"/>
      <c r="AU108" s="489"/>
      <c r="AV108" s="490"/>
      <c r="AW108" s="490"/>
      <c r="AX108" s="492"/>
    </row>
    <row r="109" spans="1:50" ht="24.75" customHeight="1" x14ac:dyDescent="0.15">
      <c r="A109" s="471"/>
      <c r="B109" s="472"/>
      <c r="C109" s="472"/>
      <c r="D109" s="472"/>
      <c r="E109" s="472"/>
      <c r="F109" s="473"/>
      <c r="G109" s="483"/>
      <c r="H109" s="484"/>
      <c r="I109" s="484"/>
      <c r="J109" s="484"/>
      <c r="K109" s="485"/>
      <c r="L109" s="486"/>
      <c r="M109" s="487"/>
      <c r="N109" s="487"/>
      <c r="O109" s="487"/>
      <c r="P109" s="487"/>
      <c r="Q109" s="487"/>
      <c r="R109" s="487"/>
      <c r="S109" s="487"/>
      <c r="T109" s="487"/>
      <c r="U109" s="487"/>
      <c r="V109" s="487"/>
      <c r="W109" s="487"/>
      <c r="X109" s="488"/>
      <c r="Y109" s="489"/>
      <c r="Z109" s="490"/>
      <c r="AA109" s="490"/>
      <c r="AB109" s="491"/>
      <c r="AC109" s="483"/>
      <c r="AD109" s="484"/>
      <c r="AE109" s="484"/>
      <c r="AF109" s="484"/>
      <c r="AG109" s="485"/>
      <c r="AH109" s="486"/>
      <c r="AI109" s="487"/>
      <c r="AJ109" s="487"/>
      <c r="AK109" s="487"/>
      <c r="AL109" s="487"/>
      <c r="AM109" s="487"/>
      <c r="AN109" s="487"/>
      <c r="AO109" s="487"/>
      <c r="AP109" s="487"/>
      <c r="AQ109" s="487"/>
      <c r="AR109" s="487"/>
      <c r="AS109" s="487"/>
      <c r="AT109" s="488"/>
      <c r="AU109" s="489"/>
      <c r="AV109" s="490"/>
      <c r="AW109" s="490"/>
      <c r="AX109" s="492"/>
    </row>
    <row r="110" spans="1:50" ht="24.75" customHeight="1" x14ac:dyDescent="0.15">
      <c r="A110" s="471"/>
      <c r="B110" s="472"/>
      <c r="C110" s="472"/>
      <c r="D110" s="472"/>
      <c r="E110" s="472"/>
      <c r="F110" s="473"/>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491"/>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2"/>
    </row>
    <row r="111" spans="1:50" ht="24.75" customHeight="1" x14ac:dyDescent="0.15">
      <c r="A111" s="471"/>
      <c r="B111" s="472"/>
      <c r="C111" s="472"/>
      <c r="D111" s="472"/>
      <c r="E111" s="472"/>
      <c r="F111" s="473"/>
      <c r="G111" s="483"/>
      <c r="H111" s="484"/>
      <c r="I111" s="484"/>
      <c r="J111" s="484"/>
      <c r="K111" s="485"/>
      <c r="L111" s="486"/>
      <c r="M111" s="487"/>
      <c r="N111" s="487"/>
      <c r="O111" s="487"/>
      <c r="P111" s="487"/>
      <c r="Q111" s="487"/>
      <c r="R111" s="487"/>
      <c r="S111" s="487"/>
      <c r="T111" s="487"/>
      <c r="U111" s="487"/>
      <c r="V111" s="487"/>
      <c r="W111" s="487"/>
      <c r="X111" s="488"/>
      <c r="Y111" s="489"/>
      <c r="Z111" s="490"/>
      <c r="AA111" s="490"/>
      <c r="AB111" s="491"/>
      <c r="AC111" s="483"/>
      <c r="AD111" s="484"/>
      <c r="AE111" s="484"/>
      <c r="AF111" s="484"/>
      <c r="AG111" s="485"/>
      <c r="AH111" s="486"/>
      <c r="AI111" s="487"/>
      <c r="AJ111" s="487"/>
      <c r="AK111" s="487"/>
      <c r="AL111" s="487"/>
      <c r="AM111" s="487"/>
      <c r="AN111" s="487"/>
      <c r="AO111" s="487"/>
      <c r="AP111" s="487"/>
      <c r="AQ111" s="487"/>
      <c r="AR111" s="487"/>
      <c r="AS111" s="487"/>
      <c r="AT111" s="488"/>
      <c r="AU111" s="489"/>
      <c r="AV111" s="490"/>
      <c r="AW111" s="490"/>
      <c r="AX111" s="492"/>
    </row>
    <row r="112" spans="1:50" ht="24.75" customHeight="1" x14ac:dyDescent="0.15">
      <c r="A112" s="471"/>
      <c r="B112" s="472"/>
      <c r="C112" s="472"/>
      <c r="D112" s="472"/>
      <c r="E112" s="472"/>
      <c r="F112" s="473"/>
      <c r="G112" s="483"/>
      <c r="H112" s="484"/>
      <c r="I112" s="484"/>
      <c r="J112" s="484"/>
      <c r="K112" s="485"/>
      <c r="L112" s="486"/>
      <c r="M112" s="487"/>
      <c r="N112" s="487"/>
      <c r="O112" s="487"/>
      <c r="P112" s="487"/>
      <c r="Q112" s="487"/>
      <c r="R112" s="487"/>
      <c r="S112" s="487"/>
      <c r="T112" s="487"/>
      <c r="U112" s="487"/>
      <c r="V112" s="487"/>
      <c r="W112" s="487"/>
      <c r="X112" s="488"/>
      <c r="Y112" s="489"/>
      <c r="Z112" s="490"/>
      <c r="AA112" s="490"/>
      <c r="AB112" s="491"/>
      <c r="AC112" s="483"/>
      <c r="AD112" s="484"/>
      <c r="AE112" s="484"/>
      <c r="AF112" s="484"/>
      <c r="AG112" s="485"/>
      <c r="AH112" s="486"/>
      <c r="AI112" s="487"/>
      <c r="AJ112" s="487"/>
      <c r="AK112" s="487"/>
      <c r="AL112" s="487"/>
      <c r="AM112" s="487"/>
      <c r="AN112" s="487"/>
      <c r="AO112" s="487"/>
      <c r="AP112" s="487"/>
      <c r="AQ112" s="487"/>
      <c r="AR112" s="487"/>
      <c r="AS112" s="487"/>
      <c r="AT112" s="488"/>
      <c r="AU112" s="489"/>
      <c r="AV112" s="490"/>
      <c r="AW112" s="490"/>
      <c r="AX112" s="492"/>
    </row>
    <row r="113" spans="1:51" ht="24.75" customHeight="1" thickBot="1" x14ac:dyDescent="0.2">
      <c r="A113" s="471"/>
      <c r="B113" s="472"/>
      <c r="C113" s="472"/>
      <c r="D113" s="472"/>
      <c r="E113" s="472"/>
      <c r="F113" s="473"/>
      <c r="G113" s="508" t="s">
        <v>17</v>
      </c>
      <c r="H113" s="509"/>
      <c r="I113" s="509"/>
      <c r="J113" s="509"/>
      <c r="K113" s="509"/>
      <c r="L113" s="510"/>
      <c r="M113" s="511"/>
      <c r="N113" s="511"/>
      <c r="O113" s="511"/>
      <c r="P113" s="511"/>
      <c r="Q113" s="511"/>
      <c r="R113" s="511"/>
      <c r="S113" s="511"/>
      <c r="T113" s="511"/>
      <c r="U113" s="511"/>
      <c r="V113" s="511"/>
      <c r="W113" s="511"/>
      <c r="X113" s="512"/>
      <c r="Y113" s="513">
        <f>SUM(Y103:AB112)</f>
        <v>1261</v>
      </c>
      <c r="Z113" s="514"/>
      <c r="AA113" s="514"/>
      <c r="AB113" s="515"/>
      <c r="AC113" s="508" t="s">
        <v>17</v>
      </c>
      <c r="AD113" s="509"/>
      <c r="AE113" s="509"/>
      <c r="AF113" s="509"/>
      <c r="AG113" s="509"/>
      <c r="AH113" s="510"/>
      <c r="AI113" s="511"/>
      <c r="AJ113" s="511"/>
      <c r="AK113" s="511"/>
      <c r="AL113" s="511"/>
      <c r="AM113" s="511"/>
      <c r="AN113" s="511"/>
      <c r="AO113" s="511"/>
      <c r="AP113" s="511"/>
      <c r="AQ113" s="511"/>
      <c r="AR113" s="511"/>
      <c r="AS113" s="511"/>
      <c r="AT113" s="512"/>
      <c r="AU113" s="513">
        <f>SUM(AU103:AX112)</f>
        <v>16</v>
      </c>
      <c r="AV113" s="514"/>
      <c r="AW113" s="514"/>
      <c r="AX113" s="516"/>
    </row>
    <row r="114" spans="1:51" ht="24.75" customHeight="1" x14ac:dyDescent="0.15">
      <c r="A114" s="471"/>
      <c r="B114" s="472"/>
      <c r="C114" s="472"/>
      <c r="D114" s="472"/>
      <c r="E114" s="472"/>
      <c r="F114" s="473"/>
      <c r="G114" s="474" t="s">
        <v>586</v>
      </c>
      <c r="H114" s="475"/>
      <c r="I114" s="475"/>
      <c r="J114" s="475"/>
      <c r="K114" s="475"/>
      <c r="L114" s="475"/>
      <c r="M114" s="475"/>
      <c r="N114" s="475"/>
      <c r="O114" s="475"/>
      <c r="P114" s="475"/>
      <c r="Q114" s="475"/>
      <c r="R114" s="475"/>
      <c r="S114" s="475"/>
      <c r="T114" s="475"/>
      <c r="U114" s="475"/>
      <c r="V114" s="475"/>
      <c r="W114" s="475"/>
      <c r="X114" s="475"/>
      <c r="Y114" s="475"/>
      <c r="Z114" s="475"/>
      <c r="AA114" s="475"/>
      <c r="AB114" s="476"/>
      <c r="AC114" s="474"/>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7"/>
      <c r="AY114">
        <f>COUNTA($G$116,$AC$116)</f>
        <v>1</v>
      </c>
    </row>
    <row r="115" spans="1:51" ht="24.75" customHeight="1" x14ac:dyDescent="0.15">
      <c r="A115" s="471"/>
      <c r="B115" s="472"/>
      <c r="C115" s="472"/>
      <c r="D115" s="472"/>
      <c r="E115" s="472"/>
      <c r="F115" s="473"/>
      <c r="G115" s="87" t="s">
        <v>14</v>
      </c>
      <c r="H115" s="478"/>
      <c r="I115" s="478"/>
      <c r="J115" s="478"/>
      <c r="K115" s="478"/>
      <c r="L115" s="479" t="s">
        <v>15</v>
      </c>
      <c r="M115" s="478"/>
      <c r="N115" s="478"/>
      <c r="O115" s="478"/>
      <c r="P115" s="478"/>
      <c r="Q115" s="478"/>
      <c r="R115" s="478"/>
      <c r="S115" s="478"/>
      <c r="T115" s="478"/>
      <c r="U115" s="478"/>
      <c r="V115" s="478"/>
      <c r="W115" s="478"/>
      <c r="X115" s="480"/>
      <c r="Y115" s="493" t="s">
        <v>16</v>
      </c>
      <c r="Z115" s="494"/>
      <c r="AA115" s="494"/>
      <c r="AB115" s="495"/>
      <c r="AC115" s="87" t="s">
        <v>14</v>
      </c>
      <c r="AD115" s="478"/>
      <c r="AE115" s="478"/>
      <c r="AF115" s="478"/>
      <c r="AG115" s="478"/>
      <c r="AH115" s="479" t="s">
        <v>15</v>
      </c>
      <c r="AI115" s="478"/>
      <c r="AJ115" s="478"/>
      <c r="AK115" s="478"/>
      <c r="AL115" s="478"/>
      <c r="AM115" s="478"/>
      <c r="AN115" s="478"/>
      <c r="AO115" s="478"/>
      <c r="AP115" s="478"/>
      <c r="AQ115" s="478"/>
      <c r="AR115" s="478"/>
      <c r="AS115" s="478"/>
      <c r="AT115" s="480"/>
      <c r="AU115" s="493" t="s">
        <v>16</v>
      </c>
      <c r="AV115" s="494"/>
      <c r="AW115" s="494"/>
      <c r="AX115" s="497"/>
      <c r="AY115">
        <f t="shared" ref="AY115:AY126" si="1">$AY$114</f>
        <v>1</v>
      </c>
    </row>
    <row r="116" spans="1:51" ht="24.75" customHeight="1" x14ac:dyDescent="0.15">
      <c r="A116" s="471"/>
      <c r="B116" s="472"/>
      <c r="C116" s="472"/>
      <c r="D116" s="472"/>
      <c r="E116" s="472"/>
      <c r="F116" s="473"/>
      <c r="G116" s="498" t="s">
        <v>587</v>
      </c>
      <c r="H116" s="499"/>
      <c r="I116" s="499"/>
      <c r="J116" s="499"/>
      <c r="K116" s="500"/>
      <c r="L116" s="501" t="s">
        <v>636</v>
      </c>
      <c r="M116" s="502"/>
      <c r="N116" s="502"/>
      <c r="O116" s="502"/>
      <c r="P116" s="502"/>
      <c r="Q116" s="502"/>
      <c r="R116" s="502"/>
      <c r="S116" s="502"/>
      <c r="T116" s="502"/>
      <c r="U116" s="502"/>
      <c r="V116" s="502"/>
      <c r="W116" s="502"/>
      <c r="X116" s="503"/>
      <c r="Y116" s="504">
        <v>56</v>
      </c>
      <c r="Z116" s="505"/>
      <c r="AA116" s="505"/>
      <c r="AB116" s="506"/>
      <c r="AC116" s="498"/>
      <c r="AD116" s="499"/>
      <c r="AE116" s="499"/>
      <c r="AF116" s="499"/>
      <c r="AG116" s="500"/>
      <c r="AH116" s="501"/>
      <c r="AI116" s="502"/>
      <c r="AJ116" s="502"/>
      <c r="AK116" s="502"/>
      <c r="AL116" s="502"/>
      <c r="AM116" s="502"/>
      <c r="AN116" s="502"/>
      <c r="AO116" s="502"/>
      <c r="AP116" s="502"/>
      <c r="AQ116" s="502"/>
      <c r="AR116" s="502"/>
      <c r="AS116" s="502"/>
      <c r="AT116" s="503"/>
      <c r="AU116" s="504"/>
      <c r="AV116" s="505"/>
      <c r="AW116" s="505"/>
      <c r="AX116" s="507"/>
      <c r="AY116">
        <f t="shared" si="1"/>
        <v>1</v>
      </c>
    </row>
    <row r="117" spans="1:51" ht="24.75" customHeight="1" x14ac:dyDescent="0.15">
      <c r="A117" s="471"/>
      <c r="B117" s="472"/>
      <c r="C117" s="472"/>
      <c r="D117" s="472"/>
      <c r="E117" s="472"/>
      <c r="F117" s="473"/>
      <c r="G117" s="483"/>
      <c r="H117" s="484"/>
      <c r="I117" s="484"/>
      <c r="J117" s="484"/>
      <c r="K117" s="485"/>
      <c r="L117" s="486"/>
      <c r="M117" s="487"/>
      <c r="N117" s="487"/>
      <c r="O117" s="487"/>
      <c r="P117" s="487"/>
      <c r="Q117" s="487"/>
      <c r="R117" s="487"/>
      <c r="S117" s="487"/>
      <c r="T117" s="487"/>
      <c r="U117" s="487"/>
      <c r="V117" s="487"/>
      <c r="W117" s="487"/>
      <c r="X117" s="488"/>
      <c r="Y117" s="489"/>
      <c r="Z117" s="490"/>
      <c r="AA117" s="490"/>
      <c r="AB117" s="491"/>
      <c r="AC117" s="483"/>
      <c r="AD117" s="484"/>
      <c r="AE117" s="484"/>
      <c r="AF117" s="484"/>
      <c r="AG117" s="485"/>
      <c r="AH117" s="486"/>
      <c r="AI117" s="487"/>
      <c r="AJ117" s="487"/>
      <c r="AK117" s="487"/>
      <c r="AL117" s="487"/>
      <c r="AM117" s="487"/>
      <c r="AN117" s="487"/>
      <c r="AO117" s="487"/>
      <c r="AP117" s="487"/>
      <c r="AQ117" s="487"/>
      <c r="AR117" s="487"/>
      <c r="AS117" s="487"/>
      <c r="AT117" s="488"/>
      <c r="AU117" s="489"/>
      <c r="AV117" s="490"/>
      <c r="AW117" s="490"/>
      <c r="AX117" s="492"/>
      <c r="AY117">
        <f t="shared" si="1"/>
        <v>1</v>
      </c>
    </row>
    <row r="118" spans="1:51" ht="24.75" customHeight="1" x14ac:dyDescent="0.15">
      <c r="A118" s="471"/>
      <c r="B118" s="472"/>
      <c r="C118" s="472"/>
      <c r="D118" s="472"/>
      <c r="E118" s="472"/>
      <c r="F118" s="473"/>
      <c r="G118" s="483"/>
      <c r="H118" s="484"/>
      <c r="I118" s="484"/>
      <c r="J118" s="484"/>
      <c r="K118" s="485"/>
      <c r="L118" s="486"/>
      <c r="M118" s="487"/>
      <c r="N118" s="487"/>
      <c r="O118" s="487"/>
      <c r="P118" s="487"/>
      <c r="Q118" s="487"/>
      <c r="R118" s="487"/>
      <c r="S118" s="487"/>
      <c r="T118" s="487"/>
      <c r="U118" s="487"/>
      <c r="V118" s="487"/>
      <c r="W118" s="487"/>
      <c r="X118" s="488"/>
      <c r="Y118" s="489"/>
      <c r="Z118" s="490"/>
      <c r="AA118" s="490"/>
      <c r="AB118" s="491"/>
      <c r="AC118" s="483"/>
      <c r="AD118" s="484"/>
      <c r="AE118" s="484"/>
      <c r="AF118" s="484"/>
      <c r="AG118" s="485"/>
      <c r="AH118" s="486"/>
      <c r="AI118" s="487"/>
      <c r="AJ118" s="487"/>
      <c r="AK118" s="487"/>
      <c r="AL118" s="487"/>
      <c r="AM118" s="487"/>
      <c r="AN118" s="487"/>
      <c r="AO118" s="487"/>
      <c r="AP118" s="487"/>
      <c r="AQ118" s="487"/>
      <c r="AR118" s="487"/>
      <c r="AS118" s="487"/>
      <c r="AT118" s="488"/>
      <c r="AU118" s="489"/>
      <c r="AV118" s="490"/>
      <c r="AW118" s="490"/>
      <c r="AX118" s="492"/>
      <c r="AY118">
        <f t="shared" si="1"/>
        <v>1</v>
      </c>
    </row>
    <row r="119" spans="1:51" ht="24.75" customHeight="1" x14ac:dyDescent="0.15">
      <c r="A119" s="471"/>
      <c r="B119" s="472"/>
      <c r="C119" s="472"/>
      <c r="D119" s="472"/>
      <c r="E119" s="472"/>
      <c r="F119" s="473"/>
      <c r="G119" s="483"/>
      <c r="H119" s="484"/>
      <c r="I119" s="484"/>
      <c r="J119" s="484"/>
      <c r="K119" s="485"/>
      <c r="L119" s="486"/>
      <c r="M119" s="487"/>
      <c r="N119" s="487"/>
      <c r="O119" s="487"/>
      <c r="P119" s="487"/>
      <c r="Q119" s="487"/>
      <c r="R119" s="487"/>
      <c r="S119" s="487"/>
      <c r="T119" s="487"/>
      <c r="U119" s="487"/>
      <c r="V119" s="487"/>
      <c r="W119" s="487"/>
      <c r="X119" s="488"/>
      <c r="Y119" s="489"/>
      <c r="Z119" s="490"/>
      <c r="AA119" s="490"/>
      <c r="AB119" s="491"/>
      <c r="AC119" s="483"/>
      <c r="AD119" s="484"/>
      <c r="AE119" s="484"/>
      <c r="AF119" s="484"/>
      <c r="AG119" s="485"/>
      <c r="AH119" s="486"/>
      <c r="AI119" s="487"/>
      <c r="AJ119" s="487"/>
      <c r="AK119" s="487"/>
      <c r="AL119" s="487"/>
      <c r="AM119" s="487"/>
      <c r="AN119" s="487"/>
      <c r="AO119" s="487"/>
      <c r="AP119" s="487"/>
      <c r="AQ119" s="487"/>
      <c r="AR119" s="487"/>
      <c r="AS119" s="487"/>
      <c r="AT119" s="488"/>
      <c r="AU119" s="489"/>
      <c r="AV119" s="490"/>
      <c r="AW119" s="490"/>
      <c r="AX119" s="492"/>
      <c r="AY119">
        <f t="shared" si="1"/>
        <v>1</v>
      </c>
    </row>
    <row r="120" spans="1:51" ht="24.75" customHeight="1" x14ac:dyDescent="0.15">
      <c r="A120" s="471"/>
      <c r="B120" s="472"/>
      <c r="C120" s="472"/>
      <c r="D120" s="472"/>
      <c r="E120" s="472"/>
      <c r="F120" s="473"/>
      <c r="G120" s="483"/>
      <c r="H120" s="484"/>
      <c r="I120" s="484"/>
      <c r="J120" s="484"/>
      <c r="K120" s="485"/>
      <c r="L120" s="486"/>
      <c r="M120" s="487"/>
      <c r="N120" s="487"/>
      <c r="O120" s="487"/>
      <c r="P120" s="487"/>
      <c r="Q120" s="487"/>
      <c r="R120" s="487"/>
      <c r="S120" s="487"/>
      <c r="T120" s="487"/>
      <c r="U120" s="487"/>
      <c r="V120" s="487"/>
      <c r="W120" s="487"/>
      <c r="X120" s="488"/>
      <c r="Y120" s="489"/>
      <c r="Z120" s="490"/>
      <c r="AA120" s="490"/>
      <c r="AB120" s="491"/>
      <c r="AC120" s="483"/>
      <c r="AD120" s="484"/>
      <c r="AE120" s="484"/>
      <c r="AF120" s="484"/>
      <c r="AG120" s="485"/>
      <c r="AH120" s="486"/>
      <c r="AI120" s="487"/>
      <c r="AJ120" s="487"/>
      <c r="AK120" s="487"/>
      <c r="AL120" s="487"/>
      <c r="AM120" s="487"/>
      <c r="AN120" s="487"/>
      <c r="AO120" s="487"/>
      <c r="AP120" s="487"/>
      <c r="AQ120" s="487"/>
      <c r="AR120" s="487"/>
      <c r="AS120" s="487"/>
      <c r="AT120" s="488"/>
      <c r="AU120" s="489"/>
      <c r="AV120" s="490"/>
      <c r="AW120" s="490"/>
      <c r="AX120" s="492"/>
      <c r="AY120">
        <f t="shared" si="1"/>
        <v>1</v>
      </c>
    </row>
    <row r="121" spans="1:51" ht="24.75" customHeight="1" x14ac:dyDescent="0.15">
      <c r="A121" s="471"/>
      <c r="B121" s="472"/>
      <c r="C121" s="472"/>
      <c r="D121" s="472"/>
      <c r="E121" s="472"/>
      <c r="F121" s="473"/>
      <c r="G121" s="483"/>
      <c r="H121" s="484"/>
      <c r="I121" s="484"/>
      <c r="J121" s="484"/>
      <c r="K121" s="485"/>
      <c r="L121" s="486"/>
      <c r="M121" s="487"/>
      <c r="N121" s="487"/>
      <c r="O121" s="487"/>
      <c r="P121" s="487"/>
      <c r="Q121" s="487"/>
      <c r="R121" s="487"/>
      <c r="S121" s="487"/>
      <c r="T121" s="487"/>
      <c r="U121" s="487"/>
      <c r="V121" s="487"/>
      <c r="W121" s="487"/>
      <c r="X121" s="488"/>
      <c r="Y121" s="489"/>
      <c r="Z121" s="490"/>
      <c r="AA121" s="490"/>
      <c r="AB121" s="491"/>
      <c r="AC121" s="483"/>
      <c r="AD121" s="484"/>
      <c r="AE121" s="484"/>
      <c r="AF121" s="484"/>
      <c r="AG121" s="485"/>
      <c r="AH121" s="486"/>
      <c r="AI121" s="487"/>
      <c r="AJ121" s="487"/>
      <c r="AK121" s="487"/>
      <c r="AL121" s="487"/>
      <c r="AM121" s="487"/>
      <c r="AN121" s="487"/>
      <c r="AO121" s="487"/>
      <c r="AP121" s="487"/>
      <c r="AQ121" s="487"/>
      <c r="AR121" s="487"/>
      <c r="AS121" s="487"/>
      <c r="AT121" s="488"/>
      <c r="AU121" s="489"/>
      <c r="AV121" s="490"/>
      <c r="AW121" s="490"/>
      <c r="AX121" s="492"/>
      <c r="AY121">
        <f t="shared" si="1"/>
        <v>1</v>
      </c>
    </row>
    <row r="122" spans="1:51" ht="24.75" customHeight="1" x14ac:dyDescent="0.15">
      <c r="A122" s="471"/>
      <c r="B122" s="472"/>
      <c r="C122" s="472"/>
      <c r="D122" s="472"/>
      <c r="E122" s="472"/>
      <c r="F122" s="473"/>
      <c r="G122" s="483"/>
      <c r="H122" s="484"/>
      <c r="I122" s="484"/>
      <c r="J122" s="484"/>
      <c r="K122" s="485"/>
      <c r="L122" s="486"/>
      <c r="M122" s="487"/>
      <c r="N122" s="487"/>
      <c r="O122" s="487"/>
      <c r="P122" s="487"/>
      <c r="Q122" s="487"/>
      <c r="R122" s="487"/>
      <c r="S122" s="487"/>
      <c r="T122" s="487"/>
      <c r="U122" s="487"/>
      <c r="V122" s="487"/>
      <c r="W122" s="487"/>
      <c r="X122" s="488"/>
      <c r="Y122" s="489"/>
      <c r="Z122" s="490"/>
      <c r="AA122" s="490"/>
      <c r="AB122" s="491"/>
      <c r="AC122" s="483"/>
      <c r="AD122" s="484"/>
      <c r="AE122" s="484"/>
      <c r="AF122" s="484"/>
      <c r="AG122" s="485"/>
      <c r="AH122" s="486"/>
      <c r="AI122" s="487"/>
      <c r="AJ122" s="487"/>
      <c r="AK122" s="487"/>
      <c r="AL122" s="487"/>
      <c r="AM122" s="487"/>
      <c r="AN122" s="487"/>
      <c r="AO122" s="487"/>
      <c r="AP122" s="487"/>
      <c r="AQ122" s="487"/>
      <c r="AR122" s="487"/>
      <c r="AS122" s="487"/>
      <c r="AT122" s="488"/>
      <c r="AU122" s="489"/>
      <c r="AV122" s="490"/>
      <c r="AW122" s="490"/>
      <c r="AX122" s="492"/>
      <c r="AY122">
        <f t="shared" si="1"/>
        <v>1</v>
      </c>
    </row>
    <row r="123" spans="1:51" ht="24.75" customHeight="1" x14ac:dyDescent="0.15">
      <c r="A123" s="471"/>
      <c r="B123" s="472"/>
      <c r="C123" s="472"/>
      <c r="D123" s="472"/>
      <c r="E123" s="472"/>
      <c r="F123" s="473"/>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491"/>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2"/>
      <c r="AY123">
        <f t="shared" si="1"/>
        <v>1</v>
      </c>
    </row>
    <row r="124" spans="1:51" ht="24.75" customHeight="1" x14ac:dyDescent="0.15">
      <c r="A124" s="471"/>
      <c r="B124" s="472"/>
      <c r="C124" s="472"/>
      <c r="D124" s="472"/>
      <c r="E124" s="472"/>
      <c r="F124" s="473"/>
      <c r="G124" s="483"/>
      <c r="H124" s="484"/>
      <c r="I124" s="484"/>
      <c r="J124" s="484"/>
      <c r="K124" s="485"/>
      <c r="L124" s="486"/>
      <c r="M124" s="487"/>
      <c r="N124" s="487"/>
      <c r="O124" s="487"/>
      <c r="P124" s="487"/>
      <c r="Q124" s="487"/>
      <c r="R124" s="487"/>
      <c r="S124" s="487"/>
      <c r="T124" s="487"/>
      <c r="U124" s="487"/>
      <c r="V124" s="487"/>
      <c r="W124" s="487"/>
      <c r="X124" s="488"/>
      <c r="Y124" s="489"/>
      <c r="Z124" s="490"/>
      <c r="AA124" s="490"/>
      <c r="AB124" s="491"/>
      <c r="AC124" s="483"/>
      <c r="AD124" s="484"/>
      <c r="AE124" s="484"/>
      <c r="AF124" s="484"/>
      <c r="AG124" s="485"/>
      <c r="AH124" s="486"/>
      <c r="AI124" s="487"/>
      <c r="AJ124" s="487"/>
      <c r="AK124" s="487"/>
      <c r="AL124" s="487"/>
      <c r="AM124" s="487"/>
      <c r="AN124" s="487"/>
      <c r="AO124" s="487"/>
      <c r="AP124" s="487"/>
      <c r="AQ124" s="487"/>
      <c r="AR124" s="487"/>
      <c r="AS124" s="487"/>
      <c r="AT124" s="488"/>
      <c r="AU124" s="489"/>
      <c r="AV124" s="490"/>
      <c r="AW124" s="490"/>
      <c r="AX124" s="492"/>
      <c r="AY124">
        <f t="shared" si="1"/>
        <v>1</v>
      </c>
    </row>
    <row r="125" spans="1:51" ht="24.75" customHeight="1" x14ac:dyDescent="0.15">
      <c r="A125" s="471"/>
      <c r="B125" s="472"/>
      <c r="C125" s="472"/>
      <c r="D125" s="472"/>
      <c r="E125" s="472"/>
      <c r="F125" s="473"/>
      <c r="G125" s="483"/>
      <c r="H125" s="484"/>
      <c r="I125" s="484"/>
      <c r="J125" s="484"/>
      <c r="K125" s="485"/>
      <c r="L125" s="486"/>
      <c r="M125" s="487"/>
      <c r="N125" s="487"/>
      <c r="O125" s="487"/>
      <c r="P125" s="487"/>
      <c r="Q125" s="487"/>
      <c r="R125" s="487"/>
      <c r="S125" s="487"/>
      <c r="T125" s="487"/>
      <c r="U125" s="487"/>
      <c r="V125" s="487"/>
      <c r="W125" s="487"/>
      <c r="X125" s="488"/>
      <c r="Y125" s="489"/>
      <c r="Z125" s="490"/>
      <c r="AA125" s="490"/>
      <c r="AB125" s="491"/>
      <c r="AC125" s="483"/>
      <c r="AD125" s="484"/>
      <c r="AE125" s="484"/>
      <c r="AF125" s="484"/>
      <c r="AG125" s="485"/>
      <c r="AH125" s="486"/>
      <c r="AI125" s="487"/>
      <c r="AJ125" s="487"/>
      <c r="AK125" s="487"/>
      <c r="AL125" s="487"/>
      <c r="AM125" s="487"/>
      <c r="AN125" s="487"/>
      <c r="AO125" s="487"/>
      <c r="AP125" s="487"/>
      <c r="AQ125" s="487"/>
      <c r="AR125" s="487"/>
      <c r="AS125" s="487"/>
      <c r="AT125" s="488"/>
      <c r="AU125" s="489"/>
      <c r="AV125" s="490"/>
      <c r="AW125" s="490"/>
      <c r="AX125" s="492"/>
      <c r="AY125">
        <f t="shared" si="1"/>
        <v>1</v>
      </c>
    </row>
    <row r="126" spans="1:51" ht="24.75" customHeight="1" x14ac:dyDescent="0.15">
      <c r="A126" s="620"/>
      <c r="B126" s="621"/>
      <c r="C126" s="621"/>
      <c r="D126" s="621"/>
      <c r="E126" s="621"/>
      <c r="F126" s="622"/>
      <c r="G126" s="508" t="s">
        <v>17</v>
      </c>
      <c r="H126" s="509"/>
      <c r="I126" s="509"/>
      <c r="J126" s="509"/>
      <c r="K126" s="509"/>
      <c r="L126" s="510"/>
      <c r="M126" s="511"/>
      <c r="N126" s="511"/>
      <c r="O126" s="511"/>
      <c r="P126" s="511"/>
      <c r="Q126" s="511"/>
      <c r="R126" s="511"/>
      <c r="S126" s="511"/>
      <c r="T126" s="511"/>
      <c r="U126" s="511"/>
      <c r="V126" s="511"/>
      <c r="W126" s="511"/>
      <c r="X126" s="512"/>
      <c r="Y126" s="513">
        <f>SUM(Y116:AB125)</f>
        <v>56</v>
      </c>
      <c r="Z126" s="514"/>
      <c r="AA126" s="514"/>
      <c r="AB126" s="515"/>
      <c r="AC126" s="508" t="s">
        <v>17</v>
      </c>
      <c r="AD126" s="509"/>
      <c r="AE126" s="509"/>
      <c r="AF126" s="509"/>
      <c r="AG126" s="509"/>
      <c r="AH126" s="510"/>
      <c r="AI126" s="511"/>
      <c r="AJ126" s="511"/>
      <c r="AK126" s="511"/>
      <c r="AL126" s="511"/>
      <c r="AM126" s="511"/>
      <c r="AN126" s="511"/>
      <c r="AO126" s="511"/>
      <c r="AP126" s="511"/>
      <c r="AQ126" s="511"/>
      <c r="AR126" s="511"/>
      <c r="AS126" s="511"/>
      <c r="AT126" s="512"/>
      <c r="AU126" s="513">
        <f>SUM(AU116:AX125)</f>
        <v>0</v>
      </c>
      <c r="AV126" s="514"/>
      <c r="AW126" s="514"/>
      <c r="AX126" s="516"/>
      <c r="AY126">
        <f t="shared" si="1"/>
        <v>1</v>
      </c>
    </row>
    <row r="127" spans="1:51" ht="24.75" customHeight="1" thickBot="1" x14ac:dyDescent="0.2">
      <c r="A127" s="517" t="s">
        <v>531</v>
      </c>
      <c r="B127" s="518"/>
      <c r="C127" s="518"/>
      <c r="D127" s="518"/>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9"/>
      <c r="AL127" s="520" t="s">
        <v>203</v>
      </c>
      <c r="AM127" s="521"/>
      <c r="AN127" s="521"/>
      <c r="AO127" s="67" t="s">
        <v>202</v>
      </c>
      <c r="AP127" s="21"/>
      <c r="AQ127" s="21"/>
      <c r="AR127" s="21"/>
      <c r="AS127" s="21"/>
      <c r="AT127" s="21"/>
      <c r="AU127" s="21"/>
      <c r="AV127" s="21"/>
      <c r="AW127" s="21"/>
      <c r="AX127" s="22"/>
      <c r="AY127">
        <f>COUNTIF($AO$127,"☑")</f>
        <v>0</v>
      </c>
    </row>
    <row r="128" spans="1:51" ht="24.75" customHeight="1" x14ac:dyDescent="0.15">
      <c r="A128" s="4"/>
      <c r="B128" s="4"/>
      <c r="C128" s="4"/>
      <c r="D128" s="4"/>
      <c r="E128" s="4"/>
      <c r="F128" s="4"/>
      <c r="G128" s="7"/>
      <c r="H128" s="7"/>
      <c r="I128" s="7"/>
      <c r="J128" s="7"/>
      <c r="K128" s="7"/>
      <c r="L128" s="3"/>
      <c r="M128" s="7"/>
      <c r="N128" s="7"/>
      <c r="O128" s="7"/>
      <c r="P128" s="7"/>
      <c r="Q128" s="7"/>
      <c r="R128" s="7"/>
      <c r="S128" s="7"/>
      <c r="T128" s="7"/>
      <c r="U128" s="7"/>
      <c r="V128" s="7"/>
      <c r="W128" s="7"/>
      <c r="X128" s="7"/>
      <c r="Y128" s="8"/>
      <c r="Z128" s="8"/>
      <c r="AA128" s="8"/>
      <c r="AB128" s="8"/>
      <c r="AC128" s="7"/>
      <c r="AD128" s="7"/>
      <c r="AE128" s="7"/>
      <c r="AF128" s="7"/>
      <c r="AG128" s="7"/>
      <c r="AH128" s="3"/>
      <c r="AI128" s="7"/>
      <c r="AJ128" s="7"/>
      <c r="AK128" s="7"/>
      <c r="AL128" s="7"/>
      <c r="AM128" s="7"/>
      <c r="AN128" s="7"/>
      <c r="AO128" s="7"/>
      <c r="AP128" s="7"/>
      <c r="AQ128" s="7"/>
      <c r="AR128" s="7"/>
      <c r="AS128" s="7"/>
      <c r="AT128" s="7"/>
      <c r="AU128" s="8"/>
      <c r="AV128" s="8"/>
      <c r="AW128" s="8"/>
      <c r="AX128" s="8"/>
    </row>
    <row r="129" spans="1:51" ht="24.75" customHeight="1" x14ac:dyDescent="0.15"/>
    <row r="130" spans="1:51" ht="24.75" customHeight="1" x14ac:dyDescent="0.15">
      <c r="A130" s="9"/>
      <c r="B130" s="1" t="s">
        <v>25</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ht="24.75" customHeight="1" x14ac:dyDescent="0.15">
      <c r="A131" s="9"/>
      <c r="B131" s="38" t="s">
        <v>210</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59.25" customHeight="1" x14ac:dyDescent="0.15">
      <c r="A132" s="522"/>
      <c r="B132" s="522"/>
      <c r="C132" s="522" t="s">
        <v>23</v>
      </c>
      <c r="D132" s="522"/>
      <c r="E132" s="522"/>
      <c r="F132" s="522"/>
      <c r="G132" s="522"/>
      <c r="H132" s="522"/>
      <c r="I132" s="522"/>
      <c r="J132" s="523" t="s">
        <v>176</v>
      </c>
      <c r="K132" s="461"/>
      <c r="L132" s="461"/>
      <c r="M132" s="461"/>
      <c r="N132" s="461"/>
      <c r="O132" s="461"/>
      <c r="P132" s="332" t="s">
        <v>24</v>
      </c>
      <c r="Q132" s="332"/>
      <c r="R132" s="332"/>
      <c r="S132" s="332"/>
      <c r="T132" s="332"/>
      <c r="U132" s="332"/>
      <c r="V132" s="332"/>
      <c r="W132" s="332"/>
      <c r="X132" s="332"/>
      <c r="Y132" s="524" t="s">
        <v>175</v>
      </c>
      <c r="Z132" s="525"/>
      <c r="AA132" s="525"/>
      <c r="AB132" s="525"/>
      <c r="AC132" s="523" t="s">
        <v>201</v>
      </c>
      <c r="AD132" s="523"/>
      <c r="AE132" s="523"/>
      <c r="AF132" s="523"/>
      <c r="AG132" s="523"/>
      <c r="AH132" s="524" t="s">
        <v>215</v>
      </c>
      <c r="AI132" s="522"/>
      <c r="AJ132" s="522"/>
      <c r="AK132" s="522"/>
      <c r="AL132" s="522" t="s">
        <v>18</v>
      </c>
      <c r="AM132" s="522"/>
      <c r="AN132" s="522"/>
      <c r="AO132" s="526"/>
      <c r="AP132" s="560" t="s">
        <v>177</v>
      </c>
      <c r="AQ132" s="560"/>
      <c r="AR132" s="560"/>
      <c r="AS132" s="560"/>
      <c r="AT132" s="560"/>
      <c r="AU132" s="560"/>
      <c r="AV132" s="560"/>
      <c r="AW132" s="560"/>
      <c r="AX132" s="560"/>
    </row>
    <row r="133" spans="1:51" ht="76.5" customHeight="1" x14ac:dyDescent="0.15">
      <c r="A133" s="533">
        <v>1</v>
      </c>
      <c r="B133" s="533">
        <v>1</v>
      </c>
      <c r="C133" s="552" t="s">
        <v>588</v>
      </c>
      <c r="D133" s="553"/>
      <c r="E133" s="553"/>
      <c r="F133" s="553"/>
      <c r="G133" s="553"/>
      <c r="H133" s="553"/>
      <c r="I133" s="553"/>
      <c r="J133" s="554">
        <v>1010001143390</v>
      </c>
      <c r="K133" s="555"/>
      <c r="L133" s="555"/>
      <c r="M133" s="555"/>
      <c r="N133" s="555"/>
      <c r="O133" s="555"/>
      <c r="P133" s="556" t="s">
        <v>600</v>
      </c>
      <c r="Q133" s="557"/>
      <c r="R133" s="557"/>
      <c r="S133" s="557"/>
      <c r="T133" s="557"/>
      <c r="U133" s="557"/>
      <c r="V133" s="557"/>
      <c r="W133" s="557"/>
      <c r="X133" s="557"/>
      <c r="Y133" s="543">
        <v>1261</v>
      </c>
      <c r="Z133" s="544"/>
      <c r="AA133" s="544"/>
      <c r="AB133" s="545"/>
      <c r="AC133" s="558" t="s">
        <v>217</v>
      </c>
      <c r="AD133" s="559"/>
      <c r="AE133" s="559"/>
      <c r="AF133" s="559"/>
      <c r="AG133" s="559"/>
      <c r="AH133" s="527">
        <v>2</v>
      </c>
      <c r="AI133" s="528"/>
      <c r="AJ133" s="528"/>
      <c r="AK133" s="528"/>
      <c r="AL133" s="529" t="s">
        <v>619</v>
      </c>
      <c r="AM133" s="530"/>
      <c r="AN133" s="530"/>
      <c r="AO133" s="531"/>
      <c r="AP133" s="532" t="s">
        <v>625</v>
      </c>
      <c r="AQ133" s="532"/>
      <c r="AR133" s="532"/>
      <c r="AS133" s="532"/>
      <c r="AT133" s="532"/>
      <c r="AU133" s="532"/>
      <c r="AV133" s="532"/>
      <c r="AW133" s="532"/>
      <c r="AX133" s="532"/>
    </row>
    <row r="134" spans="1:51" ht="76.5" customHeight="1" x14ac:dyDescent="0.15">
      <c r="A134" s="533">
        <v>2</v>
      </c>
      <c r="B134" s="533">
        <v>1</v>
      </c>
      <c r="C134" s="552" t="s">
        <v>589</v>
      </c>
      <c r="D134" s="553"/>
      <c r="E134" s="553"/>
      <c r="F134" s="553"/>
      <c r="G134" s="553"/>
      <c r="H134" s="553"/>
      <c r="I134" s="553"/>
      <c r="J134" s="554">
        <v>5010405001703</v>
      </c>
      <c r="K134" s="555"/>
      <c r="L134" s="555"/>
      <c r="M134" s="555"/>
      <c r="N134" s="555"/>
      <c r="O134" s="555"/>
      <c r="P134" s="556" t="s">
        <v>601</v>
      </c>
      <c r="Q134" s="557"/>
      <c r="R134" s="557"/>
      <c r="S134" s="557"/>
      <c r="T134" s="557"/>
      <c r="U134" s="557"/>
      <c r="V134" s="557"/>
      <c r="W134" s="557"/>
      <c r="X134" s="557"/>
      <c r="Y134" s="543">
        <v>500</v>
      </c>
      <c r="Z134" s="544"/>
      <c r="AA134" s="544"/>
      <c r="AB134" s="545"/>
      <c r="AC134" s="558" t="s">
        <v>217</v>
      </c>
      <c r="AD134" s="559"/>
      <c r="AE134" s="559"/>
      <c r="AF134" s="559"/>
      <c r="AG134" s="559"/>
      <c r="AH134" s="527">
        <v>3</v>
      </c>
      <c r="AI134" s="528"/>
      <c r="AJ134" s="528"/>
      <c r="AK134" s="528"/>
      <c r="AL134" s="529" t="s">
        <v>619</v>
      </c>
      <c r="AM134" s="530"/>
      <c r="AN134" s="530"/>
      <c r="AO134" s="531"/>
      <c r="AP134" s="532" t="s">
        <v>625</v>
      </c>
      <c r="AQ134" s="532"/>
      <c r="AR134" s="532"/>
      <c r="AS134" s="532"/>
      <c r="AT134" s="532"/>
      <c r="AU134" s="532"/>
      <c r="AV134" s="532"/>
      <c r="AW134" s="532"/>
      <c r="AX134" s="532"/>
      <c r="AY134">
        <f>COUNTA($C$134)</f>
        <v>1</v>
      </c>
    </row>
    <row r="135" spans="1:51" ht="76.5" customHeight="1" x14ac:dyDescent="0.15">
      <c r="A135" s="533">
        <v>3</v>
      </c>
      <c r="B135" s="533">
        <v>1</v>
      </c>
      <c r="C135" s="534" t="s">
        <v>615</v>
      </c>
      <c r="D135" s="535"/>
      <c r="E135" s="535"/>
      <c r="F135" s="535"/>
      <c r="G135" s="535"/>
      <c r="H135" s="535"/>
      <c r="I135" s="536"/>
      <c r="J135" s="537">
        <v>7010501016231</v>
      </c>
      <c r="K135" s="538"/>
      <c r="L135" s="538"/>
      <c r="M135" s="538"/>
      <c r="N135" s="538"/>
      <c r="O135" s="539"/>
      <c r="P135" s="540" t="s">
        <v>616</v>
      </c>
      <c r="Q135" s="541"/>
      <c r="R135" s="541"/>
      <c r="S135" s="541"/>
      <c r="T135" s="541"/>
      <c r="U135" s="541"/>
      <c r="V135" s="541"/>
      <c r="W135" s="541"/>
      <c r="X135" s="542"/>
      <c r="Y135" s="543">
        <v>159</v>
      </c>
      <c r="Z135" s="544"/>
      <c r="AA135" s="544"/>
      <c r="AB135" s="545"/>
      <c r="AC135" s="546" t="s">
        <v>223</v>
      </c>
      <c r="AD135" s="547"/>
      <c r="AE135" s="547"/>
      <c r="AF135" s="547"/>
      <c r="AG135" s="548"/>
      <c r="AH135" s="549">
        <v>2</v>
      </c>
      <c r="AI135" s="550"/>
      <c r="AJ135" s="550"/>
      <c r="AK135" s="551"/>
      <c r="AL135" s="529" t="s">
        <v>619</v>
      </c>
      <c r="AM135" s="530"/>
      <c r="AN135" s="530"/>
      <c r="AO135" s="531"/>
      <c r="AP135" s="532" t="s">
        <v>625</v>
      </c>
      <c r="AQ135" s="532"/>
      <c r="AR135" s="532"/>
      <c r="AS135" s="532"/>
      <c r="AT135" s="532"/>
      <c r="AU135" s="532"/>
      <c r="AV135" s="532"/>
      <c r="AW135" s="532"/>
      <c r="AX135" s="532"/>
      <c r="AY135">
        <f>COUNTA($C$135)</f>
        <v>1</v>
      </c>
    </row>
    <row r="136" spans="1:51" ht="90.75" customHeight="1" x14ac:dyDescent="0.15">
      <c r="A136" s="533">
        <v>4</v>
      </c>
      <c r="B136" s="533">
        <v>1</v>
      </c>
      <c r="C136" s="534" t="s">
        <v>613</v>
      </c>
      <c r="D136" s="535"/>
      <c r="E136" s="535"/>
      <c r="F136" s="535"/>
      <c r="G136" s="535"/>
      <c r="H136" s="535"/>
      <c r="I136" s="536"/>
      <c r="J136" s="537">
        <v>4013201004021</v>
      </c>
      <c r="K136" s="538"/>
      <c r="L136" s="538"/>
      <c r="M136" s="538"/>
      <c r="N136" s="538"/>
      <c r="O136" s="539"/>
      <c r="P136" s="540" t="s">
        <v>614</v>
      </c>
      <c r="Q136" s="541"/>
      <c r="R136" s="541"/>
      <c r="S136" s="541"/>
      <c r="T136" s="541"/>
      <c r="U136" s="541"/>
      <c r="V136" s="541"/>
      <c r="W136" s="541"/>
      <c r="X136" s="542"/>
      <c r="Y136" s="543">
        <v>134</v>
      </c>
      <c r="Z136" s="544"/>
      <c r="AA136" s="544"/>
      <c r="AB136" s="545"/>
      <c r="AC136" s="546" t="s">
        <v>217</v>
      </c>
      <c r="AD136" s="547"/>
      <c r="AE136" s="547"/>
      <c r="AF136" s="547"/>
      <c r="AG136" s="548"/>
      <c r="AH136" s="549">
        <v>1</v>
      </c>
      <c r="AI136" s="550"/>
      <c r="AJ136" s="550"/>
      <c r="AK136" s="551"/>
      <c r="AL136" s="529" t="s">
        <v>619</v>
      </c>
      <c r="AM136" s="530"/>
      <c r="AN136" s="530"/>
      <c r="AO136" s="531"/>
      <c r="AP136" s="532" t="s">
        <v>628</v>
      </c>
      <c r="AQ136" s="532"/>
      <c r="AR136" s="532"/>
      <c r="AS136" s="532"/>
      <c r="AT136" s="532"/>
      <c r="AU136" s="532"/>
      <c r="AV136" s="532"/>
      <c r="AW136" s="532"/>
      <c r="AX136" s="532"/>
      <c r="AY136">
        <f>COUNTA($C$136)</f>
        <v>1</v>
      </c>
    </row>
    <row r="137" spans="1:51" ht="77.25" customHeight="1" x14ac:dyDescent="0.15">
      <c r="A137" s="533">
        <v>5</v>
      </c>
      <c r="B137" s="533">
        <v>1</v>
      </c>
      <c r="C137" s="534" t="s">
        <v>617</v>
      </c>
      <c r="D137" s="535"/>
      <c r="E137" s="535"/>
      <c r="F137" s="535"/>
      <c r="G137" s="535"/>
      <c r="H137" s="535"/>
      <c r="I137" s="536"/>
      <c r="J137" s="537">
        <v>5010405001703</v>
      </c>
      <c r="K137" s="538"/>
      <c r="L137" s="538"/>
      <c r="M137" s="538"/>
      <c r="N137" s="538"/>
      <c r="O137" s="539"/>
      <c r="P137" s="540" t="s">
        <v>618</v>
      </c>
      <c r="Q137" s="541"/>
      <c r="R137" s="541"/>
      <c r="S137" s="541"/>
      <c r="T137" s="541"/>
      <c r="U137" s="541"/>
      <c r="V137" s="541"/>
      <c r="W137" s="541"/>
      <c r="X137" s="542"/>
      <c r="Y137" s="543">
        <v>84</v>
      </c>
      <c r="Z137" s="544"/>
      <c r="AA137" s="544"/>
      <c r="AB137" s="545"/>
      <c r="AC137" s="546" t="s">
        <v>217</v>
      </c>
      <c r="AD137" s="547"/>
      <c r="AE137" s="547"/>
      <c r="AF137" s="547"/>
      <c r="AG137" s="548"/>
      <c r="AH137" s="549">
        <v>1</v>
      </c>
      <c r="AI137" s="550"/>
      <c r="AJ137" s="550"/>
      <c r="AK137" s="551"/>
      <c r="AL137" s="529" t="s">
        <v>619</v>
      </c>
      <c r="AM137" s="530"/>
      <c r="AN137" s="530"/>
      <c r="AO137" s="531"/>
      <c r="AP137" s="532" t="s">
        <v>637</v>
      </c>
      <c r="AQ137" s="532"/>
      <c r="AR137" s="532"/>
      <c r="AS137" s="532"/>
      <c r="AT137" s="532"/>
      <c r="AU137" s="532"/>
      <c r="AV137" s="532"/>
      <c r="AW137" s="532"/>
      <c r="AX137" s="532"/>
      <c r="AY137">
        <f>COUNTA($C$137)</f>
        <v>1</v>
      </c>
    </row>
    <row r="138" spans="1:51" ht="77.25" customHeight="1" x14ac:dyDescent="0.15">
      <c r="A138" s="533">
        <v>6</v>
      </c>
      <c r="B138" s="533">
        <v>1</v>
      </c>
      <c r="C138" s="534" t="s">
        <v>617</v>
      </c>
      <c r="D138" s="535"/>
      <c r="E138" s="535"/>
      <c r="F138" s="535"/>
      <c r="G138" s="535"/>
      <c r="H138" s="535"/>
      <c r="I138" s="536"/>
      <c r="J138" s="537">
        <v>5010405001703</v>
      </c>
      <c r="K138" s="538"/>
      <c r="L138" s="538"/>
      <c r="M138" s="538"/>
      <c r="N138" s="538"/>
      <c r="O138" s="539"/>
      <c r="P138" s="540" t="s">
        <v>631</v>
      </c>
      <c r="Q138" s="563"/>
      <c r="R138" s="563"/>
      <c r="S138" s="563"/>
      <c r="T138" s="563"/>
      <c r="U138" s="563"/>
      <c r="V138" s="563"/>
      <c r="W138" s="563"/>
      <c r="X138" s="564"/>
      <c r="Y138" s="543">
        <v>59</v>
      </c>
      <c r="Z138" s="544"/>
      <c r="AA138" s="544"/>
      <c r="AB138" s="545"/>
      <c r="AC138" s="546" t="s">
        <v>217</v>
      </c>
      <c r="AD138" s="547"/>
      <c r="AE138" s="547"/>
      <c r="AF138" s="547"/>
      <c r="AG138" s="548"/>
      <c r="AH138" s="549">
        <v>3</v>
      </c>
      <c r="AI138" s="550"/>
      <c r="AJ138" s="550"/>
      <c r="AK138" s="551"/>
      <c r="AL138" s="529" t="s">
        <v>619</v>
      </c>
      <c r="AM138" s="530"/>
      <c r="AN138" s="530"/>
      <c r="AO138" s="531"/>
      <c r="AP138" s="532" t="s">
        <v>625</v>
      </c>
      <c r="AQ138" s="532"/>
      <c r="AR138" s="532"/>
      <c r="AS138" s="532"/>
      <c r="AT138" s="532"/>
      <c r="AU138" s="532"/>
      <c r="AV138" s="532"/>
      <c r="AW138" s="532"/>
      <c r="AX138" s="532"/>
      <c r="AY138">
        <f>COUNTA($C$138)</f>
        <v>1</v>
      </c>
    </row>
    <row r="139" spans="1:51" ht="77.25" customHeight="1" x14ac:dyDescent="0.15">
      <c r="A139" s="533">
        <v>7</v>
      </c>
      <c r="B139" s="533">
        <v>1</v>
      </c>
      <c r="C139" s="552" t="s">
        <v>611</v>
      </c>
      <c r="D139" s="553"/>
      <c r="E139" s="553"/>
      <c r="F139" s="553"/>
      <c r="G139" s="553"/>
      <c r="H139" s="553"/>
      <c r="I139" s="553"/>
      <c r="J139" s="554">
        <v>2011001056152</v>
      </c>
      <c r="K139" s="555"/>
      <c r="L139" s="555"/>
      <c r="M139" s="555"/>
      <c r="N139" s="555"/>
      <c r="O139" s="555"/>
      <c r="P139" s="556" t="s">
        <v>612</v>
      </c>
      <c r="Q139" s="557"/>
      <c r="R139" s="557"/>
      <c r="S139" s="557"/>
      <c r="T139" s="557"/>
      <c r="U139" s="557"/>
      <c r="V139" s="557"/>
      <c r="W139" s="557"/>
      <c r="X139" s="557"/>
      <c r="Y139" s="543">
        <v>53</v>
      </c>
      <c r="Z139" s="544"/>
      <c r="AA139" s="544"/>
      <c r="AB139" s="545"/>
      <c r="AC139" s="558" t="s">
        <v>217</v>
      </c>
      <c r="AD139" s="559"/>
      <c r="AE139" s="559"/>
      <c r="AF139" s="559"/>
      <c r="AG139" s="559"/>
      <c r="AH139" s="561">
        <v>1</v>
      </c>
      <c r="AI139" s="562"/>
      <c r="AJ139" s="562"/>
      <c r="AK139" s="562"/>
      <c r="AL139" s="529" t="s">
        <v>619</v>
      </c>
      <c r="AM139" s="530"/>
      <c r="AN139" s="530"/>
      <c r="AO139" s="531"/>
      <c r="AP139" s="532" t="s">
        <v>628</v>
      </c>
      <c r="AQ139" s="532"/>
      <c r="AR139" s="532"/>
      <c r="AS139" s="532"/>
      <c r="AT139" s="532"/>
      <c r="AU139" s="532"/>
      <c r="AV139" s="532"/>
      <c r="AW139" s="532"/>
      <c r="AX139" s="532"/>
      <c r="AY139">
        <f>COUNTA($C$139)</f>
        <v>1</v>
      </c>
    </row>
    <row r="140" spans="1:51" ht="24.75" customHeight="1" x14ac:dyDescent="0.15">
      <c r="A140" s="42"/>
      <c r="B140" s="42"/>
      <c r="C140" s="42"/>
      <c r="D140" s="42"/>
      <c r="E140" s="42"/>
      <c r="F140" s="42"/>
      <c r="G140" s="42"/>
      <c r="H140" s="42"/>
      <c r="I140" s="42"/>
      <c r="J140" s="43"/>
      <c r="K140" s="43"/>
      <c r="L140" s="43"/>
      <c r="M140" s="43"/>
      <c r="N140" s="43"/>
      <c r="O140" s="43"/>
      <c r="P140" s="44"/>
      <c r="Q140" s="44"/>
      <c r="R140" s="44"/>
      <c r="S140" s="44"/>
      <c r="T140" s="44"/>
      <c r="U140" s="44"/>
      <c r="V140" s="44"/>
      <c r="W140" s="44"/>
      <c r="X140" s="44"/>
      <c r="Y140" s="45"/>
      <c r="Z140" s="45"/>
      <c r="AA140" s="45"/>
      <c r="AB140" s="45"/>
      <c r="AC140" s="45"/>
      <c r="AD140" s="45"/>
      <c r="AE140" s="45"/>
      <c r="AF140" s="45"/>
      <c r="AG140" s="45"/>
      <c r="AH140" s="45"/>
      <c r="AI140" s="45"/>
      <c r="AJ140" s="45"/>
      <c r="AK140" s="45"/>
      <c r="AL140" s="45"/>
      <c r="AM140" s="45"/>
      <c r="AN140" s="45"/>
      <c r="AO140" s="45"/>
      <c r="AP140" s="44"/>
      <c r="AQ140" s="44"/>
      <c r="AR140" s="44"/>
      <c r="AS140" s="44"/>
      <c r="AT140" s="44"/>
      <c r="AU140" s="44"/>
      <c r="AV140" s="44"/>
      <c r="AW140" s="44"/>
      <c r="AX140" s="44"/>
      <c r="AY140">
        <f>COUNTA($C$143)</f>
        <v>1</v>
      </c>
    </row>
    <row r="141" spans="1:51" ht="24.75" customHeight="1" x14ac:dyDescent="0.15">
      <c r="A141" s="42"/>
      <c r="B141" s="46" t="s">
        <v>162</v>
      </c>
      <c r="C141" s="42"/>
      <c r="D141" s="42"/>
      <c r="E141" s="42"/>
      <c r="F141" s="42"/>
      <c r="G141" s="42"/>
      <c r="H141" s="42"/>
      <c r="I141" s="42"/>
      <c r="J141" s="42"/>
      <c r="K141" s="42"/>
      <c r="L141" s="42"/>
      <c r="M141" s="42"/>
      <c r="N141" s="42"/>
      <c r="O141" s="42"/>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7"/>
      <c r="AQ141" s="47"/>
      <c r="AR141" s="47"/>
      <c r="AS141" s="47"/>
      <c r="AT141" s="47"/>
      <c r="AU141" s="47"/>
      <c r="AV141" s="47"/>
      <c r="AW141" s="47"/>
      <c r="AX141" s="47"/>
      <c r="AY141">
        <f>$AY$140</f>
        <v>1</v>
      </c>
    </row>
    <row r="142" spans="1:51" ht="59.25" customHeight="1" x14ac:dyDescent="0.15">
      <c r="A142" s="522"/>
      <c r="B142" s="522"/>
      <c r="C142" s="522" t="s">
        <v>23</v>
      </c>
      <c r="D142" s="522"/>
      <c r="E142" s="522"/>
      <c r="F142" s="522"/>
      <c r="G142" s="522"/>
      <c r="H142" s="522"/>
      <c r="I142" s="522"/>
      <c r="J142" s="523" t="s">
        <v>176</v>
      </c>
      <c r="K142" s="461"/>
      <c r="L142" s="461"/>
      <c r="M142" s="461"/>
      <c r="N142" s="461"/>
      <c r="O142" s="461"/>
      <c r="P142" s="332" t="s">
        <v>24</v>
      </c>
      <c r="Q142" s="332"/>
      <c r="R142" s="332"/>
      <c r="S142" s="332"/>
      <c r="T142" s="332"/>
      <c r="U142" s="332"/>
      <c r="V142" s="332"/>
      <c r="W142" s="332"/>
      <c r="X142" s="332"/>
      <c r="Y142" s="524" t="s">
        <v>175</v>
      </c>
      <c r="Z142" s="525"/>
      <c r="AA142" s="525"/>
      <c r="AB142" s="525"/>
      <c r="AC142" s="523" t="s">
        <v>201</v>
      </c>
      <c r="AD142" s="523"/>
      <c r="AE142" s="523"/>
      <c r="AF142" s="523"/>
      <c r="AG142" s="523"/>
      <c r="AH142" s="524" t="s">
        <v>215</v>
      </c>
      <c r="AI142" s="522"/>
      <c r="AJ142" s="522"/>
      <c r="AK142" s="522"/>
      <c r="AL142" s="522" t="s">
        <v>18</v>
      </c>
      <c r="AM142" s="522"/>
      <c r="AN142" s="522"/>
      <c r="AO142" s="526"/>
      <c r="AP142" s="560" t="s">
        <v>177</v>
      </c>
      <c r="AQ142" s="560"/>
      <c r="AR142" s="560"/>
      <c r="AS142" s="560"/>
      <c r="AT142" s="560"/>
      <c r="AU142" s="560"/>
      <c r="AV142" s="560"/>
      <c r="AW142" s="560"/>
      <c r="AX142" s="560"/>
      <c r="AY142">
        <f>$AY$140</f>
        <v>1</v>
      </c>
    </row>
    <row r="143" spans="1:51" ht="54.75" customHeight="1" x14ac:dyDescent="0.15">
      <c r="A143" s="533">
        <v>1</v>
      </c>
      <c r="B143" s="533">
        <v>1</v>
      </c>
      <c r="C143" s="552" t="s">
        <v>591</v>
      </c>
      <c r="D143" s="553"/>
      <c r="E143" s="553"/>
      <c r="F143" s="553"/>
      <c r="G143" s="553"/>
      <c r="H143" s="553"/>
      <c r="I143" s="553"/>
      <c r="J143" s="554">
        <v>7011005000168</v>
      </c>
      <c r="K143" s="555"/>
      <c r="L143" s="555"/>
      <c r="M143" s="555"/>
      <c r="N143" s="555"/>
      <c r="O143" s="555"/>
      <c r="P143" s="556" t="s">
        <v>626</v>
      </c>
      <c r="Q143" s="557"/>
      <c r="R143" s="557"/>
      <c r="S143" s="557"/>
      <c r="T143" s="557"/>
      <c r="U143" s="557"/>
      <c r="V143" s="557"/>
      <c r="W143" s="557"/>
      <c r="X143" s="557"/>
      <c r="Y143" s="543">
        <v>16</v>
      </c>
      <c r="Z143" s="544"/>
      <c r="AA143" s="544"/>
      <c r="AB143" s="545"/>
      <c r="AC143" s="558" t="s">
        <v>221</v>
      </c>
      <c r="AD143" s="559"/>
      <c r="AE143" s="559"/>
      <c r="AF143" s="559"/>
      <c r="AG143" s="559"/>
      <c r="AH143" s="527" t="s">
        <v>619</v>
      </c>
      <c r="AI143" s="528"/>
      <c r="AJ143" s="528"/>
      <c r="AK143" s="528"/>
      <c r="AL143" s="529" t="s">
        <v>619</v>
      </c>
      <c r="AM143" s="530"/>
      <c r="AN143" s="530"/>
      <c r="AO143" s="531"/>
      <c r="AP143" s="532" t="s">
        <v>619</v>
      </c>
      <c r="AQ143" s="532"/>
      <c r="AR143" s="532"/>
      <c r="AS143" s="532"/>
      <c r="AT143" s="532"/>
      <c r="AU143" s="532"/>
      <c r="AV143" s="532"/>
      <c r="AW143" s="532"/>
      <c r="AX143" s="532"/>
      <c r="AY143">
        <f>$AY$140</f>
        <v>1</v>
      </c>
    </row>
    <row r="144" spans="1:51" ht="54.75" customHeight="1" x14ac:dyDescent="0.15">
      <c r="A144" s="533">
        <v>2</v>
      </c>
      <c r="B144" s="533">
        <v>1</v>
      </c>
      <c r="C144" s="552" t="s">
        <v>592</v>
      </c>
      <c r="D144" s="553"/>
      <c r="E144" s="553"/>
      <c r="F144" s="553"/>
      <c r="G144" s="553"/>
      <c r="H144" s="553"/>
      <c r="I144" s="553"/>
      <c r="J144" s="554">
        <v>8010001008711</v>
      </c>
      <c r="K144" s="555"/>
      <c r="L144" s="555"/>
      <c r="M144" s="555"/>
      <c r="N144" s="555"/>
      <c r="O144" s="555"/>
      <c r="P144" s="556" t="s">
        <v>602</v>
      </c>
      <c r="Q144" s="557"/>
      <c r="R144" s="557"/>
      <c r="S144" s="557"/>
      <c r="T144" s="557"/>
      <c r="U144" s="557"/>
      <c r="V144" s="557"/>
      <c r="W144" s="557"/>
      <c r="X144" s="557"/>
      <c r="Y144" s="543">
        <v>12</v>
      </c>
      <c r="Z144" s="544"/>
      <c r="AA144" s="544"/>
      <c r="AB144" s="545"/>
      <c r="AC144" s="558" t="s">
        <v>223</v>
      </c>
      <c r="AD144" s="559"/>
      <c r="AE144" s="559"/>
      <c r="AF144" s="559"/>
      <c r="AG144" s="559"/>
      <c r="AH144" s="527" t="s">
        <v>619</v>
      </c>
      <c r="AI144" s="528"/>
      <c r="AJ144" s="528"/>
      <c r="AK144" s="528"/>
      <c r="AL144" s="529" t="s">
        <v>619</v>
      </c>
      <c r="AM144" s="530"/>
      <c r="AN144" s="530"/>
      <c r="AO144" s="531"/>
      <c r="AP144" s="532" t="s">
        <v>619</v>
      </c>
      <c r="AQ144" s="532"/>
      <c r="AR144" s="532"/>
      <c r="AS144" s="532"/>
      <c r="AT144" s="532"/>
      <c r="AU144" s="532"/>
      <c r="AV144" s="532"/>
      <c r="AW144" s="532"/>
      <c r="AX144" s="532"/>
      <c r="AY144">
        <f>COUNTA($C$144)</f>
        <v>1</v>
      </c>
    </row>
    <row r="145" spans="1:51" ht="54.75" customHeight="1" x14ac:dyDescent="0.15">
      <c r="A145" s="533">
        <v>3</v>
      </c>
      <c r="B145" s="533">
        <v>1</v>
      </c>
      <c r="C145" s="552" t="s">
        <v>593</v>
      </c>
      <c r="D145" s="553"/>
      <c r="E145" s="553"/>
      <c r="F145" s="553"/>
      <c r="G145" s="553"/>
      <c r="H145" s="553"/>
      <c r="I145" s="553"/>
      <c r="J145" s="554">
        <v>9011101039249</v>
      </c>
      <c r="K145" s="555"/>
      <c r="L145" s="555"/>
      <c r="M145" s="555"/>
      <c r="N145" s="555"/>
      <c r="O145" s="555"/>
      <c r="P145" s="556" t="s">
        <v>603</v>
      </c>
      <c r="Q145" s="557"/>
      <c r="R145" s="557"/>
      <c r="S145" s="557"/>
      <c r="T145" s="557"/>
      <c r="U145" s="557"/>
      <c r="V145" s="557"/>
      <c r="W145" s="557"/>
      <c r="X145" s="557"/>
      <c r="Y145" s="543">
        <v>6</v>
      </c>
      <c r="Z145" s="544"/>
      <c r="AA145" s="544"/>
      <c r="AB145" s="545"/>
      <c r="AC145" s="558" t="s">
        <v>216</v>
      </c>
      <c r="AD145" s="559"/>
      <c r="AE145" s="559"/>
      <c r="AF145" s="559"/>
      <c r="AG145" s="559"/>
      <c r="AH145" s="561">
        <v>2</v>
      </c>
      <c r="AI145" s="562"/>
      <c r="AJ145" s="562"/>
      <c r="AK145" s="562"/>
      <c r="AL145" s="529" t="s">
        <v>619</v>
      </c>
      <c r="AM145" s="530"/>
      <c r="AN145" s="530"/>
      <c r="AO145" s="531"/>
      <c r="AP145" s="532" t="s">
        <v>628</v>
      </c>
      <c r="AQ145" s="532"/>
      <c r="AR145" s="532"/>
      <c r="AS145" s="532"/>
      <c r="AT145" s="532"/>
      <c r="AU145" s="532"/>
      <c r="AV145" s="532"/>
      <c r="AW145" s="532"/>
      <c r="AX145" s="532"/>
      <c r="AY145">
        <f>COUNTA($C$145)</f>
        <v>1</v>
      </c>
    </row>
    <row r="146" spans="1:51" ht="55.5" customHeight="1" x14ac:dyDescent="0.15">
      <c r="A146" s="533">
        <v>4</v>
      </c>
      <c r="B146" s="533">
        <v>1</v>
      </c>
      <c r="C146" s="552" t="s">
        <v>594</v>
      </c>
      <c r="D146" s="553"/>
      <c r="E146" s="553"/>
      <c r="F146" s="553"/>
      <c r="G146" s="553"/>
      <c r="H146" s="553"/>
      <c r="I146" s="553"/>
      <c r="J146" s="554">
        <v>3010701015680</v>
      </c>
      <c r="K146" s="555"/>
      <c r="L146" s="555"/>
      <c r="M146" s="555"/>
      <c r="N146" s="555"/>
      <c r="O146" s="555"/>
      <c r="P146" s="556" t="s">
        <v>627</v>
      </c>
      <c r="Q146" s="557"/>
      <c r="R146" s="557"/>
      <c r="S146" s="557"/>
      <c r="T146" s="557"/>
      <c r="U146" s="557"/>
      <c r="V146" s="557"/>
      <c r="W146" s="557"/>
      <c r="X146" s="557"/>
      <c r="Y146" s="543">
        <v>6</v>
      </c>
      <c r="Z146" s="544"/>
      <c r="AA146" s="544"/>
      <c r="AB146" s="545"/>
      <c r="AC146" s="558" t="s">
        <v>221</v>
      </c>
      <c r="AD146" s="559"/>
      <c r="AE146" s="559"/>
      <c r="AF146" s="559"/>
      <c r="AG146" s="559"/>
      <c r="AH146" s="561" t="s">
        <v>619</v>
      </c>
      <c r="AI146" s="562"/>
      <c r="AJ146" s="562"/>
      <c r="AK146" s="562"/>
      <c r="AL146" s="529" t="s">
        <v>619</v>
      </c>
      <c r="AM146" s="530"/>
      <c r="AN146" s="530"/>
      <c r="AO146" s="531"/>
      <c r="AP146" s="532" t="s">
        <v>619</v>
      </c>
      <c r="AQ146" s="532"/>
      <c r="AR146" s="532"/>
      <c r="AS146" s="532"/>
      <c r="AT146" s="532"/>
      <c r="AU146" s="532"/>
      <c r="AV146" s="532"/>
      <c r="AW146" s="532"/>
      <c r="AX146" s="532"/>
      <c r="AY146">
        <f>COUNTA($C$146)</f>
        <v>1</v>
      </c>
    </row>
    <row r="147" spans="1:51" ht="30" customHeight="1" x14ac:dyDescent="0.15">
      <c r="A147" s="533">
        <v>5</v>
      </c>
      <c r="B147" s="533">
        <v>1</v>
      </c>
      <c r="C147" s="552" t="s">
        <v>595</v>
      </c>
      <c r="D147" s="553"/>
      <c r="E147" s="553"/>
      <c r="F147" s="553"/>
      <c r="G147" s="553"/>
      <c r="H147" s="553"/>
      <c r="I147" s="553"/>
      <c r="J147" s="554">
        <v>3010701001805</v>
      </c>
      <c r="K147" s="555"/>
      <c r="L147" s="555"/>
      <c r="M147" s="555"/>
      <c r="N147" s="555"/>
      <c r="O147" s="555"/>
      <c r="P147" s="556" t="s">
        <v>604</v>
      </c>
      <c r="Q147" s="557"/>
      <c r="R147" s="557"/>
      <c r="S147" s="557"/>
      <c r="T147" s="557"/>
      <c r="U147" s="557"/>
      <c r="V147" s="557"/>
      <c r="W147" s="557"/>
      <c r="X147" s="557"/>
      <c r="Y147" s="543">
        <v>6</v>
      </c>
      <c r="Z147" s="544"/>
      <c r="AA147" s="544"/>
      <c r="AB147" s="545"/>
      <c r="AC147" s="558" t="s">
        <v>221</v>
      </c>
      <c r="AD147" s="559"/>
      <c r="AE147" s="559"/>
      <c r="AF147" s="559"/>
      <c r="AG147" s="559"/>
      <c r="AH147" s="561" t="s">
        <v>619</v>
      </c>
      <c r="AI147" s="562"/>
      <c r="AJ147" s="562"/>
      <c r="AK147" s="562"/>
      <c r="AL147" s="529" t="s">
        <v>619</v>
      </c>
      <c r="AM147" s="530"/>
      <c r="AN147" s="530"/>
      <c r="AO147" s="531"/>
      <c r="AP147" s="532" t="s">
        <v>619</v>
      </c>
      <c r="AQ147" s="532"/>
      <c r="AR147" s="532"/>
      <c r="AS147" s="532"/>
      <c r="AT147" s="532"/>
      <c r="AU147" s="532"/>
      <c r="AV147" s="532"/>
      <c r="AW147" s="532"/>
      <c r="AX147" s="532"/>
      <c r="AY147">
        <f>COUNTA($C$147)</f>
        <v>1</v>
      </c>
    </row>
    <row r="148" spans="1:51" ht="30" customHeight="1" x14ac:dyDescent="0.15">
      <c r="A148" s="533">
        <v>6</v>
      </c>
      <c r="B148" s="533">
        <v>1</v>
      </c>
      <c r="C148" s="552" t="s">
        <v>596</v>
      </c>
      <c r="D148" s="553"/>
      <c r="E148" s="553"/>
      <c r="F148" s="553"/>
      <c r="G148" s="553"/>
      <c r="H148" s="553"/>
      <c r="I148" s="553"/>
      <c r="J148" s="554">
        <v>1010001129530</v>
      </c>
      <c r="K148" s="555"/>
      <c r="L148" s="555"/>
      <c r="M148" s="555"/>
      <c r="N148" s="555"/>
      <c r="O148" s="555"/>
      <c r="P148" s="556" t="s">
        <v>605</v>
      </c>
      <c r="Q148" s="557"/>
      <c r="R148" s="557"/>
      <c r="S148" s="557"/>
      <c r="T148" s="557"/>
      <c r="U148" s="557"/>
      <c r="V148" s="557"/>
      <c r="W148" s="557"/>
      <c r="X148" s="557"/>
      <c r="Y148" s="543">
        <v>4</v>
      </c>
      <c r="Z148" s="544"/>
      <c r="AA148" s="544"/>
      <c r="AB148" s="545"/>
      <c r="AC148" s="558" t="s">
        <v>221</v>
      </c>
      <c r="AD148" s="559"/>
      <c r="AE148" s="559"/>
      <c r="AF148" s="559"/>
      <c r="AG148" s="559"/>
      <c r="AH148" s="561" t="s">
        <v>619</v>
      </c>
      <c r="AI148" s="562"/>
      <c r="AJ148" s="562"/>
      <c r="AK148" s="562"/>
      <c r="AL148" s="529" t="s">
        <v>619</v>
      </c>
      <c r="AM148" s="530"/>
      <c r="AN148" s="530"/>
      <c r="AO148" s="531"/>
      <c r="AP148" s="532" t="s">
        <v>619</v>
      </c>
      <c r="AQ148" s="532"/>
      <c r="AR148" s="532"/>
      <c r="AS148" s="532"/>
      <c r="AT148" s="532"/>
      <c r="AU148" s="532"/>
      <c r="AV148" s="532"/>
      <c r="AW148" s="532"/>
      <c r="AX148" s="532"/>
      <c r="AY148">
        <f>COUNTA($C$148)</f>
        <v>1</v>
      </c>
    </row>
    <row r="149" spans="1:51" ht="55.5" customHeight="1" x14ac:dyDescent="0.15">
      <c r="A149" s="533">
        <v>7</v>
      </c>
      <c r="B149" s="533">
        <v>1</v>
      </c>
      <c r="C149" s="552" t="s">
        <v>597</v>
      </c>
      <c r="D149" s="553"/>
      <c r="E149" s="553"/>
      <c r="F149" s="553"/>
      <c r="G149" s="553"/>
      <c r="H149" s="553"/>
      <c r="I149" s="553"/>
      <c r="J149" s="554">
        <v>6011001035920</v>
      </c>
      <c r="K149" s="555"/>
      <c r="L149" s="555"/>
      <c r="M149" s="555"/>
      <c r="N149" s="555"/>
      <c r="O149" s="555"/>
      <c r="P149" s="556" t="s">
        <v>638</v>
      </c>
      <c r="Q149" s="557"/>
      <c r="R149" s="557"/>
      <c r="S149" s="557"/>
      <c r="T149" s="557"/>
      <c r="U149" s="557"/>
      <c r="V149" s="557"/>
      <c r="W149" s="557"/>
      <c r="X149" s="557"/>
      <c r="Y149" s="543">
        <v>2</v>
      </c>
      <c r="Z149" s="544"/>
      <c r="AA149" s="544"/>
      <c r="AB149" s="545"/>
      <c r="AC149" s="558" t="s">
        <v>222</v>
      </c>
      <c r="AD149" s="559"/>
      <c r="AE149" s="559"/>
      <c r="AF149" s="559"/>
      <c r="AG149" s="559"/>
      <c r="AH149" s="561" t="s">
        <v>619</v>
      </c>
      <c r="AI149" s="562"/>
      <c r="AJ149" s="562"/>
      <c r="AK149" s="562"/>
      <c r="AL149" s="529" t="s">
        <v>619</v>
      </c>
      <c r="AM149" s="530"/>
      <c r="AN149" s="530"/>
      <c r="AO149" s="531"/>
      <c r="AP149" s="565" t="s">
        <v>619</v>
      </c>
      <c r="AQ149" s="566"/>
      <c r="AR149" s="566"/>
      <c r="AS149" s="566"/>
      <c r="AT149" s="566"/>
      <c r="AU149" s="566"/>
      <c r="AV149" s="566"/>
      <c r="AW149" s="566"/>
      <c r="AX149" s="567"/>
      <c r="AY149">
        <f>COUNTA($C$149)</f>
        <v>1</v>
      </c>
    </row>
    <row r="150" spans="1:51" ht="55.5" customHeight="1" x14ac:dyDescent="0.15">
      <c r="A150" s="533">
        <v>8</v>
      </c>
      <c r="B150" s="533">
        <v>1</v>
      </c>
      <c r="C150" s="552" t="s">
        <v>598</v>
      </c>
      <c r="D150" s="553"/>
      <c r="E150" s="553"/>
      <c r="F150" s="553"/>
      <c r="G150" s="553"/>
      <c r="H150" s="553"/>
      <c r="I150" s="553"/>
      <c r="J150" s="554">
        <v>9010001105037</v>
      </c>
      <c r="K150" s="555"/>
      <c r="L150" s="555"/>
      <c r="M150" s="555"/>
      <c r="N150" s="555"/>
      <c r="O150" s="555"/>
      <c r="P150" s="556" t="s">
        <v>606</v>
      </c>
      <c r="Q150" s="557"/>
      <c r="R150" s="557"/>
      <c r="S150" s="557"/>
      <c r="T150" s="557"/>
      <c r="U150" s="557"/>
      <c r="V150" s="557"/>
      <c r="W150" s="557"/>
      <c r="X150" s="557"/>
      <c r="Y150" s="543">
        <v>2</v>
      </c>
      <c r="Z150" s="544"/>
      <c r="AA150" s="544"/>
      <c r="AB150" s="545"/>
      <c r="AC150" s="558" t="s">
        <v>222</v>
      </c>
      <c r="AD150" s="559"/>
      <c r="AE150" s="559"/>
      <c r="AF150" s="559"/>
      <c r="AG150" s="559"/>
      <c r="AH150" s="561" t="s">
        <v>619</v>
      </c>
      <c r="AI150" s="562"/>
      <c r="AJ150" s="562"/>
      <c r="AK150" s="562"/>
      <c r="AL150" s="529" t="s">
        <v>619</v>
      </c>
      <c r="AM150" s="530"/>
      <c r="AN150" s="530"/>
      <c r="AO150" s="531"/>
      <c r="AP150" s="565" t="s">
        <v>619</v>
      </c>
      <c r="AQ150" s="566"/>
      <c r="AR150" s="566"/>
      <c r="AS150" s="566"/>
      <c r="AT150" s="566"/>
      <c r="AU150" s="566"/>
      <c r="AV150" s="566"/>
      <c r="AW150" s="566"/>
      <c r="AX150" s="567"/>
      <c r="AY150">
        <f>COUNTA($C$150)</f>
        <v>1</v>
      </c>
    </row>
    <row r="151" spans="1:51" ht="54" customHeight="1" x14ac:dyDescent="0.15">
      <c r="A151" s="533">
        <v>9</v>
      </c>
      <c r="B151" s="533">
        <v>1</v>
      </c>
      <c r="C151" s="552" t="s">
        <v>590</v>
      </c>
      <c r="D151" s="553"/>
      <c r="E151" s="553"/>
      <c r="F151" s="553"/>
      <c r="G151" s="553"/>
      <c r="H151" s="553"/>
      <c r="I151" s="553"/>
      <c r="J151" s="554">
        <v>4013201004021</v>
      </c>
      <c r="K151" s="555"/>
      <c r="L151" s="555"/>
      <c r="M151" s="555"/>
      <c r="N151" s="555"/>
      <c r="O151" s="555"/>
      <c r="P151" s="556" t="s">
        <v>607</v>
      </c>
      <c r="Q151" s="557"/>
      <c r="R151" s="557"/>
      <c r="S151" s="557"/>
      <c r="T151" s="557"/>
      <c r="U151" s="557"/>
      <c r="V151" s="557"/>
      <c r="W151" s="557"/>
      <c r="X151" s="557"/>
      <c r="Y151" s="543">
        <v>2</v>
      </c>
      <c r="Z151" s="544"/>
      <c r="AA151" s="544"/>
      <c r="AB151" s="545"/>
      <c r="AC151" s="558" t="s">
        <v>222</v>
      </c>
      <c r="AD151" s="559"/>
      <c r="AE151" s="559"/>
      <c r="AF151" s="559"/>
      <c r="AG151" s="559"/>
      <c r="AH151" s="561" t="s">
        <v>619</v>
      </c>
      <c r="AI151" s="562"/>
      <c r="AJ151" s="562"/>
      <c r="AK151" s="562"/>
      <c r="AL151" s="529" t="s">
        <v>619</v>
      </c>
      <c r="AM151" s="530"/>
      <c r="AN151" s="530"/>
      <c r="AO151" s="531"/>
      <c r="AP151" s="565" t="s">
        <v>619</v>
      </c>
      <c r="AQ151" s="566"/>
      <c r="AR151" s="566"/>
      <c r="AS151" s="566"/>
      <c r="AT151" s="566"/>
      <c r="AU151" s="566"/>
      <c r="AV151" s="566"/>
      <c r="AW151" s="566"/>
      <c r="AX151" s="567"/>
      <c r="AY151">
        <f>COUNTA(#REF!)</f>
        <v>1</v>
      </c>
    </row>
    <row r="152" spans="1:51" ht="57.75" customHeight="1" x14ac:dyDescent="0.15">
      <c r="A152" s="533">
        <v>10</v>
      </c>
      <c r="B152" s="533">
        <v>1</v>
      </c>
      <c r="C152" s="552" t="s">
        <v>599</v>
      </c>
      <c r="D152" s="553"/>
      <c r="E152" s="553"/>
      <c r="F152" s="553"/>
      <c r="G152" s="553"/>
      <c r="H152" s="553"/>
      <c r="I152" s="553"/>
      <c r="J152" s="554">
        <v>1013301023163</v>
      </c>
      <c r="K152" s="555"/>
      <c r="L152" s="555"/>
      <c r="M152" s="555"/>
      <c r="N152" s="555"/>
      <c r="O152" s="555"/>
      <c r="P152" s="556" t="s">
        <v>608</v>
      </c>
      <c r="Q152" s="557"/>
      <c r="R152" s="557"/>
      <c r="S152" s="557"/>
      <c r="T152" s="557"/>
      <c r="U152" s="557"/>
      <c r="V152" s="557"/>
      <c r="W152" s="557"/>
      <c r="X152" s="557"/>
      <c r="Y152" s="543">
        <v>0.9</v>
      </c>
      <c r="Z152" s="544"/>
      <c r="AA152" s="544"/>
      <c r="AB152" s="545"/>
      <c r="AC152" s="558" t="s">
        <v>216</v>
      </c>
      <c r="AD152" s="559"/>
      <c r="AE152" s="559"/>
      <c r="AF152" s="559"/>
      <c r="AG152" s="559"/>
      <c r="AH152" s="561">
        <v>2</v>
      </c>
      <c r="AI152" s="562"/>
      <c r="AJ152" s="562"/>
      <c r="AK152" s="562"/>
      <c r="AL152" s="529" t="s">
        <v>619</v>
      </c>
      <c r="AM152" s="530"/>
      <c r="AN152" s="530"/>
      <c r="AO152" s="531"/>
      <c r="AP152" s="532" t="s">
        <v>628</v>
      </c>
      <c r="AQ152" s="532"/>
      <c r="AR152" s="532"/>
      <c r="AS152" s="532"/>
      <c r="AT152" s="532"/>
      <c r="AU152" s="532"/>
      <c r="AV152" s="532"/>
      <c r="AW152" s="532"/>
      <c r="AX152" s="532"/>
      <c r="AY152">
        <f>COUNTA($C$152)</f>
        <v>1</v>
      </c>
    </row>
    <row r="153" spans="1:51" ht="24.75" customHeight="1" x14ac:dyDescent="0.15">
      <c r="A153" s="49"/>
      <c r="B153" s="49"/>
      <c r="C153" s="49"/>
      <c r="D153" s="49"/>
      <c r="E153" s="49"/>
      <c r="F153" s="49"/>
      <c r="G153" s="49"/>
      <c r="H153" s="49"/>
      <c r="I153" s="49"/>
      <c r="J153" s="49"/>
      <c r="K153" s="49"/>
      <c r="L153" s="49"/>
      <c r="M153" s="49"/>
      <c r="N153" s="49"/>
      <c r="O153" s="49"/>
      <c r="P153" s="50"/>
      <c r="Q153" s="50"/>
      <c r="R153" s="50"/>
      <c r="S153" s="50"/>
      <c r="T153" s="50"/>
      <c r="U153" s="50"/>
      <c r="V153" s="50"/>
      <c r="W153" s="50"/>
      <c r="X153" s="50"/>
      <c r="Y153" s="51"/>
      <c r="Z153" s="51"/>
      <c r="AA153" s="51"/>
      <c r="AB153" s="51"/>
      <c r="AC153" s="51"/>
      <c r="AD153" s="51"/>
      <c r="AE153" s="51"/>
      <c r="AF153" s="51"/>
      <c r="AG153" s="51"/>
      <c r="AH153" s="51"/>
      <c r="AI153" s="51"/>
      <c r="AJ153" s="51"/>
      <c r="AK153" s="51"/>
      <c r="AL153" s="51"/>
      <c r="AM153" s="51"/>
      <c r="AN153" s="51"/>
      <c r="AO153" s="51"/>
      <c r="AP153" s="50"/>
      <c r="AQ153" s="50"/>
      <c r="AR153" s="50"/>
      <c r="AS153" s="50"/>
      <c r="AT153" s="50"/>
      <c r="AU153" s="50"/>
      <c r="AV153" s="50"/>
      <c r="AW153" s="50"/>
      <c r="AX153" s="50"/>
      <c r="AY153">
        <f>COUNTA($C$156)</f>
        <v>1</v>
      </c>
    </row>
    <row r="154" spans="1:51" ht="24.75" customHeight="1" x14ac:dyDescent="0.15">
      <c r="A154" s="42"/>
      <c r="B154" s="46" t="s">
        <v>194</v>
      </c>
      <c r="C154" s="42"/>
      <c r="D154" s="42"/>
      <c r="E154" s="42"/>
      <c r="F154" s="42"/>
      <c r="G154" s="42"/>
      <c r="H154" s="42"/>
      <c r="I154" s="42"/>
      <c r="J154" s="42"/>
      <c r="K154" s="42"/>
      <c r="L154" s="42"/>
      <c r="M154" s="42"/>
      <c r="N154" s="42"/>
      <c r="O154" s="42"/>
      <c r="P154" s="47"/>
      <c r="Q154" s="47"/>
      <c r="R154" s="47"/>
      <c r="S154" s="47"/>
      <c r="T154" s="47"/>
      <c r="U154" s="47"/>
      <c r="V154" s="47"/>
      <c r="W154" s="47"/>
      <c r="X154" s="47"/>
      <c r="Y154" s="48"/>
      <c r="Z154" s="48"/>
      <c r="AA154" s="48"/>
      <c r="AB154" s="48"/>
      <c r="AC154" s="48"/>
      <c r="AD154" s="48"/>
      <c r="AE154" s="48"/>
      <c r="AF154" s="48"/>
      <c r="AG154" s="48"/>
      <c r="AH154" s="48"/>
      <c r="AI154" s="48"/>
      <c r="AJ154" s="48"/>
      <c r="AK154" s="48"/>
      <c r="AL154" s="48"/>
      <c r="AM154" s="48"/>
      <c r="AN154" s="48"/>
      <c r="AO154" s="48"/>
      <c r="AP154" s="47"/>
      <c r="AQ154" s="47"/>
      <c r="AR154" s="47"/>
      <c r="AS154" s="47"/>
      <c r="AT154" s="47"/>
      <c r="AU154" s="47"/>
      <c r="AV154" s="47"/>
      <c r="AW154" s="47"/>
      <c r="AX154" s="47"/>
      <c r="AY154">
        <f>$AY$153</f>
        <v>1</v>
      </c>
    </row>
    <row r="155" spans="1:51" ht="59.25" customHeight="1" x14ac:dyDescent="0.15">
      <c r="A155" s="522"/>
      <c r="B155" s="522"/>
      <c r="C155" s="522" t="s">
        <v>23</v>
      </c>
      <c r="D155" s="522"/>
      <c r="E155" s="522"/>
      <c r="F155" s="522"/>
      <c r="G155" s="522"/>
      <c r="H155" s="522"/>
      <c r="I155" s="522"/>
      <c r="J155" s="523" t="s">
        <v>176</v>
      </c>
      <c r="K155" s="461"/>
      <c r="L155" s="461"/>
      <c r="M155" s="461"/>
      <c r="N155" s="461"/>
      <c r="O155" s="461"/>
      <c r="P155" s="332" t="s">
        <v>24</v>
      </c>
      <c r="Q155" s="332"/>
      <c r="R155" s="332"/>
      <c r="S155" s="332"/>
      <c r="T155" s="332"/>
      <c r="U155" s="332"/>
      <c r="V155" s="332"/>
      <c r="W155" s="332"/>
      <c r="X155" s="332"/>
      <c r="Y155" s="524" t="s">
        <v>175</v>
      </c>
      <c r="Z155" s="525"/>
      <c r="AA155" s="525"/>
      <c r="AB155" s="525"/>
      <c r="AC155" s="523" t="s">
        <v>201</v>
      </c>
      <c r="AD155" s="523"/>
      <c r="AE155" s="523"/>
      <c r="AF155" s="523"/>
      <c r="AG155" s="523"/>
      <c r="AH155" s="524" t="s">
        <v>215</v>
      </c>
      <c r="AI155" s="522"/>
      <c r="AJ155" s="522"/>
      <c r="AK155" s="522"/>
      <c r="AL155" s="522" t="s">
        <v>18</v>
      </c>
      <c r="AM155" s="522"/>
      <c r="AN155" s="522"/>
      <c r="AO155" s="526"/>
      <c r="AP155" s="560" t="s">
        <v>177</v>
      </c>
      <c r="AQ155" s="560"/>
      <c r="AR155" s="560"/>
      <c r="AS155" s="560"/>
      <c r="AT155" s="560"/>
      <c r="AU155" s="560"/>
      <c r="AV155" s="560"/>
      <c r="AW155" s="560"/>
      <c r="AX155" s="560"/>
      <c r="AY155">
        <f>$AY$153</f>
        <v>1</v>
      </c>
    </row>
    <row r="156" spans="1:51" ht="30" customHeight="1" x14ac:dyDescent="0.15">
      <c r="A156" s="533">
        <v>1</v>
      </c>
      <c r="B156" s="533">
        <v>1</v>
      </c>
      <c r="C156" s="552" t="s">
        <v>639</v>
      </c>
      <c r="D156" s="553"/>
      <c r="E156" s="553"/>
      <c r="F156" s="553"/>
      <c r="G156" s="553"/>
      <c r="H156" s="553"/>
      <c r="I156" s="553"/>
      <c r="J156" s="554" t="s">
        <v>640</v>
      </c>
      <c r="K156" s="555"/>
      <c r="L156" s="555"/>
      <c r="M156" s="555"/>
      <c r="N156" s="555"/>
      <c r="O156" s="555"/>
      <c r="P156" s="556" t="s">
        <v>636</v>
      </c>
      <c r="Q156" s="557"/>
      <c r="R156" s="557"/>
      <c r="S156" s="557"/>
      <c r="T156" s="557"/>
      <c r="U156" s="557"/>
      <c r="V156" s="557"/>
      <c r="W156" s="557"/>
      <c r="X156" s="557"/>
      <c r="Y156" s="543">
        <v>56</v>
      </c>
      <c r="Z156" s="544"/>
      <c r="AA156" s="544"/>
      <c r="AB156" s="545"/>
      <c r="AC156" s="558"/>
      <c r="AD156" s="559"/>
      <c r="AE156" s="559"/>
      <c r="AF156" s="559"/>
      <c r="AG156" s="559"/>
      <c r="AH156" s="527" t="s">
        <v>640</v>
      </c>
      <c r="AI156" s="528"/>
      <c r="AJ156" s="528"/>
      <c r="AK156" s="528"/>
      <c r="AL156" s="529" t="s">
        <v>640</v>
      </c>
      <c r="AM156" s="530"/>
      <c r="AN156" s="530"/>
      <c r="AO156" s="531"/>
      <c r="AP156" s="532" t="s">
        <v>640</v>
      </c>
      <c r="AQ156" s="532"/>
      <c r="AR156" s="532"/>
      <c r="AS156" s="532"/>
      <c r="AT156" s="532"/>
      <c r="AU156" s="532"/>
      <c r="AV156" s="532"/>
      <c r="AW156" s="532"/>
      <c r="AX156" s="532"/>
      <c r="AY156">
        <f>$AY$153</f>
        <v>1</v>
      </c>
    </row>
    <row r="157" spans="1:51" ht="53.25" customHeight="1" x14ac:dyDescent="0.15">
      <c r="A157" s="533">
        <v>2</v>
      </c>
      <c r="B157" s="533">
        <v>1</v>
      </c>
      <c r="C157" s="552" t="s">
        <v>590</v>
      </c>
      <c r="D157" s="553"/>
      <c r="E157" s="553"/>
      <c r="F157" s="553"/>
      <c r="G157" s="553"/>
      <c r="H157" s="553"/>
      <c r="I157" s="553"/>
      <c r="J157" s="554">
        <v>4013201004021</v>
      </c>
      <c r="K157" s="555"/>
      <c r="L157" s="555"/>
      <c r="M157" s="555"/>
      <c r="N157" s="555"/>
      <c r="O157" s="555"/>
      <c r="P157" s="556" t="s">
        <v>649</v>
      </c>
      <c r="Q157" s="557"/>
      <c r="R157" s="557"/>
      <c r="S157" s="557"/>
      <c r="T157" s="557"/>
      <c r="U157" s="557"/>
      <c r="V157" s="557"/>
      <c r="W157" s="557"/>
      <c r="X157" s="557"/>
      <c r="Y157" s="543">
        <v>0.9</v>
      </c>
      <c r="Z157" s="544"/>
      <c r="AA157" s="544"/>
      <c r="AB157" s="545"/>
      <c r="AC157" s="558"/>
      <c r="AD157" s="559"/>
      <c r="AE157" s="559"/>
      <c r="AF157" s="559"/>
      <c r="AG157" s="559"/>
      <c r="AH157" s="527" t="s">
        <v>640</v>
      </c>
      <c r="AI157" s="528"/>
      <c r="AJ157" s="528"/>
      <c r="AK157" s="528"/>
      <c r="AL157" s="529" t="s">
        <v>640</v>
      </c>
      <c r="AM157" s="530"/>
      <c r="AN157" s="530"/>
      <c r="AO157" s="531"/>
      <c r="AP157" s="532" t="s">
        <v>640</v>
      </c>
      <c r="AQ157" s="532"/>
      <c r="AR157" s="532"/>
      <c r="AS157" s="532"/>
      <c r="AT157" s="532"/>
      <c r="AU157" s="532"/>
      <c r="AV157" s="532"/>
      <c r="AW157" s="532"/>
      <c r="AX157" s="532"/>
      <c r="AY157">
        <f>COUNTA($C$157)</f>
        <v>1</v>
      </c>
    </row>
    <row r="158" spans="1:51" ht="30" customHeight="1" x14ac:dyDescent="0.15">
      <c r="A158" s="533">
        <v>3</v>
      </c>
      <c r="B158" s="533">
        <v>1</v>
      </c>
      <c r="C158" s="552" t="s">
        <v>641</v>
      </c>
      <c r="D158" s="553"/>
      <c r="E158" s="553"/>
      <c r="F158" s="553"/>
      <c r="G158" s="553"/>
      <c r="H158" s="553"/>
      <c r="I158" s="553"/>
      <c r="J158" s="554" t="s">
        <v>640</v>
      </c>
      <c r="K158" s="555"/>
      <c r="L158" s="555"/>
      <c r="M158" s="555"/>
      <c r="N158" s="555"/>
      <c r="O158" s="555"/>
      <c r="P158" s="556" t="s">
        <v>649</v>
      </c>
      <c r="Q158" s="557"/>
      <c r="R158" s="557"/>
      <c r="S158" s="557"/>
      <c r="T158" s="557"/>
      <c r="U158" s="557"/>
      <c r="V158" s="557"/>
      <c r="W158" s="557"/>
      <c r="X158" s="557"/>
      <c r="Y158" s="543">
        <v>0.4</v>
      </c>
      <c r="Z158" s="544"/>
      <c r="AA158" s="544"/>
      <c r="AB158" s="545"/>
      <c r="AC158" s="558"/>
      <c r="AD158" s="559"/>
      <c r="AE158" s="559"/>
      <c r="AF158" s="559"/>
      <c r="AG158" s="559"/>
      <c r="AH158" s="561" t="s">
        <v>640</v>
      </c>
      <c r="AI158" s="562"/>
      <c r="AJ158" s="562"/>
      <c r="AK158" s="562"/>
      <c r="AL158" s="529" t="s">
        <v>640</v>
      </c>
      <c r="AM158" s="530"/>
      <c r="AN158" s="530"/>
      <c r="AO158" s="531"/>
      <c r="AP158" s="532" t="s">
        <v>640</v>
      </c>
      <c r="AQ158" s="532"/>
      <c r="AR158" s="532"/>
      <c r="AS158" s="532"/>
      <c r="AT158" s="532"/>
      <c r="AU158" s="532"/>
      <c r="AV158" s="532"/>
      <c r="AW158" s="532"/>
      <c r="AX158" s="532"/>
      <c r="AY158">
        <f>COUNTA($C$158)</f>
        <v>1</v>
      </c>
    </row>
    <row r="159" spans="1:51" ht="30" customHeight="1" x14ac:dyDescent="0.15">
      <c r="A159" s="533">
        <v>4</v>
      </c>
      <c r="B159" s="533">
        <v>1</v>
      </c>
      <c r="C159" s="552" t="s">
        <v>642</v>
      </c>
      <c r="D159" s="553"/>
      <c r="E159" s="553"/>
      <c r="F159" s="553"/>
      <c r="G159" s="553"/>
      <c r="H159" s="553"/>
      <c r="I159" s="553"/>
      <c r="J159" s="554" t="s">
        <v>640</v>
      </c>
      <c r="K159" s="555"/>
      <c r="L159" s="555"/>
      <c r="M159" s="555"/>
      <c r="N159" s="555"/>
      <c r="O159" s="555"/>
      <c r="P159" s="556" t="s">
        <v>649</v>
      </c>
      <c r="Q159" s="557"/>
      <c r="R159" s="557"/>
      <c r="S159" s="557"/>
      <c r="T159" s="557"/>
      <c r="U159" s="557"/>
      <c r="V159" s="557"/>
      <c r="W159" s="557"/>
      <c r="X159" s="557"/>
      <c r="Y159" s="543">
        <v>0.4</v>
      </c>
      <c r="Z159" s="544"/>
      <c r="AA159" s="544"/>
      <c r="AB159" s="545"/>
      <c r="AC159" s="558"/>
      <c r="AD159" s="559"/>
      <c r="AE159" s="559"/>
      <c r="AF159" s="559"/>
      <c r="AG159" s="559"/>
      <c r="AH159" s="561" t="s">
        <v>640</v>
      </c>
      <c r="AI159" s="562"/>
      <c r="AJ159" s="562"/>
      <c r="AK159" s="562"/>
      <c r="AL159" s="529" t="s">
        <v>640</v>
      </c>
      <c r="AM159" s="530"/>
      <c r="AN159" s="530"/>
      <c r="AO159" s="531"/>
      <c r="AP159" s="532" t="s">
        <v>640</v>
      </c>
      <c r="AQ159" s="532"/>
      <c r="AR159" s="532"/>
      <c r="AS159" s="532"/>
      <c r="AT159" s="532"/>
      <c r="AU159" s="532"/>
      <c r="AV159" s="532"/>
      <c r="AW159" s="532"/>
      <c r="AX159" s="532"/>
      <c r="AY159">
        <f>COUNTA($C$159)</f>
        <v>1</v>
      </c>
    </row>
    <row r="160" spans="1:51" ht="30" customHeight="1" x14ac:dyDescent="0.15">
      <c r="A160" s="533">
        <v>5</v>
      </c>
      <c r="B160" s="533">
        <v>1</v>
      </c>
      <c r="C160" s="552" t="s">
        <v>643</v>
      </c>
      <c r="D160" s="553"/>
      <c r="E160" s="553"/>
      <c r="F160" s="553"/>
      <c r="G160" s="553"/>
      <c r="H160" s="553"/>
      <c r="I160" s="553"/>
      <c r="J160" s="554" t="s">
        <v>640</v>
      </c>
      <c r="K160" s="555"/>
      <c r="L160" s="555"/>
      <c r="M160" s="555"/>
      <c r="N160" s="555"/>
      <c r="O160" s="555"/>
      <c r="P160" s="556" t="s">
        <v>649</v>
      </c>
      <c r="Q160" s="557"/>
      <c r="R160" s="557"/>
      <c r="S160" s="557"/>
      <c r="T160" s="557"/>
      <c r="U160" s="557"/>
      <c r="V160" s="557"/>
      <c r="W160" s="557"/>
      <c r="X160" s="557"/>
      <c r="Y160" s="543">
        <v>0.3</v>
      </c>
      <c r="Z160" s="544"/>
      <c r="AA160" s="544"/>
      <c r="AB160" s="545"/>
      <c r="AC160" s="558"/>
      <c r="AD160" s="559"/>
      <c r="AE160" s="559"/>
      <c r="AF160" s="559"/>
      <c r="AG160" s="559"/>
      <c r="AH160" s="561" t="s">
        <v>640</v>
      </c>
      <c r="AI160" s="562"/>
      <c r="AJ160" s="562"/>
      <c r="AK160" s="562"/>
      <c r="AL160" s="529" t="s">
        <v>640</v>
      </c>
      <c r="AM160" s="530"/>
      <c r="AN160" s="530"/>
      <c r="AO160" s="531"/>
      <c r="AP160" s="532" t="s">
        <v>640</v>
      </c>
      <c r="AQ160" s="532"/>
      <c r="AR160" s="532"/>
      <c r="AS160" s="532"/>
      <c r="AT160" s="532"/>
      <c r="AU160" s="532"/>
      <c r="AV160" s="532"/>
      <c r="AW160" s="532"/>
      <c r="AX160" s="532"/>
      <c r="AY160">
        <f>COUNTA($C$160)</f>
        <v>1</v>
      </c>
    </row>
    <row r="161" spans="1:51" ht="30" customHeight="1" x14ac:dyDescent="0.15">
      <c r="A161" s="533">
        <v>6</v>
      </c>
      <c r="B161" s="533">
        <v>1</v>
      </c>
      <c r="C161" s="552" t="s">
        <v>644</v>
      </c>
      <c r="D161" s="553"/>
      <c r="E161" s="553"/>
      <c r="F161" s="553"/>
      <c r="G161" s="553"/>
      <c r="H161" s="553"/>
      <c r="I161" s="553"/>
      <c r="J161" s="554" t="s">
        <v>640</v>
      </c>
      <c r="K161" s="555"/>
      <c r="L161" s="555"/>
      <c r="M161" s="555"/>
      <c r="N161" s="555"/>
      <c r="O161" s="555"/>
      <c r="P161" s="556" t="s">
        <v>649</v>
      </c>
      <c r="Q161" s="557"/>
      <c r="R161" s="557"/>
      <c r="S161" s="557"/>
      <c r="T161" s="557"/>
      <c r="U161" s="557"/>
      <c r="V161" s="557"/>
      <c r="W161" s="557"/>
      <c r="X161" s="557"/>
      <c r="Y161" s="543">
        <v>0.2</v>
      </c>
      <c r="Z161" s="544"/>
      <c r="AA161" s="544"/>
      <c r="AB161" s="545"/>
      <c r="AC161" s="558"/>
      <c r="AD161" s="559"/>
      <c r="AE161" s="559"/>
      <c r="AF161" s="559"/>
      <c r="AG161" s="559"/>
      <c r="AH161" s="561" t="s">
        <v>640</v>
      </c>
      <c r="AI161" s="562"/>
      <c r="AJ161" s="562"/>
      <c r="AK161" s="562"/>
      <c r="AL161" s="529" t="s">
        <v>640</v>
      </c>
      <c r="AM161" s="530"/>
      <c r="AN161" s="530"/>
      <c r="AO161" s="531"/>
      <c r="AP161" s="532" t="s">
        <v>640</v>
      </c>
      <c r="AQ161" s="532"/>
      <c r="AR161" s="532"/>
      <c r="AS161" s="532"/>
      <c r="AT161" s="532"/>
      <c r="AU161" s="532"/>
      <c r="AV161" s="532"/>
      <c r="AW161" s="532"/>
      <c r="AX161" s="532"/>
      <c r="AY161">
        <f>COUNTA($C$161)</f>
        <v>1</v>
      </c>
    </row>
    <row r="162" spans="1:51" ht="30" customHeight="1" x14ac:dyDescent="0.15">
      <c r="A162" s="533">
        <v>7</v>
      </c>
      <c r="B162" s="533">
        <v>1</v>
      </c>
      <c r="C162" s="552" t="s">
        <v>645</v>
      </c>
      <c r="D162" s="553"/>
      <c r="E162" s="553"/>
      <c r="F162" s="553"/>
      <c r="G162" s="553"/>
      <c r="H162" s="553"/>
      <c r="I162" s="553"/>
      <c r="J162" s="554" t="s">
        <v>640</v>
      </c>
      <c r="K162" s="555"/>
      <c r="L162" s="555"/>
      <c r="M162" s="555"/>
      <c r="N162" s="555"/>
      <c r="O162" s="555"/>
      <c r="P162" s="556" t="s">
        <v>649</v>
      </c>
      <c r="Q162" s="557"/>
      <c r="R162" s="557"/>
      <c r="S162" s="557"/>
      <c r="T162" s="557"/>
      <c r="U162" s="557"/>
      <c r="V162" s="557"/>
      <c r="W162" s="557"/>
      <c r="X162" s="557"/>
      <c r="Y162" s="543">
        <v>0.2</v>
      </c>
      <c r="Z162" s="544"/>
      <c r="AA162" s="544"/>
      <c r="AB162" s="545"/>
      <c r="AC162" s="558"/>
      <c r="AD162" s="559"/>
      <c r="AE162" s="559"/>
      <c r="AF162" s="559"/>
      <c r="AG162" s="559"/>
      <c r="AH162" s="561" t="s">
        <v>640</v>
      </c>
      <c r="AI162" s="562"/>
      <c r="AJ162" s="562"/>
      <c r="AK162" s="562"/>
      <c r="AL162" s="529" t="s">
        <v>640</v>
      </c>
      <c r="AM162" s="530"/>
      <c r="AN162" s="530"/>
      <c r="AO162" s="531"/>
      <c r="AP162" s="532" t="s">
        <v>640</v>
      </c>
      <c r="AQ162" s="532"/>
      <c r="AR162" s="532"/>
      <c r="AS162" s="532"/>
      <c r="AT162" s="532"/>
      <c r="AU162" s="532"/>
      <c r="AV162" s="532"/>
      <c r="AW162" s="532"/>
      <c r="AX162" s="532"/>
      <c r="AY162">
        <f>COUNTA($C$162)</f>
        <v>1</v>
      </c>
    </row>
    <row r="163" spans="1:51" ht="30" customHeight="1" x14ac:dyDescent="0.15">
      <c r="A163" s="533">
        <v>8</v>
      </c>
      <c r="B163" s="533">
        <v>1</v>
      </c>
      <c r="C163" s="552" t="s">
        <v>646</v>
      </c>
      <c r="D163" s="553"/>
      <c r="E163" s="553"/>
      <c r="F163" s="553"/>
      <c r="G163" s="553"/>
      <c r="H163" s="553"/>
      <c r="I163" s="553"/>
      <c r="J163" s="554" t="s">
        <v>640</v>
      </c>
      <c r="K163" s="555"/>
      <c r="L163" s="555"/>
      <c r="M163" s="555"/>
      <c r="N163" s="555"/>
      <c r="O163" s="555"/>
      <c r="P163" s="556" t="s">
        <v>649</v>
      </c>
      <c r="Q163" s="557"/>
      <c r="R163" s="557"/>
      <c r="S163" s="557"/>
      <c r="T163" s="557"/>
      <c r="U163" s="557"/>
      <c r="V163" s="557"/>
      <c r="W163" s="557"/>
      <c r="X163" s="557"/>
      <c r="Y163" s="543">
        <v>0.2</v>
      </c>
      <c r="Z163" s="544"/>
      <c r="AA163" s="544"/>
      <c r="AB163" s="545"/>
      <c r="AC163" s="558"/>
      <c r="AD163" s="559"/>
      <c r="AE163" s="559"/>
      <c r="AF163" s="559"/>
      <c r="AG163" s="559"/>
      <c r="AH163" s="561" t="s">
        <v>640</v>
      </c>
      <c r="AI163" s="562"/>
      <c r="AJ163" s="562"/>
      <c r="AK163" s="562"/>
      <c r="AL163" s="529" t="s">
        <v>640</v>
      </c>
      <c r="AM163" s="530"/>
      <c r="AN163" s="530"/>
      <c r="AO163" s="531"/>
      <c r="AP163" s="532" t="s">
        <v>640</v>
      </c>
      <c r="AQ163" s="532"/>
      <c r="AR163" s="532"/>
      <c r="AS163" s="532"/>
      <c r="AT163" s="532"/>
      <c r="AU163" s="532"/>
      <c r="AV163" s="532"/>
      <c r="AW163" s="532"/>
      <c r="AX163" s="532"/>
      <c r="AY163">
        <f>COUNTA($C$163)</f>
        <v>1</v>
      </c>
    </row>
    <row r="164" spans="1:51" ht="30" customHeight="1" x14ac:dyDescent="0.15">
      <c r="A164" s="533">
        <v>9</v>
      </c>
      <c r="B164" s="533">
        <v>1</v>
      </c>
      <c r="C164" s="552" t="s">
        <v>647</v>
      </c>
      <c r="D164" s="553"/>
      <c r="E164" s="553"/>
      <c r="F164" s="553"/>
      <c r="G164" s="553"/>
      <c r="H164" s="553"/>
      <c r="I164" s="553"/>
      <c r="J164" s="554" t="s">
        <v>640</v>
      </c>
      <c r="K164" s="555"/>
      <c r="L164" s="555"/>
      <c r="M164" s="555"/>
      <c r="N164" s="555"/>
      <c r="O164" s="555"/>
      <c r="P164" s="556" t="s">
        <v>649</v>
      </c>
      <c r="Q164" s="557"/>
      <c r="R164" s="557"/>
      <c r="S164" s="557"/>
      <c r="T164" s="557"/>
      <c r="U164" s="557"/>
      <c r="V164" s="557"/>
      <c r="W164" s="557"/>
      <c r="X164" s="557"/>
      <c r="Y164" s="543">
        <v>0.1</v>
      </c>
      <c r="Z164" s="544"/>
      <c r="AA164" s="544"/>
      <c r="AB164" s="545"/>
      <c r="AC164" s="558"/>
      <c r="AD164" s="559"/>
      <c r="AE164" s="559"/>
      <c r="AF164" s="559"/>
      <c r="AG164" s="559"/>
      <c r="AH164" s="561" t="s">
        <v>640</v>
      </c>
      <c r="AI164" s="562"/>
      <c r="AJ164" s="562"/>
      <c r="AK164" s="562"/>
      <c r="AL164" s="529" t="s">
        <v>640</v>
      </c>
      <c r="AM164" s="530"/>
      <c r="AN164" s="530"/>
      <c r="AO164" s="531"/>
      <c r="AP164" s="532" t="s">
        <v>640</v>
      </c>
      <c r="AQ164" s="532"/>
      <c r="AR164" s="532"/>
      <c r="AS164" s="532"/>
      <c r="AT164" s="532"/>
      <c r="AU164" s="532"/>
      <c r="AV164" s="532"/>
      <c r="AW164" s="532"/>
      <c r="AX164" s="532"/>
      <c r="AY164">
        <f>COUNTA($C$164)</f>
        <v>1</v>
      </c>
    </row>
    <row r="165" spans="1:51" ht="30" customHeight="1" x14ac:dyDescent="0.15">
      <c r="A165" s="533">
        <v>10</v>
      </c>
      <c r="B165" s="533">
        <v>1</v>
      </c>
      <c r="C165" s="552" t="s">
        <v>648</v>
      </c>
      <c r="D165" s="553"/>
      <c r="E165" s="553"/>
      <c r="F165" s="553"/>
      <c r="G165" s="553"/>
      <c r="H165" s="553"/>
      <c r="I165" s="553"/>
      <c r="J165" s="554" t="s">
        <v>640</v>
      </c>
      <c r="K165" s="555"/>
      <c r="L165" s="555"/>
      <c r="M165" s="555"/>
      <c r="N165" s="555"/>
      <c r="O165" s="555"/>
      <c r="P165" s="556" t="s">
        <v>649</v>
      </c>
      <c r="Q165" s="557"/>
      <c r="R165" s="557"/>
      <c r="S165" s="557"/>
      <c r="T165" s="557"/>
      <c r="U165" s="557"/>
      <c r="V165" s="557"/>
      <c r="W165" s="557"/>
      <c r="X165" s="557"/>
      <c r="Y165" s="543">
        <v>0.1</v>
      </c>
      <c r="Z165" s="544"/>
      <c r="AA165" s="544"/>
      <c r="AB165" s="545"/>
      <c r="AC165" s="558"/>
      <c r="AD165" s="559"/>
      <c r="AE165" s="559"/>
      <c r="AF165" s="559"/>
      <c r="AG165" s="559"/>
      <c r="AH165" s="561" t="s">
        <v>640</v>
      </c>
      <c r="AI165" s="562"/>
      <c r="AJ165" s="562"/>
      <c r="AK165" s="562"/>
      <c r="AL165" s="529" t="s">
        <v>640</v>
      </c>
      <c r="AM165" s="530"/>
      <c r="AN165" s="530"/>
      <c r="AO165" s="531"/>
      <c r="AP165" s="532" t="s">
        <v>640</v>
      </c>
      <c r="AQ165" s="532"/>
      <c r="AR165" s="532"/>
      <c r="AS165" s="532"/>
      <c r="AT165" s="532"/>
      <c r="AU165" s="532"/>
      <c r="AV165" s="532"/>
      <c r="AW165" s="532"/>
      <c r="AX165" s="532"/>
      <c r="AY165">
        <f>COUNTA($C$165)</f>
        <v>1</v>
      </c>
    </row>
  </sheetData>
  <sheetProtection formatRows="0"/>
  <dataConsolidate/>
  <mergeCells count="748">
    <mergeCell ref="AE37:AH37"/>
    <mergeCell ref="AI37:AL37"/>
    <mergeCell ref="AM37:AP37"/>
    <mergeCell ref="AQ37:AT37"/>
    <mergeCell ref="AU37:AX37"/>
    <mergeCell ref="E76:F76"/>
    <mergeCell ref="G76:I76"/>
    <mergeCell ref="J76:K76"/>
    <mergeCell ref="Q76:R76"/>
    <mergeCell ref="S76:U76"/>
    <mergeCell ref="V76:W76"/>
    <mergeCell ref="AC76:AD76"/>
    <mergeCell ref="AE76:AG76"/>
    <mergeCell ref="AH76:AI76"/>
    <mergeCell ref="AQ76:AS76"/>
    <mergeCell ref="E74:G74"/>
    <mergeCell ref="I74:J74"/>
    <mergeCell ref="L74:M74"/>
    <mergeCell ref="O74:P74"/>
    <mergeCell ref="Q74:S74"/>
    <mergeCell ref="U74:V74"/>
    <mergeCell ref="X74:Y74"/>
    <mergeCell ref="AM75:AN75"/>
    <mergeCell ref="AO75:AP75"/>
    <mergeCell ref="AQ33:AT33"/>
    <mergeCell ref="AU33:AX33"/>
    <mergeCell ref="AQ34:AR34"/>
    <mergeCell ref="AS34:AT34"/>
    <mergeCell ref="AU34:AV34"/>
    <mergeCell ref="AW34:AX34"/>
    <mergeCell ref="G35:O37"/>
    <mergeCell ref="P35:X37"/>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Y37:AA37"/>
    <mergeCell ref="AB37:AD37"/>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165:B165"/>
    <mergeCell ref="C165:I165"/>
    <mergeCell ref="J165:O165"/>
    <mergeCell ref="P165:X165"/>
    <mergeCell ref="Y165:AB165"/>
    <mergeCell ref="AC165:AG165"/>
    <mergeCell ref="AH165:AK165"/>
    <mergeCell ref="AL165:AO165"/>
    <mergeCell ref="AP165:AX165"/>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A158:B158"/>
    <mergeCell ref="C158:I158"/>
    <mergeCell ref="J158:O158"/>
    <mergeCell ref="P158:X158"/>
    <mergeCell ref="Y158:AB158"/>
    <mergeCell ref="AC158:AG158"/>
    <mergeCell ref="AH158:AK158"/>
    <mergeCell ref="AL158:AO158"/>
    <mergeCell ref="AP158:AX158"/>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L160:AO160"/>
    <mergeCell ref="AP160:AX160"/>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L156:AO156"/>
    <mergeCell ref="AP156:AX156"/>
    <mergeCell ref="A157:B157"/>
    <mergeCell ref="C157:I157"/>
    <mergeCell ref="J157:O157"/>
    <mergeCell ref="P157:X157"/>
    <mergeCell ref="Y157:AB157"/>
    <mergeCell ref="AC157:AG157"/>
    <mergeCell ref="AH157:AK157"/>
    <mergeCell ref="AL157:AO157"/>
    <mergeCell ref="AP157:AX157"/>
    <mergeCell ref="A152:B152"/>
    <mergeCell ref="C152:I152"/>
    <mergeCell ref="J152:O152"/>
    <mergeCell ref="P152:X152"/>
    <mergeCell ref="Y152:AB152"/>
    <mergeCell ref="AC152:AG152"/>
    <mergeCell ref="AH152:AK152"/>
    <mergeCell ref="AL152:AO152"/>
    <mergeCell ref="AP152:AX152"/>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1:B151"/>
    <mergeCell ref="C151:I151"/>
    <mergeCell ref="J151:O151"/>
    <mergeCell ref="P151:X151"/>
    <mergeCell ref="Y151:AB151"/>
    <mergeCell ref="AC151:AG151"/>
    <mergeCell ref="AH151:AK151"/>
    <mergeCell ref="AL151:AO151"/>
    <mergeCell ref="AP151:AX151"/>
    <mergeCell ref="AP147:AX147"/>
    <mergeCell ref="A148:B148"/>
    <mergeCell ref="C148:I148"/>
    <mergeCell ref="J148:O148"/>
    <mergeCell ref="P148:X148"/>
    <mergeCell ref="Y148:AB148"/>
    <mergeCell ref="AC148:AG148"/>
    <mergeCell ref="AH148:AK148"/>
    <mergeCell ref="AL148:AO148"/>
    <mergeCell ref="AP148:AX148"/>
    <mergeCell ref="A147:B147"/>
    <mergeCell ref="C147:I147"/>
    <mergeCell ref="J147:O147"/>
    <mergeCell ref="P147:X147"/>
    <mergeCell ref="Y147:AB147"/>
    <mergeCell ref="AC147:AG147"/>
    <mergeCell ref="AH147:AK147"/>
    <mergeCell ref="AL147:AO147"/>
    <mergeCell ref="A144:B144"/>
    <mergeCell ref="C144:I144"/>
    <mergeCell ref="J144:O144"/>
    <mergeCell ref="P144:X144"/>
    <mergeCell ref="Y144:AB144"/>
    <mergeCell ref="AC144:AG144"/>
    <mergeCell ref="AH144:AK144"/>
    <mergeCell ref="AL144:AO144"/>
    <mergeCell ref="AP144:AX144"/>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L146:AO146"/>
    <mergeCell ref="AP146:AX146"/>
    <mergeCell ref="AL142:AO142"/>
    <mergeCell ref="AP142:AX142"/>
    <mergeCell ref="A143:B143"/>
    <mergeCell ref="C143:I143"/>
    <mergeCell ref="J143:O143"/>
    <mergeCell ref="P143:X143"/>
    <mergeCell ref="Y143:AB143"/>
    <mergeCell ref="AC143:AG143"/>
    <mergeCell ref="AH143:AK143"/>
    <mergeCell ref="AL143:AO143"/>
    <mergeCell ref="A142:B142"/>
    <mergeCell ref="C142:I142"/>
    <mergeCell ref="J142:O142"/>
    <mergeCell ref="P142:X142"/>
    <mergeCell ref="Y142:AB142"/>
    <mergeCell ref="AC142:AG142"/>
    <mergeCell ref="AH142:AK142"/>
    <mergeCell ref="AP143:AX143"/>
    <mergeCell ref="AL139:AO139"/>
    <mergeCell ref="AP139:AX139"/>
    <mergeCell ref="AH138:AK138"/>
    <mergeCell ref="AL138:AO138"/>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P136:AX136"/>
    <mergeCell ref="A137:B137"/>
    <mergeCell ref="C137:I137"/>
    <mergeCell ref="J137:O137"/>
    <mergeCell ref="P137:X137"/>
    <mergeCell ref="Y137:AB137"/>
    <mergeCell ref="AC137:AG137"/>
    <mergeCell ref="AH137:AK137"/>
    <mergeCell ref="AL137:AO137"/>
    <mergeCell ref="AP137:AX137"/>
    <mergeCell ref="A136:B136"/>
    <mergeCell ref="C136:I136"/>
    <mergeCell ref="J136:O136"/>
    <mergeCell ref="P136:X136"/>
    <mergeCell ref="Y136:AB136"/>
    <mergeCell ref="AC136:AG136"/>
    <mergeCell ref="AH136:AK136"/>
    <mergeCell ref="AL136:AO136"/>
    <mergeCell ref="AP132:AX132"/>
    <mergeCell ref="A133:B133"/>
    <mergeCell ref="C133:I133"/>
    <mergeCell ref="J133:O133"/>
    <mergeCell ref="P133:X133"/>
    <mergeCell ref="Y133:AB133"/>
    <mergeCell ref="AC133:AG133"/>
    <mergeCell ref="AH133:AK133"/>
    <mergeCell ref="AL133:AO133"/>
    <mergeCell ref="AP133:AX133"/>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L135:AO135"/>
    <mergeCell ref="AP135:AX135"/>
    <mergeCell ref="A127:AK127"/>
    <mergeCell ref="AL127:AN127"/>
    <mergeCell ref="A132:B132"/>
    <mergeCell ref="C132:I132"/>
    <mergeCell ref="J132:O132"/>
    <mergeCell ref="P132:X132"/>
    <mergeCell ref="Y132:AB132"/>
    <mergeCell ref="AC132:AG132"/>
    <mergeCell ref="AH132:AK132"/>
    <mergeCell ref="AL132:AO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2:AX102"/>
    <mergeCell ref="G103:K103"/>
    <mergeCell ref="L103:X103"/>
    <mergeCell ref="Y103:AB103"/>
    <mergeCell ref="AC103:AG103"/>
    <mergeCell ref="AH103:AT103"/>
    <mergeCell ref="AU103:AX10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R75:AS75"/>
    <mergeCell ref="AU75:AV75"/>
    <mergeCell ref="A76:D76"/>
    <mergeCell ref="O76:P76"/>
    <mergeCell ref="U75:V75"/>
    <mergeCell ref="X75:Y75"/>
    <mergeCell ref="AA75:AB75"/>
    <mergeCell ref="AC75:AE75"/>
    <mergeCell ref="AG75:AH75"/>
    <mergeCell ref="AJ75:AK75"/>
    <mergeCell ref="A75:D75"/>
    <mergeCell ref="E75:G75"/>
    <mergeCell ref="I75:J75"/>
    <mergeCell ref="L75:M75"/>
    <mergeCell ref="O75:P75"/>
    <mergeCell ref="Q75:S75"/>
    <mergeCell ref="L76:N76"/>
    <mergeCell ref="AM76:AN76"/>
    <mergeCell ref="AO76:AP76"/>
    <mergeCell ref="AT76:AU76"/>
    <mergeCell ref="AV76:AW76"/>
    <mergeCell ref="A77:F100"/>
    <mergeCell ref="A101:F126"/>
    <mergeCell ref="G101:AB101"/>
    <mergeCell ref="AC101:AX101"/>
    <mergeCell ref="G102:K102"/>
    <mergeCell ref="L102:X102"/>
    <mergeCell ref="AA76:AB7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102:AB102"/>
    <mergeCell ref="AC102:AG102"/>
    <mergeCell ref="AH102:AT102"/>
    <mergeCell ref="X76:Z76"/>
    <mergeCell ref="AJ76:AL76"/>
    <mergeCell ref="A74:D74"/>
    <mergeCell ref="A71:D71"/>
    <mergeCell ref="E71:P71"/>
    <mergeCell ref="Q71:AB71"/>
    <mergeCell ref="AC71:AN71"/>
    <mergeCell ref="AO71:AX71"/>
    <mergeCell ref="A72:D72"/>
    <mergeCell ref="E72:P72"/>
    <mergeCell ref="Q72:AB72"/>
    <mergeCell ref="AC72:AN72"/>
    <mergeCell ref="AO72:AX72"/>
    <mergeCell ref="AA74:AB74"/>
    <mergeCell ref="AC74:AE74"/>
    <mergeCell ref="AG74:AH74"/>
    <mergeCell ref="AJ74:AK74"/>
    <mergeCell ref="AM74:AN74"/>
    <mergeCell ref="AO74:AP74"/>
    <mergeCell ref="AR74:AS74"/>
    <mergeCell ref="AU74:AV74"/>
    <mergeCell ref="A67:E67"/>
    <mergeCell ref="F67:AX67"/>
    <mergeCell ref="A68:AX68"/>
    <mergeCell ref="A69:AX69"/>
    <mergeCell ref="A70:AX70"/>
    <mergeCell ref="A73:D73"/>
    <mergeCell ref="E73:P73"/>
    <mergeCell ref="Q73:AB73"/>
    <mergeCell ref="AC73:AN73"/>
    <mergeCell ref="AO73:AX73"/>
    <mergeCell ref="A56:B59"/>
    <mergeCell ref="C56:AC56"/>
    <mergeCell ref="AD56:AF56"/>
    <mergeCell ref="AG56:AX56"/>
    <mergeCell ref="C57:AC57"/>
    <mergeCell ref="AD57:AF57"/>
    <mergeCell ref="AG57:AX57"/>
    <mergeCell ref="C58:AC58"/>
    <mergeCell ref="AD58:AF58"/>
    <mergeCell ref="AG58:AX58"/>
    <mergeCell ref="C59:AC59"/>
    <mergeCell ref="AD59:AF59"/>
    <mergeCell ref="AD49:AF49"/>
    <mergeCell ref="AG49:AX49"/>
    <mergeCell ref="C50:AC50"/>
    <mergeCell ref="AD50:AF50"/>
    <mergeCell ref="AG50:AX50"/>
    <mergeCell ref="C51:AC51"/>
    <mergeCell ref="AD51:AF51"/>
    <mergeCell ref="AG51:AX51"/>
    <mergeCell ref="AG59:AX59"/>
    <mergeCell ref="C54:AC54"/>
    <mergeCell ref="AD54:AF54"/>
    <mergeCell ref="AG54:AX54"/>
    <mergeCell ref="C55:AC55"/>
    <mergeCell ref="AD55:AF55"/>
    <mergeCell ref="AG55:AX55"/>
    <mergeCell ref="C52:AC52"/>
    <mergeCell ref="AD52:AF52"/>
    <mergeCell ref="AG52:AX52"/>
    <mergeCell ref="C53:AC53"/>
    <mergeCell ref="AD53:AF53"/>
    <mergeCell ref="AG53:AX53"/>
    <mergeCell ref="A41:AX41"/>
    <mergeCell ref="C42:AC42"/>
    <mergeCell ref="AD42:AF42"/>
    <mergeCell ref="AG42:AX42"/>
    <mergeCell ref="A46:B55"/>
    <mergeCell ref="C46:AC46"/>
    <mergeCell ref="AD46:AF46"/>
    <mergeCell ref="AG46:AX48"/>
    <mergeCell ref="C47:D48"/>
    <mergeCell ref="E47:AC47"/>
    <mergeCell ref="AD47:AF47"/>
    <mergeCell ref="E48:AC48"/>
    <mergeCell ref="AD48:AF48"/>
    <mergeCell ref="C49:AC49"/>
    <mergeCell ref="A43:B45"/>
    <mergeCell ref="C43:AC43"/>
    <mergeCell ref="AD43:AF43"/>
    <mergeCell ref="AG43:AX43"/>
    <mergeCell ref="C44:AC44"/>
    <mergeCell ref="AD44:AF44"/>
    <mergeCell ref="AG44:AX44"/>
    <mergeCell ref="C45:AC45"/>
    <mergeCell ref="AD45:AF45"/>
    <mergeCell ref="AG45:AX45"/>
    <mergeCell ref="AI40:AL40"/>
    <mergeCell ref="AM40:AP40"/>
    <mergeCell ref="AQ40:AT40"/>
    <mergeCell ref="AU40:AX40"/>
    <mergeCell ref="AI38:AL38"/>
    <mergeCell ref="AM38:AP38"/>
    <mergeCell ref="AQ38:AT38"/>
    <mergeCell ref="AU38:AX38"/>
    <mergeCell ref="G39:O40"/>
    <mergeCell ref="P39:X40"/>
    <mergeCell ref="Y39:AA39"/>
    <mergeCell ref="AB39:AD39"/>
    <mergeCell ref="AE39:AH39"/>
    <mergeCell ref="AI39:AL39"/>
    <mergeCell ref="AM39:AP39"/>
    <mergeCell ref="AQ39:AT39"/>
    <mergeCell ref="AU39:AX39"/>
    <mergeCell ref="A38:F40"/>
    <mergeCell ref="G38:O38"/>
    <mergeCell ref="P38:X38"/>
    <mergeCell ref="Y38:AA38"/>
    <mergeCell ref="W25:AC25"/>
    <mergeCell ref="AB38:AD38"/>
    <mergeCell ref="AE38:AH38"/>
    <mergeCell ref="Y40:AA40"/>
    <mergeCell ref="AB40:AD40"/>
    <mergeCell ref="AE40:AH40"/>
    <mergeCell ref="B28:F32"/>
    <mergeCell ref="G28:AA29"/>
    <mergeCell ref="AB28:AX29"/>
    <mergeCell ref="G30:AA32"/>
    <mergeCell ref="AB30:AX32"/>
    <mergeCell ref="A28:A37"/>
    <mergeCell ref="B33:F37"/>
    <mergeCell ref="G33:O34"/>
    <mergeCell ref="P33:X34"/>
    <mergeCell ref="Y33:AA34"/>
    <mergeCell ref="AB33:AD34"/>
    <mergeCell ref="AE33:AH34"/>
    <mergeCell ref="AI33:AL34"/>
    <mergeCell ref="AM33:AP34"/>
    <mergeCell ref="A22:F26"/>
    <mergeCell ref="G22:O22"/>
    <mergeCell ref="P22:V22"/>
    <mergeCell ref="W22:AC22"/>
    <mergeCell ref="G26:O26"/>
    <mergeCell ref="P26:V26"/>
    <mergeCell ref="W26:AC26"/>
    <mergeCell ref="A27:F27"/>
    <mergeCell ref="G27:AX27"/>
    <mergeCell ref="G23:O23"/>
    <mergeCell ref="P23:V23"/>
    <mergeCell ref="W23:AC23"/>
    <mergeCell ref="AD23:AX26"/>
    <mergeCell ref="G24:O24"/>
    <mergeCell ref="P21:V21"/>
    <mergeCell ref="W21:AC21"/>
    <mergeCell ref="AD21:AJ21"/>
    <mergeCell ref="AK21:AQ21"/>
    <mergeCell ref="AR21:AX21"/>
    <mergeCell ref="P24:V24"/>
    <mergeCell ref="W24:AC24"/>
    <mergeCell ref="G25:O25"/>
    <mergeCell ref="P25:V25"/>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G21:O21"/>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62:AX62"/>
    <mergeCell ref="A63:AX63"/>
    <mergeCell ref="A64:AX64"/>
    <mergeCell ref="A65:E65"/>
    <mergeCell ref="F65:AX65"/>
    <mergeCell ref="A66:AX66"/>
    <mergeCell ref="A60:B61"/>
    <mergeCell ref="C60:F60"/>
    <mergeCell ref="G60:AX60"/>
    <mergeCell ref="C61:F61"/>
    <mergeCell ref="G61:AX61"/>
  </mergeCells>
  <phoneticPr fontId="5"/>
  <conditionalFormatting sqref="P14:AQ14">
    <cfRule type="expression" dxfId="133" priority="921">
      <formula>IF(RIGHT(TEXT(P14,"0.#"),1)=".",FALSE,TRUE)</formula>
    </cfRule>
    <cfRule type="expression" dxfId="132" priority="922">
      <formula>IF(RIGHT(TEXT(P14,"0.#"),1)=".",TRUE,FALSE)</formula>
    </cfRule>
  </conditionalFormatting>
  <conditionalFormatting sqref="P18:AX18">
    <cfRule type="expression" dxfId="131" priority="919">
      <formula>IF(RIGHT(TEXT(P18,"0.#"),1)=".",FALSE,TRUE)</formula>
    </cfRule>
    <cfRule type="expression" dxfId="130" priority="920">
      <formula>IF(RIGHT(TEXT(P18,"0.#"),1)=".",TRUE,FALSE)</formula>
    </cfRule>
  </conditionalFormatting>
  <conditionalFormatting sqref="Y104">
    <cfRule type="expression" dxfId="129" priority="917">
      <formula>IF(RIGHT(TEXT(Y104,"0.#"),1)=".",FALSE,TRUE)</formula>
    </cfRule>
    <cfRule type="expression" dxfId="128" priority="918">
      <formula>IF(RIGHT(TEXT(Y104,"0.#"),1)=".",TRUE,FALSE)</formula>
    </cfRule>
  </conditionalFormatting>
  <conditionalFormatting sqref="Y113">
    <cfRule type="expression" dxfId="127" priority="915">
      <formula>IF(RIGHT(TEXT(Y113,"0.#"),1)=".",FALSE,TRUE)</formula>
    </cfRule>
    <cfRule type="expression" dxfId="126" priority="916">
      <formula>IF(RIGHT(TEXT(Y113,"0.#"),1)=".",TRUE,FALSE)</formula>
    </cfRule>
  </conditionalFormatting>
  <conditionalFormatting sqref="Y118:Y125 Y116">
    <cfRule type="expression" dxfId="125" priority="895">
      <formula>IF(RIGHT(TEXT(Y116,"0.#"),1)=".",FALSE,TRUE)</formula>
    </cfRule>
    <cfRule type="expression" dxfId="124" priority="896">
      <formula>IF(RIGHT(TEXT(Y116,"0.#"),1)=".",TRUE,FALSE)</formula>
    </cfRule>
  </conditionalFormatting>
  <conditionalFormatting sqref="P16:AQ17 P15:AX15 P13:AX13">
    <cfRule type="expression" dxfId="123" priority="913">
      <formula>IF(RIGHT(TEXT(P13,"0.#"),1)=".",FALSE,TRUE)</formula>
    </cfRule>
    <cfRule type="expression" dxfId="122" priority="914">
      <formula>IF(RIGHT(TEXT(P13,"0.#"),1)=".",TRUE,FALSE)</formula>
    </cfRule>
  </conditionalFormatting>
  <conditionalFormatting sqref="P19:AJ19">
    <cfRule type="expression" dxfId="121" priority="911">
      <formula>IF(RIGHT(TEXT(P19,"0.#"),1)=".",FALSE,TRUE)</formula>
    </cfRule>
    <cfRule type="expression" dxfId="120" priority="912">
      <formula>IF(RIGHT(TEXT(P19,"0.#"),1)=".",TRUE,FALSE)</formula>
    </cfRule>
  </conditionalFormatting>
  <conditionalFormatting sqref="Y105:Y112 Y103">
    <cfRule type="expression" dxfId="119" priority="907">
      <formula>IF(RIGHT(TEXT(Y103,"0.#"),1)=".",FALSE,TRUE)</formula>
    </cfRule>
    <cfRule type="expression" dxfId="118" priority="908">
      <formula>IF(RIGHT(TEXT(Y103,"0.#"),1)=".",TRUE,FALSE)</formula>
    </cfRule>
  </conditionalFormatting>
  <conditionalFormatting sqref="AU104">
    <cfRule type="expression" dxfId="117" priority="905">
      <formula>IF(RIGHT(TEXT(AU104,"0.#"),1)=".",FALSE,TRUE)</formula>
    </cfRule>
    <cfRule type="expression" dxfId="116" priority="906">
      <formula>IF(RIGHT(TEXT(AU104,"0.#"),1)=".",TRUE,FALSE)</formula>
    </cfRule>
  </conditionalFormatting>
  <conditionalFormatting sqref="AU113">
    <cfRule type="expression" dxfId="115" priority="903">
      <formula>IF(RIGHT(TEXT(AU113,"0.#"),1)=".",FALSE,TRUE)</formula>
    </cfRule>
    <cfRule type="expression" dxfId="114" priority="904">
      <formula>IF(RIGHT(TEXT(AU113,"0.#"),1)=".",TRUE,FALSE)</formula>
    </cfRule>
  </conditionalFormatting>
  <conditionalFormatting sqref="AU105:AU112 AU103">
    <cfRule type="expression" dxfId="113" priority="901">
      <formula>IF(RIGHT(TEXT(AU103,"0.#"),1)=".",FALSE,TRUE)</formula>
    </cfRule>
    <cfRule type="expression" dxfId="112" priority="902">
      <formula>IF(RIGHT(TEXT(AU103,"0.#"),1)=".",TRUE,FALSE)</formula>
    </cfRule>
  </conditionalFormatting>
  <conditionalFormatting sqref="Y117">
    <cfRule type="expression" dxfId="111" priority="899">
      <formula>IF(RIGHT(TEXT(Y117,"0.#"),1)=".",FALSE,TRUE)</formula>
    </cfRule>
    <cfRule type="expression" dxfId="110" priority="900">
      <formula>IF(RIGHT(TEXT(Y117,"0.#"),1)=".",TRUE,FALSE)</formula>
    </cfRule>
  </conditionalFormatting>
  <conditionalFormatting sqref="Y126">
    <cfRule type="expression" dxfId="109" priority="897">
      <formula>IF(RIGHT(TEXT(Y126,"0.#"),1)=".",FALSE,TRUE)</formula>
    </cfRule>
    <cfRule type="expression" dxfId="108" priority="898">
      <formula>IF(RIGHT(TEXT(Y126,"0.#"),1)=".",TRUE,FALSE)</formula>
    </cfRule>
  </conditionalFormatting>
  <conditionalFormatting sqref="AU117">
    <cfRule type="expression" dxfId="107" priority="893">
      <formula>IF(RIGHT(TEXT(AU117,"0.#"),1)=".",FALSE,TRUE)</formula>
    </cfRule>
    <cfRule type="expression" dxfId="106" priority="894">
      <formula>IF(RIGHT(TEXT(AU117,"0.#"),1)=".",TRUE,FALSE)</formula>
    </cfRule>
  </conditionalFormatting>
  <conditionalFormatting sqref="AU126">
    <cfRule type="expression" dxfId="105" priority="891">
      <formula>IF(RIGHT(TEXT(AU126,"0.#"),1)=".",FALSE,TRUE)</formula>
    </cfRule>
    <cfRule type="expression" dxfId="104" priority="892">
      <formula>IF(RIGHT(TEXT(AU126,"0.#"),1)=".",TRUE,FALSE)</formula>
    </cfRule>
  </conditionalFormatting>
  <conditionalFormatting sqref="AU118:AU125 AU116">
    <cfRule type="expression" dxfId="103" priority="889">
      <formula>IF(RIGHT(TEXT(AU116,"0.#"),1)=".",FALSE,TRUE)</formula>
    </cfRule>
    <cfRule type="expression" dxfId="102" priority="890">
      <formula>IF(RIGHT(TEXT(AU116,"0.#"),1)=".",TRUE,FALSE)</formula>
    </cfRule>
  </conditionalFormatting>
  <conditionalFormatting sqref="AL135:AO135 AL137:AO139">
    <cfRule type="expression" dxfId="101" priority="855">
      <formula>IF(AND(AL135&gt;=0, RIGHT(TEXT(AL135,"0.#"),1)&lt;&gt;"."),TRUE,FALSE)</formula>
    </cfRule>
    <cfRule type="expression" dxfId="100" priority="856">
      <formula>IF(AND(AL135&gt;=0, RIGHT(TEXT(AL135,"0.#"),1)="."),TRUE,FALSE)</formula>
    </cfRule>
    <cfRule type="expression" dxfId="99" priority="857">
      <formula>IF(AND(AL135&lt;0, RIGHT(TEXT(AL135,"0.#"),1)&lt;&gt;"."),TRUE,FALSE)</formula>
    </cfRule>
    <cfRule type="expression" dxfId="98" priority="858">
      <formula>IF(AND(AL135&lt;0, RIGHT(TEXT(AL135,"0.#"),1)="."),TRUE,FALSE)</formula>
    </cfRule>
  </conditionalFormatting>
  <conditionalFormatting sqref="Y135:Y139">
    <cfRule type="expression" dxfId="97" priority="849">
      <formula>IF(RIGHT(TEXT(Y135,"0.#"),1)=".",FALSE,TRUE)</formula>
    </cfRule>
    <cfRule type="expression" dxfId="96" priority="850">
      <formula>IF(RIGHT(TEXT(Y135,"0.#"),1)=".",TRUE,FALSE)</formula>
    </cfRule>
  </conditionalFormatting>
  <conditionalFormatting sqref="AL133:AO134">
    <cfRule type="expression" dxfId="95" priority="839">
      <formula>IF(AND(AL133&gt;=0, RIGHT(TEXT(AL133,"0.#"),1)&lt;&gt;"."),TRUE,FALSE)</formula>
    </cfRule>
    <cfRule type="expression" dxfId="94" priority="840">
      <formula>IF(AND(AL133&gt;=0, RIGHT(TEXT(AL133,"0.#"),1)="."),TRUE,FALSE)</formula>
    </cfRule>
    <cfRule type="expression" dxfId="93" priority="841">
      <formula>IF(AND(AL133&lt;0, RIGHT(TEXT(AL133,"0.#"),1)&lt;&gt;"."),TRUE,FALSE)</formula>
    </cfRule>
    <cfRule type="expression" dxfId="92" priority="842">
      <formula>IF(AND(AL133&lt;0, RIGHT(TEXT(AL133,"0.#"),1)="."),TRUE,FALSE)</formula>
    </cfRule>
  </conditionalFormatting>
  <conditionalFormatting sqref="Y133:Y134">
    <cfRule type="expression" dxfId="91" priority="837">
      <formula>IF(RIGHT(TEXT(Y133,"0.#"),1)=".",FALSE,TRUE)</formula>
    </cfRule>
    <cfRule type="expression" dxfId="90" priority="838">
      <formula>IF(RIGHT(TEXT(Y133,"0.#"),1)=".",TRUE,FALSE)</formula>
    </cfRule>
  </conditionalFormatting>
  <conditionalFormatting sqref="Y145:Y152">
    <cfRule type="expression" dxfId="89" priority="775">
      <formula>IF(RIGHT(TEXT(Y145,"0.#"),1)=".",FALSE,TRUE)</formula>
    </cfRule>
    <cfRule type="expression" dxfId="88" priority="776">
      <formula>IF(RIGHT(TEXT(Y145,"0.#"),1)=".",TRUE,FALSE)</formula>
    </cfRule>
  </conditionalFormatting>
  <conditionalFormatting sqref="Y143:Y144">
    <cfRule type="expression" dxfId="87" priority="769">
      <formula>IF(RIGHT(TEXT(Y143,"0.#"),1)=".",FALSE,TRUE)</formula>
    </cfRule>
    <cfRule type="expression" dxfId="86" priority="770">
      <formula>IF(RIGHT(TEXT(Y143,"0.#"),1)=".",TRUE,FALSE)</formula>
    </cfRule>
  </conditionalFormatting>
  <conditionalFormatting sqref="Y158:Y165">
    <cfRule type="expression" dxfId="85" priority="763">
      <formula>IF(RIGHT(TEXT(Y158,"0.#"),1)=".",FALSE,TRUE)</formula>
    </cfRule>
    <cfRule type="expression" dxfId="84" priority="764">
      <formula>IF(RIGHT(TEXT(Y158,"0.#"),1)=".",TRUE,FALSE)</formula>
    </cfRule>
  </conditionalFormatting>
  <conditionalFormatting sqref="Y156:Y157">
    <cfRule type="expression" dxfId="83" priority="757">
      <formula>IF(RIGHT(TEXT(Y156,"0.#"),1)=".",FALSE,TRUE)</formula>
    </cfRule>
    <cfRule type="expression" dxfId="82" priority="758">
      <formula>IF(RIGHT(TEXT(Y156,"0.#"),1)=".",TRUE,FALSE)</formula>
    </cfRule>
  </conditionalFormatting>
  <conditionalFormatting sqref="W23">
    <cfRule type="expression" dxfId="81" priority="835">
      <formula>IF(RIGHT(TEXT(W23,"0.#"),1)=".",FALSE,TRUE)</formula>
    </cfRule>
    <cfRule type="expression" dxfId="80" priority="836">
      <formula>IF(RIGHT(TEXT(W23,"0.#"),1)=".",TRUE,FALSE)</formula>
    </cfRule>
  </conditionalFormatting>
  <conditionalFormatting sqref="W24:W25">
    <cfRule type="expression" dxfId="79" priority="833">
      <formula>IF(RIGHT(TEXT(W24,"0.#"),1)=".",FALSE,TRUE)</formula>
    </cfRule>
    <cfRule type="expression" dxfId="78" priority="834">
      <formula>IF(RIGHT(TEXT(W24,"0.#"),1)=".",TRUE,FALSE)</formula>
    </cfRule>
  </conditionalFormatting>
  <conditionalFormatting sqref="P23">
    <cfRule type="expression" dxfId="77" priority="829">
      <formula>IF(RIGHT(TEXT(P23,"0.#"),1)=".",FALSE,TRUE)</formula>
    </cfRule>
    <cfRule type="expression" dxfId="76" priority="830">
      <formula>IF(RIGHT(TEXT(P23,"0.#"),1)=".",TRUE,FALSE)</formula>
    </cfRule>
  </conditionalFormatting>
  <conditionalFormatting sqref="P24:P25">
    <cfRule type="expression" dxfId="75" priority="827">
      <formula>IF(RIGHT(TEXT(P24,"0.#"),1)=".",FALSE,TRUE)</formula>
    </cfRule>
    <cfRule type="expression" dxfId="74" priority="828">
      <formula>IF(RIGHT(TEXT(P24,"0.#"),1)=".",TRUE,FALSE)</formula>
    </cfRule>
  </conditionalFormatting>
  <conditionalFormatting sqref="AL145:AO146 AL149:AO149 AL152:AO152">
    <cfRule type="expression" dxfId="73" priority="777">
      <formula>IF(AND(AL145&gt;=0, RIGHT(TEXT(AL145,"0.#"),1)&lt;&gt;"."),TRUE,FALSE)</formula>
    </cfRule>
    <cfRule type="expression" dxfId="72" priority="778">
      <formula>IF(AND(AL145&gt;=0, RIGHT(TEXT(AL145,"0.#"),1)="."),TRUE,FALSE)</formula>
    </cfRule>
    <cfRule type="expression" dxfId="71" priority="779">
      <formula>IF(AND(AL145&lt;0, RIGHT(TEXT(AL145,"0.#"),1)&lt;&gt;"."),TRUE,FALSE)</formula>
    </cfRule>
    <cfRule type="expression" dxfId="70" priority="780">
      <formula>IF(AND(AL145&lt;0, RIGHT(TEXT(AL145,"0.#"),1)="."),TRUE,FALSE)</formula>
    </cfRule>
  </conditionalFormatting>
  <conditionalFormatting sqref="AL143:AO144">
    <cfRule type="expression" dxfId="69" priority="771">
      <formula>IF(AND(AL143&gt;=0, RIGHT(TEXT(AL143,"0.#"),1)&lt;&gt;"."),TRUE,FALSE)</formula>
    </cfRule>
    <cfRule type="expression" dxfId="68" priority="772">
      <formula>IF(AND(AL143&gt;=0, RIGHT(TEXT(AL143,"0.#"),1)="."),TRUE,FALSE)</formula>
    </cfRule>
    <cfRule type="expression" dxfId="67" priority="773">
      <formula>IF(AND(AL143&lt;0, RIGHT(TEXT(AL143,"0.#"),1)&lt;&gt;"."),TRUE,FALSE)</formula>
    </cfRule>
    <cfRule type="expression" dxfId="66" priority="774">
      <formula>IF(AND(AL143&lt;0, RIGHT(TEXT(AL143,"0.#"),1)="."),TRUE,FALSE)</formula>
    </cfRule>
  </conditionalFormatting>
  <conditionalFormatting sqref="AL158:AO165">
    <cfRule type="expression" dxfId="65" priority="765">
      <formula>IF(AND(AL158&gt;=0, RIGHT(TEXT(AL158,"0.#"),1)&lt;&gt;"."),TRUE,FALSE)</formula>
    </cfRule>
    <cfRule type="expression" dxfId="64" priority="766">
      <formula>IF(AND(AL158&gt;=0, RIGHT(TEXT(AL158,"0.#"),1)="."),TRUE,FALSE)</formula>
    </cfRule>
    <cfRule type="expression" dxfId="63" priority="767">
      <formula>IF(AND(AL158&lt;0, RIGHT(TEXT(AL158,"0.#"),1)&lt;&gt;"."),TRUE,FALSE)</formula>
    </cfRule>
    <cfRule type="expression" dxfId="62" priority="768">
      <formula>IF(AND(AL158&lt;0, RIGHT(TEXT(AL158,"0.#"),1)="."),TRUE,FALSE)</formula>
    </cfRule>
  </conditionalFormatting>
  <conditionalFormatting sqref="AL156:AO157">
    <cfRule type="expression" dxfId="61" priority="759">
      <formula>IF(AND(AL156&gt;=0, RIGHT(TEXT(AL156,"0.#"),1)&lt;&gt;"."),TRUE,FALSE)</formula>
    </cfRule>
    <cfRule type="expression" dxfId="60" priority="760">
      <formula>IF(AND(AL156&gt;=0, RIGHT(TEXT(AL156,"0.#"),1)="."),TRUE,FALSE)</formula>
    </cfRule>
    <cfRule type="expression" dxfId="59" priority="761">
      <formula>IF(AND(AL156&lt;0, RIGHT(TEXT(AL156,"0.#"),1)&lt;&gt;"."),TRUE,FALSE)</formula>
    </cfRule>
    <cfRule type="expression" dxfId="58" priority="762">
      <formula>IF(AND(AL156&lt;0, RIGHT(TEXT(AL156,"0.#"),1)="."),TRUE,FALSE)</formula>
    </cfRule>
  </conditionalFormatting>
  <conditionalFormatting sqref="P26:AC26">
    <cfRule type="expression" dxfId="57" priority="691">
      <formula>IF(RIGHT(TEXT(P26,"0.#"),1)=".",FALSE,TRUE)</formula>
    </cfRule>
    <cfRule type="expression" dxfId="56" priority="692">
      <formula>IF(RIGHT(TEXT(P26,"0.#"),1)=".",TRUE,FALSE)</formula>
    </cfRule>
  </conditionalFormatting>
  <conditionalFormatting sqref="AE39 AQ39">
    <cfRule type="expression" dxfId="55" priority="633">
      <formula>IF(RIGHT(TEXT(AE39,"0.#"),1)=".",FALSE,TRUE)</formula>
    </cfRule>
    <cfRule type="expression" dxfId="54" priority="634">
      <formula>IF(RIGHT(TEXT(AE39,"0.#"),1)=".",TRUE,FALSE)</formula>
    </cfRule>
  </conditionalFormatting>
  <conditionalFormatting sqref="AI39">
    <cfRule type="expression" dxfId="53" priority="631">
      <formula>IF(RIGHT(TEXT(AI39,"0.#"),1)=".",FALSE,TRUE)</formula>
    </cfRule>
    <cfRule type="expression" dxfId="52" priority="632">
      <formula>IF(RIGHT(TEXT(AI39,"0.#"),1)=".",TRUE,FALSE)</formula>
    </cfRule>
  </conditionalFormatting>
  <conditionalFormatting sqref="AM39">
    <cfRule type="expression" dxfId="51" priority="629">
      <formula>IF(RIGHT(TEXT(AM39,"0.#"),1)=".",FALSE,TRUE)</formula>
    </cfRule>
    <cfRule type="expression" dxfId="50" priority="630">
      <formula>IF(RIGHT(TEXT(AM39,"0.#"),1)=".",TRUE,FALSE)</formula>
    </cfRule>
  </conditionalFormatting>
  <conditionalFormatting sqref="AE40">
    <cfRule type="expression" dxfId="49" priority="627">
      <formula>IF(RIGHT(TEXT(AE40,"0.#"),1)=".",FALSE,TRUE)</formula>
    </cfRule>
    <cfRule type="expression" dxfId="48" priority="628">
      <formula>IF(RIGHT(TEXT(AE40,"0.#"),1)=".",TRUE,FALSE)</formula>
    </cfRule>
  </conditionalFormatting>
  <conditionalFormatting sqref="AI40">
    <cfRule type="expression" dxfId="47" priority="625">
      <formula>IF(RIGHT(TEXT(AI40,"0.#"),1)=".",FALSE,TRUE)</formula>
    </cfRule>
    <cfRule type="expression" dxfId="46" priority="626">
      <formula>IF(RIGHT(TEXT(AI40,"0.#"),1)=".",TRUE,FALSE)</formula>
    </cfRule>
  </conditionalFormatting>
  <conditionalFormatting sqref="AM40">
    <cfRule type="expression" dxfId="45" priority="623">
      <formula>IF(RIGHT(TEXT(AM40,"0.#"),1)=".",FALSE,TRUE)</formula>
    </cfRule>
    <cfRule type="expression" dxfId="44" priority="624">
      <formula>IF(RIGHT(TEXT(AM40,"0.#"),1)=".",TRUE,FALSE)</formula>
    </cfRule>
  </conditionalFormatting>
  <conditionalFormatting sqref="AQ40">
    <cfRule type="expression" dxfId="43" priority="621">
      <formula>IF(RIGHT(TEXT(AQ40,"0.#"),1)=".",FALSE,TRUE)</formula>
    </cfRule>
    <cfRule type="expression" dxfId="42" priority="622">
      <formula>IF(RIGHT(TEXT(AQ40,"0.#"),1)=".",TRUE,FALSE)</formula>
    </cfRule>
  </conditionalFormatting>
  <conditionalFormatting sqref="AU39">
    <cfRule type="expression" dxfId="41" priority="619">
      <formula>IF(RIGHT(TEXT(AU39,"0.#"),1)=".",FALSE,TRUE)</formula>
    </cfRule>
    <cfRule type="expression" dxfId="40" priority="620">
      <formula>IF(RIGHT(TEXT(AU39,"0.#"),1)=".",TRUE,FALSE)</formula>
    </cfRule>
  </conditionalFormatting>
  <conditionalFormatting sqref="AU40">
    <cfRule type="expression" dxfId="39" priority="617">
      <formula>IF(RIGHT(TEXT(AU40,"0.#"),1)=".",FALSE,TRUE)</formula>
    </cfRule>
    <cfRule type="expression" dxfId="38" priority="618">
      <formula>IF(RIGHT(TEXT(AU40,"0.#"),1)=".",TRUE,FALSE)</formula>
    </cfRule>
  </conditionalFormatting>
  <conditionalFormatting sqref="AE35">
    <cfRule type="expression" dxfId="37" priority="37">
      <formula>IF(RIGHT(TEXT(AE35,"0.#"),1)=".",FALSE,TRUE)</formula>
    </cfRule>
    <cfRule type="expression" dxfId="36" priority="38">
      <formula>IF(RIGHT(TEXT(AE35,"0.#"),1)=".",TRUE,FALSE)</formula>
    </cfRule>
  </conditionalFormatting>
  <conditionalFormatting sqref="AE36">
    <cfRule type="expression" dxfId="35" priority="35">
      <formula>IF(RIGHT(TEXT(AE36,"0.#"),1)=".",FALSE,TRUE)</formula>
    </cfRule>
    <cfRule type="expression" dxfId="34" priority="36">
      <formula>IF(RIGHT(TEXT(AE36,"0.#"),1)=".",TRUE,FALSE)</formula>
    </cfRule>
  </conditionalFormatting>
  <conditionalFormatting sqref="AM35">
    <cfRule type="expression" dxfId="33" priority="25">
      <formula>IF(RIGHT(TEXT(AM35,"0.#"),1)=".",FALSE,TRUE)</formula>
    </cfRule>
    <cfRule type="expression" dxfId="32" priority="26">
      <formula>IF(RIGHT(TEXT(AM35,"0.#"),1)=".",TRUE,FALSE)</formula>
    </cfRule>
  </conditionalFormatting>
  <conditionalFormatting sqref="AE37">
    <cfRule type="expression" dxfId="31" priority="33">
      <formula>IF(RIGHT(TEXT(AE37,"0.#"),1)=".",FALSE,TRUE)</formula>
    </cfRule>
    <cfRule type="expression" dxfId="30" priority="34">
      <formula>IF(RIGHT(TEXT(AE37,"0.#"),1)=".",TRUE,FALSE)</formula>
    </cfRule>
  </conditionalFormatting>
  <conditionalFormatting sqref="AI37">
    <cfRule type="expression" dxfId="29" priority="31">
      <formula>IF(RIGHT(TEXT(AI37,"0.#"),1)=".",FALSE,TRUE)</formula>
    </cfRule>
    <cfRule type="expression" dxfId="28" priority="32">
      <formula>IF(RIGHT(TEXT(AI37,"0.#"),1)=".",TRUE,FALSE)</formula>
    </cfRule>
  </conditionalFormatting>
  <conditionalFormatting sqref="AI36">
    <cfRule type="expression" dxfId="27" priority="29">
      <formula>IF(RIGHT(TEXT(AI36,"0.#"),1)=".",FALSE,TRUE)</formula>
    </cfRule>
    <cfRule type="expression" dxfId="26" priority="30">
      <formula>IF(RIGHT(TEXT(AI36,"0.#"),1)=".",TRUE,FALSE)</formula>
    </cfRule>
  </conditionalFormatting>
  <conditionalFormatting sqref="AI35">
    <cfRule type="expression" dxfId="25" priority="27">
      <formula>IF(RIGHT(TEXT(AI35,"0.#"),1)=".",FALSE,TRUE)</formula>
    </cfRule>
    <cfRule type="expression" dxfId="24" priority="28">
      <formula>IF(RIGHT(TEXT(AI35,"0.#"),1)=".",TRUE,FALSE)</formula>
    </cfRule>
  </conditionalFormatting>
  <conditionalFormatting sqref="AM36">
    <cfRule type="expression" dxfId="23" priority="23">
      <formula>IF(RIGHT(TEXT(AM36,"0.#"),1)=".",FALSE,TRUE)</formula>
    </cfRule>
    <cfRule type="expression" dxfId="22" priority="24">
      <formula>IF(RIGHT(TEXT(AM36,"0.#"),1)=".",TRUE,FALSE)</formula>
    </cfRule>
  </conditionalFormatting>
  <conditionalFormatting sqref="AM37">
    <cfRule type="expression" dxfId="21" priority="21">
      <formula>IF(RIGHT(TEXT(AM37,"0.#"),1)=".",FALSE,TRUE)</formula>
    </cfRule>
    <cfRule type="expression" dxfId="20" priority="22">
      <formula>IF(RIGHT(TEXT(AM37,"0.#"),1)=".",TRUE,FALSE)</formula>
    </cfRule>
  </conditionalFormatting>
  <conditionalFormatting sqref="AQ35:AQ37">
    <cfRule type="expression" dxfId="19" priority="19">
      <formula>IF(RIGHT(TEXT(AQ35,"0.#"),1)=".",FALSE,TRUE)</formula>
    </cfRule>
    <cfRule type="expression" dxfId="18" priority="20">
      <formula>IF(RIGHT(TEXT(AQ35,"0.#"),1)=".",TRUE,FALSE)</formula>
    </cfRule>
  </conditionalFormatting>
  <conditionalFormatting sqref="AU35:AU37">
    <cfRule type="expression" dxfId="17" priority="17">
      <formula>IF(RIGHT(TEXT(AU35,"0.#"),1)=".",FALSE,TRUE)</formula>
    </cfRule>
    <cfRule type="expression" dxfId="16" priority="18">
      <formula>IF(RIGHT(TEXT(AU35,"0.#"),1)=".",TRUE,FALSE)</formula>
    </cfRule>
  </conditionalFormatting>
  <conditionalFormatting sqref="AL147:AO147">
    <cfRule type="expression" dxfId="15" priority="13">
      <formula>IF(AND(AL147&gt;=0, RIGHT(TEXT(AL147,"0.#"),1)&lt;&gt;"."),TRUE,FALSE)</formula>
    </cfRule>
    <cfRule type="expression" dxfId="14" priority="14">
      <formula>IF(AND(AL147&gt;=0, RIGHT(TEXT(AL147,"0.#"),1)="."),TRUE,FALSE)</formula>
    </cfRule>
    <cfRule type="expression" dxfId="13" priority="15">
      <formula>IF(AND(AL147&lt;0, RIGHT(TEXT(AL147,"0.#"),1)&lt;&gt;"."),TRUE,FALSE)</formula>
    </cfRule>
    <cfRule type="expression" dxfId="12" priority="16">
      <formula>IF(AND(AL147&lt;0, RIGHT(TEXT(AL147,"0.#"),1)="."),TRUE,FALSE)</formula>
    </cfRule>
  </conditionalFormatting>
  <conditionalFormatting sqref="AL148:AO148">
    <cfRule type="expression" dxfId="11" priority="9">
      <formula>IF(AND(AL148&gt;=0, RIGHT(TEXT(AL148,"0.#"),1)&lt;&gt;"."),TRUE,FALSE)</formula>
    </cfRule>
    <cfRule type="expression" dxfId="10" priority="10">
      <formula>IF(AND(AL148&gt;=0, RIGHT(TEXT(AL148,"0.#"),1)="."),TRUE,FALSE)</formula>
    </cfRule>
    <cfRule type="expression" dxfId="9" priority="11">
      <formula>IF(AND(AL148&lt;0, RIGHT(TEXT(AL148,"0.#"),1)&lt;&gt;"."),TRUE,FALSE)</formula>
    </cfRule>
    <cfRule type="expression" dxfId="8" priority="12">
      <formula>IF(AND(AL148&lt;0, RIGHT(TEXT(AL148,"0.#"),1)="."),TRUE,FALSE)</formula>
    </cfRule>
  </conditionalFormatting>
  <conditionalFormatting sqref="AL150:AO151">
    <cfRule type="expression" dxfId="7" priority="5">
      <formula>IF(AND(AL150&gt;=0, RIGHT(TEXT(AL150,"0.#"),1)&lt;&gt;"."),TRUE,FALSE)</formula>
    </cfRule>
    <cfRule type="expression" dxfId="6" priority="6">
      <formula>IF(AND(AL150&gt;=0, RIGHT(TEXT(AL150,"0.#"),1)="."),TRUE,FALSE)</formula>
    </cfRule>
    <cfRule type="expression" dxfId="5" priority="7">
      <formula>IF(AND(AL150&lt;0, RIGHT(TEXT(AL150,"0.#"),1)&lt;&gt;"."),TRUE,FALSE)</formula>
    </cfRule>
    <cfRule type="expression" dxfId="4" priority="8">
      <formula>IF(AND(AL150&lt;0, RIGHT(TEXT(AL150,"0.#"),1)="."),TRUE,FALSE)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16">
    <dataValidation type="whole" allowBlank="1" showInputMessage="1" showErrorMessage="1" sqref="O74:P75 AX74:AX76 AA74:AB75 AM74:AN75">
      <formula1>0</formula1>
      <formula2>99</formula2>
    </dataValidation>
    <dataValidation type="whole" allowBlank="1" showInputMessage="1" showErrorMessage="1" sqref="AJ74:AK75 X74:Y75 AJ76 L74:L76 M74:M75 X76 AU74:AV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5:E65">
      <formula1>T行政事業レビュー推進チームの所見</formula1>
    </dataValidation>
    <dataValidation type="custom" imeMode="disabled" allowBlank="1" showInputMessage="1" showErrorMessage="1" sqref="AH133:AK139 AH143:AK152 AH156:AK165">
      <formula1>OR(AND(MOD(IF(ISNUMBER(AH133), AH133, 0.5),1)=0, 0&lt;=AH133), AH133="-")</formula1>
    </dataValidation>
    <dataValidation type="whole" imeMode="disabled" allowBlank="1" showInputMessage="1" showErrorMessage="1" sqref="AW2:AX2">
      <formula1>0</formula1>
      <formula2>99</formula2>
    </dataValidation>
    <dataValidation type="list" allowBlank="1" showInputMessage="1" showErrorMessage="1" sqref="A67:E67">
      <formula1>T所見を踏まえた改善点</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error="プルダウンリストから選択してください。" sqref="AD43:AF46 AD49:AD59 AE49:AF53 AE55:AF59">
      <formula1>"○,△,×,‐"</formula1>
    </dataValidation>
    <dataValidation type="list" allowBlank="1" showInputMessage="1" showErrorMessage="1" sqref="AO127">
      <formula1>"　, ☑"</formula1>
    </dataValidation>
    <dataValidation type="list" allowBlank="1" showInputMessage="1" showErrorMessage="1" sqref="S5:X5">
      <formula1>T終了年度</formula1>
    </dataValidation>
    <dataValidation type="custom" imeMode="disabled" allowBlank="1" showInputMessage="1" showErrorMessage="1" sqref="AY23 AQ34:AR34 P13:AX13 AR15:AX15 P14:AQ18 AR18:AX18 P19:AJ19 Y103:AB112 AU103:AX112 Y116:AB125 AU116:AX125 Y133:AB139 AL133:AO139 Y143:AB152 AL143:AO152 Y156:AB165 AL156:AO165 AE39:AX40 AU34:AX34 AE35:AX37 P23:AC26">
      <formula1>OR(ISNUMBER(P13), P13="-")</formula1>
    </dataValidation>
    <dataValidation type="list" allowBlank="1" showInputMessage="1" showErrorMessage="1" sqref="Q76:R76 AC76:AD76 AO76:AP76">
      <formula1>$U$31</formula1>
    </dataValidation>
    <dataValidation type="custom" allowBlank="1" showInputMessage="1" showErrorMessage="1" errorTitle="法人番号チェック" error="法人番号は13桁の数字で入力してください。" sqref="J156:O165 J143:O152 J133:O139">
      <formula1>OR(J133="-",AND(LEN(J133)=13,IFERROR(SEARCH("-",J133),"")="",IFERROR(SEARCH(".",J133),"")="",ISNUMBER(J133)))</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0" max="50" man="1"/>
    <brk id="67" max="50" man="1"/>
    <brk id="100" max="50" man="1"/>
    <brk id="128" max="50" man="1"/>
    <brk id="139"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U75:V75 I75:J75 AG75:AH75 AR75:AS75</xm:sqref>
        </x14:dataValidation>
        <x14:dataValidation type="list" allowBlank="1" showInputMessage="1" showErrorMessage="1">
          <x14:formula1>
            <xm:f>入力規則等!$U$40:$U$42</xm:f>
          </x14:formula1>
          <xm:sqref>AG74:AH74 U74:V74 I74:J74 AR74:AS74</xm:sqref>
        </x14:dataValidation>
        <x14:dataValidation type="list" allowBlank="1" showInputMessage="1" showErrorMessage="1">
          <x14:formula1>
            <xm:f>入力規則等!$AG$2:$AG$13</xm:f>
          </x14:formula1>
          <xm:sqref>AC133:AG139 AC143:AG152 AC156:AG165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AO74:AP75 Q74:S75 AC74:AE75 E74:G75</xm:sqref>
        </x14:dataValidation>
        <x14:dataValidation type="list" allowBlank="1" showInputMessage="1" showErrorMessage="1">
          <x14:formula1>
            <xm:f>入力規則等!$U$48</xm:f>
          </x14:formula1>
          <xm:sqref>E76:F76</xm:sqref>
        </x14:dataValidation>
        <x14:dataValidation type="list" allowBlank="1" showInputMessage="1" showErrorMessage="1">
          <x14:formula1>
            <xm:f>入力規則等!$U$13:$U$35</xm:f>
          </x14:formula1>
          <xm:sqref>AJ2:AM2 AE76:AG76 G76:I76 AQ76:AS76 S76:U76</xm:sqref>
        </x14:dataValidation>
        <x14:dataValidation type="list" allowBlank="1" showInputMessage="1" showErrorMessage="1">
          <x14:formula1>
            <xm:f>入力規則等!$U$56:$U$58</xm:f>
          </x14:formula1>
          <xm:sqref>J76:K76 AT76:AU76 AH76:AI76 V76:W76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155</v>
      </c>
      <c r="W1" s="29" t="s">
        <v>154</v>
      </c>
      <c r="Y1" s="29" t="s">
        <v>73</v>
      </c>
      <c r="Z1" s="29" t="s">
        <v>372</v>
      </c>
      <c r="AA1" s="29" t="s">
        <v>74</v>
      </c>
      <c r="AB1" s="29" t="s">
        <v>373</v>
      </c>
      <c r="AC1" s="29" t="s">
        <v>30</v>
      </c>
      <c r="AD1" s="28"/>
      <c r="AE1" s="29" t="s">
        <v>42</v>
      </c>
      <c r="AF1" s="30"/>
      <c r="AG1" s="39" t="s">
        <v>166</v>
      </c>
      <c r="AI1" s="39" t="s">
        <v>168</v>
      </c>
      <c r="AK1" s="39" t="s">
        <v>172</v>
      </c>
      <c r="AM1" s="54"/>
      <c r="AN1" s="54"/>
      <c r="AP1" s="28" t="s">
        <v>208</v>
      </c>
    </row>
    <row r="2" spans="1:42" ht="13.5" customHeight="1" x14ac:dyDescent="0.15">
      <c r="A2" s="14" t="s">
        <v>77</v>
      </c>
      <c r="B2" s="15"/>
      <c r="C2" s="13" t="str">
        <f>IF(B2="","",A2)</f>
        <v/>
      </c>
      <c r="D2" s="13" t="str">
        <f>IF(C2="","",IF(D1&lt;&gt;"",CONCATENATE(D1,"、",C2),C2))</f>
        <v/>
      </c>
      <c r="F2" s="12" t="s">
        <v>64</v>
      </c>
      <c r="G2" s="17" t="s">
        <v>554</v>
      </c>
      <c r="H2" s="13" t="str">
        <f>IF(G2="","",F2)</f>
        <v>一般会計</v>
      </c>
      <c r="I2" s="13" t="str">
        <f>IF(H2="","",IF(I1&lt;&gt;"",CONCATENATE(I1,"、",H2),H2))</f>
        <v>一般会計</v>
      </c>
      <c r="K2" s="14" t="s">
        <v>94</v>
      </c>
      <c r="L2" s="15"/>
      <c r="M2" s="13" t="str">
        <f>IF(L2="","",K2)</f>
        <v/>
      </c>
      <c r="N2" s="13" t="str">
        <f>IF(M2="","",IF(N1&lt;&gt;"",CONCATENATE(N1,"、",M2),M2))</f>
        <v/>
      </c>
      <c r="O2" s="13"/>
      <c r="P2" s="12" t="s">
        <v>66</v>
      </c>
      <c r="Q2" s="17" t="s">
        <v>554</v>
      </c>
      <c r="R2" s="13" t="str">
        <f>IF(Q2="","",P2)</f>
        <v>直接実施</v>
      </c>
      <c r="S2" s="13" t="str">
        <f>IF(R2="","",IF(S1&lt;&gt;"",CONCATENATE(S1,"、",R2),R2))</f>
        <v>直接実施</v>
      </c>
      <c r="T2" s="13"/>
      <c r="U2" s="66">
        <v>21</v>
      </c>
      <c r="W2" s="32" t="s">
        <v>160</v>
      </c>
      <c r="Y2" s="32" t="s">
        <v>60</v>
      </c>
      <c r="Z2" s="32" t="s">
        <v>60</v>
      </c>
      <c r="AA2" s="60" t="s">
        <v>242</v>
      </c>
      <c r="AB2" s="60" t="s">
        <v>467</v>
      </c>
      <c r="AC2" s="61" t="s">
        <v>126</v>
      </c>
      <c r="AD2" s="28"/>
      <c r="AE2" s="34" t="s">
        <v>156</v>
      </c>
      <c r="AF2" s="30"/>
      <c r="AG2" s="40" t="s">
        <v>216</v>
      </c>
      <c r="AI2" s="39" t="s">
        <v>239</v>
      </c>
      <c r="AK2" s="39" t="s">
        <v>173</v>
      </c>
      <c r="AM2" s="54"/>
      <c r="AN2" s="54"/>
      <c r="AP2" s="40" t="s">
        <v>216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554</v>
      </c>
      <c r="R3" s="13" t="str">
        <f t="shared" ref="R3:R8" si="3">IF(Q3="","",P3)</f>
        <v>委託・請負</v>
      </c>
      <c r="S3" s="13" t="str">
        <f t="shared" ref="S3:S8" si="4">IF(R3="",S2,IF(S2&lt;&gt;"",CONCATENATE(S2,"、",R3),R3))</f>
        <v>直接実施、委託・請負</v>
      </c>
      <c r="T3" s="13"/>
      <c r="U3" s="32" t="s">
        <v>498</v>
      </c>
      <c r="W3" s="32" t="s">
        <v>135</v>
      </c>
      <c r="Y3" s="32" t="s">
        <v>61</v>
      </c>
      <c r="Z3" s="32" t="s">
        <v>374</v>
      </c>
      <c r="AA3" s="60" t="s">
        <v>340</v>
      </c>
      <c r="AB3" s="60" t="s">
        <v>468</v>
      </c>
      <c r="AC3" s="61" t="s">
        <v>127</v>
      </c>
      <c r="AD3" s="28"/>
      <c r="AE3" s="34" t="s">
        <v>157</v>
      </c>
      <c r="AF3" s="30"/>
      <c r="AG3" s="40" t="s">
        <v>217</v>
      </c>
      <c r="AI3" s="39" t="s">
        <v>167</v>
      </c>
      <c r="AK3" s="39" t="str">
        <f>CHAR(CODE(AK2)+1)</f>
        <v>B</v>
      </c>
      <c r="AM3" s="54"/>
      <c r="AN3" s="54"/>
      <c r="AP3" s="40" t="s">
        <v>217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547</v>
      </c>
      <c r="W4" s="32" t="s">
        <v>136</v>
      </c>
      <c r="Y4" s="32" t="s">
        <v>247</v>
      </c>
      <c r="Z4" s="32" t="s">
        <v>375</v>
      </c>
      <c r="AA4" s="60" t="s">
        <v>341</v>
      </c>
      <c r="AB4" s="60" t="s">
        <v>469</v>
      </c>
      <c r="AC4" s="60" t="s">
        <v>128</v>
      </c>
      <c r="AD4" s="28"/>
      <c r="AE4" s="34" t="s">
        <v>158</v>
      </c>
      <c r="AF4" s="30"/>
      <c r="AG4" s="40" t="s">
        <v>218</v>
      </c>
      <c r="AI4" s="39" t="s">
        <v>169</v>
      </c>
      <c r="AK4" s="39" t="str">
        <f t="shared" ref="AK4:AK49" si="7">CHAR(CODE(AK3)+1)</f>
        <v>C</v>
      </c>
      <c r="AM4" s="54"/>
      <c r="AN4" s="54"/>
      <c r="AP4" s="40" t="s">
        <v>218</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522</v>
      </c>
      <c r="Y5" s="32" t="s">
        <v>248</v>
      </c>
      <c r="Z5" s="32" t="s">
        <v>376</v>
      </c>
      <c r="AA5" s="60" t="s">
        <v>342</v>
      </c>
      <c r="AB5" s="60" t="s">
        <v>470</v>
      </c>
      <c r="AC5" s="60" t="s">
        <v>159</v>
      </c>
      <c r="AD5" s="31"/>
      <c r="AE5" s="34" t="s">
        <v>227</v>
      </c>
      <c r="AF5" s="30"/>
      <c r="AG5" s="40" t="s">
        <v>219</v>
      </c>
      <c r="AI5" s="39" t="s">
        <v>245</v>
      </c>
      <c r="AK5" s="39" t="str">
        <f t="shared" si="7"/>
        <v>D</v>
      </c>
      <c r="AP5" s="40" t="s">
        <v>219</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229</v>
      </c>
      <c r="W6" s="32" t="s">
        <v>524</v>
      </c>
      <c r="Y6" s="32" t="s">
        <v>249</v>
      </c>
      <c r="Z6" s="32" t="s">
        <v>377</v>
      </c>
      <c r="AA6" s="60" t="s">
        <v>343</v>
      </c>
      <c r="AB6" s="60" t="s">
        <v>471</v>
      </c>
      <c r="AC6" s="60" t="s">
        <v>129</v>
      </c>
      <c r="AD6" s="31"/>
      <c r="AE6" s="34" t="s">
        <v>225</v>
      </c>
      <c r="AF6" s="30"/>
      <c r="AG6" s="40" t="s">
        <v>220</v>
      </c>
      <c r="AI6" s="39" t="s">
        <v>246</v>
      </c>
      <c r="AK6" s="39" t="str">
        <f>CHAR(CODE(AK5)+1)</f>
        <v>E</v>
      </c>
      <c r="AP6" s="40" t="s">
        <v>220</v>
      </c>
    </row>
    <row r="7" spans="1:42" ht="13.5" customHeight="1" x14ac:dyDescent="0.15">
      <c r="A7" s="14" t="s">
        <v>82</v>
      </c>
      <c r="B7" s="15"/>
      <c r="C7" s="13" t="str">
        <f t="shared" si="0"/>
        <v/>
      </c>
      <c r="D7" s="13" t="str">
        <f t="shared" si="8"/>
        <v/>
      </c>
      <c r="F7" s="18" t="s">
        <v>178</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137</v>
      </c>
      <c r="Y7" s="32" t="s">
        <v>250</v>
      </c>
      <c r="Z7" s="32" t="s">
        <v>378</v>
      </c>
      <c r="AA7" s="60" t="s">
        <v>344</v>
      </c>
      <c r="AB7" s="60" t="s">
        <v>472</v>
      </c>
      <c r="AC7" s="31"/>
      <c r="AD7" s="31"/>
      <c r="AE7" s="32" t="s">
        <v>129</v>
      </c>
      <c r="AF7" s="30"/>
      <c r="AG7" s="40" t="s">
        <v>221</v>
      </c>
      <c r="AH7" s="56"/>
      <c r="AI7" s="40" t="s">
        <v>236</v>
      </c>
      <c r="AK7" s="39" t="str">
        <f>CHAR(CODE(AK6)+1)</f>
        <v>F</v>
      </c>
      <c r="AP7" s="40" t="s">
        <v>221</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243</v>
      </c>
      <c r="W8" s="32" t="s">
        <v>138</v>
      </c>
      <c r="Y8" s="32" t="s">
        <v>251</v>
      </c>
      <c r="Z8" s="32" t="s">
        <v>379</v>
      </c>
      <c r="AA8" s="60" t="s">
        <v>345</v>
      </c>
      <c r="AB8" s="60" t="s">
        <v>473</v>
      </c>
      <c r="AC8" s="31"/>
      <c r="AD8" s="31"/>
      <c r="AE8" s="31"/>
      <c r="AF8" s="30"/>
      <c r="AG8" s="40" t="s">
        <v>222</v>
      </c>
      <c r="AI8" s="39" t="s">
        <v>237</v>
      </c>
      <c r="AK8" s="39" t="str">
        <f t="shared" si="7"/>
        <v>G</v>
      </c>
      <c r="AP8" s="40" t="s">
        <v>222</v>
      </c>
    </row>
    <row r="9" spans="1:42" ht="13.5" customHeight="1" x14ac:dyDescent="0.15">
      <c r="A9" s="14" t="s">
        <v>84</v>
      </c>
      <c r="B9" s="15"/>
      <c r="C9" s="13" t="str">
        <f t="shared" si="0"/>
        <v/>
      </c>
      <c r="D9" s="13" t="str">
        <f t="shared" si="8"/>
        <v/>
      </c>
      <c r="F9" s="18" t="s">
        <v>179</v>
      </c>
      <c r="G9" s="17"/>
      <c r="H9" s="13" t="str">
        <f t="shared" si="1"/>
        <v/>
      </c>
      <c r="I9" s="13" t="str">
        <f t="shared" si="5"/>
        <v>一般会計</v>
      </c>
      <c r="K9" s="14" t="s">
        <v>101</v>
      </c>
      <c r="L9" s="15"/>
      <c r="M9" s="13" t="str">
        <f t="shared" si="2"/>
        <v/>
      </c>
      <c r="N9" s="13" t="str">
        <f t="shared" si="6"/>
        <v/>
      </c>
      <c r="O9" s="13"/>
      <c r="P9" s="13"/>
      <c r="Q9" s="19"/>
      <c r="T9" s="13"/>
      <c r="U9" s="32" t="s">
        <v>244</v>
      </c>
      <c r="W9" s="32" t="s">
        <v>139</v>
      </c>
      <c r="Y9" s="32" t="s">
        <v>252</v>
      </c>
      <c r="Z9" s="32" t="s">
        <v>380</v>
      </c>
      <c r="AA9" s="60" t="s">
        <v>346</v>
      </c>
      <c r="AB9" s="60" t="s">
        <v>474</v>
      </c>
      <c r="AC9" s="31"/>
      <c r="AD9" s="31"/>
      <c r="AE9" s="31"/>
      <c r="AF9" s="30"/>
      <c r="AG9" s="40" t="s">
        <v>223</v>
      </c>
      <c r="AI9" s="53"/>
      <c r="AK9" s="39" t="str">
        <f t="shared" si="7"/>
        <v>H</v>
      </c>
      <c r="AP9" s="40" t="s">
        <v>223</v>
      </c>
    </row>
    <row r="10" spans="1:42" ht="13.5" customHeight="1" x14ac:dyDescent="0.15">
      <c r="A10" s="14" t="s">
        <v>197</v>
      </c>
      <c r="B10" s="15"/>
      <c r="C10" s="13" t="str">
        <f t="shared" si="0"/>
        <v/>
      </c>
      <c r="D10" s="13" t="str">
        <f t="shared" si="8"/>
        <v/>
      </c>
      <c r="F10" s="18" t="s">
        <v>108</v>
      </c>
      <c r="G10" s="17"/>
      <c r="H10" s="13" t="str">
        <f t="shared" si="1"/>
        <v/>
      </c>
      <c r="I10" s="13" t="str">
        <f t="shared" si="5"/>
        <v>一般会計</v>
      </c>
      <c r="K10" s="14" t="s">
        <v>198</v>
      </c>
      <c r="L10" s="15"/>
      <c r="M10" s="13" t="str">
        <f t="shared" si="2"/>
        <v/>
      </c>
      <c r="N10" s="13" t="str">
        <f t="shared" si="6"/>
        <v/>
      </c>
      <c r="O10" s="13"/>
      <c r="P10" s="13" t="str">
        <f>S8</f>
        <v>直接実施、委託・請負</v>
      </c>
      <c r="Q10" s="19"/>
      <c r="T10" s="13"/>
      <c r="W10" s="32" t="s">
        <v>140</v>
      </c>
      <c r="Y10" s="32" t="s">
        <v>253</v>
      </c>
      <c r="Z10" s="32" t="s">
        <v>381</v>
      </c>
      <c r="AA10" s="60" t="s">
        <v>347</v>
      </c>
      <c r="AB10" s="60" t="s">
        <v>475</v>
      </c>
      <c r="AC10" s="31"/>
      <c r="AD10" s="31"/>
      <c r="AE10" s="31"/>
      <c r="AF10" s="30"/>
      <c r="AG10" s="40" t="s">
        <v>211</v>
      </c>
      <c r="AK10" s="39" t="str">
        <f t="shared" si="7"/>
        <v>I</v>
      </c>
      <c r="AP10" s="39" t="s">
        <v>209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554</v>
      </c>
      <c r="M11" s="13" t="str">
        <f t="shared" si="2"/>
        <v>その他の事項経費</v>
      </c>
      <c r="N11" s="13" t="str">
        <f t="shared" si="6"/>
        <v>その他の事項経費</v>
      </c>
      <c r="O11" s="13"/>
      <c r="P11" s="13"/>
      <c r="Q11" s="19"/>
      <c r="T11" s="13"/>
      <c r="W11" s="32" t="s">
        <v>544</v>
      </c>
      <c r="Y11" s="32" t="s">
        <v>254</v>
      </c>
      <c r="Z11" s="32" t="s">
        <v>382</v>
      </c>
      <c r="AA11" s="60" t="s">
        <v>348</v>
      </c>
      <c r="AB11" s="60" t="s">
        <v>476</v>
      </c>
      <c r="AC11" s="31"/>
      <c r="AD11" s="31"/>
      <c r="AE11" s="31"/>
      <c r="AF11" s="30"/>
      <c r="AG11" s="39" t="s">
        <v>214</v>
      </c>
      <c r="AK11" s="39"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499</v>
      </c>
      <c r="W12" s="32" t="s">
        <v>141</v>
      </c>
      <c r="Y12" s="32" t="s">
        <v>255</v>
      </c>
      <c r="Z12" s="32" t="s">
        <v>383</v>
      </c>
      <c r="AA12" s="60" t="s">
        <v>349</v>
      </c>
      <c r="AB12" s="60" t="s">
        <v>477</v>
      </c>
      <c r="AC12" s="31"/>
      <c r="AD12" s="31"/>
      <c r="AE12" s="31"/>
      <c r="AF12" s="30"/>
      <c r="AG12" s="39" t="s">
        <v>212</v>
      </c>
      <c r="AK12" s="39"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160</v>
      </c>
      <c r="W13" s="32" t="s">
        <v>142</v>
      </c>
      <c r="Y13" s="32" t="s">
        <v>256</v>
      </c>
      <c r="Z13" s="32" t="s">
        <v>384</v>
      </c>
      <c r="AA13" s="60" t="s">
        <v>350</v>
      </c>
      <c r="AB13" s="60" t="s">
        <v>478</v>
      </c>
      <c r="AC13" s="31"/>
      <c r="AD13" s="31"/>
      <c r="AE13" s="31"/>
      <c r="AF13" s="30"/>
      <c r="AG13" s="39" t="s">
        <v>213</v>
      </c>
      <c r="AK13" s="39"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500</v>
      </c>
      <c r="W14" s="32" t="s">
        <v>143</v>
      </c>
      <c r="Y14" s="32" t="s">
        <v>257</v>
      </c>
      <c r="Z14" s="32" t="s">
        <v>385</v>
      </c>
      <c r="AA14" s="60" t="s">
        <v>351</v>
      </c>
      <c r="AB14" s="60" t="s">
        <v>479</v>
      </c>
      <c r="AC14" s="31"/>
      <c r="AD14" s="31"/>
      <c r="AE14" s="31"/>
      <c r="AF14" s="30"/>
      <c r="AG14" s="53"/>
      <c r="AK14" s="39"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501</v>
      </c>
      <c r="W15" s="32" t="s">
        <v>144</v>
      </c>
      <c r="Y15" s="32" t="s">
        <v>258</v>
      </c>
      <c r="Z15" s="32" t="s">
        <v>386</v>
      </c>
      <c r="AA15" s="60" t="s">
        <v>352</v>
      </c>
      <c r="AB15" s="60" t="s">
        <v>480</v>
      </c>
      <c r="AC15" s="31"/>
      <c r="AD15" s="31"/>
      <c r="AE15" s="31"/>
      <c r="AF15" s="30"/>
      <c r="AG15" s="54"/>
      <c r="AK15" s="39"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502</v>
      </c>
      <c r="W16" s="32" t="s">
        <v>145</v>
      </c>
      <c r="Y16" s="32" t="s">
        <v>259</v>
      </c>
      <c r="Z16" s="32" t="s">
        <v>387</v>
      </c>
      <c r="AA16" s="60" t="s">
        <v>353</v>
      </c>
      <c r="AB16" s="60" t="s">
        <v>481</v>
      </c>
      <c r="AC16" s="31"/>
      <c r="AD16" s="31"/>
      <c r="AE16" s="31"/>
      <c r="AF16" s="30"/>
      <c r="AG16" s="54"/>
      <c r="AK16" s="39"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520</v>
      </c>
      <c r="W17" s="32" t="s">
        <v>146</v>
      </c>
      <c r="Y17" s="32" t="s">
        <v>260</v>
      </c>
      <c r="Z17" s="32" t="s">
        <v>388</v>
      </c>
      <c r="AA17" s="60" t="s">
        <v>354</v>
      </c>
      <c r="AB17" s="60" t="s">
        <v>482</v>
      </c>
      <c r="AC17" s="31"/>
      <c r="AD17" s="31"/>
      <c r="AE17" s="31"/>
      <c r="AF17" s="30"/>
      <c r="AG17" s="54"/>
      <c r="AK17" s="39"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503</v>
      </c>
      <c r="W18" s="32" t="s">
        <v>147</v>
      </c>
      <c r="Y18" s="32" t="s">
        <v>261</v>
      </c>
      <c r="Z18" s="32" t="s">
        <v>389</v>
      </c>
      <c r="AA18" s="60" t="s">
        <v>355</v>
      </c>
      <c r="AB18" s="60" t="s">
        <v>483</v>
      </c>
      <c r="AC18" s="31"/>
      <c r="AD18" s="31"/>
      <c r="AE18" s="31"/>
      <c r="AF18" s="30"/>
      <c r="AK18" s="39" t="str">
        <f t="shared" si="7"/>
        <v>Q</v>
      </c>
    </row>
    <row r="19" spans="1:37" ht="13.5" customHeight="1" x14ac:dyDescent="0.15">
      <c r="A19" s="14" t="s">
        <v>189</v>
      </c>
      <c r="B19" s="15"/>
      <c r="C19" s="13" t="str">
        <f t="shared" si="9"/>
        <v/>
      </c>
      <c r="D19" s="13" t="str">
        <f t="shared" si="8"/>
        <v/>
      </c>
      <c r="F19" s="18" t="s">
        <v>117</v>
      </c>
      <c r="G19" s="17"/>
      <c r="H19" s="13" t="str">
        <f t="shared" si="1"/>
        <v/>
      </c>
      <c r="I19" s="13" t="str">
        <f t="shared" si="5"/>
        <v>一般会計</v>
      </c>
      <c r="K19" s="13"/>
      <c r="L19" s="13"/>
      <c r="O19" s="13"/>
      <c r="P19" s="13"/>
      <c r="Q19" s="19"/>
      <c r="T19" s="13"/>
      <c r="U19" s="32" t="s">
        <v>504</v>
      </c>
      <c r="W19" s="32" t="s">
        <v>148</v>
      </c>
      <c r="Y19" s="32" t="s">
        <v>262</v>
      </c>
      <c r="Z19" s="32" t="s">
        <v>390</v>
      </c>
      <c r="AA19" s="60" t="s">
        <v>356</v>
      </c>
      <c r="AB19" s="60" t="s">
        <v>484</v>
      </c>
      <c r="AC19" s="31"/>
      <c r="AD19" s="31"/>
      <c r="AE19" s="31"/>
      <c r="AF19" s="30"/>
      <c r="AK19" s="39" t="str">
        <f t="shared" si="7"/>
        <v>R</v>
      </c>
    </row>
    <row r="20" spans="1:37" ht="13.5" customHeight="1" x14ac:dyDescent="0.15">
      <c r="A20" s="14" t="s">
        <v>190</v>
      </c>
      <c r="B20" s="15"/>
      <c r="C20" s="13" t="str">
        <f t="shared" si="9"/>
        <v/>
      </c>
      <c r="D20" s="13" t="str">
        <f t="shared" si="8"/>
        <v/>
      </c>
      <c r="F20" s="18" t="s">
        <v>188</v>
      </c>
      <c r="G20" s="17"/>
      <c r="H20" s="13" t="str">
        <f t="shared" si="1"/>
        <v/>
      </c>
      <c r="I20" s="13" t="str">
        <f t="shared" si="5"/>
        <v>一般会計</v>
      </c>
      <c r="K20" s="13"/>
      <c r="L20" s="13"/>
      <c r="O20" s="13"/>
      <c r="P20" s="13"/>
      <c r="Q20" s="19"/>
      <c r="T20" s="13"/>
      <c r="U20" s="32" t="s">
        <v>505</v>
      </c>
      <c r="W20" s="32" t="s">
        <v>149</v>
      </c>
      <c r="Y20" s="32" t="s">
        <v>263</v>
      </c>
      <c r="Z20" s="32" t="s">
        <v>391</v>
      </c>
      <c r="AA20" s="60" t="s">
        <v>357</v>
      </c>
      <c r="AB20" s="60" t="s">
        <v>485</v>
      </c>
      <c r="AC20" s="31"/>
      <c r="AD20" s="31"/>
      <c r="AE20" s="31"/>
      <c r="AF20" s="30"/>
      <c r="AK20" s="39" t="str">
        <f t="shared" si="7"/>
        <v>S</v>
      </c>
    </row>
    <row r="21" spans="1:37" ht="13.5" customHeight="1" x14ac:dyDescent="0.15">
      <c r="A21" s="14" t="s">
        <v>191</v>
      </c>
      <c r="B21" s="15"/>
      <c r="C21" s="13" t="str">
        <f t="shared" si="9"/>
        <v/>
      </c>
      <c r="D21" s="13" t="str">
        <f t="shared" si="8"/>
        <v/>
      </c>
      <c r="F21" s="18" t="s">
        <v>118</v>
      </c>
      <c r="G21" s="17"/>
      <c r="H21" s="13" t="str">
        <f t="shared" si="1"/>
        <v/>
      </c>
      <c r="I21" s="13" t="str">
        <f t="shared" si="5"/>
        <v>一般会計</v>
      </c>
      <c r="K21" s="13"/>
      <c r="L21" s="13"/>
      <c r="O21" s="13"/>
      <c r="P21" s="13"/>
      <c r="Q21" s="19"/>
      <c r="T21" s="13"/>
      <c r="U21" s="32" t="s">
        <v>506</v>
      </c>
      <c r="W21" s="32" t="s">
        <v>150</v>
      </c>
      <c r="Y21" s="32" t="s">
        <v>264</v>
      </c>
      <c r="Z21" s="32" t="s">
        <v>392</v>
      </c>
      <c r="AA21" s="60" t="s">
        <v>358</v>
      </c>
      <c r="AB21" s="60" t="s">
        <v>486</v>
      </c>
      <c r="AC21" s="31"/>
      <c r="AD21" s="31"/>
      <c r="AE21" s="31"/>
      <c r="AF21" s="30"/>
      <c r="AK21" s="39" t="str">
        <f t="shared" si="7"/>
        <v>T</v>
      </c>
    </row>
    <row r="22" spans="1:37" ht="13.5" customHeight="1" x14ac:dyDescent="0.15">
      <c r="A22" s="14" t="s">
        <v>192</v>
      </c>
      <c r="B22" s="15" t="s">
        <v>554</v>
      </c>
      <c r="C22" s="13" t="str">
        <f t="shared" si="9"/>
        <v>2020年東京オリパラ</v>
      </c>
      <c r="D22" s="13" t="str">
        <f>IF(C22="",D21,IF(D21&lt;&gt;"",CONCATENATE(D21,"、",C22),C22))</f>
        <v>2020年東京オリパラ</v>
      </c>
      <c r="F22" s="18" t="s">
        <v>119</v>
      </c>
      <c r="G22" s="17"/>
      <c r="H22" s="13" t="str">
        <f t="shared" si="1"/>
        <v/>
      </c>
      <c r="I22" s="13" t="str">
        <f t="shared" si="5"/>
        <v>一般会計</v>
      </c>
      <c r="K22" s="13"/>
      <c r="L22" s="13"/>
      <c r="O22" s="13"/>
      <c r="P22" s="13"/>
      <c r="Q22" s="19"/>
      <c r="T22" s="13"/>
      <c r="U22" s="32" t="s">
        <v>546</v>
      </c>
      <c r="W22" s="32" t="s">
        <v>151</v>
      </c>
      <c r="Y22" s="32" t="s">
        <v>265</v>
      </c>
      <c r="Z22" s="32" t="s">
        <v>393</v>
      </c>
      <c r="AA22" s="60" t="s">
        <v>359</v>
      </c>
      <c r="AB22" s="60" t="s">
        <v>487</v>
      </c>
      <c r="AC22" s="31"/>
      <c r="AD22" s="31"/>
      <c r="AE22" s="31"/>
      <c r="AF22" s="30"/>
      <c r="AK22" s="39" t="str">
        <f t="shared" si="7"/>
        <v>U</v>
      </c>
    </row>
    <row r="23" spans="1:37" ht="13.5" customHeight="1" x14ac:dyDescent="0.15">
      <c r="A23" s="59" t="s">
        <v>238</v>
      </c>
      <c r="B23" s="15"/>
      <c r="C23" s="13" t="str">
        <f t="shared" si="9"/>
        <v/>
      </c>
      <c r="D23" s="13" t="str">
        <f>IF(C23="",D22,IF(D22&lt;&gt;"",CONCATENATE(D22,"、",C23),C23))</f>
        <v>2020年東京オリパラ</v>
      </c>
      <c r="F23" s="18" t="s">
        <v>120</v>
      </c>
      <c r="G23" s="17"/>
      <c r="H23" s="13" t="str">
        <f t="shared" si="1"/>
        <v/>
      </c>
      <c r="I23" s="13" t="str">
        <f t="shared" si="5"/>
        <v>一般会計</v>
      </c>
      <c r="K23" s="13"/>
      <c r="L23" s="13"/>
      <c r="O23" s="13"/>
      <c r="P23" s="13"/>
      <c r="Q23" s="19"/>
      <c r="T23" s="13"/>
      <c r="U23" s="32" t="s">
        <v>507</v>
      </c>
      <c r="W23" s="32" t="s">
        <v>152</v>
      </c>
      <c r="Y23" s="32" t="s">
        <v>266</v>
      </c>
      <c r="Z23" s="32" t="s">
        <v>394</v>
      </c>
      <c r="AA23" s="60" t="s">
        <v>360</v>
      </c>
      <c r="AB23" s="60" t="s">
        <v>488</v>
      </c>
      <c r="AC23" s="31"/>
      <c r="AD23" s="31"/>
      <c r="AE23" s="31"/>
      <c r="AF23" s="30"/>
      <c r="AK23" s="39" t="str">
        <f t="shared" si="7"/>
        <v>V</v>
      </c>
    </row>
    <row r="24" spans="1:37" ht="13.5" customHeight="1" x14ac:dyDescent="0.15">
      <c r="A24" s="69"/>
      <c r="B24" s="57"/>
      <c r="F24" s="18" t="s">
        <v>240</v>
      </c>
      <c r="G24" s="17"/>
      <c r="H24" s="13" t="str">
        <f t="shared" si="1"/>
        <v/>
      </c>
      <c r="I24" s="13" t="str">
        <f t="shared" si="5"/>
        <v>一般会計</v>
      </c>
      <c r="K24" s="13"/>
      <c r="L24" s="13"/>
      <c r="O24" s="13"/>
      <c r="P24" s="13"/>
      <c r="Q24" s="19"/>
      <c r="T24" s="13"/>
      <c r="U24" s="32" t="s">
        <v>508</v>
      </c>
      <c r="W24" s="32" t="s">
        <v>153</v>
      </c>
      <c r="Y24" s="32" t="s">
        <v>267</v>
      </c>
      <c r="Z24" s="32" t="s">
        <v>395</v>
      </c>
      <c r="AA24" s="60" t="s">
        <v>361</v>
      </c>
      <c r="AB24" s="60" t="s">
        <v>489</v>
      </c>
      <c r="AC24" s="31"/>
      <c r="AD24" s="31"/>
      <c r="AE24" s="31"/>
      <c r="AF24" s="30"/>
      <c r="AK24" s="39" t="str">
        <f>CHAR(CODE(AK23)+1)</f>
        <v>W</v>
      </c>
    </row>
    <row r="25" spans="1:37" ht="13.5" customHeight="1" x14ac:dyDescent="0.15">
      <c r="A25" s="58"/>
      <c r="B25" s="57"/>
      <c r="F25" s="18" t="s">
        <v>121</v>
      </c>
      <c r="G25" s="17"/>
      <c r="H25" s="13" t="str">
        <f t="shared" si="1"/>
        <v/>
      </c>
      <c r="I25" s="13" t="str">
        <f t="shared" si="5"/>
        <v>一般会計</v>
      </c>
      <c r="K25" s="13"/>
      <c r="L25" s="13"/>
      <c r="O25" s="13"/>
      <c r="P25" s="13"/>
      <c r="Q25" s="19"/>
      <c r="T25" s="13"/>
      <c r="U25" s="32" t="s">
        <v>509</v>
      </c>
      <c r="W25" s="52"/>
      <c r="Y25" s="32" t="s">
        <v>268</v>
      </c>
      <c r="Z25" s="32" t="s">
        <v>396</v>
      </c>
      <c r="AA25" s="60" t="s">
        <v>362</v>
      </c>
      <c r="AB25" s="60" t="s">
        <v>490</v>
      </c>
      <c r="AC25" s="31"/>
      <c r="AD25" s="31"/>
      <c r="AE25" s="31"/>
      <c r="AF25" s="30"/>
      <c r="AK25" s="39" t="str">
        <f t="shared" si="7"/>
        <v>X</v>
      </c>
    </row>
    <row r="26" spans="1:37" ht="13.5" customHeight="1" x14ac:dyDescent="0.15">
      <c r="A26" s="58"/>
      <c r="B26" s="57"/>
      <c r="F26" s="18" t="s">
        <v>122</v>
      </c>
      <c r="G26" s="17"/>
      <c r="H26" s="13" t="str">
        <f t="shared" si="1"/>
        <v/>
      </c>
      <c r="I26" s="13" t="str">
        <f t="shared" si="5"/>
        <v>一般会計</v>
      </c>
      <c r="K26" s="13"/>
      <c r="L26" s="13"/>
      <c r="O26" s="13"/>
      <c r="P26" s="13"/>
      <c r="Q26" s="19"/>
      <c r="T26" s="13"/>
      <c r="U26" s="32" t="s">
        <v>510</v>
      </c>
      <c r="Y26" s="32" t="s">
        <v>269</v>
      </c>
      <c r="Z26" s="32" t="s">
        <v>397</v>
      </c>
      <c r="AA26" s="60" t="s">
        <v>363</v>
      </c>
      <c r="AB26" s="60" t="s">
        <v>491</v>
      </c>
      <c r="AC26" s="31"/>
      <c r="AD26" s="31"/>
      <c r="AE26" s="31"/>
      <c r="AF26" s="30"/>
      <c r="AK26" s="39" t="str">
        <f t="shared" si="7"/>
        <v>Y</v>
      </c>
    </row>
    <row r="27" spans="1:37" ht="13.5" customHeight="1" x14ac:dyDescent="0.15">
      <c r="A27" s="13" t="str">
        <f>IF(D23="", "-", D23)</f>
        <v>2020年東京オリパラ</v>
      </c>
      <c r="B27" s="13"/>
      <c r="F27" s="18" t="s">
        <v>123</v>
      </c>
      <c r="G27" s="17"/>
      <c r="H27" s="13" t="str">
        <f t="shared" si="1"/>
        <v/>
      </c>
      <c r="I27" s="13" t="str">
        <f t="shared" si="5"/>
        <v>一般会計</v>
      </c>
      <c r="K27" s="13"/>
      <c r="L27" s="13"/>
      <c r="O27" s="13"/>
      <c r="P27" s="13"/>
      <c r="Q27" s="19"/>
      <c r="T27" s="13"/>
      <c r="U27" s="32" t="s">
        <v>511</v>
      </c>
      <c r="Y27" s="32" t="s">
        <v>270</v>
      </c>
      <c r="Z27" s="32" t="s">
        <v>398</v>
      </c>
      <c r="AA27" s="60" t="s">
        <v>364</v>
      </c>
      <c r="AB27" s="60" t="s">
        <v>492</v>
      </c>
      <c r="AC27" s="31"/>
      <c r="AD27" s="31"/>
      <c r="AE27" s="31"/>
      <c r="AF27" s="30"/>
      <c r="AK27" s="39"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512</v>
      </c>
      <c r="Y28" s="32" t="s">
        <v>271</v>
      </c>
      <c r="Z28" s="32" t="s">
        <v>399</v>
      </c>
      <c r="AA28" s="60" t="s">
        <v>365</v>
      </c>
      <c r="AB28" s="60" t="s">
        <v>493</v>
      </c>
      <c r="AC28" s="31"/>
      <c r="AD28" s="31"/>
      <c r="AE28" s="31"/>
      <c r="AF28" s="30"/>
      <c r="AK28" s="39" t="s">
        <v>174</v>
      </c>
    </row>
    <row r="29" spans="1:37" ht="13.5" customHeight="1" x14ac:dyDescent="0.15">
      <c r="A29" s="13"/>
      <c r="B29" s="13"/>
      <c r="F29" s="18" t="s">
        <v>180</v>
      </c>
      <c r="G29" s="17"/>
      <c r="H29" s="13" t="str">
        <f t="shared" si="1"/>
        <v/>
      </c>
      <c r="I29" s="13" t="str">
        <f t="shared" si="5"/>
        <v>一般会計</v>
      </c>
      <c r="K29" s="13"/>
      <c r="L29" s="13"/>
      <c r="O29" s="13"/>
      <c r="P29" s="13"/>
      <c r="Q29" s="19"/>
      <c r="T29" s="13"/>
      <c r="U29" s="32" t="s">
        <v>513</v>
      </c>
      <c r="Y29" s="32" t="s">
        <v>272</v>
      </c>
      <c r="Z29" s="32" t="s">
        <v>400</v>
      </c>
      <c r="AA29" s="60" t="s">
        <v>366</v>
      </c>
      <c r="AB29" s="60" t="s">
        <v>494</v>
      </c>
      <c r="AC29" s="31"/>
      <c r="AD29" s="31"/>
      <c r="AE29" s="31"/>
      <c r="AF29" s="30"/>
      <c r="AK29" s="39"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2" t="s">
        <v>514</v>
      </c>
      <c r="Y30" s="32" t="s">
        <v>273</v>
      </c>
      <c r="Z30" s="32" t="s">
        <v>401</v>
      </c>
      <c r="AA30" s="60" t="s">
        <v>367</v>
      </c>
      <c r="AB30" s="60" t="s">
        <v>495</v>
      </c>
      <c r="AC30" s="31"/>
      <c r="AD30" s="31"/>
      <c r="AE30" s="31"/>
      <c r="AF30" s="30"/>
      <c r="AK30" s="39"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2" t="s">
        <v>515</v>
      </c>
      <c r="Y31" s="32" t="s">
        <v>274</v>
      </c>
      <c r="Z31" s="32" t="s">
        <v>402</v>
      </c>
      <c r="AA31" s="60" t="s">
        <v>368</v>
      </c>
      <c r="AB31" s="60" t="s">
        <v>496</v>
      </c>
      <c r="AC31" s="31"/>
      <c r="AD31" s="31"/>
      <c r="AE31" s="31"/>
      <c r="AF31" s="30"/>
      <c r="AK31" s="39"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2" t="s">
        <v>516</v>
      </c>
      <c r="Y32" s="32" t="s">
        <v>275</v>
      </c>
      <c r="Z32" s="32" t="s">
        <v>403</v>
      </c>
      <c r="AA32" s="60" t="s">
        <v>62</v>
      </c>
      <c r="AB32" s="60" t="s">
        <v>62</v>
      </c>
      <c r="AC32" s="31"/>
      <c r="AD32" s="31"/>
      <c r="AE32" s="31"/>
      <c r="AF32" s="30"/>
      <c r="AK32" s="39"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2" t="s">
        <v>517</v>
      </c>
      <c r="Y33" s="32" t="s">
        <v>276</v>
      </c>
      <c r="Z33" s="32" t="s">
        <v>404</v>
      </c>
      <c r="AA33" s="52"/>
      <c r="AB33" s="31"/>
      <c r="AC33" s="31"/>
      <c r="AD33" s="31"/>
      <c r="AE33" s="31"/>
      <c r="AF33" s="30"/>
      <c r="AK33" s="39"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2" t="s">
        <v>518</v>
      </c>
      <c r="Y34" s="32" t="s">
        <v>277</v>
      </c>
      <c r="Z34" s="32" t="s">
        <v>405</v>
      </c>
      <c r="AB34" s="31"/>
      <c r="AC34" s="31"/>
      <c r="AD34" s="31"/>
      <c r="AE34" s="31"/>
      <c r="AF34" s="30"/>
      <c r="AK34" s="39"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2" t="s">
        <v>519</v>
      </c>
      <c r="Y35" s="32" t="s">
        <v>278</v>
      </c>
      <c r="Z35" s="32" t="s">
        <v>406</v>
      </c>
      <c r="AC35" s="31"/>
      <c r="AF35" s="30"/>
      <c r="AK35" s="39"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2" t="s">
        <v>279</v>
      </c>
      <c r="Z36" s="32" t="s">
        <v>407</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280</v>
      </c>
      <c r="Z37" s="32" t="s">
        <v>408</v>
      </c>
      <c r="AF37" s="30"/>
      <c r="AK37" s="39" t="str">
        <f t="shared" si="7"/>
        <v>j</v>
      </c>
    </row>
    <row r="38" spans="1:37" x14ac:dyDescent="0.15">
      <c r="A38" s="13"/>
      <c r="B38" s="13"/>
      <c r="F38" s="13"/>
      <c r="G38" s="19"/>
      <c r="K38" s="13"/>
      <c r="L38" s="13"/>
      <c r="O38" s="13"/>
      <c r="P38" s="13"/>
      <c r="Q38" s="19"/>
      <c r="T38" s="13"/>
      <c r="Y38" s="32" t="s">
        <v>281</v>
      </c>
      <c r="Z38" s="32" t="s">
        <v>409</v>
      </c>
      <c r="AF38" s="30"/>
      <c r="AK38" s="39" t="str">
        <f t="shared" si="7"/>
        <v>k</v>
      </c>
    </row>
    <row r="39" spans="1:37" x14ac:dyDescent="0.15">
      <c r="A39" s="13"/>
      <c r="B39" s="13"/>
      <c r="F39" s="13" t="str">
        <f>I37</f>
        <v>一般会計</v>
      </c>
      <c r="G39" s="19"/>
      <c r="K39" s="13"/>
      <c r="L39" s="13"/>
      <c r="O39" s="13"/>
      <c r="P39" s="13"/>
      <c r="Q39" s="19"/>
      <c r="T39" s="13"/>
      <c r="U39" s="32" t="s">
        <v>521</v>
      </c>
      <c r="Y39" s="32" t="s">
        <v>282</v>
      </c>
      <c r="Z39" s="32" t="s">
        <v>410</v>
      </c>
      <c r="AF39" s="30"/>
      <c r="AK39" s="39" t="str">
        <f t="shared" si="7"/>
        <v>l</v>
      </c>
    </row>
    <row r="40" spans="1:37" x14ac:dyDescent="0.15">
      <c r="A40" s="13"/>
      <c r="B40" s="13"/>
      <c r="F40" s="13"/>
      <c r="G40" s="19"/>
      <c r="K40" s="13"/>
      <c r="L40" s="13"/>
      <c r="O40" s="13"/>
      <c r="P40" s="13"/>
      <c r="Q40" s="19"/>
      <c r="T40" s="13"/>
      <c r="U40" s="32"/>
      <c r="Y40" s="32" t="s">
        <v>283</v>
      </c>
      <c r="Z40" s="32" t="s">
        <v>411</v>
      </c>
      <c r="AF40" s="30"/>
      <c r="AK40" s="39" t="str">
        <f t="shared" si="7"/>
        <v>m</v>
      </c>
    </row>
    <row r="41" spans="1:37" x14ac:dyDescent="0.15">
      <c r="A41" s="13"/>
      <c r="B41" s="13"/>
      <c r="F41" s="13"/>
      <c r="G41" s="19"/>
      <c r="K41" s="13"/>
      <c r="L41" s="13"/>
      <c r="O41" s="13"/>
      <c r="P41" s="13"/>
      <c r="Q41" s="19"/>
      <c r="T41" s="13"/>
      <c r="U41" s="32" t="s">
        <v>230</v>
      </c>
      <c r="Y41" s="32" t="s">
        <v>284</v>
      </c>
      <c r="Z41" s="32" t="s">
        <v>412</v>
      </c>
      <c r="AF41" s="30"/>
      <c r="AK41" s="39" t="str">
        <f t="shared" si="7"/>
        <v>n</v>
      </c>
    </row>
    <row r="42" spans="1:37" x14ac:dyDescent="0.15">
      <c r="A42" s="13"/>
      <c r="B42" s="13"/>
      <c r="F42" s="13"/>
      <c r="G42" s="19"/>
      <c r="K42" s="13"/>
      <c r="L42" s="13"/>
      <c r="O42" s="13"/>
      <c r="P42" s="13"/>
      <c r="Q42" s="19"/>
      <c r="T42" s="13"/>
      <c r="U42" s="32" t="s">
        <v>235</v>
      </c>
      <c r="Y42" s="32" t="s">
        <v>285</v>
      </c>
      <c r="Z42" s="32" t="s">
        <v>413</v>
      </c>
      <c r="AF42" s="30"/>
      <c r="AK42" s="39" t="str">
        <f t="shared" si="7"/>
        <v>o</v>
      </c>
    </row>
    <row r="43" spans="1:37" x14ac:dyDescent="0.15">
      <c r="A43" s="13"/>
      <c r="B43" s="13"/>
      <c r="F43" s="13"/>
      <c r="G43" s="19"/>
      <c r="K43" s="13"/>
      <c r="L43" s="13"/>
      <c r="O43" s="13"/>
      <c r="P43" s="13"/>
      <c r="Q43" s="19"/>
      <c r="T43" s="13"/>
      <c r="Y43" s="32" t="s">
        <v>286</v>
      </c>
      <c r="Z43" s="32" t="s">
        <v>414</v>
      </c>
      <c r="AF43" s="30"/>
      <c r="AK43" s="39" t="str">
        <f t="shared" si="7"/>
        <v>p</v>
      </c>
    </row>
    <row r="44" spans="1:37" x14ac:dyDescent="0.15">
      <c r="A44" s="13"/>
      <c r="B44" s="13"/>
      <c r="F44" s="13"/>
      <c r="G44" s="19"/>
      <c r="K44" s="13"/>
      <c r="L44" s="13"/>
      <c r="O44" s="13"/>
      <c r="P44" s="13"/>
      <c r="Q44" s="19"/>
      <c r="T44" s="13"/>
      <c r="Y44" s="32" t="s">
        <v>287</v>
      </c>
      <c r="Z44" s="32" t="s">
        <v>415</v>
      </c>
      <c r="AF44" s="30"/>
      <c r="AK44" s="39" t="str">
        <f t="shared" si="7"/>
        <v>q</v>
      </c>
    </row>
    <row r="45" spans="1:37" x14ac:dyDescent="0.15">
      <c r="A45" s="13"/>
      <c r="B45" s="13"/>
      <c r="F45" s="13"/>
      <c r="G45" s="19"/>
      <c r="K45" s="13"/>
      <c r="L45" s="13"/>
      <c r="O45" s="13"/>
      <c r="P45" s="13"/>
      <c r="Q45" s="19"/>
      <c r="T45" s="13"/>
      <c r="U45" s="29" t="s">
        <v>155</v>
      </c>
      <c r="Y45" s="32" t="s">
        <v>288</v>
      </c>
      <c r="Z45" s="32" t="s">
        <v>416</v>
      </c>
      <c r="AF45" s="30"/>
      <c r="AK45" s="39" t="str">
        <f t="shared" si="7"/>
        <v>r</v>
      </c>
    </row>
    <row r="46" spans="1:37" x14ac:dyDescent="0.15">
      <c r="A46" s="13"/>
      <c r="B46" s="13"/>
      <c r="F46" s="13"/>
      <c r="G46" s="19"/>
      <c r="K46" s="13"/>
      <c r="L46" s="13"/>
      <c r="O46" s="13"/>
      <c r="P46" s="13"/>
      <c r="Q46" s="19"/>
      <c r="T46" s="13"/>
      <c r="U46" s="66" t="s">
        <v>545</v>
      </c>
      <c r="Y46" s="32" t="s">
        <v>289</v>
      </c>
      <c r="Z46" s="32" t="s">
        <v>417</v>
      </c>
      <c r="AF46" s="30"/>
      <c r="AK46" s="39" t="str">
        <f t="shared" si="7"/>
        <v>s</v>
      </c>
    </row>
    <row r="47" spans="1:37" x14ac:dyDescent="0.15">
      <c r="A47" s="13"/>
      <c r="B47" s="13"/>
      <c r="F47" s="13"/>
      <c r="G47" s="19"/>
      <c r="K47" s="13"/>
      <c r="L47" s="13"/>
      <c r="O47" s="13"/>
      <c r="P47" s="13"/>
      <c r="Q47" s="19"/>
      <c r="T47" s="13"/>
      <c r="Y47" s="32" t="s">
        <v>290</v>
      </c>
      <c r="Z47" s="32" t="s">
        <v>418</v>
      </c>
      <c r="AF47" s="30"/>
      <c r="AK47" s="39" t="str">
        <f t="shared" si="7"/>
        <v>t</v>
      </c>
    </row>
    <row r="48" spans="1:37" x14ac:dyDescent="0.15">
      <c r="A48" s="13"/>
      <c r="B48" s="13"/>
      <c r="F48" s="13"/>
      <c r="G48" s="19"/>
      <c r="K48" s="13"/>
      <c r="L48" s="13"/>
      <c r="O48" s="13"/>
      <c r="P48" s="13"/>
      <c r="Q48" s="19"/>
      <c r="T48" s="13"/>
      <c r="U48" s="66">
        <v>2021</v>
      </c>
      <c r="Y48" s="32" t="s">
        <v>291</v>
      </c>
      <c r="Z48" s="32" t="s">
        <v>419</v>
      </c>
      <c r="AF48" s="30"/>
      <c r="AK48" s="39" t="str">
        <f t="shared" si="7"/>
        <v>u</v>
      </c>
    </row>
    <row r="49" spans="1:37" x14ac:dyDescent="0.15">
      <c r="A49" s="13"/>
      <c r="B49" s="13"/>
      <c r="F49" s="13"/>
      <c r="G49" s="19"/>
      <c r="K49" s="13"/>
      <c r="L49" s="13"/>
      <c r="O49" s="13"/>
      <c r="P49" s="13"/>
      <c r="Q49" s="19"/>
      <c r="T49" s="13"/>
      <c r="U49" s="66">
        <v>2022</v>
      </c>
      <c r="Y49" s="32" t="s">
        <v>292</v>
      </c>
      <c r="Z49" s="32" t="s">
        <v>420</v>
      </c>
      <c r="AF49" s="30"/>
      <c r="AK49" s="39" t="str">
        <f t="shared" si="7"/>
        <v>v</v>
      </c>
    </row>
    <row r="50" spans="1:37" x14ac:dyDescent="0.15">
      <c r="A50" s="13"/>
      <c r="B50" s="13"/>
      <c r="F50" s="13"/>
      <c r="G50" s="19"/>
      <c r="K50" s="13"/>
      <c r="L50" s="13"/>
      <c r="O50" s="13"/>
      <c r="P50" s="13"/>
      <c r="Q50" s="19"/>
      <c r="T50" s="13"/>
      <c r="U50" s="66">
        <v>2023</v>
      </c>
      <c r="Y50" s="32" t="s">
        <v>293</v>
      </c>
      <c r="Z50" s="32" t="s">
        <v>421</v>
      </c>
      <c r="AF50" s="30"/>
    </row>
    <row r="51" spans="1:37" x14ac:dyDescent="0.15">
      <c r="A51" s="13"/>
      <c r="B51" s="13"/>
      <c r="F51" s="13"/>
      <c r="G51" s="19"/>
      <c r="K51" s="13"/>
      <c r="L51" s="13"/>
      <c r="O51" s="13"/>
      <c r="P51" s="13"/>
      <c r="Q51" s="19"/>
      <c r="T51" s="13"/>
      <c r="U51" s="66">
        <v>2024</v>
      </c>
      <c r="Y51" s="32" t="s">
        <v>294</v>
      </c>
      <c r="Z51" s="32" t="s">
        <v>422</v>
      </c>
      <c r="AF51" s="30"/>
    </row>
    <row r="52" spans="1:37" x14ac:dyDescent="0.15">
      <c r="A52" s="13"/>
      <c r="B52" s="13"/>
      <c r="F52" s="13"/>
      <c r="G52" s="19"/>
      <c r="K52" s="13"/>
      <c r="L52" s="13"/>
      <c r="O52" s="13"/>
      <c r="P52" s="13"/>
      <c r="Q52" s="19"/>
      <c r="T52" s="13"/>
      <c r="U52" s="66">
        <v>2025</v>
      </c>
      <c r="Y52" s="32" t="s">
        <v>295</v>
      </c>
      <c r="Z52" s="32" t="s">
        <v>423</v>
      </c>
      <c r="AF52" s="30"/>
    </row>
    <row r="53" spans="1:37" x14ac:dyDescent="0.15">
      <c r="A53" s="13"/>
      <c r="B53" s="13"/>
      <c r="F53" s="13"/>
      <c r="G53" s="19"/>
      <c r="K53" s="13"/>
      <c r="L53" s="13"/>
      <c r="O53" s="13"/>
      <c r="P53" s="13"/>
      <c r="Q53" s="19"/>
      <c r="T53" s="13"/>
      <c r="U53" s="66">
        <v>2026</v>
      </c>
      <c r="Y53" s="32" t="s">
        <v>296</v>
      </c>
      <c r="Z53" s="32" t="s">
        <v>424</v>
      </c>
      <c r="AF53" s="30"/>
    </row>
    <row r="54" spans="1:37" x14ac:dyDescent="0.15">
      <c r="A54" s="13"/>
      <c r="B54" s="13"/>
      <c r="F54" s="13"/>
      <c r="G54" s="19"/>
      <c r="K54" s="13"/>
      <c r="L54" s="13"/>
      <c r="O54" s="13"/>
      <c r="P54" s="20"/>
      <c r="Q54" s="19"/>
      <c r="T54" s="13"/>
      <c r="Y54" s="32" t="s">
        <v>297</v>
      </c>
      <c r="Z54" s="32" t="s">
        <v>425</v>
      </c>
      <c r="AF54" s="30"/>
    </row>
    <row r="55" spans="1:37" x14ac:dyDescent="0.15">
      <c r="A55" s="13"/>
      <c r="B55" s="13"/>
      <c r="F55" s="13"/>
      <c r="G55" s="19"/>
      <c r="K55" s="13"/>
      <c r="L55" s="13"/>
      <c r="O55" s="13"/>
      <c r="P55" s="13"/>
      <c r="Q55" s="19"/>
      <c r="T55" s="13"/>
      <c r="Y55" s="32" t="s">
        <v>298</v>
      </c>
      <c r="Z55" s="32" t="s">
        <v>426</v>
      </c>
      <c r="AF55" s="30"/>
    </row>
    <row r="56" spans="1:37" x14ac:dyDescent="0.15">
      <c r="A56" s="13"/>
      <c r="B56" s="13"/>
      <c r="F56" s="13"/>
      <c r="G56" s="19"/>
      <c r="K56" s="13"/>
      <c r="L56" s="13"/>
      <c r="O56" s="13"/>
      <c r="P56" s="13"/>
      <c r="Q56" s="19"/>
      <c r="T56" s="13"/>
      <c r="U56" s="66">
        <v>20</v>
      </c>
      <c r="Y56" s="32" t="s">
        <v>299</v>
      </c>
      <c r="Z56" s="32" t="s">
        <v>427</v>
      </c>
      <c r="AF56" s="30"/>
    </row>
    <row r="57" spans="1:37" x14ac:dyDescent="0.15">
      <c r="A57" s="13"/>
      <c r="B57" s="13"/>
      <c r="F57" s="13"/>
      <c r="G57" s="19"/>
      <c r="K57" s="13"/>
      <c r="L57" s="13"/>
      <c r="O57" s="13"/>
      <c r="P57" s="13"/>
      <c r="Q57" s="19"/>
      <c r="T57" s="13"/>
      <c r="U57" s="32" t="s">
        <v>497</v>
      </c>
      <c r="Y57" s="32" t="s">
        <v>300</v>
      </c>
      <c r="Z57" s="32" t="s">
        <v>428</v>
      </c>
      <c r="AF57" s="30"/>
    </row>
    <row r="58" spans="1:37" x14ac:dyDescent="0.15">
      <c r="A58" s="13"/>
      <c r="B58" s="13"/>
      <c r="F58" s="13"/>
      <c r="G58" s="19"/>
      <c r="K58" s="13"/>
      <c r="L58" s="13"/>
      <c r="O58" s="13"/>
      <c r="P58" s="13"/>
      <c r="Q58" s="19"/>
      <c r="T58" s="13"/>
      <c r="U58" s="32" t="s">
        <v>498</v>
      </c>
      <c r="Y58" s="32" t="s">
        <v>301</v>
      </c>
      <c r="Z58" s="32" t="s">
        <v>429</v>
      </c>
      <c r="AF58" s="30"/>
    </row>
    <row r="59" spans="1:37" x14ac:dyDescent="0.15">
      <c r="A59" s="13"/>
      <c r="B59" s="13"/>
      <c r="F59" s="13"/>
      <c r="G59" s="19"/>
      <c r="K59" s="13"/>
      <c r="L59" s="13"/>
      <c r="O59" s="13"/>
      <c r="P59" s="13"/>
      <c r="Q59" s="19"/>
      <c r="T59" s="13"/>
      <c r="Y59" s="32" t="s">
        <v>302</v>
      </c>
      <c r="Z59" s="32" t="s">
        <v>430</v>
      </c>
      <c r="AF59" s="30"/>
    </row>
    <row r="60" spans="1:37" x14ac:dyDescent="0.15">
      <c r="A60" s="13"/>
      <c r="B60" s="13"/>
      <c r="F60" s="13"/>
      <c r="G60" s="19"/>
      <c r="K60" s="13"/>
      <c r="L60" s="13"/>
      <c r="O60" s="13"/>
      <c r="P60" s="13"/>
      <c r="Q60" s="19"/>
      <c r="T60" s="13"/>
      <c r="Y60" s="32" t="s">
        <v>303</v>
      </c>
      <c r="Z60" s="32" t="s">
        <v>431</v>
      </c>
      <c r="AF60" s="30"/>
    </row>
    <row r="61" spans="1:37" x14ac:dyDescent="0.15">
      <c r="A61" s="13"/>
      <c r="B61" s="13"/>
      <c r="F61" s="13"/>
      <c r="G61" s="19"/>
      <c r="K61" s="13"/>
      <c r="L61" s="13"/>
      <c r="O61" s="13"/>
      <c r="P61" s="13"/>
      <c r="Q61" s="19"/>
      <c r="T61" s="13"/>
      <c r="Y61" s="32" t="s">
        <v>304</v>
      </c>
      <c r="Z61" s="32" t="s">
        <v>432</v>
      </c>
      <c r="AF61" s="30"/>
    </row>
    <row r="62" spans="1:37" x14ac:dyDescent="0.15">
      <c r="A62" s="13"/>
      <c r="B62" s="13"/>
      <c r="F62" s="13"/>
      <c r="G62" s="19"/>
      <c r="K62" s="13"/>
      <c r="L62" s="13"/>
      <c r="O62" s="13"/>
      <c r="P62" s="13"/>
      <c r="Q62" s="19"/>
      <c r="T62" s="13"/>
      <c r="Y62" s="32" t="s">
        <v>305</v>
      </c>
      <c r="Z62" s="32" t="s">
        <v>433</v>
      </c>
      <c r="AF62" s="30"/>
    </row>
    <row r="63" spans="1:37" x14ac:dyDescent="0.15">
      <c r="A63" s="13"/>
      <c r="B63" s="13"/>
      <c r="F63" s="13"/>
      <c r="G63" s="19"/>
      <c r="K63" s="13"/>
      <c r="L63" s="13"/>
      <c r="O63" s="13"/>
      <c r="P63" s="13"/>
      <c r="Q63" s="19"/>
      <c r="T63" s="13"/>
      <c r="Y63" s="32" t="s">
        <v>306</v>
      </c>
      <c r="Z63" s="32" t="s">
        <v>434</v>
      </c>
      <c r="AF63" s="30"/>
    </row>
    <row r="64" spans="1:37" x14ac:dyDescent="0.15">
      <c r="A64" s="13"/>
      <c r="B64" s="13"/>
      <c r="F64" s="13"/>
      <c r="G64" s="19"/>
      <c r="K64" s="13"/>
      <c r="L64" s="13"/>
      <c r="O64" s="13"/>
      <c r="P64" s="13"/>
      <c r="Q64" s="19"/>
      <c r="T64" s="13"/>
      <c r="Y64" s="32" t="s">
        <v>307</v>
      </c>
      <c r="Z64" s="32" t="s">
        <v>435</v>
      </c>
      <c r="AF64" s="30"/>
    </row>
    <row r="65" spans="1:32" x14ac:dyDescent="0.15">
      <c r="A65" s="13"/>
      <c r="B65" s="13"/>
      <c r="F65" s="13"/>
      <c r="G65" s="19"/>
      <c r="K65" s="13"/>
      <c r="L65" s="13"/>
      <c r="O65" s="13"/>
      <c r="P65" s="13"/>
      <c r="Q65" s="19"/>
      <c r="T65" s="13"/>
      <c r="Y65" s="32" t="s">
        <v>308</v>
      </c>
      <c r="Z65" s="32" t="s">
        <v>436</v>
      </c>
      <c r="AF65" s="30"/>
    </row>
    <row r="66" spans="1:32" x14ac:dyDescent="0.15">
      <c r="A66" s="13"/>
      <c r="B66" s="13"/>
      <c r="F66" s="13"/>
      <c r="G66" s="19"/>
      <c r="K66" s="13"/>
      <c r="L66" s="13"/>
      <c r="O66" s="13"/>
      <c r="P66" s="13"/>
      <c r="Q66" s="19"/>
      <c r="T66" s="13"/>
      <c r="Y66" s="32" t="s">
        <v>63</v>
      </c>
      <c r="Z66" s="32" t="s">
        <v>437</v>
      </c>
      <c r="AF66" s="30"/>
    </row>
    <row r="67" spans="1:32" x14ac:dyDescent="0.15">
      <c r="A67" s="13"/>
      <c r="B67" s="13"/>
      <c r="F67" s="13"/>
      <c r="G67" s="19"/>
      <c r="K67" s="13"/>
      <c r="L67" s="13"/>
      <c r="O67" s="13"/>
      <c r="P67" s="13"/>
      <c r="Q67" s="19"/>
      <c r="T67" s="13"/>
      <c r="Y67" s="32" t="s">
        <v>309</v>
      </c>
      <c r="Z67" s="32" t="s">
        <v>438</v>
      </c>
      <c r="AF67" s="30"/>
    </row>
    <row r="68" spans="1:32" x14ac:dyDescent="0.15">
      <c r="A68" s="13"/>
      <c r="B68" s="13"/>
      <c r="F68" s="13"/>
      <c r="G68" s="19"/>
      <c r="K68" s="13"/>
      <c r="L68" s="13"/>
      <c r="O68" s="13"/>
      <c r="P68" s="13"/>
      <c r="Q68" s="19"/>
      <c r="T68" s="13"/>
      <c r="Y68" s="32" t="s">
        <v>310</v>
      </c>
      <c r="Z68" s="32" t="s">
        <v>439</v>
      </c>
      <c r="AF68" s="30"/>
    </row>
    <row r="69" spans="1:32" x14ac:dyDescent="0.15">
      <c r="A69" s="13"/>
      <c r="B69" s="13"/>
      <c r="F69" s="13"/>
      <c r="G69" s="19"/>
      <c r="K69" s="13"/>
      <c r="L69" s="13"/>
      <c r="O69" s="13"/>
      <c r="P69" s="13"/>
      <c r="Q69" s="19"/>
      <c r="T69" s="13"/>
      <c r="Y69" s="32" t="s">
        <v>311</v>
      </c>
      <c r="Z69" s="32" t="s">
        <v>440</v>
      </c>
      <c r="AF69" s="30"/>
    </row>
    <row r="70" spans="1:32" x14ac:dyDescent="0.15">
      <c r="A70" s="13"/>
      <c r="B70" s="13"/>
      <c r="Y70" s="32" t="s">
        <v>312</v>
      </c>
      <c r="Z70" s="32" t="s">
        <v>441</v>
      </c>
    </row>
    <row r="71" spans="1:32" x14ac:dyDescent="0.15">
      <c r="Y71" s="32" t="s">
        <v>313</v>
      </c>
      <c r="Z71" s="32" t="s">
        <v>442</v>
      </c>
    </row>
    <row r="72" spans="1:32" x14ac:dyDescent="0.15">
      <c r="Y72" s="32" t="s">
        <v>314</v>
      </c>
      <c r="Z72" s="32" t="s">
        <v>443</v>
      </c>
    </row>
    <row r="73" spans="1:32" x14ac:dyDescent="0.15">
      <c r="Y73" s="32" t="s">
        <v>315</v>
      </c>
      <c r="Z73" s="32" t="s">
        <v>444</v>
      </c>
    </row>
    <row r="74" spans="1:32" x14ac:dyDescent="0.15">
      <c r="Y74" s="32" t="s">
        <v>316</v>
      </c>
      <c r="Z74" s="32" t="s">
        <v>445</v>
      </c>
    </row>
    <row r="75" spans="1:32" x14ac:dyDescent="0.15">
      <c r="Y75" s="32" t="s">
        <v>317</v>
      </c>
      <c r="Z75" s="32" t="s">
        <v>446</v>
      </c>
    </row>
    <row r="76" spans="1:32" x14ac:dyDescent="0.15">
      <c r="Y76" s="32" t="s">
        <v>318</v>
      </c>
      <c r="Z76" s="32" t="s">
        <v>447</v>
      </c>
    </row>
    <row r="77" spans="1:32" x14ac:dyDescent="0.15">
      <c r="Y77" s="32" t="s">
        <v>319</v>
      </c>
      <c r="Z77" s="32" t="s">
        <v>448</v>
      </c>
    </row>
    <row r="78" spans="1:32" x14ac:dyDescent="0.15">
      <c r="Y78" s="32" t="s">
        <v>320</v>
      </c>
      <c r="Z78" s="32" t="s">
        <v>449</v>
      </c>
    </row>
    <row r="79" spans="1:32" x14ac:dyDescent="0.15">
      <c r="Y79" s="32" t="s">
        <v>321</v>
      </c>
      <c r="Z79" s="32" t="s">
        <v>450</v>
      </c>
    </row>
    <row r="80" spans="1:32" x14ac:dyDescent="0.15">
      <c r="Y80" s="32" t="s">
        <v>322</v>
      </c>
      <c r="Z80" s="32" t="s">
        <v>451</v>
      </c>
    </row>
    <row r="81" spans="25:26" x14ac:dyDescent="0.15">
      <c r="Y81" s="32" t="s">
        <v>323</v>
      </c>
      <c r="Z81" s="32" t="s">
        <v>452</v>
      </c>
    </row>
    <row r="82" spans="25:26" x14ac:dyDescent="0.15">
      <c r="Y82" s="32" t="s">
        <v>324</v>
      </c>
      <c r="Z82" s="32" t="s">
        <v>453</v>
      </c>
    </row>
    <row r="83" spans="25:26" x14ac:dyDescent="0.15">
      <c r="Y83" s="32" t="s">
        <v>325</v>
      </c>
      <c r="Z83" s="32" t="s">
        <v>454</v>
      </c>
    </row>
    <row r="84" spans="25:26" x14ac:dyDescent="0.15">
      <c r="Y84" s="32" t="s">
        <v>326</v>
      </c>
      <c r="Z84" s="32" t="s">
        <v>455</v>
      </c>
    </row>
    <row r="85" spans="25:26" x14ac:dyDescent="0.15">
      <c r="Y85" s="32" t="s">
        <v>327</v>
      </c>
      <c r="Z85" s="32" t="s">
        <v>456</v>
      </c>
    </row>
    <row r="86" spans="25:26" x14ac:dyDescent="0.15">
      <c r="Y86" s="32" t="s">
        <v>328</v>
      </c>
      <c r="Z86" s="32" t="s">
        <v>457</v>
      </c>
    </row>
    <row r="87" spans="25:26" x14ac:dyDescent="0.15">
      <c r="Y87" s="32" t="s">
        <v>329</v>
      </c>
      <c r="Z87" s="32" t="s">
        <v>458</v>
      </c>
    </row>
    <row r="88" spans="25:26" x14ac:dyDescent="0.15">
      <c r="Y88" s="32" t="s">
        <v>330</v>
      </c>
      <c r="Z88" s="32" t="s">
        <v>459</v>
      </c>
    </row>
    <row r="89" spans="25:26" x14ac:dyDescent="0.15">
      <c r="Y89" s="32" t="s">
        <v>331</v>
      </c>
      <c r="Z89" s="32" t="s">
        <v>460</v>
      </c>
    </row>
    <row r="90" spans="25:26" x14ac:dyDescent="0.15">
      <c r="Y90" s="32" t="s">
        <v>332</v>
      </c>
      <c r="Z90" s="32" t="s">
        <v>461</v>
      </c>
    </row>
    <row r="91" spans="25:26" x14ac:dyDescent="0.15">
      <c r="Y91" s="32" t="s">
        <v>333</v>
      </c>
      <c r="Z91" s="32" t="s">
        <v>462</v>
      </c>
    </row>
    <row r="92" spans="25:26" x14ac:dyDescent="0.15">
      <c r="Y92" s="32" t="s">
        <v>334</v>
      </c>
      <c r="Z92" s="32" t="s">
        <v>463</v>
      </c>
    </row>
    <row r="93" spans="25:26" x14ac:dyDescent="0.15">
      <c r="Y93" s="32" t="s">
        <v>335</v>
      </c>
      <c r="Z93" s="32" t="s">
        <v>464</v>
      </c>
    </row>
    <row r="94" spans="25:26" x14ac:dyDescent="0.15">
      <c r="Y94" s="32" t="s">
        <v>336</v>
      </c>
      <c r="Z94" s="32" t="s">
        <v>465</v>
      </c>
    </row>
    <row r="95" spans="25:26" x14ac:dyDescent="0.15">
      <c r="Y95" s="32" t="s">
        <v>337</v>
      </c>
      <c r="Z95" s="32" t="s">
        <v>466</v>
      </c>
    </row>
    <row r="96" spans="25:26" x14ac:dyDescent="0.15">
      <c r="Y96" s="32" t="s">
        <v>241</v>
      </c>
      <c r="Z96" s="32" t="s">
        <v>467</v>
      </c>
    </row>
    <row r="97" spans="25:26" x14ac:dyDescent="0.15">
      <c r="Y97" s="32" t="s">
        <v>338</v>
      </c>
      <c r="Z97" s="32" t="s">
        <v>468</v>
      </c>
    </row>
    <row r="98" spans="25:26" x14ac:dyDescent="0.15">
      <c r="Y98" s="32" t="s">
        <v>339</v>
      </c>
      <c r="Z98" s="32" t="s">
        <v>469</v>
      </c>
    </row>
    <row r="99" spans="25:26" x14ac:dyDescent="0.15">
      <c r="Y99" s="32" t="s">
        <v>369</v>
      </c>
      <c r="Z99" s="32" t="s">
        <v>470</v>
      </c>
    </row>
    <row r="100" spans="25:26" x14ac:dyDescent="0.15">
      <c r="Y100" s="32" t="s">
        <v>548</v>
      </c>
      <c r="Z100" s="32"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2022-08-25T15:48:08Z</dcterms:created>
  <dcterms:modified xsi:type="dcterms:W3CDTF">2022-08-26T10:31:54Z</dcterms:modified>
</cp:coreProperties>
</file>