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別紙3" sheetId="7" r:id="rId2"/>
    <sheet name="入力規則等" sheetId="4" r:id="rId3"/>
  </sheets>
  <definedNames>
    <definedName name="_xlnm._FilterDatabase" localSheetId="0" hidden="1">行政事業レビューシート!$A$2:$BH$203</definedName>
    <definedName name="_xlnm._FilterDatabase" localSheetId="1" hidden="1">別紙3!$AP$1:$AP$51</definedName>
    <definedName name="_xlnm.Print_Area" localSheetId="0">行政事業レビューシート!$A$1:$AY$203</definedName>
    <definedName name="_xlnm.Print_Area" localSheetId="1">別紙3!$A$1:$AX$51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35" i="11" l="1"/>
  <c r="AY37" i="11" s="1"/>
  <c r="AY34" i="11"/>
  <c r="AY175" i="11"/>
  <c r="AY177" i="11" s="1"/>
  <c r="AY157" i="11"/>
  <c r="AY162" i="11" s="1"/>
  <c r="AY146" i="11"/>
  <c r="AY154" i="11" s="1"/>
  <c r="AY159" i="11" l="1"/>
  <c r="AY161" i="11"/>
  <c r="AY160" i="11"/>
  <c r="AY163" i="11"/>
  <c r="AY150" i="11"/>
  <c r="AY149" i="11"/>
  <c r="AY151" i="11"/>
  <c r="AY155" i="11"/>
  <c r="AY156" i="11"/>
  <c r="AY152" i="11"/>
  <c r="AY147" i="11"/>
  <c r="AY153" i="11"/>
  <c r="AY148" i="11"/>
  <c r="AY178" i="11"/>
  <c r="AY176" i="11"/>
  <c r="AY36" i="11"/>
  <c r="AY158" i="11"/>
  <c r="AY49" i="11"/>
  <c r="AY56" i="11" s="1"/>
  <c r="AY46" i="11"/>
  <c r="AY48" i="11" s="1"/>
  <c r="AY43" i="11"/>
  <c r="AY44" i="11" s="1"/>
  <c r="AY42" i="11"/>
  <c r="AY39" i="11"/>
  <c r="AY40" i="11" s="1"/>
  <c r="AY38" i="11"/>
  <c r="AY41" i="11" l="1"/>
  <c r="AY47" i="11"/>
  <c r="AY45" i="11"/>
  <c r="AY53" i="11"/>
  <c r="AY50" i="11"/>
  <c r="AY54" i="11"/>
  <c r="AY58" i="11"/>
  <c r="AY51" i="11"/>
  <c r="AY55" i="11"/>
  <c r="AY57" i="11"/>
  <c r="AY52" i="11"/>
  <c r="AW94" i="11" l="1"/>
  <c r="AT94" i="11"/>
  <c r="AQ94" i="11"/>
  <c r="AL94" i="11"/>
  <c r="AI94" i="11"/>
  <c r="AF94" i="11"/>
  <c r="Z94" i="11"/>
  <c r="W94" i="11"/>
  <c r="T94" i="11"/>
  <c r="N94" i="11"/>
  <c r="AW93" i="11"/>
  <c r="AT93" i="11"/>
  <c r="AQ93" i="11"/>
  <c r="AL93" i="11"/>
  <c r="AI93" i="11"/>
  <c r="AF93" i="11"/>
  <c r="Z93" i="11"/>
  <c r="W93" i="11"/>
  <c r="T93" i="11"/>
  <c r="N93" i="11"/>
  <c r="K93" i="11"/>
  <c r="H93" i="11"/>
  <c r="AY203" i="11" l="1"/>
  <c r="AY199" i="11"/>
  <c r="AY201" i="11" s="1"/>
  <c r="AY195" i="11"/>
  <c r="AY198" i="11" s="1"/>
  <c r="AY191" i="11"/>
  <c r="AY193" i="11" s="1"/>
  <c r="AY187" i="11"/>
  <c r="AY190" i="11" s="1"/>
  <c r="AY183" i="11"/>
  <c r="AY185" i="11" s="1"/>
  <c r="AY179" i="11"/>
  <c r="AY182" i="11" s="1"/>
  <c r="AY168" i="11"/>
  <c r="AU167" i="11"/>
  <c r="Y167" i="11"/>
  <c r="AY167" i="11"/>
  <c r="AU156" i="11"/>
  <c r="Y156" i="11"/>
  <c r="AU145" i="11"/>
  <c r="Y145" i="11"/>
  <c r="P29" i="11"/>
  <c r="AD21" i="11"/>
  <c r="W21" i="11"/>
  <c r="P21" i="11"/>
  <c r="AR18" i="11"/>
  <c r="AK18" i="11"/>
  <c r="AD18" i="11"/>
  <c r="AD20" i="11" s="1"/>
  <c r="W18" i="11"/>
  <c r="W20" i="11" s="1"/>
  <c r="P18" i="11"/>
  <c r="P20" i="11" s="1"/>
  <c r="AV2" i="11"/>
  <c r="AY166" i="11" l="1"/>
  <c r="AY186" i="11"/>
  <c r="AY194" i="11"/>
  <c r="AY202" i="11"/>
  <c r="AY164" i="11"/>
  <c r="AY184" i="11"/>
  <c r="AY192" i="11"/>
  <c r="AY200" i="11"/>
  <c r="AY181" i="11"/>
  <c r="AY189" i="11"/>
  <c r="AY197" i="11"/>
  <c r="AY165" i="11"/>
  <c r="AY180" i="11"/>
  <c r="AY188" i="11"/>
  <c r="AY196" i="11"/>
  <c r="AY34" i="7" l="1"/>
  <c r="AY33" i="7"/>
  <c r="AY29" i="7"/>
  <c r="AY31" i="7" s="1"/>
  <c r="AY32" i="7" l="1"/>
  <c r="AY30" i="7"/>
  <c r="AY50" i="7" l="1"/>
  <c r="AY49" i="7"/>
  <c r="AY48" i="7"/>
  <c r="AY47" i="7"/>
  <c r="AY46" i="7"/>
  <c r="AY45" i="7"/>
  <c r="AY44" i="7"/>
  <c r="AY43" i="7"/>
  <c r="AY42" i="7"/>
  <c r="AY38" i="7"/>
  <c r="AY39" i="7" s="1"/>
  <c r="AY37" i="7"/>
  <c r="AY36" i="7"/>
  <c r="AY35" i="7"/>
  <c r="AY25" i="7"/>
  <c r="AY13" i="7"/>
  <c r="AY9" i="7"/>
  <c r="AY10" i="7" s="1"/>
  <c r="AY11" i="7" l="1"/>
  <c r="AY51" i="7" l="1"/>
  <c r="AY40" i="7"/>
  <c r="AY41" i="7"/>
  <c r="AY26" i="7"/>
  <c r="AY21" i="7"/>
  <c r="AY22" i="7" s="1"/>
  <c r="AY17" i="7"/>
  <c r="AY18" i="7" s="1"/>
  <c r="AY24" i="7" l="1"/>
  <c r="AY20" i="7"/>
  <c r="AY19" i="7"/>
  <c r="AY23" i="7"/>
  <c r="AY28" i="7"/>
  <c r="AY27" i="7"/>
  <c r="AY15" i="7" l="1"/>
  <c r="AY16" i="7"/>
  <c r="AY14" i="7"/>
  <c r="AY12" i="7"/>
  <c r="AY5" i="7"/>
  <c r="AY6" i="7" s="1"/>
  <c r="AY2" i="7"/>
  <c r="AY4" i="7" s="1"/>
  <c r="AY3" i="7" l="1"/>
  <c r="AY7" i="7"/>
  <c r="AY8" i="7"/>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<sst xmlns="http://schemas.openxmlformats.org/spreadsheetml/2006/main" count="1162" uniqueCount="725">
  <si>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</si>
  <si>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</si>
  <si>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</si>
  <si>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</si>
  <si>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</si>
  <si>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</si>
  <si>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</si>
  <si>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</si>
  <si>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</si>
  <si>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</si>
  <si>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</si>
  <si>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</si>
  <si>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</si>
  <si>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</si>
  <si>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</si>
  <si>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</si>
  <si>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</si>
  <si>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</si>
  <si>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</si>
  <si>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</si>
  <si>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</si>
  <si>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</si>
  <si>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</si>
  <si>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</si>
  <si>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</si>
  <si>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</si>
  <si>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</si>
  <si>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</si>
  <si>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</si>
  <si>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</si>
  <si>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</si>
  <si>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</si>
  <si>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</si>
  <si>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</si>
  <si>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</si>
  <si>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</si>
  <si>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</si>
  <si>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</si>
  <si>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</si>
  <si>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</si>
  <si>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</si>
  <si>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</si>
  <si>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</si>
  <si>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</si>
  <si>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</si>
  <si>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</si>
  <si>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</si>
  <si>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</si>
  <si>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</si>
  <si>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</si>
  <si>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</si>
  <si>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</si>
  <si>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</si>
  <si>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</si>
  <si>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</si>
  <si>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</si>
  <si>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</si>
  <si>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</si>
  <si>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</si>
  <si>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</si>
  <si>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</si>
  <si>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</si>
  <si>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</si>
  <si>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</si>
  <si>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</si>
  <si>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</si>
  <si>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</si>
  <si>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</si>
  <si>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</si>
  <si>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</si>
  <si>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</si>
  <si>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</si>
  <si>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</si>
  <si>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</si>
  <si>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</si>
  <si>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</si>
  <si>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</si>
  <si>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</si>
  <si>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</si>
  <si>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</si>
  <si>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</si>
  <si>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</si>
  <si>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</si>
  <si>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</si>
  <si>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</si>
  <si>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</si>
  <si>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</si>
  <si>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</si>
  <si>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</si>
  <si>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</si>
  <si>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</si>
  <si>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</si>
  <si>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</si>
  <si>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</si>
  <si>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</si>
  <si>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</si>
  <si>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</si>
  <si>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</si>
  <si>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</si>
  <si>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</si>
  <si>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</si>
  <si>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</si>
  <si>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</si>
  <si>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</si>
  <si>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</si>
  <si>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</si>
  <si>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</si>
  <si>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</si>
  <si>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</si>
  <si>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</si>
  <si>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</si>
  <si>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</si>
  <si>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</si>
  <si>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</si>
  <si>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</si>
  <si>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</si>
  <si>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</si>
  <si>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</si>
  <si>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</si>
  <si>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</si>
  <si>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</si>
  <si>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</si>
  <si>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</si>
  <si>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</si>
  <si>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</si>
  <si>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</si>
  <si>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</si>
  <si>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</si>
  <si>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</si>
  <si>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</si>
  <si>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</si>
  <si>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</si>
  <si>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</si>
  <si>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</si>
  <si>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</si>
  <si>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</si>
  <si>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</si>
  <si>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</si>
  <si>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</si>
  <si>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</si>
  <si>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</si>
  <si>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</si>
  <si>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</si>
  <si>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</si>
  <si>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</si>
  <si>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</si>
  <si>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</si>
  <si>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</si>
  <si>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</si>
  <si>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</si>
  <si>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</si>
  <si>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</si>
  <si>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</si>
  <si>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</si>
  <si>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</si>
  <si>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</si>
  <si>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</si>
  <si>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</si>
  <si>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</si>
  <si>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</si>
  <si>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</si>
  <si>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</si>
  <si>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</si>
  <si>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</si>
  <si>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</si>
  <si>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</si>
  <si>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</si>
  <si>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</si>
  <si>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</si>
  <si>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</si>
  <si>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</si>
  <si>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</si>
  <si>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</si>
  <si>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</si>
  <si>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</si>
  <si>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</si>
  <si>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</si>
  <si>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</si>
  <si>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</si>
  <si>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</si>
  <si>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</si>
  <si>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</si>
  <si>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</si>
  <si>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</si>
  <si>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</si>
  <si>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</si>
  <si>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</si>
  <si>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</si>
  <si>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</si>
  <si>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</si>
  <si>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</si>
  <si>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</si>
  <si>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</si>
  <si>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</si>
  <si>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</si>
  <si>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</si>
  <si>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</si>
  <si>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</si>
  <si>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</si>
  <si>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</si>
  <si>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</si>
  <si>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</si>
  <si>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</si>
  <si>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</si>
  <si>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</si>
  <si>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</si>
  <si>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</si>
  <si>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</si>
  <si>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</si>
  <si>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</si>
  <si>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</si>
  <si>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</si>
  <si>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</si>
  <si>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</si>
  <si>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</si>
  <si>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</si>
  <si>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</si>
  <si>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</si>
  <si>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</si>
  <si>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</si>
  <si>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</si>
  <si>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</si>
  <si>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</si>
  <si>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</si>
  <si>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</si>
  <si>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</si>
  <si>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</si>
  <si>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</si>
  <si>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</si>
  <si>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</si>
  <si>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</si>
  <si>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</si>
  <si>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</si>
  <si>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</si>
  <si>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</si>
  <si>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</si>
  <si>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</si>
  <si>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</si>
  <si>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</si>
  <si>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</si>
  <si>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</si>
  <si>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</si>
  <si>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</si>
  <si>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</si>
  <si>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</si>
  <si>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</si>
  <si>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</si>
  <si>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</si>
  <si>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</si>
  <si>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</si>
  <si>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</si>
  <si>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</si>
  <si>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</si>
  <si>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</si>
  <si>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</si>
  <si>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</si>
  <si>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</si>
  <si>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</si>
  <si>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</si>
  <si>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</si>
  <si>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</si>
  <si>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</si>
  <si>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</si>
  <si>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</si>
  <si>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</si>
  <si>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</si>
  <si>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</si>
  <si>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</si>
  <si>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</si>
  <si>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</si>
  <si>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</si>
  <si>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</si>
  <si>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</si>
  <si>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</si>
  <si>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</si>
  <si>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</si>
  <si>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</si>
  <si>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</si>
  <si>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</si>
  <si>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</si>
  <si>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</si>
  <si>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</si>
  <si>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</si>
  <si>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</si>
  <si>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</si>
  <si>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</si>
  <si>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</si>
  <si>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</si>
  <si>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</si>
  <si>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</si>
  <si>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</si>
  <si>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</si>
  <si>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</si>
  <si>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</si>
  <si>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</si>
  <si>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</si>
  <si>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</si>
  <si>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</si>
  <si>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</si>
  <si>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</si>
  <si>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</si>
  <si>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</si>
  <si>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</si>
  <si>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</si>
  <si>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</si>
  <si>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</si>
  <si>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</si>
  <si>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</si>
  <si>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</si>
  <si>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</si>
  <si>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</si>
  <si>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</si>
  <si>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</si>
  <si>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</si>
  <si>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</si>
  <si>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</si>
  <si>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</si>
  <si>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</si>
  <si>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</si>
  <si>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</si>
  <si>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</si>
  <si>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</si>
  <si>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</si>
  <si>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</si>
  <si>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</si>
  <si>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</si>
  <si>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</si>
  <si>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</si>
  <si>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</si>
  <si>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</si>
  <si>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</si>
  <si>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</si>
  <si>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</si>
  <si>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</si>
  <si>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</si>
  <si>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</si>
  <si>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</si>
  <si>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</si>
  <si>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</si>
  <si>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</si>
  <si>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</si>
  <si>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</si>
  <si>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</si>
  <si>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</si>
  <si>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</si>
  <si>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</si>
  <si>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</si>
  <si>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</si>
  <si>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</si>
  <si>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</si>
  <si>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</si>
  <si>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</si>
  <si>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</si>
  <si>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</si>
  <si>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</si>
  <si>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</si>
  <si>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</si>
  <si>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</si>
  <si>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</si>
  <si>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</si>
  <si>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</si>
  <si>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</si>
  <si>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</si>
  <si>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</si>
  <si>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</si>
  <si>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</si>
  <si>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</si>
  <si>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</si>
  <si>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</si>
  <si>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</si>
  <si>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</si>
  <si>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</si>
  <si>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</si>
  <si>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</si>
  <si>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</si>
  <si>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</si>
  <si>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</si>
  <si>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</si>
  <si>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</si>
  <si>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</si>
  <si>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</si>
  <si>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</si>
  <si>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</si>
  <si>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</si>
  <si>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</si>
  <si>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</si>
  <si>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</si>
  <si>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</si>
  <si>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</si>
  <si>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</si>
  <si>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</si>
  <si>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</si>
  <si>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</si>
  <si>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</si>
  <si>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</si>
  <si>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</si>
  <si>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</si>
  <si>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</si>
  <si>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</si>
  <si>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</si>
  <si>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</si>
  <si>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</si>
  <si>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</si>
  <si>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</si>
  <si>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</si>
  <si>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</si>
  <si>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</si>
  <si>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</si>
  <si>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</si>
  <si>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</si>
  <si>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</si>
  <si>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</si>
  <si>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</si>
  <si>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</si>
  <si>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</si>
  <si>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</si>
  <si>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</si>
  <si>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</si>
  <si>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</si>
  <si>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</si>
  <si>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</si>
  <si>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</si>
  <si>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</si>
  <si>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</si>
  <si>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</si>
  <si>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</si>
  <si>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</si>
  <si>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</si>
  <si>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</si>
  <si>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</si>
  <si>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</si>
  <si>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</si>
  <si>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</si>
  <si>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</si>
  <si>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</si>
  <si>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</si>
  <si>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</si>
  <si>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</si>
  <si>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</si>
  <si>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</si>
  <si>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</si>
  <si>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</si>
  <si>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</si>
  <si>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</si>
  <si>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</si>
  <si>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</si>
  <si>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</si>
  <si>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</si>
  <si>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</si>
  <si>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</si>
  <si>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</si>
  <si>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</si>
  <si>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</si>
  <si>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</si>
  <si>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</si>
  <si>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</si>
  <si>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</si>
  <si>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</si>
  <si>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</si>
  <si>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</si>
  <si>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</si>
  <si>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</si>
  <si>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</si>
  <si>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</si>
  <si>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</si>
  <si>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</si>
  <si>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</si>
  <si>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</si>
  <si>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</si>
  <si>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</si>
  <si>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</si>
  <si>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</si>
  <si>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</si>
  <si>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</si>
  <si>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</si>
  <si>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</si>
  <si>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</si>
  <si>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</si>
  <si>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</si>
  <si>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</si>
  <si>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</si>
  <si>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</si>
  <si>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</si>
  <si>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</si>
  <si>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</si>
  <si>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</si>
  <si>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</si>
  <si>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</si>
  <si>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</si>
  <si>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</si>
  <si>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</si>
  <si>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</si>
  <si>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</si>
  <si>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</si>
  <si>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</si>
  <si>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</si>
  <si>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</si>
  <si>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</si>
  <si>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</si>
  <si>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</si>
  <si>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</si>
  <si>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</si>
  <si>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</si>
  <si>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</si>
  <si>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</si>
  <si>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</si>
  <si>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</si>
  <si>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</si>
  <si>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</si>
  <si>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</si>
  <si>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</si>
  <si>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</si>
  <si>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</si>
  <si>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</si>
  <si>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</si>
  <si>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</si>
  <si>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</si>
  <si>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</si>
  <si>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</si>
  <si>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</si>
  <si>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</si>
  <si>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</si>
  <si>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</si>
  <si>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</si>
  <si>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</si>
  <si>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</si>
  <si>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</si>
  <si>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</si>
  <si>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</si>
  <si>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</si>
  <si>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</si>
  <si>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</si>
  <si>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</si>
  <si>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</si>
  <si>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</si>
  <si>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</si>
  <si>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</si>
  <si>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</si>
  <si>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</si>
  <si>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</si>
  <si>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</si>
  <si>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</si>
  <si>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</si>
  <si>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</si>
  <si>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</si>
  <si>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</si>
  <si>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</si>
  <si>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</si>
  <si>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</si>
  <si>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</si>
  <si>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</si>
  <si>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</si>
  <si>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</si>
  <si>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</si>
  <si>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</si>
  <si>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</si>
  <si>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</si>
  <si>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</si>
  <si>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</si>
  <si>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</si>
  <si>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</si>
  <si>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</si>
  <si>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</si>
  <si>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</si>
  <si>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</si>
  <si>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</si>
  <si>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</si>
  <si>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</si>
  <si>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</si>
  <si>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</si>
  <si>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</si>
  <si>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水循環推進経費</t>
    <rPh sb="0" eb="1">
      <t>ミズ</t>
    </rPh>
    <rPh sb="1" eb="3">
      <t>ジュンカン</t>
    </rPh>
    <rPh sb="3" eb="5">
      <t>スイシン</t>
    </rPh>
    <rPh sb="5" eb="7">
      <t>ケイヒ</t>
    </rPh>
    <phoneticPr fontId="5"/>
  </si>
  <si>
    <t>内閣官房副長官補</t>
    <rPh sb="0" eb="2">
      <t>ナイカク</t>
    </rPh>
    <rPh sb="2" eb="4">
      <t>カンボウ</t>
    </rPh>
    <rPh sb="4" eb="7">
      <t>フクチョウカン</t>
    </rPh>
    <rPh sb="7" eb="8">
      <t>ホ</t>
    </rPh>
    <phoneticPr fontId="5"/>
  </si>
  <si>
    <t>水循環政策本部事務局</t>
    <rPh sb="0" eb="1">
      <t>ミズ</t>
    </rPh>
    <rPh sb="1" eb="3">
      <t>ジュンカン</t>
    </rPh>
    <rPh sb="3" eb="5">
      <t>セイサク</t>
    </rPh>
    <rPh sb="5" eb="7">
      <t>ホンブ</t>
    </rPh>
    <rPh sb="7" eb="10">
      <t>ジムキョク</t>
    </rPh>
    <phoneticPr fontId="5"/>
  </si>
  <si>
    <t>参事官　川村　謙一</t>
    <rPh sb="0" eb="3">
      <t>サンジカン</t>
    </rPh>
    <rPh sb="4" eb="6">
      <t>カワムラ</t>
    </rPh>
    <rPh sb="7" eb="9">
      <t>ケンイチ</t>
    </rPh>
    <phoneticPr fontId="5"/>
  </si>
  <si>
    <t>○</t>
  </si>
  <si>
    <t>水循環基本法</t>
    <rPh sb="0" eb="1">
      <t>ミズ</t>
    </rPh>
    <rPh sb="1" eb="3">
      <t>ジュンカン</t>
    </rPh>
    <rPh sb="3" eb="5">
      <t>キホン</t>
    </rPh>
    <rPh sb="5" eb="6">
      <t>ホウ</t>
    </rPh>
    <phoneticPr fontId="5"/>
  </si>
  <si>
    <t>「水循環基本計画」（令和2年6月16日閣議決定）</t>
    <rPh sb="1" eb="2">
      <t>ミズ</t>
    </rPh>
    <rPh sb="2" eb="4">
      <t>ジュンカン</t>
    </rPh>
    <rPh sb="4" eb="6">
      <t>キホン</t>
    </rPh>
    <rPh sb="6" eb="8">
      <t>ケイカク</t>
    </rPh>
    <rPh sb="10" eb="12">
      <t>レイワ</t>
    </rPh>
    <rPh sb="13" eb="14">
      <t>ネン</t>
    </rPh>
    <rPh sb="15" eb="16">
      <t>ツキ</t>
    </rPh>
    <rPh sb="18" eb="19">
      <t>ヒ</t>
    </rPh>
    <rPh sb="19" eb="21">
      <t>カクギ</t>
    </rPh>
    <rPh sb="21" eb="23">
      <t>ケッテイ</t>
    </rPh>
    <phoneticPr fontId="5"/>
  </si>
  <si>
    <t>水は生命の源であり、絶えず地球上を循環し、人を含む多様な生態系に多大な恩恵を与え続け、また、水は循環する過程において、人の生活に潤いを与え、産業や文化の発展に重要な役割を果たしてきた。水が健全に循環し、そのもたらす恵沢を将来にわたり享受出来るよう、水循環に関する施策を総合的かつ一体的に推進し、もって健全な水循環を維持又は回復させ、我が国の経済社会の健全な発展及び国民生活の安定向上に寄与することを目的とする。</t>
    <phoneticPr fontId="5"/>
  </si>
  <si>
    <t>・水循環に関する基本的な計画（以下「水循環基本計画」という。）に基づき、流域の総合的かつ一体的な管理を行うための施策を推進する。
・水循環基本法に基づき、年次報告（水循環白書）を作成し、国会に政府が水循環に関して講じた施策に関する報告を提出する。
・国民の間に広く健全な水循環の重要性についての理解と関心を深めるようにするため、水循環基本法において定められた水の日（8/1）の趣旨にふさわしい事業を実施する。</t>
    <phoneticPr fontId="5"/>
  </si>
  <si>
    <t>-</t>
  </si>
  <si>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</si>
  <si>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</si>
  <si>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</si>
  <si>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</si>
  <si>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様々な水循環施策を総合的かつ計画的に推進するための調査等を実施</t>
    <rPh sb="0" eb="2">
      <t>サマザマ</t>
    </rPh>
    <rPh sb="3" eb="4">
      <t>ミズ</t>
    </rPh>
    <rPh sb="4" eb="6">
      <t>ジュンカン</t>
    </rPh>
    <rPh sb="6" eb="8">
      <t>シサク</t>
    </rPh>
    <rPh sb="9" eb="12">
      <t>ソウゴウテキ</t>
    </rPh>
    <rPh sb="14" eb="17">
      <t>ケイカクテキ</t>
    </rPh>
    <rPh sb="18" eb="20">
      <t>スイシン</t>
    </rPh>
    <rPh sb="25" eb="27">
      <t>チョウサ</t>
    </rPh>
    <rPh sb="27" eb="28">
      <t>トウ</t>
    </rPh>
    <rPh sb="29" eb="31">
      <t>ジッシ</t>
    </rPh>
    <phoneticPr fontId="5"/>
  </si>
  <si>
    <t>水循環基本計画等に掲げられた各施策に資することが可能となる</t>
    <rPh sb="0" eb="1">
      <t>ミズ</t>
    </rPh>
    <rPh sb="1" eb="3">
      <t>ジュンカン</t>
    </rPh>
    <rPh sb="3" eb="5">
      <t>キホン</t>
    </rPh>
    <rPh sb="5" eb="7">
      <t>ケイカク</t>
    </rPh>
    <rPh sb="7" eb="8">
      <t>トウ</t>
    </rPh>
    <rPh sb="9" eb="10">
      <t>カカ</t>
    </rPh>
    <rPh sb="14" eb="15">
      <t>カク</t>
    </rPh>
    <rPh sb="15" eb="17">
      <t>シサク</t>
    </rPh>
    <rPh sb="18" eb="19">
      <t>シ</t>
    </rPh>
    <rPh sb="24" eb="26">
      <t>カノウ</t>
    </rPh>
    <phoneticPr fontId="5"/>
  </si>
  <si>
    <t>近年、都市部の人口集中、産業構造の変化、地球温暖化に伴う気候変動等の様々な要因で水循環に変化が生じている。それに伴い、渇水、洪水、水質汚濁、生態系への影響などの様々な問題が顕著となっている。この事業は、水循環に関する施策について総合的かつ一体的に推進する流域マネジメントの取組を推進し、これらの様々な問題に対応するためのものである。</t>
    <phoneticPr fontId="5"/>
  </si>
  <si>
    <t>水循環基本計画で、「国は、流域水循環計画の策定推進や継続的な進捗管理のため、学識経験者等の協力を仰ぎつつ、流域ごとの目標を設定するための考え方等を示した手引きや流域マネジメントの参考となるノウハウの優良事例等を掲載する事例集の作成や更新、水循環に関する情報基盤の整備及び情報発信、支援窓口の充実、流域における水循環の健全性や流域マネジメントの取組の効果等を「見える化」する評価指標・評価手法の確立、研修、セミナーの開催、普及啓発や広報活動などの必要な支援を行う。また、流域マネジメントの取組を推進するため、流域水循環計画の策定に取り組む地方公共団体等に対して水循環に関するアドバイザーを派遣する等の支援を行う。また、国は、地域の健全な水循環の維持又は回復に向けた取組を牽引する人材の育成、流域水循環協議会等における財源の確保や体制の整備、流域水循環協議会間の交流や有識者、事業者、団体、住民等の様々な主体の流域マネジメントへの参画を促進するための普及啓発や広報等の観点を踏まえて、流域マネジメントの取組を支援する。」としており、政策目的の達成手段として必要かつ適切な事業と位置付けている。</t>
    <phoneticPr fontId="5"/>
  </si>
  <si>
    <t>‐</t>
  </si>
  <si>
    <t>-</t>
    <phoneticPr fontId="5"/>
  </si>
  <si>
    <t>支出先の選定の選定にあたって、一般競争入札を実施しており、費目・使途が事業目的に即し真に必要なものに限定している。そのため、コスト等の水準は妥当である。</t>
    <phoneticPr fontId="5"/>
  </si>
  <si>
    <t>流域マネジメントの推進、「水を考えるつどい」の企画運営、水循環白書の作成は、水循環基本法又は水循環基本計画において実施することとなっている。実施内容は、事業目的に即して真に必要なもののみに限定している。</t>
    <phoneticPr fontId="5"/>
  </si>
  <si>
    <t>内閣官房-新27-0002</t>
    <phoneticPr fontId="5"/>
  </si>
  <si>
    <t>0018</t>
    <phoneticPr fontId="5"/>
  </si>
  <si>
    <t>0016</t>
    <phoneticPr fontId="5"/>
  </si>
  <si>
    <t>官房</t>
  </si>
  <si>
    <t>検討及び調査の実施</t>
    <rPh sb="0" eb="2">
      <t>ケントウ</t>
    </rPh>
    <rPh sb="2" eb="3">
      <t>オヨ</t>
    </rPh>
    <rPh sb="4" eb="6">
      <t>チョウサ</t>
    </rPh>
    <rPh sb="7" eb="9">
      <t>ジッシ</t>
    </rPh>
    <phoneticPr fontId="5"/>
  </si>
  <si>
    <t>流域マネジメントの事例集の作成</t>
    <phoneticPr fontId="5"/>
  </si>
  <si>
    <t>事例集作成件数</t>
    <rPh sb="0" eb="3">
      <t>ジレイシュウ</t>
    </rPh>
    <rPh sb="3" eb="5">
      <t>サクセイ</t>
    </rPh>
    <rPh sb="5" eb="7">
      <t>ケンスウ</t>
    </rPh>
    <phoneticPr fontId="5"/>
  </si>
  <si>
    <t>本事業は水循環基本計画の施策推進に向けた課題等を検討するための経費であるため、定量的な目標及び成果実績を定めることは現時点で困難。</t>
  </si>
  <si>
    <t>件</t>
    <rPh sb="0" eb="1">
      <t>ケン</t>
    </rPh>
    <phoneticPr fontId="5"/>
  </si>
  <si>
    <t>-</t>
    <phoneticPr fontId="5"/>
  </si>
  <si>
    <t>水循環アドバイザー制度により支援した団体</t>
    <rPh sb="0" eb="1">
      <t>ミズ</t>
    </rPh>
    <rPh sb="1" eb="3">
      <t>ジュンカン</t>
    </rPh>
    <rPh sb="9" eb="11">
      <t>セイド</t>
    </rPh>
    <rPh sb="14" eb="16">
      <t>シエン</t>
    </rPh>
    <rPh sb="18" eb="20">
      <t>ダンタイ</t>
    </rPh>
    <phoneticPr fontId="5"/>
  </si>
  <si>
    <t>団体数</t>
    <rPh sb="0" eb="3">
      <t>ダンタイスウ</t>
    </rPh>
    <phoneticPr fontId="5"/>
  </si>
  <si>
    <t>団体</t>
    <rPh sb="0" eb="2">
      <t>ダンタイ</t>
    </rPh>
    <phoneticPr fontId="5"/>
  </si>
  <si>
    <t>水循環シンポジウム開催</t>
    <rPh sb="0" eb="1">
      <t>ミズ</t>
    </rPh>
    <rPh sb="1" eb="3">
      <t>ジュンカン</t>
    </rPh>
    <rPh sb="9" eb="11">
      <t>カイサイ</t>
    </rPh>
    <phoneticPr fontId="5"/>
  </si>
  <si>
    <t>開催回数</t>
    <rPh sb="0" eb="2">
      <t>カイサイ</t>
    </rPh>
    <rPh sb="2" eb="4">
      <t>カイスウ</t>
    </rPh>
    <phoneticPr fontId="5"/>
  </si>
  <si>
    <t>回</t>
    <rPh sb="0" eb="1">
      <t>カイ</t>
    </rPh>
    <phoneticPr fontId="5"/>
  </si>
  <si>
    <t>水循環アドバイザーを派遣し、地方公共団体における流域水循環計画の策定・実施を支援する。</t>
    <rPh sb="0" eb="1">
      <t>ミズ</t>
    </rPh>
    <rPh sb="1" eb="3">
      <t>ジュンカン</t>
    </rPh>
    <rPh sb="10" eb="12">
      <t>ハケン</t>
    </rPh>
    <rPh sb="24" eb="26">
      <t>リュウイキ</t>
    </rPh>
    <rPh sb="26" eb="27">
      <t>ミズ</t>
    </rPh>
    <rPh sb="27" eb="29">
      <t>ジュンカン</t>
    </rPh>
    <rPh sb="29" eb="31">
      <t>ケイカク</t>
    </rPh>
    <rPh sb="32" eb="34">
      <t>サクテイ</t>
    </rPh>
    <rPh sb="35" eb="37">
      <t>ジッシ</t>
    </rPh>
    <rPh sb="38" eb="40">
      <t>シエン</t>
    </rPh>
    <phoneticPr fontId="5"/>
  </si>
  <si>
    <t>シンポジウム参加者を対象に、水の大切さや健全な水循環に関する理解や関心を深める。</t>
    <rPh sb="6" eb="9">
      <t>サンカシャ</t>
    </rPh>
    <rPh sb="10" eb="12">
      <t>タイショウ</t>
    </rPh>
    <rPh sb="14" eb="15">
      <t>ミズ</t>
    </rPh>
    <rPh sb="16" eb="18">
      <t>タイセツ</t>
    </rPh>
    <rPh sb="20" eb="22">
      <t>ケンゼン</t>
    </rPh>
    <rPh sb="23" eb="24">
      <t>ミズ</t>
    </rPh>
    <rPh sb="24" eb="26">
      <t>ジュンカン</t>
    </rPh>
    <rPh sb="27" eb="28">
      <t>カン</t>
    </rPh>
    <rPh sb="30" eb="32">
      <t>リカイ</t>
    </rPh>
    <rPh sb="33" eb="35">
      <t>カンシン</t>
    </rPh>
    <rPh sb="36" eb="37">
      <t>フカ</t>
    </rPh>
    <phoneticPr fontId="5"/>
  </si>
  <si>
    <t>公益財団法人リバーフロント研究所</t>
    <phoneticPr fontId="5"/>
  </si>
  <si>
    <t>流域マネジメント推進に関する調査等業務</t>
    <phoneticPr fontId="5"/>
  </si>
  <si>
    <t>日本工営株式会社</t>
    <phoneticPr fontId="5"/>
  </si>
  <si>
    <t>国際的な水循環の健全性評価手法検討調査業務</t>
    <phoneticPr fontId="5"/>
  </si>
  <si>
    <t>株式会社ぎょうせい</t>
    <phoneticPr fontId="5"/>
  </si>
  <si>
    <t>｢水を考えるつどい｣に係る
企画・運営等業務</t>
    <phoneticPr fontId="5"/>
  </si>
  <si>
    <t>パシフィックコンサルタンツ株式会社</t>
    <phoneticPr fontId="5"/>
  </si>
  <si>
    <t>日経印刷株式会社</t>
    <phoneticPr fontId="5"/>
  </si>
  <si>
    <t>水循環白書の作成業務</t>
    <phoneticPr fontId="5"/>
  </si>
  <si>
    <t>中央開発株式会社東京支社</t>
    <phoneticPr fontId="5"/>
  </si>
  <si>
    <t>水循環に関する普及啓発活動に係る教材等制作業務</t>
    <phoneticPr fontId="5"/>
  </si>
  <si>
    <t>八千代エンジニヤリング株式会社事業統括本部</t>
    <rPh sb="0" eb="3">
      <t>ヤチヨ</t>
    </rPh>
    <rPh sb="11" eb="13">
      <t>カブシキ</t>
    </rPh>
    <rPh sb="13" eb="15">
      <t>カイシャ</t>
    </rPh>
    <rPh sb="15" eb="17">
      <t>ジギョウ</t>
    </rPh>
    <rPh sb="17" eb="19">
      <t>トウカツ</t>
    </rPh>
    <rPh sb="19" eb="21">
      <t>ホンブ</t>
    </rPh>
    <phoneticPr fontId="5"/>
  </si>
  <si>
    <t>水循環に関する普及啓発・教育動画作成業務</t>
    <rPh sb="0" eb="1">
      <t>ミズ</t>
    </rPh>
    <rPh sb="1" eb="3">
      <t>ジュンカン</t>
    </rPh>
    <rPh sb="4" eb="5">
      <t>カン</t>
    </rPh>
    <rPh sb="7" eb="9">
      <t>フキュウ</t>
    </rPh>
    <rPh sb="9" eb="11">
      <t>ケイハツ</t>
    </rPh>
    <rPh sb="12" eb="14">
      <t>キョウイク</t>
    </rPh>
    <rPh sb="14" eb="16">
      <t>ドウガ</t>
    </rPh>
    <rPh sb="16" eb="18">
      <t>サクセイ</t>
    </rPh>
    <rPh sb="18" eb="20">
      <t>ギョウム</t>
    </rPh>
    <phoneticPr fontId="5"/>
  </si>
  <si>
    <t>☑</t>
  </si>
  <si>
    <t>シンソー印刷株式会社</t>
    <rPh sb="4" eb="6">
      <t>インサツ</t>
    </rPh>
    <rPh sb="6" eb="8">
      <t>カブシキ</t>
    </rPh>
    <rPh sb="8" eb="10">
      <t>カイシャ</t>
    </rPh>
    <phoneticPr fontId="5"/>
  </si>
  <si>
    <t>流域マネジメントの事例集</t>
    <rPh sb="0" eb="2">
      <t>リュウイキ</t>
    </rPh>
    <rPh sb="9" eb="12">
      <t>ジレイシュウ</t>
    </rPh>
    <phoneticPr fontId="5"/>
  </si>
  <si>
    <t>株式会社博報堂</t>
    <rPh sb="0" eb="2">
      <t>カブシキ</t>
    </rPh>
    <rPh sb="2" eb="4">
      <t>カイシャ</t>
    </rPh>
    <rPh sb="4" eb="7">
      <t>ハクホウドウ</t>
    </rPh>
    <phoneticPr fontId="5"/>
  </si>
  <si>
    <t>健全な水循環に関するポスター原案作成</t>
    <rPh sb="0" eb="2">
      <t>ケンゼン</t>
    </rPh>
    <rPh sb="3" eb="4">
      <t>ミズ</t>
    </rPh>
    <rPh sb="4" eb="6">
      <t>ジュンカン</t>
    </rPh>
    <rPh sb="7" eb="8">
      <t>カン</t>
    </rPh>
    <rPh sb="14" eb="16">
      <t>ゲンアン</t>
    </rPh>
    <rPh sb="16" eb="18">
      <t>サクセイ</t>
    </rPh>
    <phoneticPr fontId="5"/>
  </si>
  <si>
    <t>気候変動が水循環に与える影響調査</t>
    <rPh sb="6" eb="8">
      <t>ジュンカン</t>
    </rPh>
    <phoneticPr fontId="5"/>
  </si>
  <si>
    <t>有</t>
  </si>
  <si>
    <t>件</t>
    <rPh sb="0" eb="1">
      <t>ケン</t>
    </rPh>
    <phoneticPr fontId="5"/>
  </si>
  <si>
    <t>-</t>
    <phoneticPr fontId="5"/>
  </si>
  <si>
    <t>業務発注件数</t>
    <rPh sb="0" eb="2">
      <t>ギョウム</t>
    </rPh>
    <rPh sb="2" eb="4">
      <t>ハッチュウ</t>
    </rPh>
    <rPh sb="4" eb="6">
      <t>ケンスウ</t>
    </rPh>
    <phoneticPr fontId="5"/>
  </si>
  <si>
    <t>人件費</t>
    <rPh sb="0" eb="3">
      <t>ジンケンヒ</t>
    </rPh>
    <phoneticPr fontId="5"/>
  </si>
  <si>
    <t>調査等</t>
    <rPh sb="0" eb="2">
      <t>チョウサ</t>
    </rPh>
    <rPh sb="2" eb="3">
      <t>トウ</t>
    </rPh>
    <phoneticPr fontId="5"/>
  </si>
  <si>
    <t>諸経費</t>
    <rPh sb="0" eb="3">
      <t>ショケイヒ</t>
    </rPh>
    <phoneticPr fontId="5"/>
  </si>
  <si>
    <t>一般管理費等</t>
    <rPh sb="0" eb="2">
      <t>イッパン</t>
    </rPh>
    <rPh sb="2" eb="5">
      <t>カンリヒ</t>
    </rPh>
    <rPh sb="5" eb="6">
      <t>トウ</t>
    </rPh>
    <phoneticPr fontId="5"/>
  </si>
  <si>
    <t>間接経費</t>
    <rPh sb="0" eb="2">
      <t>カンセツ</t>
    </rPh>
    <rPh sb="2" eb="4">
      <t>ケイヒ</t>
    </rPh>
    <phoneticPr fontId="5"/>
  </si>
  <si>
    <t>その他原価</t>
    <rPh sb="2" eb="3">
      <t>タ</t>
    </rPh>
    <rPh sb="3" eb="5">
      <t>ゲンカ</t>
    </rPh>
    <phoneticPr fontId="5"/>
  </si>
  <si>
    <t>直接経費</t>
    <rPh sb="0" eb="2">
      <t>チョクセツ</t>
    </rPh>
    <rPh sb="2" eb="4">
      <t>ケイヒ</t>
    </rPh>
    <phoneticPr fontId="5"/>
  </si>
  <si>
    <t>旅費、謝金、印刷製本費</t>
    <rPh sb="0" eb="2">
      <t>リョヒ</t>
    </rPh>
    <rPh sb="3" eb="5">
      <t>シャキン</t>
    </rPh>
    <rPh sb="6" eb="8">
      <t>インサツ</t>
    </rPh>
    <rPh sb="8" eb="10">
      <t>セイホン</t>
    </rPh>
    <rPh sb="10" eb="11">
      <t>ヒ</t>
    </rPh>
    <phoneticPr fontId="5"/>
  </si>
  <si>
    <t>その他</t>
    <rPh sb="2" eb="3">
      <t>タ</t>
    </rPh>
    <phoneticPr fontId="5"/>
  </si>
  <si>
    <t>消費税</t>
    <rPh sb="0" eb="3">
      <t>ショウヒゼイ</t>
    </rPh>
    <phoneticPr fontId="5"/>
  </si>
  <si>
    <t>直接経費</t>
    <rPh sb="0" eb="2">
      <t>チョクセツ</t>
    </rPh>
    <rPh sb="2" eb="4">
      <t>ケイヒ</t>
    </rPh>
    <phoneticPr fontId="5"/>
  </si>
  <si>
    <t>企画、運営、印刷製本費等</t>
    <rPh sb="0" eb="2">
      <t>キカク</t>
    </rPh>
    <rPh sb="3" eb="5">
      <t>ウンエイ</t>
    </rPh>
    <rPh sb="6" eb="8">
      <t>インサツ</t>
    </rPh>
    <rPh sb="8" eb="10">
      <t>セイホン</t>
    </rPh>
    <rPh sb="10" eb="11">
      <t>ヒ</t>
    </rPh>
    <rPh sb="11" eb="12">
      <t>トウ</t>
    </rPh>
    <phoneticPr fontId="5"/>
  </si>
  <si>
    <t>広報費</t>
    <rPh sb="0" eb="3">
      <t>コウホウヒ</t>
    </rPh>
    <phoneticPr fontId="5"/>
  </si>
  <si>
    <t>広報</t>
    <rPh sb="0" eb="2">
      <t>コウホウ</t>
    </rPh>
    <phoneticPr fontId="5"/>
  </si>
  <si>
    <t>諸経費</t>
    <rPh sb="0" eb="3">
      <t>ショケイヒ</t>
    </rPh>
    <phoneticPr fontId="5"/>
  </si>
  <si>
    <t>一般管理費等</t>
    <rPh sb="0" eb="2">
      <t>イッパン</t>
    </rPh>
    <rPh sb="2" eb="5">
      <t>カンリヒ</t>
    </rPh>
    <rPh sb="5" eb="6">
      <t>トウ</t>
    </rPh>
    <phoneticPr fontId="5"/>
  </si>
  <si>
    <t>その他</t>
    <rPh sb="2" eb="3">
      <t>タ</t>
    </rPh>
    <phoneticPr fontId="5"/>
  </si>
  <si>
    <t>消費税</t>
    <rPh sb="0" eb="3">
      <t>ショウヒゼイ</t>
    </rPh>
    <phoneticPr fontId="5"/>
  </si>
  <si>
    <t>人件費</t>
    <rPh sb="0" eb="3">
      <t>ジンケンヒ</t>
    </rPh>
    <phoneticPr fontId="5"/>
  </si>
  <si>
    <t>調査等</t>
    <rPh sb="0" eb="2">
      <t>チョウサ</t>
    </rPh>
    <rPh sb="2" eb="3">
      <t>トウ</t>
    </rPh>
    <phoneticPr fontId="5"/>
  </si>
  <si>
    <t>間接経費</t>
    <rPh sb="0" eb="2">
      <t>カンセツ</t>
    </rPh>
    <rPh sb="2" eb="4">
      <t>ケイヒ</t>
    </rPh>
    <phoneticPr fontId="5"/>
  </si>
  <si>
    <t>その他原価</t>
    <rPh sb="2" eb="3">
      <t>タ</t>
    </rPh>
    <rPh sb="3" eb="5">
      <t>ゲンカ</t>
    </rPh>
    <phoneticPr fontId="5"/>
  </si>
  <si>
    <t>印刷製本費</t>
    <rPh sb="0" eb="2">
      <t>インサツ</t>
    </rPh>
    <rPh sb="2" eb="4">
      <t>セイホン</t>
    </rPh>
    <rPh sb="4" eb="5">
      <t>ヒ</t>
    </rPh>
    <phoneticPr fontId="5"/>
  </si>
  <si>
    <t>水循環白書 印刷製本費</t>
    <rPh sb="0" eb="1">
      <t>ミズ</t>
    </rPh>
    <rPh sb="1" eb="3">
      <t>ジュンカン</t>
    </rPh>
    <rPh sb="3" eb="5">
      <t>ハクショ</t>
    </rPh>
    <rPh sb="6" eb="8">
      <t>インサツ</t>
    </rPh>
    <rPh sb="8" eb="10">
      <t>セイホン</t>
    </rPh>
    <rPh sb="10" eb="11">
      <t>ヒ</t>
    </rPh>
    <phoneticPr fontId="5"/>
  </si>
  <si>
    <t>一般管理費等</t>
    <rPh sb="0" eb="6">
      <t>イッパンカンリヒトウ</t>
    </rPh>
    <phoneticPr fontId="5"/>
  </si>
  <si>
    <t>交通費、謝金、印刷製本費</t>
    <rPh sb="0" eb="3">
      <t>コウツウヒ</t>
    </rPh>
    <rPh sb="4" eb="6">
      <t>シャキン</t>
    </rPh>
    <rPh sb="7" eb="9">
      <t>インサツ</t>
    </rPh>
    <rPh sb="9" eb="11">
      <t>セイホン</t>
    </rPh>
    <rPh sb="11" eb="12">
      <t>ヒ</t>
    </rPh>
    <phoneticPr fontId="5"/>
  </si>
  <si>
    <t>・令和３年８月に開催した「水を考えるつどい」や「水の日」関連業務を実施し、健全な水循環の重要性について普及啓発に努めた。
以上、見込みに見合った活動実績となっている。</t>
    <rPh sb="13" eb="14">
      <t>ミズ</t>
    </rPh>
    <rPh sb="15" eb="16">
      <t>カンガ</t>
    </rPh>
    <rPh sb="37" eb="39">
      <t>ケンゼン</t>
    </rPh>
    <rPh sb="40" eb="41">
      <t>ミズ</t>
    </rPh>
    <rPh sb="41" eb="43">
      <t>ジュンカン</t>
    </rPh>
    <rPh sb="44" eb="46">
      <t>ジュウヨウ</t>
    </rPh>
    <rPh sb="46" eb="47">
      <t>セイ</t>
    </rPh>
    <phoneticPr fontId="5"/>
  </si>
  <si>
    <t>水循環に関する課題の把握、解決策の検討等を行い、水循環施策の立案に寄与する。</t>
    <rPh sb="0" eb="1">
      <t>ミズ</t>
    </rPh>
    <rPh sb="1" eb="3">
      <t>ジュンカン</t>
    </rPh>
    <rPh sb="4" eb="5">
      <t>カン</t>
    </rPh>
    <rPh sb="7" eb="9">
      <t>カダイ</t>
    </rPh>
    <rPh sb="10" eb="12">
      <t>ハアク</t>
    </rPh>
    <rPh sb="13" eb="16">
      <t>カイケツサク</t>
    </rPh>
    <rPh sb="17" eb="19">
      <t>ケントウ</t>
    </rPh>
    <rPh sb="19" eb="20">
      <t>トウ</t>
    </rPh>
    <rPh sb="21" eb="22">
      <t>オコナ</t>
    </rPh>
    <rPh sb="24" eb="25">
      <t>ミズ</t>
    </rPh>
    <rPh sb="25" eb="27">
      <t>ジュンカン</t>
    </rPh>
    <rPh sb="27" eb="29">
      <t>シサク</t>
    </rPh>
    <rPh sb="30" eb="32">
      <t>リツアン</t>
    </rPh>
    <rPh sb="33" eb="35">
      <t>キヨ</t>
    </rPh>
    <phoneticPr fontId="5"/>
  </si>
  <si>
    <t>事例集を作成し、地方公共団体に配付するとともに、ホームページで公表することにより、流域マネジメントのノウハウ等を広く周知する。</t>
    <rPh sb="0" eb="3">
      <t>ジレイシュウ</t>
    </rPh>
    <rPh sb="4" eb="6">
      <t>サクセイ</t>
    </rPh>
    <rPh sb="8" eb="10">
      <t>チホウ</t>
    </rPh>
    <rPh sb="10" eb="12">
      <t>コウキョウ</t>
    </rPh>
    <rPh sb="12" eb="14">
      <t>ダンタイ</t>
    </rPh>
    <rPh sb="15" eb="17">
      <t>ハイフ</t>
    </rPh>
    <rPh sb="31" eb="33">
      <t>コウヒョウ</t>
    </rPh>
    <rPh sb="41" eb="43">
      <t>リュウイキ</t>
    </rPh>
    <rPh sb="54" eb="55">
      <t>トウ</t>
    </rPh>
    <rPh sb="56" eb="57">
      <t>ヒロ</t>
    </rPh>
    <rPh sb="58" eb="60">
      <t>シュウチ</t>
    </rPh>
    <phoneticPr fontId="5"/>
  </si>
  <si>
    <t>水循環基本法第４条において、国は、水循環に関する施策を総合的に策定し、及び実施する責務を有している。</t>
    <rPh sb="0" eb="6">
      <t>ミズジュンカンキホンホウ</t>
    </rPh>
    <rPh sb="6" eb="7">
      <t>ダイ</t>
    </rPh>
    <rPh sb="8" eb="9">
      <t>ジョウ</t>
    </rPh>
    <rPh sb="14" eb="15">
      <t>クニ</t>
    </rPh>
    <rPh sb="17" eb="20">
      <t>ミズジュンカン</t>
    </rPh>
    <rPh sb="21" eb="22">
      <t>カン</t>
    </rPh>
    <rPh sb="24" eb="26">
      <t>シサク</t>
    </rPh>
    <rPh sb="27" eb="30">
      <t>ソウゴウテキ</t>
    </rPh>
    <rPh sb="31" eb="33">
      <t>サクテイ</t>
    </rPh>
    <rPh sb="35" eb="36">
      <t>オヨ</t>
    </rPh>
    <rPh sb="37" eb="39">
      <t>ジッシ</t>
    </rPh>
    <rPh sb="41" eb="43">
      <t>セキム</t>
    </rPh>
    <rPh sb="44" eb="45">
      <t>ユウ</t>
    </rPh>
    <phoneticPr fontId="5"/>
  </si>
  <si>
    <t>・一般競争契約を実施しているが、一部の事業については一者応札が発生。競争性は確保できているが、結果として一者応札になったものがある。
・一般競争契約で不落になった案件において、不落随契となったものがある。</t>
    <rPh sb="1" eb="3">
      <t>イッパン</t>
    </rPh>
    <rPh sb="3" eb="5">
      <t>キョウソウ</t>
    </rPh>
    <rPh sb="5" eb="7">
      <t>ケイヤク</t>
    </rPh>
    <rPh sb="8" eb="10">
      <t>ジッシ</t>
    </rPh>
    <rPh sb="16" eb="18">
      <t>イチブ</t>
    </rPh>
    <rPh sb="19" eb="21">
      <t>ジギョウ</t>
    </rPh>
    <rPh sb="26" eb="27">
      <t>イチ</t>
    </rPh>
    <rPh sb="27" eb="28">
      <t>シャ</t>
    </rPh>
    <rPh sb="28" eb="30">
      <t>オウサツ</t>
    </rPh>
    <rPh sb="31" eb="33">
      <t>ハッセイ</t>
    </rPh>
    <rPh sb="47" eb="49">
      <t>ケッカ</t>
    </rPh>
    <rPh sb="52" eb="53">
      <t>イチ</t>
    </rPh>
    <rPh sb="53" eb="54">
      <t>シャ</t>
    </rPh>
    <rPh sb="54" eb="56">
      <t>オウサツ</t>
    </rPh>
    <rPh sb="68" eb="70">
      <t>イッパン</t>
    </rPh>
    <rPh sb="70" eb="72">
      <t>キョウソウ</t>
    </rPh>
    <rPh sb="72" eb="74">
      <t>ケイヤク</t>
    </rPh>
    <rPh sb="81" eb="83">
      <t>アンケン</t>
    </rPh>
    <rPh sb="88" eb="90">
      <t>フラク</t>
    </rPh>
    <phoneticPr fontId="5"/>
  </si>
  <si>
    <t>・「流域マネジメントの事例集　地下水編 普及啓発・広報編」を令和４年３月に作成しウェブサイトに公表。
・「水循環アドバイザー制度」により６団体を支援した。
・水循環シンポジウムを令和３年１２月に開催した。
以上、目標に見合った成果実績となっている。</t>
    <rPh sb="15" eb="18">
      <t>チカスイ</t>
    </rPh>
    <rPh sb="18" eb="19">
      <t>ヘン</t>
    </rPh>
    <rPh sb="20" eb="22">
      <t>フキュウ</t>
    </rPh>
    <rPh sb="22" eb="24">
      <t>ケイハツ</t>
    </rPh>
    <rPh sb="25" eb="27">
      <t>コウホウ</t>
    </rPh>
    <rPh sb="27" eb="28">
      <t>ヘン</t>
    </rPh>
    <rPh sb="79" eb="82">
      <t>ミズジュンカン</t>
    </rPh>
    <rPh sb="89" eb="91">
      <t>レイワ</t>
    </rPh>
    <rPh sb="92" eb="93">
      <t>ネン</t>
    </rPh>
    <rPh sb="95" eb="96">
      <t>ガツ</t>
    </rPh>
    <phoneticPr fontId="5"/>
  </si>
  <si>
    <t>国費投入の必要性、事業の効率性及び事業の有効性のいずれの観点からも、効果的・効率的に実施されているが、定量的な成果目標は設定できていない。</t>
    <rPh sb="51" eb="54">
      <t>テイリョウテキ</t>
    </rPh>
    <rPh sb="55" eb="59">
      <t>セイカモクヒョウ</t>
    </rPh>
    <rPh sb="60" eb="62">
      <t>セッテイ</t>
    </rPh>
    <phoneticPr fontId="5"/>
  </si>
  <si>
    <t>定量的な成果目標については、今後、水循環基本計画の見直しにあわせて、有識者の御意見も参考にしながら検討していく。</t>
    <rPh sb="0" eb="3">
      <t>テイリョウテキ</t>
    </rPh>
    <rPh sb="4" eb="8">
      <t>セイカモクヒョウ</t>
    </rPh>
    <rPh sb="14" eb="16">
      <t>コンゴ</t>
    </rPh>
    <rPh sb="17" eb="20">
      <t>ミズジュンカン</t>
    </rPh>
    <rPh sb="20" eb="24">
      <t>キホンケイカク</t>
    </rPh>
    <rPh sb="25" eb="27">
      <t>ミナオ</t>
    </rPh>
    <rPh sb="34" eb="37">
      <t>ユウシキシャ</t>
    </rPh>
    <rPh sb="38" eb="41">
      <t>ゴイケン</t>
    </rPh>
    <rPh sb="42" eb="44">
      <t>サンコウ</t>
    </rPh>
    <rPh sb="49" eb="51">
      <t>ケントウ</t>
    </rPh>
    <phoneticPr fontId="5"/>
  </si>
  <si>
    <t>【定性的な成果目標】
水循環基本計画の施策推進にあたって課題が適切に検討され解決される
【達成状況・実績】
・「令和２年度水循環施策」の第１部（水循環施策をめぐる動向）および第２部（令和２年度 講じた施策）において施策の推進状況を報告した。
・「流域水循環計画」として令和元年度に12計画、令和２年度に13計画、令和３年度に19計画（うち９計画は平成28年度、５計画は平成29年度、３計画は平成30年度、１計画は令和元年度に認定したものの改定）をとりまとめ公表した。
・「流域マネジメントの事例集」を令和元年10月、令和２年11月及び令和４年３月に作成し、ウェブサイトで公表した。
・水の日のポスターの掲示および「水を考えるつどい」を毎年開催し、水循環に関する普及啓発に努めた。
・流域マネジメントを国民的活動にするため、水循環シンポジウムを毎年開催した。
・流域マネジメントに取り組む又は取り組む予定の地方公共団体等に、流域マネジメントの知識や経験を有しているアドバイザーを派遣する「水循環アドバイザー制度」により支援を実施した。令和２年度は３団体、令和３年度は６団体にアドバイザーを派遣した。</t>
    <rPh sb="156" eb="158">
      <t>レイワ</t>
    </rPh>
    <rPh sb="159" eb="161">
      <t>ネンド</t>
    </rPh>
    <rPh sb="164" eb="166">
      <t>ケイカク</t>
    </rPh>
    <rPh sb="192" eb="194">
      <t>ケイカク</t>
    </rPh>
    <rPh sb="195" eb="197">
      <t>ヘイセイ</t>
    </rPh>
    <rPh sb="199" eb="201">
      <t>ネンド</t>
    </rPh>
    <rPh sb="203" eb="205">
      <t>ケイカク</t>
    </rPh>
    <rPh sb="206" eb="208">
      <t>レイワ</t>
    </rPh>
    <rPh sb="208" eb="211">
      <t>ガンネンド</t>
    </rPh>
    <rPh sb="265" eb="266">
      <t>オヨ</t>
    </rPh>
    <rPh sb="267" eb="269">
      <t>レイワ</t>
    </rPh>
    <rPh sb="270" eb="271">
      <t>ネン</t>
    </rPh>
    <rPh sb="272" eb="273">
      <t>ツキ</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</si>
  <si>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</si>
  <si>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水循環に関する小学生向け学習教材を活用した教育の実践業務</t>
    <rPh sb="0" eb="1">
      <t>ミズ</t>
    </rPh>
    <rPh sb="1" eb="3">
      <t>ジュンカン</t>
    </rPh>
    <rPh sb="4" eb="5">
      <t>カン</t>
    </rPh>
    <rPh sb="7" eb="10">
      <t>ショウガクセイ</t>
    </rPh>
    <rPh sb="10" eb="11">
      <t>ム</t>
    </rPh>
    <rPh sb="12" eb="14">
      <t>ガクシュウ</t>
    </rPh>
    <rPh sb="14" eb="16">
      <t>キョウザイ</t>
    </rPh>
    <rPh sb="17" eb="19">
      <t>カツヨウ</t>
    </rPh>
    <rPh sb="21" eb="23">
      <t>キョウイク</t>
    </rPh>
    <rPh sb="24" eb="26">
      <t>ジッセン</t>
    </rPh>
    <rPh sb="26" eb="28">
      <t>ギョウム</t>
    </rPh>
    <phoneticPr fontId="5"/>
  </si>
  <si>
    <t>・令和３年６月には、「多様な主体の参画・連携による新・水戦略の推進～新たな水循環基本計画の始動～」を特集テーマとして「令和２年度水循環施策」（令和３年６月15日閣議決定）を策定。また、令和４年６月には、「地下水マネジメントのさらなる推進に向けて」を特集テーマに「令和３年度水循環施策」（令和４年６月中旬閣議予定）を策定。なお、令和３年版水循環施策については、令和３年９月から令和４年３月までに約1,500回のアクセスがあった。
・これまでに、延べ９団体に水循環アドバイザーの派遣を行い、２団体で流域水循環計画の策定が検討されている。</t>
    <rPh sb="1" eb="3">
      <t>レイワ</t>
    </rPh>
    <rPh sb="4" eb="5">
      <t>ネン</t>
    </rPh>
    <rPh sb="6" eb="7">
      <t>ガツ</t>
    </rPh>
    <rPh sb="50" eb="52">
      <t>トクシュウ</t>
    </rPh>
    <rPh sb="59" eb="61">
      <t>レイワ</t>
    </rPh>
    <rPh sb="86" eb="88">
      <t>サクテイ</t>
    </rPh>
    <rPh sb="92" eb="94">
      <t>レイワ</t>
    </rPh>
    <rPh sb="95" eb="96">
      <t>ネン</t>
    </rPh>
    <rPh sb="97" eb="98">
      <t>ガツ</t>
    </rPh>
    <rPh sb="131" eb="133">
      <t>レイワ</t>
    </rPh>
    <rPh sb="134" eb="136">
      <t>ネンド</t>
    </rPh>
    <rPh sb="136" eb="137">
      <t>ミズ</t>
    </rPh>
    <rPh sb="137" eb="139">
      <t>ジュンカン</t>
    </rPh>
    <rPh sb="139" eb="141">
      <t>セサク</t>
    </rPh>
    <rPh sb="143" eb="145">
      <t>レイワ</t>
    </rPh>
    <rPh sb="146" eb="147">
      <t>ネン</t>
    </rPh>
    <rPh sb="148" eb="149">
      <t>ツキ</t>
    </rPh>
    <rPh sb="149" eb="151">
      <t>チュウジュン</t>
    </rPh>
    <rPh sb="151" eb="153">
      <t>カクギ</t>
    </rPh>
    <rPh sb="153" eb="155">
      <t>ヨテイ</t>
    </rPh>
    <rPh sb="157" eb="159">
      <t>サクテイ</t>
    </rPh>
    <rPh sb="163" eb="165">
      <t>レイワ</t>
    </rPh>
    <rPh sb="168" eb="173">
      <t>ミズジュンカンシサク</t>
    </rPh>
    <rPh sb="179" eb="181">
      <t>レイワ</t>
    </rPh>
    <rPh sb="182" eb="183">
      <t>ネン</t>
    </rPh>
    <rPh sb="184" eb="185">
      <t>ツキ</t>
    </rPh>
    <rPh sb="187" eb="189">
      <t>レイワ</t>
    </rPh>
    <rPh sb="190" eb="191">
      <t>ネン</t>
    </rPh>
    <rPh sb="192" eb="193">
      <t>ツキ</t>
    </rPh>
    <rPh sb="196" eb="197">
      <t>ヤク</t>
    </rPh>
    <rPh sb="202" eb="203">
      <t>カイ</t>
    </rPh>
    <rPh sb="222" eb="223">
      <t>ノ</t>
    </rPh>
    <rPh sb="225" eb="227">
      <t>ダンタイ</t>
    </rPh>
    <rPh sb="228" eb="231">
      <t>ミズジュンカン</t>
    </rPh>
    <rPh sb="238" eb="240">
      <t>ハケン</t>
    </rPh>
    <rPh sb="241" eb="242">
      <t>オコナ</t>
    </rPh>
    <rPh sb="245" eb="247">
      <t>ダンタイ</t>
    </rPh>
    <rPh sb="248" eb="250">
      <t>リュウイキ</t>
    </rPh>
    <rPh sb="250" eb="255">
      <t>ミズジュンカンケイカク</t>
    </rPh>
    <rPh sb="256" eb="258">
      <t>サクテイ</t>
    </rPh>
    <rPh sb="259" eb="261">
      <t>ケントウ</t>
    </rPh>
    <phoneticPr fontId="5"/>
  </si>
  <si>
    <t>-</t>
    <phoneticPr fontId="5"/>
  </si>
  <si>
    <t>落札率については、予定価格が類推される恐れがあることから未記載とする。</t>
    <phoneticPr fontId="5"/>
  </si>
  <si>
    <t>（検討及び調査）
必要な経費／実施件数　　　　　　　　　　　　　　</t>
    <rPh sb="1" eb="3">
      <t>ケントウ</t>
    </rPh>
    <rPh sb="3" eb="4">
      <t>オヨ</t>
    </rPh>
    <rPh sb="5" eb="7">
      <t>チョウサ</t>
    </rPh>
    <rPh sb="9" eb="11">
      <t>ヒツヨウ</t>
    </rPh>
    <rPh sb="12" eb="14">
      <t>ケイヒ</t>
    </rPh>
    <rPh sb="15" eb="17">
      <t>ジッシ</t>
    </rPh>
    <rPh sb="17" eb="19">
      <t>ケンスウ</t>
    </rPh>
    <phoneticPr fontId="5"/>
  </si>
  <si>
    <t>百万円</t>
    <rPh sb="0" eb="2">
      <t>ヒャクマン</t>
    </rPh>
    <rPh sb="2" eb="3">
      <t>エン</t>
    </rPh>
    <phoneticPr fontId="5"/>
  </si>
  <si>
    <t>百万円/件</t>
    <rPh sb="0" eb="2">
      <t>ヒャクマン</t>
    </rPh>
    <rPh sb="2" eb="3">
      <t>エン</t>
    </rPh>
    <rPh sb="4" eb="5">
      <t>ケン</t>
    </rPh>
    <phoneticPr fontId="5"/>
  </si>
  <si>
    <t>60百万円/3件</t>
    <rPh sb="2" eb="4">
      <t>ヒャクマン</t>
    </rPh>
    <rPh sb="4" eb="5">
      <t>エン</t>
    </rPh>
    <rPh sb="7" eb="8">
      <t>ケン</t>
    </rPh>
    <phoneticPr fontId="5"/>
  </si>
  <si>
    <t>60百万円/2件</t>
    <rPh sb="2" eb="4">
      <t>ヒャクマン</t>
    </rPh>
    <rPh sb="4" eb="5">
      <t>エン</t>
    </rPh>
    <rPh sb="7" eb="8">
      <t>ケン</t>
    </rPh>
    <phoneticPr fontId="5"/>
  </si>
  <si>
    <t>73百万円/3件</t>
    <phoneticPr fontId="5"/>
  </si>
  <si>
    <t>A.公益財団法人リバーフロント研究所</t>
    <rPh sb="2" eb="4">
      <t>コウエキ</t>
    </rPh>
    <rPh sb="4" eb="6">
      <t>ザイダン</t>
    </rPh>
    <rPh sb="6" eb="8">
      <t>ホウジン</t>
    </rPh>
    <rPh sb="15" eb="18">
      <t>ケンキュウショ</t>
    </rPh>
    <phoneticPr fontId="5"/>
  </si>
  <si>
    <t>B.日本工営株式会社</t>
    <phoneticPr fontId="5"/>
  </si>
  <si>
    <t>C.株式会社ぎょうせい</t>
    <phoneticPr fontId="5"/>
  </si>
  <si>
    <t>D.パシフィックコンサルタンツ株式会社</t>
    <phoneticPr fontId="5"/>
  </si>
  <si>
    <t>E.日経印刷株式会社</t>
    <phoneticPr fontId="5"/>
  </si>
  <si>
    <t>F. 中央開発株式会社東京支社</t>
    <phoneticPr fontId="5"/>
  </si>
  <si>
    <t>国際会議資料のネイティブチェック及び翻訳業務</t>
    <phoneticPr fontId="5"/>
  </si>
  <si>
    <t>アライ印刷株式会社</t>
    <phoneticPr fontId="5"/>
  </si>
  <si>
    <t>健全な水循環に関するポスター印刷</t>
    <phoneticPr fontId="5"/>
  </si>
  <si>
    <t>健全な水循環に関するポスター発送</t>
    <rPh sb="14" eb="16">
      <t>ハッソウ</t>
    </rPh>
    <phoneticPr fontId="5"/>
  </si>
  <si>
    <t>第４回アジア・太平洋水サミット分科会準備室会合における通訳業務</t>
    <phoneticPr fontId="5"/>
  </si>
  <si>
    <t>第４回アジア・太平洋水サミット統合セッション準備会合における通訳業務</t>
    <rPh sb="15" eb="17">
      <t>トウゴウ</t>
    </rPh>
    <rPh sb="22" eb="24">
      <t>ジュンビ</t>
    </rPh>
    <rPh sb="24" eb="25">
      <t>カイ</t>
    </rPh>
    <phoneticPr fontId="5"/>
  </si>
  <si>
    <t>株式会社三省堂書店</t>
    <rPh sb="0" eb="4">
      <t>カブシキガイシャ</t>
    </rPh>
    <phoneticPr fontId="5"/>
  </si>
  <si>
    <t>図書の購入</t>
    <rPh sb="0" eb="2">
      <t>トショ</t>
    </rPh>
    <rPh sb="3" eb="5">
      <t>コウニュウ</t>
    </rPh>
    <phoneticPr fontId="5"/>
  </si>
  <si>
    <t>外部委員ａ</t>
    <rPh sb="0" eb="2">
      <t>ガイブ</t>
    </rPh>
    <rPh sb="2" eb="4">
      <t>イイン</t>
    </rPh>
    <phoneticPr fontId="5"/>
  </si>
  <si>
    <t>職員ａ</t>
    <rPh sb="0" eb="2">
      <t>ショクイン</t>
    </rPh>
    <phoneticPr fontId="5"/>
  </si>
  <si>
    <t>出張旅費</t>
    <rPh sb="0" eb="4">
      <t>シュッチョウリョヒ</t>
    </rPh>
    <phoneticPr fontId="5"/>
  </si>
  <si>
    <t>外部委員ｂ</t>
    <rPh sb="0" eb="2">
      <t>ガイブ</t>
    </rPh>
    <rPh sb="2" eb="4">
      <t>イイン</t>
    </rPh>
    <phoneticPr fontId="5"/>
  </si>
  <si>
    <t>麹町税務署</t>
    <rPh sb="0" eb="2">
      <t>コウジマチ</t>
    </rPh>
    <rPh sb="2" eb="5">
      <t>ゼイムショ</t>
    </rPh>
    <phoneticPr fontId="5"/>
  </si>
  <si>
    <t>外部委員ｃ</t>
    <rPh sb="0" eb="2">
      <t>ガイブ</t>
    </rPh>
    <rPh sb="2" eb="4">
      <t>イイン</t>
    </rPh>
    <phoneticPr fontId="5"/>
  </si>
  <si>
    <t>外部委員ｄ</t>
    <rPh sb="0" eb="2">
      <t>ガイブ</t>
    </rPh>
    <rPh sb="2" eb="4">
      <t>イイン</t>
    </rPh>
    <phoneticPr fontId="5"/>
  </si>
  <si>
    <t>外部委員ｅ</t>
    <rPh sb="0" eb="2">
      <t>ガイブ</t>
    </rPh>
    <rPh sb="2" eb="4">
      <t>イイン</t>
    </rPh>
    <phoneticPr fontId="5"/>
  </si>
  <si>
    <t>外部委員ｆ</t>
    <rPh sb="0" eb="2">
      <t>ガイブ</t>
    </rPh>
    <rPh sb="2" eb="4">
      <t>イイン</t>
    </rPh>
    <phoneticPr fontId="5"/>
  </si>
  <si>
    <t>扶桑速記印刷株式会社</t>
    <rPh sb="0" eb="2">
      <t>フソウ</t>
    </rPh>
    <rPh sb="2" eb="4">
      <t>ソッキ</t>
    </rPh>
    <rPh sb="4" eb="6">
      <t>インサツ</t>
    </rPh>
    <rPh sb="6" eb="8">
      <t>カブシキ</t>
    </rPh>
    <rPh sb="8" eb="10">
      <t>カイシャ</t>
    </rPh>
    <phoneticPr fontId="5"/>
  </si>
  <si>
    <t>東京無線協同組合</t>
    <rPh sb="0" eb="2">
      <t>トウキョウ</t>
    </rPh>
    <rPh sb="2" eb="4">
      <t>ムセン</t>
    </rPh>
    <rPh sb="4" eb="6">
      <t>キョウドウ</t>
    </rPh>
    <rPh sb="6" eb="8">
      <t>クミアイ</t>
    </rPh>
    <phoneticPr fontId="5"/>
  </si>
  <si>
    <t>新日本エンジニアリング株式会社</t>
  </si>
  <si>
    <t>株式会社ディ・アンド・ワイ</t>
    <phoneticPr fontId="5"/>
  </si>
  <si>
    <t>ＯＡ・ＰＣ用品の購入</t>
  </si>
  <si>
    <t>速記料</t>
    <rPh sb="0" eb="2">
      <t>ソッキ</t>
    </rPh>
    <rPh sb="2" eb="3">
      <t>リョウ</t>
    </rPh>
    <phoneticPr fontId="5"/>
  </si>
  <si>
    <t>東京都個人タクシー協同組合</t>
  </si>
  <si>
    <t>職員の深夜帰宅に係るタクシー料金</t>
  </si>
  <si>
    <t>地下鉄回数券の購入</t>
  </si>
  <si>
    <t>富士フイルム九州株式会社</t>
    <rPh sb="0" eb="2">
      <t>フジ</t>
    </rPh>
    <rPh sb="6" eb="8">
      <t>キュウシュウ</t>
    </rPh>
    <rPh sb="8" eb="10">
      <t>カブシキ</t>
    </rPh>
    <rPh sb="10" eb="12">
      <t>カイシャ</t>
    </rPh>
    <phoneticPr fontId="5"/>
  </si>
  <si>
    <t>水循環施策の推進に関する有識者会議等に係る旅費、謝金</t>
    <rPh sb="17" eb="18">
      <t>トウ</t>
    </rPh>
    <rPh sb="19" eb="20">
      <t>カカ</t>
    </rPh>
    <phoneticPr fontId="5"/>
  </si>
  <si>
    <t>水循環アドバイザーに係る旅費</t>
    <rPh sb="10" eb="11">
      <t>カカ</t>
    </rPh>
    <phoneticPr fontId="5"/>
  </si>
  <si>
    <t>水循環アドバイザーに係る旅費、謝金</t>
    <rPh sb="10" eb="11">
      <t>カカ</t>
    </rPh>
    <rPh sb="15" eb="17">
      <t>シャキン</t>
    </rPh>
    <phoneticPr fontId="5"/>
  </si>
  <si>
    <t>水循環施策の推進に向けた官民打合せ謝金</t>
    <rPh sb="17" eb="19">
      <t>シャキン</t>
    </rPh>
    <phoneticPr fontId="5"/>
  </si>
  <si>
    <t>株式会社インターグループ</t>
    <phoneticPr fontId="5"/>
  </si>
  <si>
    <t>東京地下鉄株式会社</t>
    <rPh sb="5" eb="7">
      <t>カブシキ</t>
    </rPh>
    <rPh sb="7" eb="9">
      <t>カイシャ</t>
    </rPh>
    <phoneticPr fontId="5"/>
  </si>
  <si>
    <t>①Ｈ２７年度にはじまった事業が、終了予定なし。ここにまず疑いを持つ。この疑いを晴らすには、②事業活動が事例集作成、シンポジウム、アドバイザー派遣、調査検討の活動が上位の大目標の水環境政策の目標達成に貢献できているかどうか、知りたい。③その点での反省を考えて欲しい。</t>
    <phoneticPr fontId="5"/>
  </si>
  <si>
    <t>引き続き、効果的･効率的な事業の実施に努めることとし、効率的に執行した実績を概算要求に反映させること。また、外部有識者の所見に関し、個々の事業が政策目標にどのような効果を発揮しているか、どのような改善点があるか示すこと。</t>
    <rPh sb="54" eb="56">
      <t>ガイブ</t>
    </rPh>
    <rPh sb="56" eb="59">
      <t>ユウシキシャ</t>
    </rPh>
    <rPh sb="60" eb="62">
      <t>ショケン</t>
    </rPh>
    <rPh sb="63" eb="64">
      <t>カン</t>
    </rPh>
    <rPh sb="66" eb="68">
      <t>ココ</t>
    </rPh>
    <rPh sb="69" eb="71">
      <t>ジギョウ</t>
    </rPh>
    <rPh sb="72" eb="74">
      <t>セイサク</t>
    </rPh>
    <rPh sb="74" eb="76">
      <t>モクヒョウ</t>
    </rPh>
    <rPh sb="82" eb="84">
      <t>コウカ</t>
    </rPh>
    <rPh sb="85" eb="87">
      <t>ハッキ</t>
    </rPh>
    <rPh sb="98" eb="101">
      <t>カイゼンテン</t>
    </rPh>
    <rPh sb="105" eb="106">
      <t>シメ</t>
    </rPh>
    <phoneticPr fontId="5"/>
  </si>
  <si>
    <t>重要政策推進枠 28
・水循環基本計画推進経費 うち23増
地方公共団体の地下水マネジメントを支援する「プラットフォーム」を運営し、ノウハウやツールを開発・蓄積し支援内容を充実させるため。
・健全な水循環に関する普及啓発経費 うち5増
水循環に関する取り組みを進める企業や興味をもつ企業からの相談を受け付け、企業同士や自治体との情報交換、マッチングの場を立ち上げるため。</t>
    <rPh sb="0" eb="2">
      <t>ジュウヨウ</t>
    </rPh>
    <rPh sb="2" eb="4">
      <t>セイサク</t>
    </rPh>
    <rPh sb="4" eb="7">
      <t>スイシンワク</t>
    </rPh>
    <rPh sb="13" eb="16">
      <t>ミズジュンカン</t>
    </rPh>
    <rPh sb="16" eb="18">
      <t>キホン</t>
    </rPh>
    <rPh sb="18" eb="20">
      <t>ケイカク</t>
    </rPh>
    <rPh sb="20" eb="22">
      <t>スイシン</t>
    </rPh>
    <rPh sb="22" eb="24">
      <t>ケイヒ</t>
    </rPh>
    <rPh sb="29" eb="30">
      <t>ゾウ</t>
    </rPh>
    <rPh sb="98" eb="100">
      <t>ケンゼン</t>
    </rPh>
    <rPh sb="101" eb="104">
      <t>ミズジュンカン</t>
    </rPh>
    <rPh sb="105" eb="106">
      <t>カン</t>
    </rPh>
    <rPh sb="108" eb="110">
      <t>フキュウ</t>
    </rPh>
    <rPh sb="110" eb="112">
      <t>ケイハツ</t>
    </rPh>
    <rPh sb="112" eb="114">
      <t>ケイヒ</t>
    </rPh>
    <rPh sb="118" eb="119">
      <t>ゾウ</t>
    </rPh>
    <phoneticPr fontId="5"/>
  </si>
  <si>
    <t>・水循環基本法において「流域に係る水循環について、流域として総合的かつ一体的に管理されなければならない」とされていることを踏まえ、水循環基本計画において流域マネジメント（流域の総合的かつ一体的な管理）の更なる展開と質の向上に重点的に取り組むこととしている。
・水循環事務局では、基本法、基本計画に基づき水循環施策の推進を図っているが、現地で流域マネジメントに取り組む自治体等からは、取組に必要なノウハウが不足しているという声も聞かれる。このため、事例集の作成、水循環アドバイザーの派遣によりノウハウ提供を行うとともに、シンポジウムの開催等により普及啓発を行ってきた。このような中、流域マネジメントの取組の基礎となる流域水循環計画は、平成28年度には17計画であったものが、令和４年８月現在では65計画にまで増えており、これらの計画に基づく健全な水循環の維持又は回復のための取組が各地で進められている。
・流域マネジメントに取り組む団体が増えており、流域水循環計画の改定も行われるようになってきたことから、今後は更なる質の向上に資する施策に移行していく必要がある。このため、これまで毎年度作成され一定の蓄積がある事例集は、令和４年度で作成を終了するが、継続して新たな事例を発掘し、過去の事例と併せてホームページを活用し共有に取り組みながら、令和５年度以降は流域マネジメントの更なる質の向上を図るため、水循環アドバイザーによる助言、水循環の健全性や流域マネジメントの取組の効果等を「見える化」する評価指標・評価手法の確立等により、より効果的・効率的な施策の展開を目指す。
・また、水循環基本計画では、次世代への健全な水循環による豊かな社会の継承のため、健全な水循環に関する普及啓発、広報及び教育と国際貢献も重点的に取り組む内容となっており、水循環事務局では、水の日に関連した普及啓発イベントの開催や水循環学習教材の作成等を行ってきた。これらの取組により、水の日のPR動画は、昨年度の約７倍の視聴があるなど、普及啓発が進んでいる。令和５年度以降は、小学校、中学校向けの水循環に関する学習教材の活用により若年層への普及啓発を重点的に行っていくとともに、流域の総合的かつ一体的な管理に向け、水を利用する企業等の取組を促進するための普及啓発を重点的に行っていく。</t>
    <rPh sb="363" eb="365">
      <t>ケイカク</t>
    </rPh>
    <rPh sb="366" eb="367">
      <t>モト</t>
    </rPh>
    <rPh sb="369" eb="371">
      <t>ケンゼン</t>
    </rPh>
    <rPh sb="372" eb="375">
      <t>ミズジュンカン</t>
    </rPh>
    <rPh sb="376" eb="378">
      <t>イジ</t>
    </rPh>
    <rPh sb="378" eb="379">
      <t>マタ</t>
    </rPh>
    <rPh sb="380" eb="382">
      <t>カイフク</t>
    </rPh>
    <rPh sb="386" eb="388">
      <t>トリクミ</t>
    </rPh>
    <rPh sb="389" eb="391">
      <t>カクチ</t>
    </rPh>
    <rPh sb="392" eb="393">
      <t>スス</t>
    </rPh>
    <rPh sb="455" eb="456">
      <t>サラ</t>
    </rPh>
    <rPh sb="490" eb="493">
      <t>マイネンド</t>
    </rPh>
    <rPh sb="493" eb="495">
      <t>サクセイ</t>
    </rPh>
    <rPh sb="497" eb="499">
      <t>イッテイ</t>
    </rPh>
    <rPh sb="500" eb="502">
      <t>チクセキ</t>
    </rPh>
    <rPh sb="505" eb="508">
      <t>ジレイシュウ</t>
    </rPh>
    <rPh sb="510" eb="512">
      <t>レイワ</t>
    </rPh>
    <rPh sb="513" eb="515">
      <t>ネンド</t>
    </rPh>
    <rPh sb="516" eb="518">
      <t>サクセイ</t>
    </rPh>
    <rPh sb="519" eb="521">
      <t>シュウリョウ</t>
    </rPh>
    <rPh sb="525" eb="527">
      <t>ケイゾク</t>
    </rPh>
    <rPh sb="529" eb="530">
      <t>アラ</t>
    </rPh>
    <rPh sb="532" eb="534">
      <t>ジレイ</t>
    </rPh>
    <rPh sb="535" eb="537">
      <t>ハックツ</t>
    </rPh>
    <rPh sb="539" eb="541">
      <t>カコ</t>
    </rPh>
    <rPh sb="542" eb="544">
      <t>ジレイ</t>
    </rPh>
    <rPh sb="545" eb="546">
      <t>アワ</t>
    </rPh>
    <rPh sb="555" eb="557">
      <t>カツヨウ</t>
    </rPh>
    <rPh sb="558" eb="560">
      <t>キョウユウ</t>
    </rPh>
    <rPh sb="561" eb="562">
      <t>ト</t>
    </rPh>
    <rPh sb="563" eb="564">
      <t>ク</t>
    </rPh>
    <rPh sb="577" eb="579">
      <t>リュウイキ</t>
    </rPh>
    <rPh sb="586" eb="587">
      <t>サラ</t>
    </rPh>
    <rPh sb="589" eb="590">
      <t>シツ</t>
    </rPh>
    <rPh sb="591" eb="593">
      <t>コウジョウ</t>
    </rPh>
    <rPh sb="594" eb="595">
      <t>ハカ</t>
    </rPh>
    <phoneticPr fontId="5"/>
  </si>
  <si>
    <t>源泉徴収した所得税の納付</t>
    <phoneticPr fontId="5"/>
  </si>
  <si>
    <t>株式会社グリーン・パシフィック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</si>
</sst>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9" xfId="1" applyFont="1" applyFill="1" applyBorder="1" applyAlignment="1" applyProtection="1">
      <alignment vertical="top"/>
    </xf>
    <xf numFmtId="0" fontId="11" fillId="0" borderId="37"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4"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49" xfId="0" applyFont="1" applyBorder="1" applyAlignment="1">
      <alignment horizontal="center" vertical="center"/>
    </xf>
    <xf numFmtId="0" fontId="0" fillId="0" borderId="98"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5"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9" fillId="6" borderId="45"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125"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0" fillId="0" borderId="3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90" xfId="0" applyNumberFormat="1"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1" fillId="5" borderId="24"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182" fontId="11" fillId="5" borderId="24" xfId="0" applyNumberFormat="1" applyFont="1" applyFill="1" applyBorder="1" applyAlignment="1" applyProtection="1">
      <alignment horizontal="right" vertical="center" wrapText="1"/>
      <protection locked="0"/>
    </xf>
    <xf numFmtId="182" fontId="11" fillId="5" borderId="25" xfId="0" applyNumberFormat="1" applyFont="1" applyFill="1" applyBorder="1" applyAlignment="1" applyProtection="1">
      <alignment horizontal="right" vertical="center" wrapText="1"/>
      <protection locked="0"/>
    </xf>
    <xf numFmtId="182" fontId="11" fillId="5" borderId="26"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177" fontId="11"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3" fillId="6" borderId="6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12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center" wrapText="1"/>
      <protection locked="0"/>
    </xf>
    <xf numFmtId="0" fontId="16" fillId="2" borderId="91" xfId="0" applyFont="1" applyFill="1" applyBorder="1" applyAlignment="1">
      <alignment horizontal="center" vertical="center" shrinkToFit="1"/>
    </xf>
    <xf numFmtId="0" fontId="3" fillId="0" borderId="72" xfId="0" applyFont="1" applyBorder="1" applyAlignment="1">
      <alignment horizontal="center" vertical="center" shrinkToFit="1"/>
    </xf>
    <xf numFmtId="0" fontId="3" fillId="0" borderId="92" xfId="0" applyFont="1" applyBorder="1" applyAlignment="1">
      <alignment horizontal="center" vertical="center" shrinkToFit="1"/>
    </xf>
    <xf numFmtId="0" fontId="0" fillId="0" borderId="124" xfId="0" applyFont="1" applyBorder="1" applyAlignment="1" applyProtection="1">
      <alignment horizontal="center" vertical="center" shrinkToFit="1"/>
      <protection locked="0"/>
    </xf>
    <xf numFmtId="0" fontId="3" fillId="0" borderId="124" xfId="0" applyFont="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177" fontId="3" fillId="0" borderId="72" xfId="0" applyNumberFormat="1" applyFont="1" applyFill="1" applyBorder="1" applyAlignment="1" applyProtection="1">
      <alignment horizontal="center" vertical="center" shrinkToFit="1"/>
      <protection locked="0"/>
    </xf>
    <xf numFmtId="177" fontId="3" fillId="0" borderId="93" xfId="0" applyNumberFormat="1" applyFont="1" applyFill="1" applyBorder="1" applyAlignment="1" applyProtection="1">
      <alignment horizontal="center" vertical="center" shrinkToFit="1"/>
      <protection locked="0"/>
    </xf>
    <xf numFmtId="0" fontId="17" fillId="6" borderId="32"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0" fillId="5" borderId="75" xfId="0" applyFont="1" applyFill="1" applyBorder="1" applyAlignment="1">
      <alignment vertical="center"/>
    </xf>
    <xf numFmtId="0" fontId="0" fillId="5" borderId="2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95</xdr:row>
      <xdr:rowOff>279400</xdr:rowOff>
    </xdr:from>
    <xdr:to>
      <xdr:col>17</xdr:col>
      <xdr:colOff>13875</xdr:colOff>
      <xdr:row>97</xdr:row>
      <xdr:rowOff>93086</xdr:rowOff>
    </xdr:to>
    <xdr:sp macro="" textlink="">
      <xdr:nvSpPr>
        <xdr:cNvPr id="2" name="テキスト ボックス 15">
          <a:extLst>
            <a:ext uri="{FF2B5EF4-FFF2-40B4-BE49-F238E27FC236}">
              <a16:creationId xmlns:a16="http://schemas.microsoft.com/office/drawing/2014/main" id="{00000000-0008-0000-0000-000019000000}"/>
            </a:ext>
          </a:extLst>
        </xdr:cNvPr>
        <xdr:cNvSpPr txBox="1"/>
      </xdr:nvSpPr>
      <xdr:spPr>
        <a:xfrm>
          <a:off x="1422400" y="92062300"/>
          <a:ext cx="2045875" cy="52488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p>
      </xdr:txBody>
    </xdr:sp>
    <xdr:clientData/>
  </xdr:twoCellAnchor>
  <xdr:twoCellAnchor>
    <xdr:from>
      <xdr:col>7</xdr:col>
      <xdr:colOff>0</xdr:colOff>
      <xdr:row>97</xdr:row>
      <xdr:rowOff>101600</xdr:rowOff>
    </xdr:from>
    <xdr:to>
      <xdr:col>13</xdr:col>
      <xdr:colOff>126776</xdr:colOff>
      <xdr:row>98</xdr:row>
      <xdr:rowOff>73577</xdr:rowOff>
    </xdr:to>
    <xdr:sp macro="" textlink="">
      <xdr:nvSpPr>
        <xdr:cNvPr id="3" name="テキスト ボックス 12">
          <a:extLst>
            <a:ext uri="{FF2B5EF4-FFF2-40B4-BE49-F238E27FC236}">
              <a16:creationId xmlns:a16="http://schemas.microsoft.com/office/drawing/2014/main" id="{00000000-0008-0000-0000-00005A000000}"/>
            </a:ext>
          </a:extLst>
        </xdr:cNvPr>
        <xdr:cNvSpPr txBox="1"/>
      </xdr:nvSpPr>
      <xdr:spPr>
        <a:xfrm>
          <a:off x="1422400" y="92595700"/>
          <a:ext cx="1345976" cy="32757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水循環推進経費</a:t>
          </a:r>
        </a:p>
      </xdr:txBody>
    </xdr:sp>
    <xdr:clientData/>
  </xdr:twoCellAnchor>
  <xdr:twoCellAnchor>
    <xdr:from>
      <xdr:col>9</xdr:col>
      <xdr:colOff>0</xdr:colOff>
      <xdr:row>98</xdr:row>
      <xdr:rowOff>165100</xdr:rowOff>
    </xdr:from>
    <xdr:to>
      <xdr:col>9</xdr:col>
      <xdr:colOff>12700</xdr:colOff>
      <xdr:row>132</xdr:row>
      <xdr:rowOff>342900</xdr:rowOff>
    </xdr:to>
    <xdr:cxnSp macro="">
      <xdr:nvCxnSpPr>
        <xdr:cNvPr id="4" name="直線コネクタ 21">
          <a:extLst>
            <a:ext uri="{FF2B5EF4-FFF2-40B4-BE49-F238E27FC236}">
              <a16:creationId xmlns:a16="http://schemas.microsoft.com/office/drawing/2014/main" id="{00000000-0008-0000-0000-00001F000000}"/>
            </a:ext>
          </a:extLst>
        </xdr:cNvPr>
        <xdr:cNvCxnSpPr/>
      </xdr:nvCxnSpPr>
      <xdr:spPr>
        <a:xfrm>
          <a:off x="1828800" y="93014800"/>
          <a:ext cx="12700" cy="1226820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0</xdr:colOff>
      <xdr:row>97</xdr:row>
      <xdr:rowOff>136071</xdr:rowOff>
    </xdr:from>
    <xdr:to>
      <xdr:col>26</xdr:col>
      <xdr:colOff>179</xdr:colOff>
      <xdr:row>98</xdr:row>
      <xdr:rowOff>279315</xdr:rowOff>
    </xdr:to>
    <xdr:sp macro="" textlink="">
      <xdr:nvSpPr>
        <xdr:cNvPr id="5" name="テキスト ボックス 19">
          <a:extLst>
            <a:ext uri="{FF2B5EF4-FFF2-40B4-BE49-F238E27FC236}">
              <a16:creationId xmlns:a16="http://schemas.microsoft.com/office/drawing/2014/main" id="{00000000-0008-0000-0000-00001D000000}"/>
            </a:ext>
          </a:extLst>
        </xdr:cNvPr>
        <xdr:cNvSpPr txBox="1"/>
      </xdr:nvSpPr>
      <xdr:spPr>
        <a:xfrm>
          <a:off x="2857500" y="52142571"/>
          <a:ext cx="2449465" cy="34735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98</xdr:row>
      <xdr:rowOff>228600</xdr:rowOff>
    </xdr:from>
    <xdr:to>
      <xdr:col>27</xdr:col>
      <xdr:colOff>145516</xdr:colOff>
      <xdr:row>100</xdr:row>
      <xdr:rowOff>68087</xdr:rowOff>
    </xdr:to>
    <xdr:sp macro="" textlink="">
      <xdr:nvSpPr>
        <xdr:cNvPr id="7" name="テキスト ボックス 17">
          <a:extLst>
            <a:ext uri="{FF2B5EF4-FFF2-40B4-BE49-F238E27FC236}">
              <a16:creationId xmlns:a16="http://schemas.microsoft.com/office/drawing/2014/main" id="{00000000-0008-0000-0000-00001B000000}"/>
            </a:ext>
          </a:extLst>
        </xdr:cNvPr>
        <xdr:cNvSpPr txBox="1"/>
      </xdr:nvSpPr>
      <xdr:spPr>
        <a:xfrm>
          <a:off x="2844800" y="93078300"/>
          <a:ext cx="2787116" cy="55068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Ａ．公益財団法人リバーフロント研究所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9</xdr:col>
      <xdr:colOff>114300</xdr:colOff>
      <xdr:row>99</xdr:row>
      <xdr:rowOff>190500</xdr:rowOff>
    </xdr:from>
    <xdr:to>
      <xdr:col>13</xdr:col>
      <xdr:colOff>104095</xdr:colOff>
      <xdr:row>99</xdr:row>
      <xdr:rowOff>193065</xdr:rowOff>
    </xdr:to>
    <xdr:cxnSp macro="">
      <xdr:nvCxnSpPr>
        <xdr:cNvPr id="8" name="直線矢印コネクタ 20">
          <a:extLst>
            <a:ext uri="{FF2B5EF4-FFF2-40B4-BE49-F238E27FC236}">
              <a16:creationId xmlns:a16="http://schemas.microsoft.com/office/drawing/2014/main" id="{00000000-0008-0000-0000-00001E000000}"/>
            </a:ext>
          </a:extLst>
        </xdr:cNvPr>
        <xdr:cNvCxnSpPr/>
      </xdr:nvCxnSpPr>
      <xdr:spPr>
        <a:xfrm flipV="1">
          <a:off x="1943100" y="93395800"/>
          <a:ext cx="802595" cy="256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68586</xdr:colOff>
      <xdr:row>103</xdr:row>
      <xdr:rowOff>268102</xdr:rowOff>
    </xdr:from>
    <xdr:to>
      <xdr:col>26</xdr:col>
      <xdr:colOff>54924</xdr:colOff>
      <xdr:row>105</xdr:row>
      <xdr:rowOff>149864</xdr:rowOff>
    </xdr:to>
    <xdr:sp macro="" textlink="">
      <xdr:nvSpPr>
        <xdr:cNvPr id="9" name="テキスト ボックス 4">
          <a:extLst>
            <a:ext uri="{FF2B5EF4-FFF2-40B4-BE49-F238E27FC236}">
              <a16:creationId xmlns:a16="http://schemas.microsoft.com/office/drawing/2014/main" id="{00000000-0008-0000-0000-000010000000}"/>
            </a:ext>
          </a:extLst>
        </xdr:cNvPr>
        <xdr:cNvSpPr txBox="1"/>
      </xdr:nvSpPr>
      <xdr:spPr>
        <a:xfrm>
          <a:off x="2690762" y="54112367"/>
          <a:ext cx="2608515" cy="57652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水を考えるつどい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企画・運営等業務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200347</xdr:colOff>
      <xdr:row>99</xdr:row>
      <xdr:rowOff>309548</xdr:rowOff>
    </xdr:from>
    <xdr:to>
      <xdr:col>27</xdr:col>
      <xdr:colOff>153055</xdr:colOff>
      <xdr:row>101</xdr:row>
      <xdr:rowOff>180982</xdr:rowOff>
    </xdr:to>
    <xdr:sp macro="" textlink="">
      <xdr:nvSpPr>
        <xdr:cNvPr id="10" name="テキスト ボックス 18">
          <a:extLst>
            <a:ext uri="{FF2B5EF4-FFF2-40B4-BE49-F238E27FC236}">
              <a16:creationId xmlns:a16="http://schemas.microsoft.com/office/drawing/2014/main" id="{00000000-0008-0000-0000-00001C000000}"/>
            </a:ext>
          </a:extLst>
        </xdr:cNvPr>
        <xdr:cNvSpPr txBox="1"/>
      </xdr:nvSpPr>
      <xdr:spPr>
        <a:xfrm>
          <a:off x="2841947" y="93514848"/>
          <a:ext cx="2797508" cy="58263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流域マネジメント推進に関する調査等業務</a:t>
          </a:r>
        </a:p>
      </xdr:txBody>
    </xdr:sp>
    <xdr:clientData/>
  </xdr:twoCellAnchor>
  <xdr:twoCellAnchor>
    <xdr:from>
      <xdr:col>31</xdr:col>
      <xdr:colOff>78292</xdr:colOff>
      <xdr:row>100</xdr:row>
      <xdr:rowOff>156883</xdr:rowOff>
    </xdr:from>
    <xdr:to>
      <xdr:col>46</xdr:col>
      <xdr:colOff>35718</xdr:colOff>
      <xdr:row>102</xdr:row>
      <xdr:rowOff>50265</xdr:rowOff>
    </xdr:to>
    <xdr:sp macro="" textlink="">
      <xdr:nvSpPr>
        <xdr:cNvPr id="11" name="テキスト ボックス 22">
          <a:extLst>
            <a:ext uri="{FF2B5EF4-FFF2-40B4-BE49-F238E27FC236}">
              <a16:creationId xmlns:a16="http://schemas.microsoft.com/office/drawing/2014/main" id="{00000000-0008-0000-0000-000020000000}"/>
            </a:ext>
          </a:extLst>
        </xdr:cNvPr>
        <xdr:cNvSpPr txBox="1"/>
      </xdr:nvSpPr>
      <xdr:spPr>
        <a:xfrm>
          <a:off x="6352886" y="52925383"/>
          <a:ext cx="2993520" cy="60775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baseline="0">
              <a:effectLst/>
              <a:latin typeface="+mn-lt"/>
              <a:ea typeface="+mn-ea"/>
              <a:cs typeface="+mn-cs"/>
            </a:rPr>
            <a:t>日本工営株式会社</a:t>
          </a:r>
          <a:endParaRPr kumimoji="0"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９</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184088</xdr:colOff>
      <xdr:row>102</xdr:row>
      <xdr:rowOff>33629</xdr:rowOff>
    </xdr:from>
    <xdr:to>
      <xdr:col>46</xdr:col>
      <xdr:colOff>168274</xdr:colOff>
      <xdr:row>103</xdr:row>
      <xdr:rowOff>221876</xdr:rowOff>
    </xdr:to>
    <xdr:sp macro="" textlink="">
      <xdr:nvSpPr>
        <xdr:cNvPr id="12" name="テキスト ボックス 23">
          <a:extLst>
            <a:ext uri="{FF2B5EF4-FFF2-40B4-BE49-F238E27FC236}">
              <a16:creationId xmlns:a16="http://schemas.microsoft.com/office/drawing/2014/main" id="{00000000-0008-0000-0000-000021000000}"/>
            </a:ext>
          </a:extLst>
        </xdr:cNvPr>
        <xdr:cNvSpPr txBox="1"/>
      </xdr:nvSpPr>
      <xdr:spPr>
        <a:xfrm>
          <a:off x="6033559" y="53530511"/>
          <a:ext cx="3413186" cy="535630"/>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国際的な水循環の健全性評価手法</a:t>
          </a:r>
          <a:endParaRPr lang="ja-JP" altLang="ja-JP">
            <a:effectLst/>
          </a:endParaRPr>
        </a:p>
        <a:p>
          <a:pPr algn="ctr" eaLnBrk="1" fontAlgn="auto" latinLnBrk="0" hangingPunct="1"/>
          <a:r>
            <a:rPr kumimoji="1" lang="ja-JP" altLang="ja-JP" sz="1100" b="0" i="0" baseline="0">
              <a:effectLst/>
              <a:latin typeface="+mn-lt"/>
              <a:ea typeface="+mn-ea"/>
              <a:cs typeface="+mn-cs"/>
            </a:rPr>
            <a:t>検討調査業務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165100</xdr:colOff>
      <xdr:row>101</xdr:row>
      <xdr:rowOff>98880</xdr:rowOff>
    </xdr:from>
    <xdr:to>
      <xdr:col>31</xdr:col>
      <xdr:colOff>46836</xdr:colOff>
      <xdr:row>101</xdr:row>
      <xdr:rowOff>105667</xdr:rowOff>
    </xdr:to>
    <xdr:cxnSp macro="">
      <xdr:nvCxnSpPr>
        <xdr:cNvPr id="13" name="直線矢印コネクタ 24">
          <a:extLst>
            <a:ext uri="{FF2B5EF4-FFF2-40B4-BE49-F238E27FC236}">
              <a16:creationId xmlns:a16="http://schemas.microsoft.com/office/drawing/2014/main" id="{00000000-0008-0000-0000-000022000000}"/>
            </a:ext>
          </a:extLst>
        </xdr:cNvPr>
        <xdr:cNvCxnSpPr/>
      </xdr:nvCxnSpPr>
      <xdr:spPr>
        <a:xfrm flipV="1">
          <a:off x="1778747" y="53248380"/>
          <a:ext cx="4520971" cy="678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196244</xdr:colOff>
      <xdr:row>99</xdr:row>
      <xdr:rowOff>178546</xdr:rowOff>
    </xdr:from>
    <xdr:to>
      <xdr:col>42</xdr:col>
      <xdr:colOff>196423</xdr:colOff>
      <xdr:row>100</xdr:row>
      <xdr:rowOff>165761</xdr:rowOff>
    </xdr:to>
    <xdr:sp macro="" textlink="">
      <xdr:nvSpPr>
        <xdr:cNvPr id="14" name="テキスト ボックス 25">
          <a:extLst>
            <a:ext uri="{FF2B5EF4-FFF2-40B4-BE49-F238E27FC236}">
              <a16:creationId xmlns:a16="http://schemas.microsoft.com/office/drawing/2014/main" id="{00000000-0008-0000-0000-000023000000}"/>
            </a:ext>
          </a:extLst>
        </xdr:cNvPr>
        <xdr:cNvSpPr txBox="1"/>
      </xdr:nvSpPr>
      <xdr:spPr>
        <a:xfrm>
          <a:off x="6247420" y="52633281"/>
          <a:ext cx="2420650" cy="33459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57381</xdr:colOff>
      <xdr:row>102</xdr:row>
      <xdr:rowOff>118982</xdr:rowOff>
    </xdr:from>
    <xdr:to>
      <xdr:col>26</xdr:col>
      <xdr:colOff>53831</xdr:colOff>
      <xdr:row>103</xdr:row>
      <xdr:rowOff>305892</xdr:rowOff>
    </xdr:to>
    <xdr:sp macro="" textlink="">
      <xdr:nvSpPr>
        <xdr:cNvPr id="15" name="テキスト ボックス 26">
          <a:extLst>
            <a:ext uri="{FF2B5EF4-FFF2-40B4-BE49-F238E27FC236}">
              <a16:creationId xmlns:a16="http://schemas.microsoft.com/office/drawing/2014/main" id="{00000000-0008-0000-0000-000024000000}"/>
            </a:ext>
          </a:extLst>
        </xdr:cNvPr>
        <xdr:cNvSpPr txBox="1"/>
      </xdr:nvSpPr>
      <xdr:spPr>
        <a:xfrm>
          <a:off x="2679557" y="53615864"/>
          <a:ext cx="2618627" cy="53429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Ｃ．株式会社ぎょうせい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８百万円</a:t>
          </a:r>
        </a:p>
      </xdr:txBody>
    </xdr:sp>
    <xdr:clientData/>
  </xdr:twoCellAnchor>
  <xdr:twoCellAnchor>
    <xdr:from>
      <xdr:col>8</xdr:col>
      <xdr:colOff>189155</xdr:colOff>
      <xdr:row>103</xdr:row>
      <xdr:rowOff>18851</xdr:rowOff>
    </xdr:from>
    <xdr:to>
      <xdr:col>12</xdr:col>
      <xdr:colOff>179810</xdr:colOff>
      <xdr:row>103</xdr:row>
      <xdr:rowOff>21395</xdr:rowOff>
    </xdr:to>
    <xdr:cxnSp macro="">
      <xdr:nvCxnSpPr>
        <xdr:cNvPr id="16" name="直線矢印コネクタ 50">
          <a:extLst>
            <a:ext uri="{FF2B5EF4-FFF2-40B4-BE49-F238E27FC236}">
              <a16:creationId xmlns:a16="http://schemas.microsoft.com/office/drawing/2014/main" id="{00000000-0008-0000-0000-000036000000}"/>
            </a:ext>
          </a:extLst>
        </xdr:cNvPr>
        <xdr:cNvCxnSpPr/>
      </xdr:nvCxnSpPr>
      <xdr:spPr>
        <a:xfrm flipV="1">
          <a:off x="1802802" y="53863116"/>
          <a:ext cx="797479" cy="25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6</xdr:col>
      <xdr:colOff>139700</xdr:colOff>
      <xdr:row>97</xdr:row>
      <xdr:rowOff>127000</xdr:rowOff>
    </xdr:from>
    <xdr:to>
      <xdr:col>13</xdr:col>
      <xdr:colOff>114300</xdr:colOff>
      <xdr:row>98</xdr:row>
      <xdr:rowOff>12700</xdr:rowOff>
    </xdr:to>
    <xdr:sp macro="" textlink="">
      <xdr:nvSpPr>
        <xdr:cNvPr id="19" name="大かっこ 32">
          <a:extLst>
            <a:ext uri="{FF2B5EF4-FFF2-40B4-BE49-F238E27FC236}">
              <a16:creationId xmlns:a16="http://schemas.microsoft.com/office/drawing/2014/main" id="{00000000-0008-0000-0000-00002A000000}"/>
            </a:ext>
          </a:extLst>
        </xdr:cNvPr>
        <xdr:cNvSpPr/>
      </xdr:nvSpPr>
      <xdr:spPr>
        <a:xfrm>
          <a:off x="1358900" y="92621100"/>
          <a:ext cx="1397000" cy="2413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188109</xdr:colOff>
      <xdr:row>104</xdr:row>
      <xdr:rowOff>222144</xdr:rowOff>
    </xdr:from>
    <xdr:to>
      <xdr:col>46</xdr:col>
      <xdr:colOff>11906</xdr:colOff>
      <xdr:row>106</xdr:row>
      <xdr:rowOff>158376</xdr:rowOff>
    </xdr:to>
    <xdr:sp macro="" textlink="">
      <xdr:nvSpPr>
        <xdr:cNvPr id="22" name="テキスト ボックス 28">
          <a:extLst>
            <a:ext uri="{FF2B5EF4-FFF2-40B4-BE49-F238E27FC236}">
              <a16:creationId xmlns:a16="http://schemas.microsoft.com/office/drawing/2014/main" id="{00000000-0008-0000-0000-000026000000}"/>
            </a:ext>
          </a:extLst>
        </xdr:cNvPr>
        <xdr:cNvSpPr txBox="1"/>
      </xdr:nvSpPr>
      <xdr:spPr>
        <a:xfrm>
          <a:off x="6462703" y="54419394"/>
          <a:ext cx="2859891" cy="65060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a:t>
          </a:r>
          <a:r>
            <a:rPr kumimoji="1" lang="ja-JP" altLang="ja-JP" sz="1100" b="0" i="0" baseline="0">
              <a:effectLst/>
              <a:latin typeface="+mn-lt"/>
              <a:ea typeface="+mn-ea"/>
              <a:cs typeface="+mn-cs"/>
            </a:rPr>
            <a:t>パシフィックコンサルタンツ株式会社</a:t>
          </a:r>
          <a:endParaRPr lang="ja-JP" altLang="ja-JP">
            <a:effectLst/>
          </a:endParaRPr>
        </a:p>
        <a:p>
          <a:pPr algn="ctr" eaLnBrk="1" fontAlgn="auto" latinLnBrk="0" hangingPunct="1"/>
          <a:r>
            <a:rPr kumimoji="1" lang="ja-JP" altLang="ja-JP" sz="1100" b="0" i="0" baseline="0">
              <a:effectLst/>
              <a:latin typeface="+mn-lt"/>
              <a:ea typeface="+mn-ea"/>
              <a:cs typeface="+mn-cs"/>
            </a:rPr>
            <a:t>６百万円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111050</xdr:colOff>
      <xdr:row>103</xdr:row>
      <xdr:rowOff>262964</xdr:rowOff>
    </xdr:from>
    <xdr:to>
      <xdr:col>43</xdr:col>
      <xdr:colOff>27785</xdr:colOff>
      <xdr:row>104</xdr:row>
      <xdr:rowOff>251077</xdr:rowOff>
    </xdr:to>
    <xdr:sp macro="" textlink="">
      <xdr:nvSpPr>
        <xdr:cNvPr id="23" name="テキスト ボックス 29">
          <a:extLst>
            <a:ext uri="{FF2B5EF4-FFF2-40B4-BE49-F238E27FC236}">
              <a16:creationId xmlns:a16="http://schemas.microsoft.com/office/drawing/2014/main" id="{00000000-0008-0000-0000-000027000000}"/>
            </a:ext>
          </a:extLst>
        </xdr:cNvPr>
        <xdr:cNvSpPr txBox="1"/>
      </xdr:nvSpPr>
      <xdr:spPr>
        <a:xfrm>
          <a:off x="6363932" y="54107229"/>
          <a:ext cx="2337206" cy="3354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総合評価</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50800</xdr:colOff>
      <xdr:row>105</xdr:row>
      <xdr:rowOff>149950</xdr:rowOff>
    </xdr:from>
    <xdr:to>
      <xdr:col>31</xdr:col>
      <xdr:colOff>136091</xdr:colOff>
      <xdr:row>105</xdr:row>
      <xdr:rowOff>156687</xdr:rowOff>
    </xdr:to>
    <xdr:cxnSp macro="">
      <xdr:nvCxnSpPr>
        <xdr:cNvPr id="24" name="直線矢印コネクタ 51">
          <a:extLst>
            <a:ext uri="{FF2B5EF4-FFF2-40B4-BE49-F238E27FC236}">
              <a16:creationId xmlns:a16="http://schemas.microsoft.com/office/drawing/2014/main" id="{00000000-0008-0000-0000-000037000000}"/>
            </a:ext>
          </a:extLst>
        </xdr:cNvPr>
        <xdr:cNvCxnSpPr/>
      </xdr:nvCxnSpPr>
      <xdr:spPr>
        <a:xfrm flipV="1">
          <a:off x="1866153" y="54688979"/>
          <a:ext cx="4522820" cy="673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55663</xdr:colOff>
      <xdr:row>106</xdr:row>
      <xdr:rowOff>173427</xdr:rowOff>
    </xdr:from>
    <xdr:to>
      <xdr:col>27</xdr:col>
      <xdr:colOff>16583</xdr:colOff>
      <xdr:row>108</xdr:row>
      <xdr:rowOff>67236</xdr:rowOff>
    </xdr:to>
    <xdr:sp macro="" textlink="">
      <xdr:nvSpPr>
        <xdr:cNvPr id="25" name="テキスト ボックス 30">
          <a:extLst>
            <a:ext uri="{FF2B5EF4-FFF2-40B4-BE49-F238E27FC236}">
              <a16:creationId xmlns:a16="http://schemas.microsoft.com/office/drawing/2014/main" id="{00000000-0008-0000-0000-000028000000}"/>
            </a:ext>
          </a:extLst>
        </xdr:cNvPr>
        <xdr:cNvSpPr txBox="1"/>
      </xdr:nvSpPr>
      <xdr:spPr>
        <a:xfrm>
          <a:off x="2677839" y="55059839"/>
          <a:ext cx="2784803" cy="58857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baseline="0">
              <a:effectLst/>
              <a:latin typeface="+mn-lt"/>
              <a:ea typeface="+mn-ea"/>
              <a:cs typeface="+mn-cs"/>
            </a:rPr>
            <a:t>日経印刷株式会社</a:t>
          </a:r>
          <a:endParaRPr lang="ja-JP" altLang="ja-JP">
            <a:effectLst/>
          </a:endParaRPr>
        </a:p>
        <a:p>
          <a:pPr algn="ct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155856</xdr:colOff>
      <xdr:row>105</xdr:row>
      <xdr:rowOff>194982</xdr:rowOff>
    </xdr:from>
    <xdr:to>
      <xdr:col>23</xdr:col>
      <xdr:colOff>109761</xdr:colOff>
      <xdr:row>106</xdr:row>
      <xdr:rowOff>172002</xdr:rowOff>
    </xdr:to>
    <xdr:sp macro="" textlink="">
      <xdr:nvSpPr>
        <xdr:cNvPr id="26" name="テキスト ボックス 31">
          <a:extLst>
            <a:ext uri="{FF2B5EF4-FFF2-40B4-BE49-F238E27FC236}">
              <a16:creationId xmlns:a16="http://schemas.microsoft.com/office/drawing/2014/main" id="{00000000-0008-0000-0000-000029000000}"/>
            </a:ext>
          </a:extLst>
        </xdr:cNvPr>
        <xdr:cNvSpPr txBox="1"/>
      </xdr:nvSpPr>
      <xdr:spPr>
        <a:xfrm>
          <a:off x="2576327" y="54734011"/>
          <a:ext cx="2172669" cy="32440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100522</xdr:colOff>
      <xdr:row>106</xdr:row>
      <xdr:rowOff>216243</xdr:rowOff>
    </xdr:from>
    <xdr:to>
      <xdr:col>45</xdr:col>
      <xdr:colOff>178855</xdr:colOff>
      <xdr:row>107</xdr:row>
      <xdr:rowOff>168088</xdr:rowOff>
    </xdr:to>
    <xdr:sp macro="" textlink="">
      <xdr:nvSpPr>
        <xdr:cNvPr id="27" name="大かっこ 34">
          <a:extLst>
            <a:ext uri="{FF2B5EF4-FFF2-40B4-BE49-F238E27FC236}">
              <a16:creationId xmlns:a16="http://schemas.microsoft.com/office/drawing/2014/main" id="{00000000-0008-0000-0000-00002C000000}"/>
            </a:ext>
          </a:extLst>
        </xdr:cNvPr>
        <xdr:cNvSpPr/>
      </xdr:nvSpPr>
      <xdr:spPr>
        <a:xfrm>
          <a:off x="6555110" y="55102655"/>
          <a:ext cx="2700510" cy="29922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57406</xdr:colOff>
      <xdr:row>107</xdr:row>
      <xdr:rowOff>339033</xdr:rowOff>
    </xdr:from>
    <xdr:to>
      <xdr:col>26</xdr:col>
      <xdr:colOff>150842</xdr:colOff>
      <xdr:row>109</xdr:row>
      <xdr:rowOff>109979</xdr:rowOff>
    </xdr:to>
    <xdr:sp macro="" textlink="">
      <xdr:nvSpPr>
        <xdr:cNvPr id="28" name="テキスト ボックス 37">
          <a:extLst>
            <a:ext uri="{FF2B5EF4-FFF2-40B4-BE49-F238E27FC236}">
              <a16:creationId xmlns:a16="http://schemas.microsoft.com/office/drawing/2014/main" id="{00000000-0008-0000-0000-000058000000}"/>
            </a:ext>
          </a:extLst>
        </xdr:cNvPr>
        <xdr:cNvSpPr txBox="1"/>
      </xdr:nvSpPr>
      <xdr:spPr>
        <a:xfrm>
          <a:off x="2679582" y="55572827"/>
          <a:ext cx="2715613" cy="4657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水循環白書の作成業務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0</xdr:colOff>
      <xdr:row>107</xdr:row>
      <xdr:rowOff>104067</xdr:rowOff>
    </xdr:from>
    <xdr:to>
      <xdr:col>12</xdr:col>
      <xdr:colOff>193855</xdr:colOff>
      <xdr:row>107</xdr:row>
      <xdr:rowOff>106611</xdr:rowOff>
    </xdr:to>
    <xdr:cxnSp macro="">
      <xdr:nvCxnSpPr>
        <xdr:cNvPr id="29" name="直線矢印コネクタ 52">
          <a:extLst>
            <a:ext uri="{FF2B5EF4-FFF2-40B4-BE49-F238E27FC236}">
              <a16:creationId xmlns:a16="http://schemas.microsoft.com/office/drawing/2014/main" id="{00000000-0008-0000-0000-000038000000}"/>
            </a:ext>
          </a:extLst>
        </xdr:cNvPr>
        <xdr:cNvCxnSpPr/>
      </xdr:nvCxnSpPr>
      <xdr:spPr>
        <a:xfrm flipV="1">
          <a:off x="1815353" y="55337861"/>
          <a:ext cx="798973" cy="25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175560</xdr:colOff>
      <xdr:row>106</xdr:row>
      <xdr:rowOff>60510</xdr:rowOff>
    </xdr:from>
    <xdr:to>
      <xdr:col>45</xdr:col>
      <xdr:colOff>165939</xdr:colOff>
      <xdr:row>107</xdr:row>
      <xdr:rowOff>302818</xdr:rowOff>
    </xdr:to>
    <xdr:sp macro="" textlink="">
      <xdr:nvSpPr>
        <xdr:cNvPr id="30" name="テキスト ボックス 5">
          <a:extLst>
            <a:ext uri="{FF2B5EF4-FFF2-40B4-BE49-F238E27FC236}">
              <a16:creationId xmlns:a16="http://schemas.microsoft.com/office/drawing/2014/main" id="{00000000-0008-0000-0000-000011000000}"/>
            </a:ext>
          </a:extLst>
        </xdr:cNvPr>
        <xdr:cNvSpPr txBox="1"/>
      </xdr:nvSpPr>
      <xdr:spPr>
        <a:xfrm>
          <a:off x="6630148" y="54946922"/>
          <a:ext cx="2612556" cy="5896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気候変動が水</a:t>
          </a:r>
          <a:r>
            <a:rPr kumimoji="1" lang="ja-JP" altLang="en-US" sz="1100" b="0" i="0" baseline="0">
              <a:effectLst/>
              <a:latin typeface="+mn-lt"/>
              <a:ea typeface="+mn-ea"/>
              <a:cs typeface="+mn-cs"/>
            </a:rPr>
            <a:t>循環</a:t>
          </a:r>
          <a:r>
            <a:rPr kumimoji="1" lang="ja-JP" altLang="ja-JP" sz="1100" b="0" i="0" baseline="0">
              <a:effectLst/>
              <a:latin typeface="+mn-lt"/>
              <a:ea typeface="+mn-ea"/>
              <a:cs typeface="+mn-cs"/>
            </a:rPr>
            <a:t>に与える影響調査</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88900</xdr:colOff>
      <xdr:row>108</xdr:row>
      <xdr:rowOff>134470</xdr:rowOff>
    </xdr:from>
    <xdr:to>
      <xdr:col>26</xdr:col>
      <xdr:colOff>141514</xdr:colOff>
      <xdr:row>108</xdr:row>
      <xdr:rowOff>343967</xdr:rowOff>
    </xdr:to>
    <xdr:sp macro="" textlink="">
      <xdr:nvSpPr>
        <xdr:cNvPr id="31" name="大かっこ 38">
          <a:extLst>
            <a:ext uri="{FF2B5EF4-FFF2-40B4-BE49-F238E27FC236}">
              <a16:creationId xmlns:a16="http://schemas.microsoft.com/office/drawing/2014/main" id="{00000000-0008-0000-0000-000059000000}"/>
            </a:ext>
          </a:extLst>
        </xdr:cNvPr>
        <xdr:cNvSpPr/>
      </xdr:nvSpPr>
      <xdr:spPr>
        <a:xfrm>
          <a:off x="2711076" y="55715646"/>
          <a:ext cx="2674791" cy="2094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69885</xdr:colOff>
      <xdr:row>108</xdr:row>
      <xdr:rowOff>223771</xdr:rowOff>
    </xdr:from>
    <xdr:to>
      <xdr:col>45</xdr:col>
      <xdr:colOff>66335</xdr:colOff>
      <xdr:row>110</xdr:row>
      <xdr:rowOff>56029</xdr:rowOff>
    </xdr:to>
    <xdr:sp macro="" textlink="">
      <xdr:nvSpPr>
        <xdr:cNvPr id="32" name="テキスト ボックス 40">
          <a:extLst>
            <a:ext uri="{FF2B5EF4-FFF2-40B4-BE49-F238E27FC236}">
              <a16:creationId xmlns:a16="http://schemas.microsoft.com/office/drawing/2014/main" id="{00000000-0008-0000-0000-000030000000}"/>
            </a:ext>
          </a:extLst>
        </xdr:cNvPr>
        <xdr:cNvSpPr txBox="1"/>
      </xdr:nvSpPr>
      <xdr:spPr>
        <a:xfrm>
          <a:off x="6524473" y="55804947"/>
          <a:ext cx="2618627" cy="52702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Ｆ．</a:t>
          </a:r>
          <a:r>
            <a:rPr kumimoji="1" lang="ja-JP" altLang="ja-JP" sz="1100" b="0" i="0" baseline="0">
              <a:effectLst/>
              <a:latin typeface="+mn-lt"/>
              <a:ea typeface="+mn-ea"/>
              <a:cs typeface="+mn-cs"/>
            </a:rPr>
            <a:t>中央開発株式会社東京支社</a:t>
          </a:r>
          <a:endParaRPr lang="ja-JP" altLang="ja-JP">
            <a:effectLst/>
          </a:endParaRPr>
        </a:p>
        <a:p>
          <a:pPr algn="ct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31</xdr:col>
      <xdr:colOff>169163</xdr:colOff>
      <xdr:row>107</xdr:row>
      <xdr:rowOff>270434</xdr:rowOff>
    </xdr:from>
    <xdr:to>
      <xdr:col>44</xdr:col>
      <xdr:colOff>164507</xdr:colOff>
      <xdr:row>108</xdr:row>
      <xdr:rowOff>231364</xdr:rowOff>
    </xdr:to>
    <xdr:sp macro="" textlink="">
      <xdr:nvSpPr>
        <xdr:cNvPr id="33" name="テキスト ボックス 41">
          <a:extLst>
            <a:ext uri="{FF2B5EF4-FFF2-40B4-BE49-F238E27FC236}">
              <a16:creationId xmlns:a16="http://schemas.microsoft.com/office/drawing/2014/main" id="{00000000-0008-0000-0000-000031000000}"/>
            </a:ext>
          </a:extLst>
        </xdr:cNvPr>
        <xdr:cNvSpPr txBox="1"/>
      </xdr:nvSpPr>
      <xdr:spPr>
        <a:xfrm>
          <a:off x="6422045" y="55504228"/>
          <a:ext cx="2617521" cy="3083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197865</xdr:colOff>
      <xdr:row>110</xdr:row>
      <xdr:rowOff>24850</xdr:rowOff>
    </xdr:from>
    <xdr:to>
      <xdr:col>46</xdr:col>
      <xdr:colOff>150133</xdr:colOff>
      <xdr:row>111</xdr:row>
      <xdr:rowOff>197970</xdr:rowOff>
    </xdr:to>
    <xdr:sp macro="" textlink="">
      <xdr:nvSpPr>
        <xdr:cNvPr id="34" name="テキスト ボックス 43">
          <a:extLst>
            <a:ext uri="{FF2B5EF4-FFF2-40B4-BE49-F238E27FC236}">
              <a16:creationId xmlns:a16="http://schemas.microsoft.com/office/drawing/2014/main" id="{00000000-0008-0000-0000-000056000000}"/>
            </a:ext>
          </a:extLst>
        </xdr:cNvPr>
        <xdr:cNvSpPr txBox="1"/>
      </xdr:nvSpPr>
      <xdr:spPr>
        <a:xfrm>
          <a:off x="6249041" y="56300791"/>
          <a:ext cx="3179563" cy="520503"/>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水循環に関する普及啓発活動に係る</a:t>
          </a:r>
          <a:endParaRPr lang="ja-JP" altLang="ja-JP">
            <a:effectLst/>
          </a:endParaRPr>
        </a:p>
        <a:p>
          <a:pPr algn="ctr"/>
          <a:r>
            <a:rPr kumimoji="1" lang="ja-JP" altLang="ja-JP" sz="1100" b="0" i="0" baseline="0">
              <a:effectLst/>
              <a:latin typeface="+mn-lt"/>
              <a:ea typeface="+mn-ea"/>
              <a:cs typeface="+mn-cs"/>
            </a:rPr>
            <a:t>教材等制作業務</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127000</xdr:colOff>
      <xdr:row>110</xdr:row>
      <xdr:rowOff>42582</xdr:rowOff>
    </xdr:from>
    <xdr:to>
      <xdr:col>46</xdr:col>
      <xdr:colOff>76200</xdr:colOff>
      <xdr:row>111</xdr:row>
      <xdr:rowOff>131482</xdr:rowOff>
    </xdr:to>
    <xdr:sp macro="" textlink="">
      <xdr:nvSpPr>
        <xdr:cNvPr id="35" name="大かっこ 44">
          <a:extLst>
            <a:ext uri="{FF2B5EF4-FFF2-40B4-BE49-F238E27FC236}">
              <a16:creationId xmlns:a16="http://schemas.microsoft.com/office/drawing/2014/main" id="{00000000-0008-0000-0000-000057000000}"/>
            </a:ext>
          </a:extLst>
        </xdr:cNvPr>
        <xdr:cNvSpPr/>
      </xdr:nvSpPr>
      <xdr:spPr>
        <a:xfrm>
          <a:off x="6379882" y="56318523"/>
          <a:ext cx="2974789" cy="43628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106464</xdr:colOff>
      <xdr:row>110</xdr:row>
      <xdr:rowOff>50800</xdr:rowOff>
    </xdr:from>
    <xdr:to>
      <xdr:col>26</xdr:col>
      <xdr:colOff>102914</xdr:colOff>
      <xdr:row>112</xdr:row>
      <xdr:rowOff>59531</xdr:rowOff>
    </xdr:to>
    <xdr:sp macro="" textlink="">
      <xdr:nvSpPr>
        <xdr:cNvPr id="36" name="テキスト ボックス 45">
          <a:extLst>
            <a:ext uri="{FF2B5EF4-FFF2-40B4-BE49-F238E27FC236}">
              <a16:creationId xmlns:a16="http://schemas.microsoft.com/office/drawing/2014/main" id="{00000000-0008-0000-0000-000033000000}"/>
            </a:ext>
          </a:extLst>
        </xdr:cNvPr>
        <xdr:cNvSpPr txBox="1"/>
      </xdr:nvSpPr>
      <xdr:spPr>
        <a:xfrm>
          <a:off x="2737745" y="56391175"/>
          <a:ext cx="2627732" cy="72310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Ｇ．</a:t>
          </a:r>
          <a:r>
            <a:rPr kumimoji="1" lang="ja-JP" altLang="ja-JP" sz="1100" b="0" i="0" baseline="0">
              <a:effectLst/>
              <a:latin typeface="+mn-lt"/>
              <a:ea typeface="+mn-ea"/>
              <a:cs typeface="+mn-cs"/>
            </a:rPr>
            <a:t>八千代エンジニヤリング株式会社</a:t>
          </a:r>
          <a:endParaRPr lang="ja-JP" altLang="ja-JP">
            <a:effectLst/>
          </a:endParaRPr>
        </a:p>
        <a:p>
          <a:pPr algn="ctr" eaLnBrk="1" fontAlgn="auto" latinLnBrk="0" hangingPunct="1"/>
          <a:r>
            <a:rPr kumimoji="1" lang="ja-JP" altLang="ja-JP" sz="1100" b="0" i="0" baseline="0">
              <a:effectLst/>
              <a:latin typeface="+mn-lt"/>
              <a:ea typeface="+mn-ea"/>
              <a:cs typeface="+mn-cs"/>
            </a:rPr>
            <a:t>事業統括本部</a:t>
          </a:r>
          <a:endParaRPr lang="ja-JP" altLang="ja-JP">
            <a:effectLst/>
          </a:endParaRPr>
        </a:p>
        <a:p>
          <a:pPr algn="ctr"/>
          <a:r>
            <a:rPr kumimoji="1" lang="ja-JP" altLang="ja-JP" sz="1100" b="0" i="0" baseline="0">
              <a:effectLst/>
              <a:latin typeface="+mn-lt"/>
              <a:ea typeface="+mn-ea"/>
              <a:cs typeface="+mn-cs"/>
            </a:rPr>
            <a:t>１百万円</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13</xdr:col>
      <xdr:colOff>44458</xdr:colOff>
      <xdr:row>109</xdr:row>
      <xdr:rowOff>100853</xdr:rowOff>
    </xdr:from>
    <xdr:to>
      <xdr:col>24</xdr:col>
      <xdr:colOff>33618</xdr:colOff>
      <xdr:row>110</xdr:row>
      <xdr:rowOff>44824</xdr:rowOff>
    </xdr:to>
    <xdr:sp macro="" textlink="">
      <xdr:nvSpPr>
        <xdr:cNvPr id="37" name="テキスト ボックス 46">
          <a:extLst>
            <a:ext uri="{FF2B5EF4-FFF2-40B4-BE49-F238E27FC236}">
              <a16:creationId xmlns:a16="http://schemas.microsoft.com/office/drawing/2014/main" id="{00000000-0008-0000-0000-000034000000}"/>
            </a:ext>
          </a:extLst>
        </xdr:cNvPr>
        <xdr:cNvSpPr txBox="1"/>
      </xdr:nvSpPr>
      <xdr:spPr>
        <a:xfrm>
          <a:off x="2666634" y="56029412"/>
          <a:ext cx="2207925" cy="2913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47625</xdr:colOff>
      <xdr:row>112</xdr:row>
      <xdr:rowOff>59531</xdr:rowOff>
    </xdr:from>
    <xdr:to>
      <xdr:col>28</xdr:col>
      <xdr:colOff>11906</xdr:colOff>
      <xdr:row>113</xdr:row>
      <xdr:rowOff>23812</xdr:rowOff>
    </xdr:to>
    <xdr:sp macro="" textlink="">
      <xdr:nvSpPr>
        <xdr:cNvPr id="39" name="大かっこ 49">
          <a:extLst>
            <a:ext uri="{FF2B5EF4-FFF2-40B4-BE49-F238E27FC236}">
              <a16:creationId xmlns:a16="http://schemas.microsoft.com/office/drawing/2014/main" id="{00000000-0008-0000-0000-000055000000}"/>
            </a:ext>
          </a:extLst>
        </xdr:cNvPr>
        <xdr:cNvSpPr/>
      </xdr:nvSpPr>
      <xdr:spPr>
        <a:xfrm>
          <a:off x="2476500" y="57114281"/>
          <a:ext cx="3202781" cy="3214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89342</xdr:colOff>
      <xdr:row>109</xdr:row>
      <xdr:rowOff>63797</xdr:rowOff>
    </xdr:from>
    <xdr:to>
      <xdr:col>31</xdr:col>
      <xdr:colOff>174633</xdr:colOff>
      <xdr:row>109</xdr:row>
      <xdr:rowOff>70534</xdr:rowOff>
    </xdr:to>
    <xdr:cxnSp macro="">
      <xdr:nvCxnSpPr>
        <xdr:cNvPr id="40" name="直線矢印コネクタ 53">
          <a:extLst>
            <a:ext uri="{FF2B5EF4-FFF2-40B4-BE49-F238E27FC236}">
              <a16:creationId xmlns:a16="http://schemas.microsoft.com/office/drawing/2014/main" id="{00000000-0008-0000-0000-000039000000}"/>
            </a:ext>
          </a:extLst>
        </xdr:cNvPr>
        <xdr:cNvCxnSpPr/>
      </xdr:nvCxnSpPr>
      <xdr:spPr>
        <a:xfrm flipV="1">
          <a:off x="1904695" y="55992356"/>
          <a:ext cx="4522820" cy="673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50800</xdr:colOff>
      <xdr:row>110</xdr:row>
      <xdr:rowOff>312382</xdr:rowOff>
    </xdr:from>
    <xdr:to>
      <xdr:col>13</xdr:col>
      <xdr:colOff>41455</xdr:colOff>
      <xdr:row>110</xdr:row>
      <xdr:rowOff>314927</xdr:rowOff>
    </xdr:to>
    <xdr:cxnSp macro="">
      <xdr:nvCxnSpPr>
        <xdr:cNvPr id="41" name="直線矢印コネクタ 54">
          <a:extLst>
            <a:ext uri="{FF2B5EF4-FFF2-40B4-BE49-F238E27FC236}">
              <a16:creationId xmlns:a16="http://schemas.microsoft.com/office/drawing/2014/main" id="{00000000-0008-0000-0000-00003A000000}"/>
            </a:ext>
          </a:extLst>
        </xdr:cNvPr>
        <xdr:cNvCxnSpPr/>
      </xdr:nvCxnSpPr>
      <xdr:spPr>
        <a:xfrm flipV="1">
          <a:off x="1879600" y="97429282"/>
          <a:ext cx="803455"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68005</xdr:colOff>
      <xdr:row>112</xdr:row>
      <xdr:rowOff>50800</xdr:rowOff>
    </xdr:from>
    <xdr:to>
      <xdr:col>45</xdr:col>
      <xdr:colOff>190500</xdr:colOff>
      <xdr:row>114</xdr:row>
      <xdr:rowOff>12700</xdr:rowOff>
    </xdr:to>
    <xdr:sp macro="" textlink="">
      <xdr:nvSpPr>
        <xdr:cNvPr id="42" name="テキスト ボックス 55">
          <a:extLst>
            <a:ext uri="{FF2B5EF4-FFF2-40B4-BE49-F238E27FC236}">
              <a16:creationId xmlns:a16="http://schemas.microsoft.com/office/drawing/2014/main" id="{00000000-0008-0000-0000-00003B000000}"/>
            </a:ext>
          </a:extLst>
        </xdr:cNvPr>
        <xdr:cNvSpPr txBox="1"/>
      </xdr:nvSpPr>
      <xdr:spPr>
        <a:xfrm>
          <a:off x="6570405" y="110147100"/>
          <a:ext cx="2764095" cy="67310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Ｈ．</a:t>
          </a:r>
          <a:r>
            <a:rPr kumimoji="1" lang="ja-JP" altLang="ja-JP" sz="1100" b="0" i="0" baseline="0">
              <a:effectLst/>
              <a:latin typeface="+mn-lt"/>
              <a:ea typeface="+mn-ea"/>
              <a:cs typeface="+mn-cs"/>
            </a:rPr>
            <a:t>シンソー印刷株式会社</a:t>
          </a:r>
          <a:endParaRPr lang="ja-JP" altLang="ja-JP">
            <a:effectLst/>
          </a:endParaRPr>
        </a:p>
        <a:p>
          <a:pPr algn="ctr" eaLnBrk="1" fontAlgn="auto" latinLnBrk="0" hangingPunct="1"/>
          <a:r>
            <a:rPr kumimoji="1" lang="ja-JP" altLang="ja-JP" sz="1100" b="0" i="0" baseline="0">
              <a:effectLst/>
              <a:latin typeface="+mn-lt"/>
              <a:ea typeface="+mn-ea"/>
              <a:cs typeface="+mn-cs"/>
            </a:rPr>
            <a:t>１百万円</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31</xdr:col>
      <xdr:colOff>168195</xdr:colOff>
      <xdr:row>111</xdr:row>
      <xdr:rowOff>168088</xdr:rowOff>
    </xdr:from>
    <xdr:to>
      <xdr:col>39</xdr:col>
      <xdr:colOff>165100</xdr:colOff>
      <xdr:row>112</xdr:row>
      <xdr:rowOff>54471</xdr:rowOff>
    </xdr:to>
    <xdr:sp macro="" textlink="">
      <xdr:nvSpPr>
        <xdr:cNvPr id="43" name="テキスト ボックス 56">
          <a:extLst>
            <a:ext uri="{FF2B5EF4-FFF2-40B4-BE49-F238E27FC236}">
              <a16:creationId xmlns:a16="http://schemas.microsoft.com/office/drawing/2014/main" id="{00000000-0008-0000-0000-00003C000000}"/>
            </a:ext>
          </a:extLst>
        </xdr:cNvPr>
        <xdr:cNvSpPr txBox="1"/>
      </xdr:nvSpPr>
      <xdr:spPr>
        <a:xfrm>
          <a:off x="6421077" y="56791412"/>
          <a:ext cx="1610552" cy="23376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76661</xdr:colOff>
      <xdr:row>111</xdr:row>
      <xdr:rowOff>330008</xdr:rowOff>
    </xdr:from>
    <xdr:to>
      <xdr:col>28</xdr:col>
      <xdr:colOff>184196</xdr:colOff>
      <xdr:row>113</xdr:row>
      <xdr:rowOff>110353</xdr:rowOff>
    </xdr:to>
    <xdr:sp macro="" textlink="">
      <xdr:nvSpPr>
        <xdr:cNvPr id="44" name="テキスト ボックス 58">
          <a:extLst>
            <a:ext uri="{FF2B5EF4-FFF2-40B4-BE49-F238E27FC236}">
              <a16:creationId xmlns:a16="http://schemas.microsoft.com/office/drawing/2014/main" id="{00000000-0008-0000-0000-000052000000}"/>
            </a:ext>
          </a:extLst>
        </xdr:cNvPr>
        <xdr:cNvSpPr txBox="1"/>
      </xdr:nvSpPr>
      <xdr:spPr>
        <a:xfrm>
          <a:off x="2303130" y="57027571"/>
          <a:ext cx="3548441" cy="494720"/>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水循環に関する普及啓発・教育動画作成業務</a:t>
          </a:r>
          <a:endParaRPr lang="ja-JP" altLang="ja-JP">
            <a:effectLst/>
          </a:endParaRPr>
        </a:p>
      </xdr:txBody>
    </xdr:sp>
    <xdr:clientData/>
  </xdr:twoCellAnchor>
  <xdr:twoCellAnchor>
    <xdr:from>
      <xdr:col>31</xdr:col>
      <xdr:colOff>68727</xdr:colOff>
      <xdr:row>114</xdr:row>
      <xdr:rowOff>40007</xdr:rowOff>
    </xdr:from>
    <xdr:to>
      <xdr:col>47</xdr:col>
      <xdr:colOff>156882</xdr:colOff>
      <xdr:row>114</xdr:row>
      <xdr:rowOff>345247</xdr:rowOff>
    </xdr:to>
    <xdr:sp macro="" textlink="">
      <xdr:nvSpPr>
        <xdr:cNvPr id="45" name="大かっこ 59">
          <a:extLst>
            <a:ext uri="{FF2B5EF4-FFF2-40B4-BE49-F238E27FC236}">
              <a16:creationId xmlns:a16="http://schemas.microsoft.com/office/drawing/2014/main" id="{00000000-0008-0000-0000-000053000000}"/>
            </a:ext>
          </a:extLst>
        </xdr:cNvPr>
        <xdr:cNvSpPr/>
      </xdr:nvSpPr>
      <xdr:spPr>
        <a:xfrm>
          <a:off x="6321609" y="57705478"/>
          <a:ext cx="3315449" cy="30524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77168</xdr:colOff>
      <xdr:row>113</xdr:row>
      <xdr:rowOff>88571</xdr:rowOff>
    </xdr:from>
    <xdr:to>
      <xdr:col>31</xdr:col>
      <xdr:colOff>162459</xdr:colOff>
      <xdr:row>113</xdr:row>
      <xdr:rowOff>88571</xdr:rowOff>
    </xdr:to>
    <xdr:cxnSp macro="">
      <xdr:nvCxnSpPr>
        <xdr:cNvPr id="46" name="直線矢印コネクタ 60">
          <a:extLst>
            <a:ext uri="{FF2B5EF4-FFF2-40B4-BE49-F238E27FC236}">
              <a16:creationId xmlns:a16="http://schemas.microsoft.com/office/drawing/2014/main" id="{00000000-0008-0000-0000-00003E000000}"/>
            </a:ext>
          </a:extLst>
        </xdr:cNvPr>
        <xdr:cNvCxnSpPr/>
      </xdr:nvCxnSpPr>
      <xdr:spPr>
        <a:xfrm flipV="1">
          <a:off x="1898824" y="57500509"/>
          <a:ext cx="453822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119164</xdr:colOff>
      <xdr:row>114</xdr:row>
      <xdr:rowOff>81898</xdr:rowOff>
    </xdr:from>
    <xdr:to>
      <xdr:col>26</xdr:col>
      <xdr:colOff>115614</xdr:colOff>
      <xdr:row>115</xdr:row>
      <xdr:rowOff>266697</xdr:rowOff>
    </xdr:to>
    <xdr:sp macro="" textlink="">
      <xdr:nvSpPr>
        <xdr:cNvPr id="47" name="テキスト ボックス 67">
          <a:extLst>
            <a:ext uri="{FF2B5EF4-FFF2-40B4-BE49-F238E27FC236}">
              <a16:creationId xmlns:a16="http://schemas.microsoft.com/office/drawing/2014/main" id="{00000000-0008-0000-0000-000043000000}"/>
            </a:ext>
          </a:extLst>
        </xdr:cNvPr>
        <xdr:cNvSpPr txBox="1"/>
      </xdr:nvSpPr>
      <xdr:spPr>
        <a:xfrm>
          <a:off x="2750445" y="57851023"/>
          <a:ext cx="2627732" cy="54198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Ｉ．</a:t>
          </a:r>
          <a:r>
            <a:rPr kumimoji="1" lang="ja-JP" altLang="ja-JP" sz="1100" b="0" i="0" baseline="0">
              <a:effectLst/>
              <a:latin typeface="+mn-lt"/>
              <a:ea typeface="+mn-ea"/>
              <a:cs typeface="+mn-cs"/>
            </a:rPr>
            <a:t>株式会社博報堂</a:t>
          </a:r>
          <a:endParaRPr lang="ja-JP" altLang="ja-JP">
            <a:effectLst/>
          </a:endParaRPr>
        </a:p>
        <a:p>
          <a:pPr algn="ctr" eaLnBrk="1" fontAlgn="auto" latinLnBrk="0" hangingPunct="1"/>
          <a:r>
            <a:rPr kumimoji="1" lang="ja-JP" altLang="ja-JP" sz="1100" b="0" i="0" baseline="0">
              <a:effectLst/>
              <a:latin typeface="+mn-lt"/>
              <a:ea typeface="+mn-ea"/>
              <a:cs typeface="+mn-cs"/>
            </a:rPr>
            <a:t>１百万円</a:t>
          </a:r>
          <a:endParaRPr lang="ja-JP" altLang="ja-JP">
            <a:effectLst/>
          </a:endParaRPr>
        </a:p>
      </xdr:txBody>
    </xdr:sp>
    <xdr:clientData/>
  </xdr:twoCellAnchor>
  <xdr:twoCellAnchor>
    <xdr:from>
      <xdr:col>13</xdr:col>
      <xdr:colOff>56247</xdr:colOff>
      <xdr:row>113</xdr:row>
      <xdr:rowOff>202529</xdr:rowOff>
    </xdr:from>
    <xdr:to>
      <xdr:col>21</xdr:col>
      <xdr:colOff>60976</xdr:colOff>
      <xdr:row>114</xdr:row>
      <xdr:rowOff>85009</xdr:rowOff>
    </xdr:to>
    <xdr:sp macro="" textlink="">
      <xdr:nvSpPr>
        <xdr:cNvPr id="48" name="テキスト ボックス 68">
          <a:extLst>
            <a:ext uri="{FF2B5EF4-FFF2-40B4-BE49-F238E27FC236}">
              <a16:creationId xmlns:a16="http://schemas.microsoft.com/office/drawing/2014/main" id="{00000000-0008-0000-0000-000044000000}"/>
            </a:ext>
          </a:extLst>
        </xdr:cNvPr>
        <xdr:cNvSpPr txBox="1"/>
      </xdr:nvSpPr>
      <xdr:spPr>
        <a:xfrm>
          <a:off x="2687528" y="57614467"/>
          <a:ext cx="1623979" cy="23966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114344</xdr:colOff>
      <xdr:row>114</xdr:row>
      <xdr:rowOff>27343</xdr:rowOff>
    </xdr:from>
    <xdr:to>
      <xdr:col>46</xdr:col>
      <xdr:colOff>24253</xdr:colOff>
      <xdr:row>114</xdr:row>
      <xdr:rowOff>353670</xdr:rowOff>
    </xdr:to>
    <xdr:sp macro="" textlink="">
      <xdr:nvSpPr>
        <xdr:cNvPr id="49" name="テキスト ボックス 70">
          <a:extLst>
            <a:ext uri="{FF2B5EF4-FFF2-40B4-BE49-F238E27FC236}">
              <a16:creationId xmlns:a16="http://schemas.microsoft.com/office/drawing/2014/main" id="{00000000-0008-0000-0000-00004E000000}"/>
            </a:ext>
          </a:extLst>
        </xdr:cNvPr>
        <xdr:cNvSpPr txBox="1"/>
      </xdr:nvSpPr>
      <xdr:spPr>
        <a:xfrm>
          <a:off x="6591344" y="57796468"/>
          <a:ext cx="2743597" cy="32632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流域マネジメントの事例集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283</xdr:colOff>
      <xdr:row>115</xdr:row>
      <xdr:rowOff>247394</xdr:rowOff>
    </xdr:from>
    <xdr:to>
      <xdr:col>27</xdr:col>
      <xdr:colOff>12347</xdr:colOff>
      <xdr:row>116</xdr:row>
      <xdr:rowOff>107970</xdr:rowOff>
    </xdr:to>
    <xdr:sp macro="" textlink="">
      <xdr:nvSpPr>
        <xdr:cNvPr id="50" name="大かっこ 71">
          <a:extLst>
            <a:ext uri="{FF2B5EF4-FFF2-40B4-BE49-F238E27FC236}">
              <a16:creationId xmlns:a16="http://schemas.microsoft.com/office/drawing/2014/main" id="{00000000-0008-0000-0000-00004F000000}"/>
            </a:ext>
          </a:extLst>
        </xdr:cNvPr>
        <xdr:cNvSpPr/>
      </xdr:nvSpPr>
      <xdr:spPr>
        <a:xfrm>
          <a:off x="2631564" y="58373707"/>
          <a:ext cx="2845752" cy="2177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63500</xdr:colOff>
      <xdr:row>114</xdr:row>
      <xdr:rowOff>337451</xdr:rowOff>
    </xdr:from>
    <xdr:to>
      <xdr:col>13</xdr:col>
      <xdr:colOff>53244</xdr:colOff>
      <xdr:row>114</xdr:row>
      <xdr:rowOff>339996</xdr:rowOff>
    </xdr:to>
    <xdr:cxnSp macro="">
      <xdr:nvCxnSpPr>
        <xdr:cNvPr id="51" name="直線矢印コネクタ 72">
          <a:extLst>
            <a:ext uri="{FF2B5EF4-FFF2-40B4-BE49-F238E27FC236}">
              <a16:creationId xmlns:a16="http://schemas.microsoft.com/office/drawing/2014/main" id="{00000000-0008-0000-0000-000046000000}"/>
            </a:ext>
          </a:extLst>
        </xdr:cNvPr>
        <xdr:cNvCxnSpPr/>
      </xdr:nvCxnSpPr>
      <xdr:spPr>
        <a:xfrm flipV="1">
          <a:off x="1885156" y="58106576"/>
          <a:ext cx="799369"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15408</xdr:colOff>
      <xdr:row>119</xdr:row>
      <xdr:rowOff>69530</xdr:rowOff>
    </xdr:from>
    <xdr:to>
      <xdr:col>28</xdr:col>
      <xdr:colOff>4202</xdr:colOff>
      <xdr:row>121</xdr:row>
      <xdr:rowOff>131758</xdr:rowOff>
    </xdr:to>
    <xdr:sp macro="" textlink="">
      <xdr:nvSpPr>
        <xdr:cNvPr id="52" name="テキスト ボックス 13">
          <a:extLst>
            <a:ext uri="{FF2B5EF4-FFF2-40B4-BE49-F238E27FC236}">
              <a16:creationId xmlns:a16="http://schemas.microsoft.com/office/drawing/2014/main" id="{00000000-0008-0000-0000-00005B000000}"/>
            </a:ext>
          </a:extLst>
        </xdr:cNvPr>
        <xdr:cNvSpPr txBox="1"/>
      </xdr:nvSpPr>
      <xdr:spPr>
        <a:xfrm>
          <a:off x="2849096" y="59624593"/>
          <a:ext cx="2822481" cy="776603"/>
        </a:xfrm>
        <a:prstGeom prst="rect">
          <a:avLst/>
        </a:prstGeom>
        <a:noFill/>
        <a:ln w="9525" cmpd="sng">
          <a:noFill/>
        </a:ln>
        <a:effectLst/>
      </xdr:spPr>
      <xdr:txBody>
        <a:bodyPr vertOverflow="clip" horzOverflow="clip" wrap="square" rtlCol="0" anchor="ctr"/>
        <a:lstStyle/>
        <a:p>
          <a:pPr algn="ctr" eaLnBrk="1" fontAlgn="auto" latinLnBrk="0" hangingPunct="1"/>
          <a:r>
            <a:rPr lang="ja-JP" altLang="en-US">
              <a:effectLst/>
            </a:rPr>
            <a:t>国際会議資料のネイティブチェック</a:t>
          </a:r>
          <a:endParaRPr lang="en-US" altLang="ja-JP">
            <a:effectLst/>
          </a:endParaRPr>
        </a:p>
        <a:p>
          <a:pPr algn="ctr" eaLnBrk="1" fontAlgn="auto" latinLnBrk="0" hangingPunct="1"/>
          <a:r>
            <a:rPr lang="ja-JP" altLang="en-US">
              <a:effectLst/>
            </a:rPr>
            <a:t>及び翻訳業務</a:t>
          </a:r>
          <a:endParaRPr lang="ja-JP" altLang="ja-JP">
            <a:effectLst/>
          </a:endParaRPr>
        </a:p>
      </xdr:txBody>
    </xdr:sp>
    <xdr:clientData/>
  </xdr:twoCellAnchor>
  <xdr:twoCellAnchor>
    <xdr:from>
      <xdr:col>32</xdr:col>
      <xdr:colOff>166230</xdr:colOff>
      <xdr:row>120</xdr:row>
      <xdr:rowOff>129051</xdr:rowOff>
    </xdr:from>
    <xdr:to>
      <xdr:col>45</xdr:col>
      <xdr:colOff>146138</xdr:colOff>
      <xdr:row>121</xdr:row>
      <xdr:rowOff>318429</xdr:rowOff>
    </xdr:to>
    <xdr:sp macro="" textlink="">
      <xdr:nvSpPr>
        <xdr:cNvPr id="53" name="テキスト ボックス 16">
          <a:extLst>
            <a:ext uri="{FF2B5EF4-FFF2-40B4-BE49-F238E27FC236}">
              <a16:creationId xmlns:a16="http://schemas.microsoft.com/office/drawing/2014/main" id="{00000000-0008-0000-0000-00001A000000}"/>
            </a:ext>
          </a:extLst>
        </xdr:cNvPr>
        <xdr:cNvSpPr txBox="1"/>
      </xdr:nvSpPr>
      <xdr:spPr>
        <a:xfrm>
          <a:off x="6643230" y="60041301"/>
          <a:ext cx="2611189" cy="54656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lt"/>
              <a:ea typeface="+mn-ea"/>
              <a:cs typeface="+mn-cs"/>
            </a:rPr>
            <a:t>Ｌ．</a:t>
          </a:r>
          <a:r>
            <a:rPr kumimoji="1" lang="ja-JP" altLang="ja-JP" sz="1100" b="0" i="0" baseline="0">
              <a:effectLst/>
              <a:latin typeface="+mn-lt"/>
              <a:ea typeface="+mn-ea"/>
              <a:cs typeface="+mn-cs"/>
            </a:rPr>
            <a:t>アライ印刷株式会社</a:t>
          </a:r>
          <a:endParaRPr lang="ja-JP" altLang="ja-JP">
            <a:effectLst/>
          </a:endParaRPr>
        </a:p>
        <a:p>
          <a:pPr algn="ctr" eaLnBrk="1" fontAlgn="auto" latinLnBrk="0" hangingPunct="1"/>
          <a:r>
            <a:rPr kumimoji="1" lang="ja-JP" altLang="ja-JP" sz="1100" b="0" i="0" baseline="0">
              <a:effectLst/>
              <a:latin typeface="+mn-lt"/>
              <a:ea typeface="+mn-ea"/>
              <a:cs typeface="+mn-cs"/>
            </a:rPr>
            <a:t>０．３百万円</a:t>
          </a:r>
          <a:endParaRPr lang="ja-JP" altLang="ja-JP">
            <a:effectLst/>
          </a:endParaRPr>
        </a:p>
      </xdr:txBody>
    </xdr:sp>
    <xdr:clientData/>
  </xdr:twoCellAnchor>
  <xdr:twoCellAnchor>
    <xdr:from>
      <xdr:col>33</xdr:col>
      <xdr:colOff>72273</xdr:colOff>
      <xdr:row>122</xdr:row>
      <xdr:rowOff>43717</xdr:rowOff>
    </xdr:from>
    <xdr:to>
      <xdr:col>46</xdr:col>
      <xdr:colOff>97516</xdr:colOff>
      <xdr:row>123</xdr:row>
      <xdr:rowOff>110955</xdr:rowOff>
    </xdr:to>
    <xdr:sp macro="" textlink="">
      <xdr:nvSpPr>
        <xdr:cNvPr id="54" name="大かっこ 33">
          <a:extLst>
            <a:ext uri="{FF2B5EF4-FFF2-40B4-BE49-F238E27FC236}">
              <a16:creationId xmlns:a16="http://schemas.microsoft.com/office/drawing/2014/main" id="{00000000-0008-0000-0000-00002B000000}"/>
            </a:ext>
          </a:extLst>
        </xdr:cNvPr>
        <xdr:cNvSpPr/>
      </xdr:nvSpPr>
      <xdr:spPr>
        <a:xfrm>
          <a:off x="6751679" y="60670342"/>
          <a:ext cx="2656525" cy="4244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102368</xdr:colOff>
      <xdr:row>119</xdr:row>
      <xdr:rowOff>154548</xdr:rowOff>
    </xdr:from>
    <xdr:to>
      <xdr:col>40</xdr:col>
      <xdr:colOff>107097</xdr:colOff>
      <xdr:row>120</xdr:row>
      <xdr:rowOff>189454</xdr:rowOff>
    </xdr:to>
    <xdr:sp macro="" textlink="">
      <xdr:nvSpPr>
        <xdr:cNvPr id="55" name="テキスト ボックス 39">
          <a:extLst>
            <a:ext uri="{FF2B5EF4-FFF2-40B4-BE49-F238E27FC236}">
              <a16:creationId xmlns:a16="http://schemas.microsoft.com/office/drawing/2014/main" id="{00000000-0008-0000-0000-00002F000000}"/>
            </a:ext>
          </a:extLst>
        </xdr:cNvPr>
        <xdr:cNvSpPr txBox="1"/>
      </xdr:nvSpPr>
      <xdr:spPr>
        <a:xfrm>
          <a:off x="6579368" y="59709611"/>
          <a:ext cx="1623979" cy="392093"/>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32</xdr:col>
      <xdr:colOff>97446</xdr:colOff>
      <xdr:row>116</xdr:row>
      <xdr:rowOff>32557</xdr:rowOff>
    </xdr:from>
    <xdr:to>
      <xdr:col>45</xdr:col>
      <xdr:colOff>93896</xdr:colOff>
      <xdr:row>117</xdr:row>
      <xdr:rowOff>234619</xdr:rowOff>
    </xdr:to>
    <xdr:sp macro="" textlink="">
      <xdr:nvSpPr>
        <xdr:cNvPr id="56" name="テキスト ボックス 61">
          <a:extLst>
            <a:ext uri="{FF2B5EF4-FFF2-40B4-BE49-F238E27FC236}">
              <a16:creationId xmlns:a16="http://schemas.microsoft.com/office/drawing/2014/main" id="{00000000-0008-0000-0000-00003F000000}"/>
            </a:ext>
          </a:extLst>
        </xdr:cNvPr>
        <xdr:cNvSpPr txBox="1"/>
      </xdr:nvSpPr>
      <xdr:spPr>
        <a:xfrm>
          <a:off x="6574446" y="58516057"/>
          <a:ext cx="2627731" cy="55925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a:t>
          </a:r>
          <a:r>
            <a:rPr kumimoji="1" lang="ja-JP" altLang="ja-JP" sz="1100" b="0" i="0" baseline="0">
              <a:effectLst/>
              <a:latin typeface="+mn-lt"/>
              <a:ea typeface="+mn-ea"/>
              <a:cs typeface="+mn-cs"/>
            </a:rPr>
            <a:t>国立大学法人東京学芸大学</a:t>
          </a:r>
          <a:endParaRPr lang="ja-JP" altLang="ja-JP">
            <a:effectLst/>
          </a:endParaRPr>
        </a:p>
        <a:p>
          <a:pPr algn="ctr" eaLnBrk="1" fontAlgn="auto" latinLnBrk="0" hangingPunct="1"/>
          <a:r>
            <a:rPr kumimoji="1" lang="ja-JP" altLang="ja-JP" sz="1100" b="0" i="0" baseline="0">
              <a:effectLst/>
              <a:latin typeface="+mn-lt"/>
              <a:ea typeface="+mn-ea"/>
              <a:cs typeface="+mn-cs"/>
            </a:rPr>
            <a:t>１百万円</a:t>
          </a:r>
          <a:endParaRPr lang="ja-JP" altLang="ja-JP">
            <a:effectLst/>
          </a:endParaRPr>
        </a:p>
      </xdr:txBody>
    </xdr:sp>
    <xdr:clientData/>
  </xdr:twoCellAnchor>
  <xdr:twoCellAnchor>
    <xdr:from>
      <xdr:col>31</xdr:col>
      <xdr:colOff>196725</xdr:colOff>
      <xdr:row>115</xdr:row>
      <xdr:rowOff>178590</xdr:rowOff>
    </xdr:from>
    <xdr:to>
      <xdr:col>39</xdr:col>
      <xdr:colOff>201454</xdr:colOff>
      <xdr:row>116</xdr:row>
      <xdr:rowOff>29842</xdr:rowOff>
    </xdr:to>
    <xdr:sp macro="" textlink="">
      <xdr:nvSpPr>
        <xdr:cNvPr id="57" name="テキスト ボックス 62">
          <a:extLst>
            <a:ext uri="{FF2B5EF4-FFF2-40B4-BE49-F238E27FC236}">
              <a16:creationId xmlns:a16="http://schemas.microsoft.com/office/drawing/2014/main" id="{00000000-0008-0000-0000-000040000000}"/>
            </a:ext>
          </a:extLst>
        </xdr:cNvPr>
        <xdr:cNvSpPr txBox="1"/>
      </xdr:nvSpPr>
      <xdr:spPr>
        <a:xfrm>
          <a:off x="6471319" y="58304903"/>
          <a:ext cx="1623979" cy="20843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153592</xdr:colOff>
      <xdr:row>115</xdr:row>
      <xdr:rowOff>241892</xdr:rowOff>
    </xdr:from>
    <xdr:to>
      <xdr:col>27</xdr:col>
      <xdr:colOff>72390</xdr:colOff>
      <xdr:row>116</xdr:row>
      <xdr:rowOff>251940</xdr:rowOff>
    </xdr:to>
    <xdr:sp macro="" textlink="">
      <xdr:nvSpPr>
        <xdr:cNvPr id="58" name="テキスト ボックス 64">
          <a:extLst>
            <a:ext uri="{FF2B5EF4-FFF2-40B4-BE49-F238E27FC236}">
              <a16:creationId xmlns:a16="http://schemas.microsoft.com/office/drawing/2014/main" id="{00000000-0008-0000-0000-000050000000}"/>
            </a:ext>
          </a:extLst>
        </xdr:cNvPr>
        <xdr:cNvSpPr txBox="1"/>
      </xdr:nvSpPr>
      <xdr:spPr>
        <a:xfrm>
          <a:off x="2582467" y="58368205"/>
          <a:ext cx="2954892" cy="3672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健全な水循環に関するポスター原案作成</a:t>
          </a:r>
        </a:p>
      </xdr:txBody>
    </xdr:sp>
    <xdr:clientData/>
  </xdr:twoCellAnchor>
  <xdr:twoCellAnchor>
    <xdr:from>
      <xdr:col>31</xdr:col>
      <xdr:colOff>79275</xdr:colOff>
      <xdr:row>117</xdr:row>
      <xdr:rowOff>300246</xdr:rowOff>
    </xdr:from>
    <xdr:to>
      <xdr:col>47</xdr:col>
      <xdr:colOff>119062</xdr:colOff>
      <xdr:row>118</xdr:row>
      <xdr:rowOff>293513</xdr:rowOff>
    </xdr:to>
    <xdr:sp macro="" textlink="">
      <xdr:nvSpPr>
        <xdr:cNvPr id="59" name="大かっこ 65">
          <a:extLst>
            <a:ext uri="{FF2B5EF4-FFF2-40B4-BE49-F238E27FC236}">
              <a16:creationId xmlns:a16="http://schemas.microsoft.com/office/drawing/2014/main" id="{00000000-0008-0000-0000-000051000000}"/>
            </a:ext>
          </a:extLst>
        </xdr:cNvPr>
        <xdr:cNvSpPr/>
      </xdr:nvSpPr>
      <xdr:spPr>
        <a:xfrm>
          <a:off x="6353869" y="59140934"/>
          <a:ext cx="3278287" cy="35045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105698</xdr:colOff>
      <xdr:row>116</xdr:row>
      <xdr:rowOff>319020</xdr:rowOff>
    </xdr:from>
    <xdr:to>
      <xdr:col>31</xdr:col>
      <xdr:colOff>190989</xdr:colOff>
      <xdr:row>116</xdr:row>
      <xdr:rowOff>325757</xdr:rowOff>
    </xdr:to>
    <xdr:cxnSp macro="">
      <xdr:nvCxnSpPr>
        <xdr:cNvPr id="60" name="直線矢印コネクタ 66">
          <a:extLst>
            <a:ext uri="{FF2B5EF4-FFF2-40B4-BE49-F238E27FC236}">
              <a16:creationId xmlns:a16="http://schemas.microsoft.com/office/drawing/2014/main" id="{00000000-0008-0000-0000-000042000000}"/>
            </a:ext>
          </a:extLst>
        </xdr:cNvPr>
        <xdr:cNvCxnSpPr/>
      </xdr:nvCxnSpPr>
      <xdr:spPr>
        <a:xfrm flipV="1">
          <a:off x="1927354" y="58802520"/>
          <a:ext cx="4538229" cy="673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175029</xdr:colOff>
      <xdr:row>117</xdr:row>
      <xdr:rowOff>278709</xdr:rowOff>
    </xdr:from>
    <xdr:to>
      <xdr:col>26</xdr:col>
      <xdr:colOff>171479</xdr:colOff>
      <xdr:row>119</xdr:row>
      <xdr:rowOff>151785</xdr:rowOff>
    </xdr:to>
    <xdr:sp macro="" textlink="">
      <xdr:nvSpPr>
        <xdr:cNvPr id="61" name="テキスト ボックス 73">
          <a:extLst>
            <a:ext uri="{FF2B5EF4-FFF2-40B4-BE49-F238E27FC236}">
              <a16:creationId xmlns:a16="http://schemas.microsoft.com/office/drawing/2014/main" id="{00000000-0008-0000-0000-000047000000}"/>
            </a:ext>
          </a:extLst>
        </xdr:cNvPr>
        <xdr:cNvSpPr txBox="1"/>
      </xdr:nvSpPr>
      <xdr:spPr>
        <a:xfrm>
          <a:off x="2806310" y="59119397"/>
          <a:ext cx="2627732" cy="58745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chemeClr val="tx1"/>
              </a:solidFill>
              <a:effectLst/>
              <a:uLnTx/>
              <a:uFillTx/>
              <a:latin typeface="+mn-lt"/>
              <a:ea typeface="+mn-ea"/>
              <a:cs typeface="+mn-cs"/>
            </a:rPr>
            <a:t>Ｋ．</a:t>
          </a:r>
          <a:r>
            <a:rPr kumimoji="1" lang="ja-JP" altLang="ja-JP" sz="1100" b="0" i="0" baseline="0">
              <a:effectLst/>
              <a:latin typeface="+mn-lt"/>
              <a:ea typeface="+mn-ea"/>
              <a:cs typeface="+mn-cs"/>
            </a:rPr>
            <a:t>株式会社</a:t>
          </a:r>
          <a:r>
            <a:rPr kumimoji="1" lang="ja-JP" altLang="en-US" sz="1100" b="0" i="0" baseline="0">
              <a:effectLst/>
              <a:latin typeface="+mn-lt"/>
              <a:ea typeface="+mn-ea"/>
              <a:cs typeface="+mn-cs"/>
            </a:rPr>
            <a:t>ディ・アンド・ワイ</a:t>
          </a:r>
          <a:endParaRPr lang="ja-JP" altLang="ja-JP">
            <a:effectLst/>
          </a:endParaRPr>
        </a:p>
        <a:p>
          <a:pPr algn="ctr" eaLnBrk="1" fontAlgn="auto" latinLnBrk="0" hangingPunct="1"/>
          <a:r>
            <a:rPr kumimoji="1" lang="ja-JP" altLang="en-US" sz="1100" b="0" i="0" baseline="0">
              <a:effectLst/>
              <a:latin typeface="+mn-lt"/>
              <a:ea typeface="+mn-ea"/>
              <a:cs typeface="+mn-cs"/>
            </a:rPr>
            <a:t>０．８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112112</xdr:colOff>
      <xdr:row>117</xdr:row>
      <xdr:rowOff>5678</xdr:rowOff>
    </xdr:from>
    <xdr:to>
      <xdr:col>25</xdr:col>
      <xdr:colOff>80074</xdr:colOff>
      <xdr:row>117</xdr:row>
      <xdr:rowOff>297733</xdr:rowOff>
    </xdr:to>
    <xdr:sp macro="" textlink="">
      <xdr:nvSpPr>
        <xdr:cNvPr id="62" name="テキスト ボックス 74">
          <a:extLst>
            <a:ext uri="{FF2B5EF4-FFF2-40B4-BE49-F238E27FC236}">
              <a16:creationId xmlns:a16="http://schemas.microsoft.com/office/drawing/2014/main" id="{00000000-0008-0000-0000-000048000000}"/>
            </a:ext>
          </a:extLst>
        </xdr:cNvPr>
        <xdr:cNvSpPr txBox="1"/>
      </xdr:nvSpPr>
      <xdr:spPr>
        <a:xfrm>
          <a:off x="2743393" y="58846366"/>
          <a:ext cx="2396837" cy="29205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156524</xdr:colOff>
      <xdr:row>117</xdr:row>
      <xdr:rowOff>189127</xdr:rowOff>
    </xdr:from>
    <xdr:to>
      <xdr:col>47</xdr:col>
      <xdr:colOff>151849</xdr:colOff>
      <xdr:row>119</xdr:row>
      <xdr:rowOff>80431</xdr:rowOff>
    </xdr:to>
    <xdr:sp macro="" textlink="">
      <xdr:nvSpPr>
        <xdr:cNvPr id="63" name="テキスト ボックス 76">
          <a:extLst>
            <a:ext uri="{FF2B5EF4-FFF2-40B4-BE49-F238E27FC236}">
              <a16:creationId xmlns:a16="http://schemas.microsoft.com/office/drawing/2014/main" id="{00000000-0008-0000-0000-00004C000000}"/>
            </a:ext>
          </a:extLst>
        </xdr:cNvPr>
        <xdr:cNvSpPr txBox="1"/>
      </xdr:nvSpPr>
      <xdr:spPr>
        <a:xfrm>
          <a:off x="6228712" y="59029815"/>
          <a:ext cx="3436231" cy="6056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水循環に関する小学生向け学習教材を活用した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教育の実践業務</a:t>
          </a:r>
        </a:p>
      </xdr:txBody>
    </xdr:sp>
    <xdr:clientData/>
  </xdr:twoCellAnchor>
  <xdr:twoCellAnchor>
    <xdr:from>
      <xdr:col>9</xdr:col>
      <xdr:colOff>119365</xdr:colOff>
      <xdr:row>118</xdr:row>
      <xdr:rowOff>224806</xdr:rowOff>
    </xdr:from>
    <xdr:to>
      <xdr:col>13</xdr:col>
      <xdr:colOff>109109</xdr:colOff>
      <xdr:row>118</xdr:row>
      <xdr:rowOff>227351</xdr:rowOff>
    </xdr:to>
    <xdr:cxnSp macro="">
      <xdr:nvCxnSpPr>
        <xdr:cNvPr id="64" name="直線矢印コネクタ 78">
          <a:extLst>
            <a:ext uri="{FF2B5EF4-FFF2-40B4-BE49-F238E27FC236}">
              <a16:creationId xmlns:a16="http://schemas.microsoft.com/office/drawing/2014/main" id="{00000000-0008-0000-0000-00004A000000}"/>
            </a:ext>
          </a:extLst>
        </xdr:cNvPr>
        <xdr:cNvCxnSpPr/>
      </xdr:nvCxnSpPr>
      <xdr:spPr>
        <a:xfrm flipV="1">
          <a:off x="1941021" y="59422681"/>
          <a:ext cx="799369"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55663</xdr:colOff>
      <xdr:row>122</xdr:row>
      <xdr:rowOff>40519</xdr:rowOff>
    </xdr:from>
    <xdr:to>
      <xdr:col>26</xdr:col>
      <xdr:colOff>52113</xdr:colOff>
      <xdr:row>123</xdr:row>
      <xdr:rowOff>272438</xdr:rowOff>
    </xdr:to>
    <xdr:sp macro="" textlink="">
      <xdr:nvSpPr>
        <xdr:cNvPr id="65" name="テキスト ボックス 85">
          <a:extLst>
            <a:ext uri="{FF2B5EF4-FFF2-40B4-BE49-F238E27FC236}">
              <a16:creationId xmlns:a16="http://schemas.microsoft.com/office/drawing/2014/main" id="{00000000-0008-0000-0000-000009000000}"/>
            </a:ext>
          </a:extLst>
        </xdr:cNvPr>
        <xdr:cNvSpPr txBox="1"/>
      </xdr:nvSpPr>
      <xdr:spPr>
        <a:xfrm>
          <a:off x="2686944" y="60667144"/>
          <a:ext cx="2627732" cy="58910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chemeClr val="tx1"/>
              </a:solidFill>
              <a:effectLst/>
              <a:uLnTx/>
              <a:uFillTx/>
              <a:latin typeface="+mn-lt"/>
              <a:ea typeface="+mn-ea"/>
              <a:cs typeface="+mn-cs"/>
            </a:rPr>
            <a:t>Ｍ．</a:t>
          </a:r>
          <a:r>
            <a:rPr kumimoji="1" lang="ja-JP" altLang="ja-JP" sz="1100" b="0" i="0" baseline="0">
              <a:effectLst/>
              <a:latin typeface="+mn-lt"/>
              <a:ea typeface="+mn-ea"/>
              <a:cs typeface="+mn-cs"/>
            </a:rPr>
            <a:t>アライ印刷株式会社</a:t>
          </a:r>
          <a:endParaRPr lang="ja-JP" altLang="ja-JP">
            <a:effectLst/>
          </a:endParaRPr>
        </a:p>
        <a:p>
          <a:pPr algn="ctr" eaLnBrk="1" fontAlgn="auto" latinLnBrk="0" hangingPunct="1"/>
          <a:r>
            <a:rPr kumimoji="1" lang="ja-JP" altLang="ja-JP" sz="1100" b="0" i="0" baseline="0">
              <a:effectLst/>
              <a:latin typeface="+mn-lt"/>
              <a:ea typeface="+mn-ea"/>
              <a:cs typeface="+mn-cs"/>
            </a:rPr>
            <a:t>０．２百万円</a:t>
          </a:r>
          <a:endParaRPr lang="ja-JP" altLang="ja-JP">
            <a:effectLst/>
          </a:endParaRPr>
        </a:p>
      </xdr:txBody>
    </xdr:sp>
    <xdr:clientData/>
  </xdr:twoCellAnchor>
  <xdr:twoCellAnchor>
    <xdr:from>
      <xdr:col>12</xdr:col>
      <xdr:colOff>195947</xdr:colOff>
      <xdr:row>121</xdr:row>
      <xdr:rowOff>86576</xdr:rowOff>
    </xdr:from>
    <xdr:to>
      <xdr:col>24</xdr:col>
      <xdr:colOff>163909</xdr:colOff>
      <xdr:row>122</xdr:row>
      <xdr:rowOff>59545</xdr:rowOff>
    </xdr:to>
    <xdr:sp macro="" textlink="">
      <xdr:nvSpPr>
        <xdr:cNvPr id="66" name="テキスト ボックス 86">
          <a:extLst>
            <a:ext uri="{FF2B5EF4-FFF2-40B4-BE49-F238E27FC236}">
              <a16:creationId xmlns:a16="http://schemas.microsoft.com/office/drawing/2014/main" id="{00000000-0008-0000-0000-00000A000000}"/>
            </a:ext>
          </a:extLst>
        </xdr:cNvPr>
        <xdr:cNvSpPr txBox="1"/>
      </xdr:nvSpPr>
      <xdr:spPr>
        <a:xfrm>
          <a:off x="2624822" y="60356014"/>
          <a:ext cx="2396837" cy="330156"/>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33</xdr:col>
      <xdr:colOff>133201</xdr:colOff>
      <xdr:row>122</xdr:row>
      <xdr:rowOff>12691</xdr:rowOff>
    </xdr:from>
    <xdr:to>
      <xdr:col>46</xdr:col>
      <xdr:colOff>83341</xdr:colOff>
      <xdr:row>123</xdr:row>
      <xdr:rowOff>152218</xdr:rowOff>
    </xdr:to>
    <xdr:sp macro="" textlink="">
      <xdr:nvSpPr>
        <xdr:cNvPr id="67" name="テキスト ボックス 88">
          <a:extLst>
            <a:ext uri="{FF2B5EF4-FFF2-40B4-BE49-F238E27FC236}">
              <a16:creationId xmlns:a16="http://schemas.microsoft.com/office/drawing/2014/main" id="{00000000-0008-0000-0000-00000E000000}"/>
            </a:ext>
          </a:extLst>
        </xdr:cNvPr>
        <xdr:cNvSpPr txBox="1"/>
      </xdr:nvSpPr>
      <xdr:spPr>
        <a:xfrm>
          <a:off x="6812607" y="60639316"/>
          <a:ext cx="2581422" cy="4967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健全な水循環に関するポスター印刷</a:t>
          </a:r>
        </a:p>
      </xdr:txBody>
    </xdr:sp>
    <xdr:clientData/>
  </xdr:twoCellAnchor>
  <xdr:twoCellAnchor>
    <xdr:from>
      <xdr:col>13</xdr:col>
      <xdr:colOff>78964</xdr:colOff>
      <xdr:row>124</xdr:row>
      <xdr:rowOff>31992</xdr:rowOff>
    </xdr:from>
    <xdr:to>
      <xdr:col>26</xdr:col>
      <xdr:colOff>172399</xdr:colOff>
      <xdr:row>124</xdr:row>
      <xdr:rowOff>330527</xdr:rowOff>
    </xdr:to>
    <xdr:sp macro="" textlink="">
      <xdr:nvSpPr>
        <xdr:cNvPr id="68" name="大かっこ 89">
          <a:extLst>
            <a:ext uri="{FF2B5EF4-FFF2-40B4-BE49-F238E27FC236}">
              <a16:creationId xmlns:a16="http://schemas.microsoft.com/office/drawing/2014/main" id="{00000000-0008-0000-0000-00000F000000}"/>
            </a:ext>
          </a:extLst>
        </xdr:cNvPr>
        <xdr:cNvSpPr/>
      </xdr:nvSpPr>
      <xdr:spPr>
        <a:xfrm>
          <a:off x="2710245" y="61372992"/>
          <a:ext cx="2724717" cy="29853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123</xdr:row>
      <xdr:rowOff>16765</xdr:rowOff>
    </xdr:from>
    <xdr:to>
      <xdr:col>12</xdr:col>
      <xdr:colOff>192944</xdr:colOff>
      <xdr:row>123</xdr:row>
      <xdr:rowOff>19310</xdr:rowOff>
    </xdr:to>
    <xdr:cxnSp macro="">
      <xdr:nvCxnSpPr>
        <xdr:cNvPr id="69" name="直線矢印コネクタ 90">
          <a:extLst>
            <a:ext uri="{FF2B5EF4-FFF2-40B4-BE49-F238E27FC236}">
              <a16:creationId xmlns:a16="http://schemas.microsoft.com/office/drawing/2014/main" id="{00000000-0008-0000-0000-00000C000000}"/>
            </a:ext>
          </a:extLst>
        </xdr:cNvPr>
        <xdr:cNvCxnSpPr/>
      </xdr:nvCxnSpPr>
      <xdr:spPr>
        <a:xfrm flipV="1">
          <a:off x="1821656" y="61000578"/>
          <a:ext cx="800163"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114300</xdr:colOff>
      <xdr:row>121</xdr:row>
      <xdr:rowOff>23526</xdr:rowOff>
    </xdr:from>
    <xdr:to>
      <xdr:col>32</xdr:col>
      <xdr:colOff>24456</xdr:colOff>
      <xdr:row>121</xdr:row>
      <xdr:rowOff>30305</xdr:rowOff>
    </xdr:to>
    <xdr:cxnSp macro="">
      <xdr:nvCxnSpPr>
        <xdr:cNvPr id="70" name="直線矢印コネクタ 91">
          <a:extLst>
            <a:ext uri="{FF2B5EF4-FFF2-40B4-BE49-F238E27FC236}">
              <a16:creationId xmlns:a16="http://schemas.microsoft.com/office/drawing/2014/main" id="{00000000-0008-0000-0000-00000D000000}"/>
            </a:ext>
          </a:extLst>
        </xdr:cNvPr>
        <xdr:cNvCxnSpPr/>
      </xdr:nvCxnSpPr>
      <xdr:spPr>
        <a:xfrm flipV="1">
          <a:off x="1935956" y="60292964"/>
          <a:ext cx="4565500" cy="677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118836</xdr:colOff>
      <xdr:row>125</xdr:row>
      <xdr:rowOff>228589</xdr:rowOff>
    </xdr:from>
    <xdr:to>
      <xdr:col>32</xdr:col>
      <xdr:colOff>28992</xdr:colOff>
      <xdr:row>125</xdr:row>
      <xdr:rowOff>235368</xdr:rowOff>
    </xdr:to>
    <xdr:cxnSp macro="">
      <xdr:nvCxnSpPr>
        <xdr:cNvPr id="71" name="直線矢印コネクタ 91">
          <a:extLst>
            <a:ext uri="{FF2B5EF4-FFF2-40B4-BE49-F238E27FC236}">
              <a16:creationId xmlns:a16="http://schemas.microsoft.com/office/drawing/2014/main" id="{00000000-0008-0000-0000-00000D000000}"/>
            </a:ext>
          </a:extLst>
        </xdr:cNvPr>
        <xdr:cNvCxnSpPr/>
      </xdr:nvCxnSpPr>
      <xdr:spPr>
        <a:xfrm flipV="1">
          <a:off x="1940492" y="61926777"/>
          <a:ext cx="4565500" cy="677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177708</xdr:colOff>
      <xdr:row>124</xdr:row>
      <xdr:rowOff>265312</xdr:rowOff>
    </xdr:from>
    <xdr:to>
      <xdr:col>45</xdr:col>
      <xdr:colOff>174158</xdr:colOff>
      <xdr:row>126</xdr:row>
      <xdr:rowOff>141632</xdr:rowOff>
    </xdr:to>
    <xdr:sp macro="" textlink="">
      <xdr:nvSpPr>
        <xdr:cNvPr id="72" name="テキスト ボックス 85">
          <a:extLst>
            <a:ext uri="{FF2B5EF4-FFF2-40B4-BE49-F238E27FC236}">
              <a16:creationId xmlns:a16="http://schemas.microsoft.com/office/drawing/2014/main" id="{00000000-0008-0000-0000-000009000000}"/>
            </a:ext>
          </a:extLst>
        </xdr:cNvPr>
        <xdr:cNvSpPr txBox="1"/>
      </xdr:nvSpPr>
      <xdr:spPr>
        <a:xfrm>
          <a:off x="6654708" y="61606312"/>
          <a:ext cx="2627731" cy="59069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u="none" strike="noStrike" kern="0" cap="none" spc="0" normalizeH="0" baseline="0" noProof="0">
              <a:ln>
                <a:noFill/>
              </a:ln>
              <a:solidFill>
                <a:schemeClr val="tx1"/>
              </a:solidFill>
              <a:effectLst/>
              <a:uLnTx/>
              <a:uFillTx/>
              <a:latin typeface="+mn-lt"/>
              <a:ea typeface="+mn-ea"/>
              <a:cs typeface="+mn-cs"/>
            </a:rPr>
            <a:t>Ｎ．株式会社</a:t>
          </a:r>
          <a:r>
            <a:rPr kumimoji="1" lang="ja-JP" altLang="ja-JP" sz="1100" b="0" i="0" baseline="0">
              <a:effectLst/>
              <a:latin typeface="+mn-lt"/>
              <a:ea typeface="+mn-ea"/>
              <a:cs typeface="+mn-cs"/>
            </a:rPr>
            <a:t>インターグループ</a:t>
          </a:r>
          <a:endParaRPr lang="ja-JP" altLang="ja-JP">
            <a:effectLst/>
          </a:endParaRPr>
        </a:p>
        <a:p>
          <a:pPr algn="ctr" eaLnBrk="1" fontAlgn="auto" latinLnBrk="0" hangingPunct="1"/>
          <a:r>
            <a:rPr kumimoji="1" lang="ja-JP" altLang="ja-JP" sz="1100" b="0" i="0" baseline="0">
              <a:effectLst/>
              <a:latin typeface="+mn-lt"/>
              <a:ea typeface="+mn-ea"/>
              <a:cs typeface="+mn-cs"/>
            </a:rPr>
            <a:t>０．２百万円</a:t>
          </a:r>
        </a:p>
      </xdr:txBody>
    </xdr:sp>
    <xdr:clientData/>
  </xdr:twoCellAnchor>
  <xdr:twoCellAnchor>
    <xdr:from>
      <xdr:col>32</xdr:col>
      <xdr:colOff>162418</xdr:colOff>
      <xdr:row>128</xdr:row>
      <xdr:rowOff>210192</xdr:rowOff>
    </xdr:from>
    <xdr:to>
      <xdr:col>40</xdr:col>
      <xdr:colOff>166688</xdr:colOff>
      <xdr:row>129</xdr:row>
      <xdr:rowOff>191377</xdr:rowOff>
    </xdr:to>
    <xdr:sp macro="" textlink="">
      <xdr:nvSpPr>
        <xdr:cNvPr id="73" name="テキスト ボックス 86">
          <a:extLst>
            <a:ext uri="{FF2B5EF4-FFF2-40B4-BE49-F238E27FC236}">
              <a16:creationId xmlns:a16="http://schemas.microsoft.com/office/drawing/2014/main" id="{00000000-0008-0000-0000-00000A000000}"/>
            </a:ext>
          </a:extLst>
        </xdr:cNvPr>
        <xdr:cNvSpPr txBox="1"/>
      </xdr:nvSpPr>
      <xdr:spPr>
        <a:xfrm>
          <a:off x="6639418" y="62979942"/>
          <a:ext cx="1623520" cy="338373"/>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その他（事務経費</a:t>
          </a:r>
          <a:r>
            <a:rPr kumimoji="1" lang="ja-JP" altLang="en-US"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32</xdr:col>
      <xdr:colOff>151559</xdr:colOff>
      <xdr:row>126</xdr:row>
      <xdr:rowOff>255577</xdr:rowOff>
    </xdr:from>
    <xdr:to>
      <xdr:col>46</xdr:col>
      <xdr:colOff>169489</xdr:colOff>
      <xdr:row>127</xdr:row>
      <xdr:rowOff>255577</xdr:rowOff>
    </xdr:to>
    <xdr:sp macro="" textlink="">
      <xdr:nvSpPr>
        <xdr:cNvPr id="75" name="大かっこ 89">
          <a:extLst>
            <a:ext uri="{FF2B5EF4-FFF2-40B4-BE49-F238E27FC236}">
              <a16:creationId xmlns:a16="http://schemas.microsoft.com/office/drawing/2014/main" id="{00000000-0008-0000-0000-00000F000000}"/>
            </a:ext>
          </a:extLst>
        </xdr:cNvPr>
        <xdr:cNvSpPr/>
      </xdr:nvSpPr>
      <xdr:spPr>
        <a:xfrm>
          <a:off x="6628559" y="62310952"/>
          <a:ext cx="2851618" cy="3571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92148</xdr:colOff>
      <xdr:row>131</xdr:row>
      <xdr:rowOff>162012</xdr:rowOff>
    </xdr:from>
    <xdr:to>
      <xdr:col>46</xdr:col>
      <xdr:colOff>108758</xdr:colOff>
      <xdr:row>131</xdr:row>
      <xdr:rowOff>643024</xdr:rowOff>
    </xdr:to>
    <xdr:sp macro="" textlink="">
      <xdr:nvSpPr>
        <xdr:cNvPr id="78" name="テキスト ボックス 88">
          <a:extLst>
            <a:ext uri="{FF2B5EF4-FFF2-40B4-BE49-F238E27FC236}">
              <a16:creationId xmlns:a16="http://schemas.microsoft.com/office/drawing/2014/main" id="{00000000-0008-0000-0000-00000E000000}"/>
            </a:ext>
          </a:extLst>
        </xdr:cNvPr>
        <xdr:cNvSpPr txBox="1"/>
      </xdr:nvSpPr>
      <xdr:spPr>
        <a:xfrm>
          <a:off x="6771554" y="64003325"/>
          <a:ext cx="2647892" cy="48101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地下鉄回数券、タクシー利用料金等</a:t>
          </a:r>
          <a:endParaRPr lang="ja-JP" altLang="ja-JP">
            <a:effectLst/>
          </a:endParaRPr>
        </a:p>
      </xdr:txBody>
    </xdr:sp>
    <xdr:clientData/>
  </xdr:twoCellAnchor>
  <xdr:twoCellAnchor>
    <xdr:from>
      <xdr:col>9</xdr:col>
      <xdr:colOff>50800</xdr:colOff>
      <xdr:row>131</xdr:row>
      <xdr:rowOff>483216</xdr:rowOff>
    </xdr:from>
    <xdr:to>
      <xdr:col>13</xdr:col>
      <xdr:colOff>40544</xdr:colOff>
      <xdr:row>131</xdr:row>
      <xdr:rowOff>485761</xdr:rowOff>
    </xdr:to>
    <xdr:cxnSp macro="">
      <xdr:nvCxnSpPr>
        <xdr:cNvPr id="79" name="直線矢印コネクタ 90">
          <a:extLst>
            <a:ext uri="{FF2B5EF4-FFF2-40B4-BE49-F238E27FC236}">
              <a16:creationId xmlns:a16="http://schemas.microsoft.com/office/drawing/2014/main" id="{00000000-0008-0000-0000-00000C000000}"/>
            </a:ext>
          </a:extLst>
        </xdr:cNvPr>
        <xdr:cNvCxnSpPr/>
      </xdr:nvCxnSpPr>
      <xdr:spPr>
        <a:xfrm flipV="1">
          <a:off x="1872456" y="64324529"/>
          <a:ext cx="799369"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139700</xdr:colOff>
      <xdr:row>104</xdr:row>
      <xdr:rowOff>44076</xdr:rowOff>
    </xdr:from>
    <xdr:to>
      <xdr:col>26</xdr:col>
      <xdr:colOff>18238</xdr:colOff>
      <xdr:row>105</xdr:row>
      <xdr:rowOff>11667</xdr:rowOff>
    </xdr:to>
    <xdr:sp macro="" textlink="">
      <xdr:nvSpPr>
        <xdr:cNvPr id="81" name="大かっこ 35">
          <a:extLst>
            <a:ext uri="{FF2B5EF4-FFF2-40B4-BE49-F238E27FC236}">
              <a16:creationId xmlns:a16="http://schemas.microsoft.com/office/drawing/2014/main" id="{00000000-0008-0000-0000-00002D000000}"/>
            </a:ext>
          </a:extLst>
        </xdr:cNvPr>
        <xdr:cNvSpPr/>
      </xdr:nvSpPr>
      <xdr:spPr>
        <a:xfrm>
          <a:off x="2761876" y="54235723"/>
          <a:ext cx="2500715" cy="31497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12700</xdr:colOff>
      <xdr:row>100</xdr:row>
      <xdr:rowOff>76200</xdr:rowOff>
    </xdr:from>
    <xdr:to>
      <xdr:col>27</xdr:col>
      <xdr:colOff>127000</xdr:colOff>
      <xdr:row>101</xdr:row>
      <xdr:rowOff>43791</xdr:rowOff>
    </xdr:to>
    <xdr:sp macro="" textlink="">
      <xdr:nvSpPr>
        <xdr:cNvPr id="83" name="大かっこ 35">
          <a:extLst>
            <a:ext uri="{FF2B5EF4-FFF2-40B4-BE49-F238E27FC236}">
              <a16:creationId xmlns:a16="http://schemas.microsoft.com/office/drawing/2014/main" id="{00000000-0008-0000-0000-00002D000000}"/>
            </a:ext>
          </a:extLst>
        </xdr:cNvPr>
        <xdr:cNvSpPr/>
      </xdr:nvSpPr>
      <xdr:spPr>
        <a:xfrm>
          <a:off x="2857500" y="93637100"/>
          <a:ext cx="2755900" cy="3231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76200</xdr:colOff>
      <xdr:row>102</xdr:row>
      <xdr:rowOff>129988</xdr:rowOff>
    </xdr:from>
    <xdr:to>
      <xdr:col>44</xdr:col>
      <xdr:colOff>190500</xdr:colOff>
      <xdr:row>103</xdr:row>
      <xdr:rowOff>97579</xdr:rowOff>
    </xdr:to>
    <xdr:sp macro="" textlink="">
      <xdr:nvSpPr>
        <xdr:cNvPr id="82" name="大かっこ 35">
          <a:extLst>
            <a:ext uri="{FF2B5EF4-FFF2-40B4-BE49-F238E27FC236}">
              <a16:creationId xmlns:a16="http://schemas.microsoft.com/office/drawing/2014/main" id="{00000000-0008-0000-0000-00002D000000}"/>
            </a:ext>
          </a:extLst>
        </xdr:cNvPr>
        <xdr:cNvSpPr/>
      </xdr:nvSpPr>
      <xdr:spPr>
        <a:xfrm>
          <a:off x="6329082" y="53626870"/>
          <a:ext cx="2736477" cy="3149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199950</xdr:colOff>
      <xdr:row>101</xdr:row>
      <xdr:rowOff>171076</xdr:rowOff>
    </xdr:from>
    <xdr:to>
      <xdr:col>25</xdr:col>
      <xdr:colOff>116685</xdr:colOff>
      <xdr:row>102</xdr:row>
      <xdr:rowOff>159189</xdr:rowOff>
    </xdr:to>
    <xdr:sp macro="" textlink="">
      <xdr:nvSpPr>
        <xdr:cNvPr id="84" name="テキスト ボックス 29">
          <a:extLst>
            <a:ext uri="{FF2B5EF4-FFF2-40B4-BE49-F238E27FC236}">
              <a16:creationId xmlns:a16="http://schemas.microsoft.com/office/drawing/2014/main" id="{00000000-0008-0000-0000-000027000000}"/>
            </a:ext>
          </a:extLst>
        </xdr:cNvPr>
        <xdr:cNvSpPr txBox="1"/>
      </xdr:nvSpPr>
      <xdr:spPr>
        <a:xfrm>
          <a:off x="2822126" y="53320576"/>
          <a:ext cx="2337206" cy="3354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総合評価</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139700</xdr:colOff>
      <xdr:row>119</xdr:row>
      <xdr:rowOff>250029</xdr:rowOff>
    </xdr:from>
    <xdr:to>
      <xdr:col>28</xdr:col>
      <xdr:colOff>76200</xdr:colOff>
      <xdr:row>120</xdr:row>
      <xdr:rowOff>250029</xdr:rowOff>
    </xdr:to>
    <xdr:sp macro="" textlink="">
      <xdr:nvSpPr>
        <xdr:cNvPr id="85" name="大かっこ 71">
          <a:extLst>
            <a:ext uri="{FF2B5EF4-FFF2-40B4-BE49-F238E27FC236}">
              <a16:creationId xmlns:a16="http://schemas.microsoft.com/office/drawing/2014/main" id="{00000000-0008-0000-0000-00004F000000}"/>
            </a:ext>
          </a:extLst>
        </xdr:cNvPr>
        <xdr:cNvSpPr/>
      </xdr:nvSpPr>
      <xdr:spPr>
        <a:xfrm>
          <a:off x="2568575" y="59805092"/>
          <a:ext cx="3175000" cy="35718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63500</xdr:colOff>
      <xdr:row>123</xdr:row>
      <xdr:rowOff>296854</xdr:rowOff>
    </xdr:from>
    <xdr:to>
      <xdr:col>40</xdr:col>
      <xdr:colOff>68229</xdr:colOff>
      <xdr:row>124</xdr:row>
      <xdr:rowOff>331760</xdr:rowOff>
    </xdr:to>
    <xdr:sp macro="" textlink="">
      <xdr:nvSpPr>
        <xdr:cNvPr id="91" name="テキスト ボックス 39">
          <a:extLst>
            <a:ext uri="{FF2B5EF4-FFF2-40B4-BE49-F238E27FC236}">
              <a16:creationId xmlns:a16="http://schemas.microsoft.com/office/drawing/2014/main" id="{00000000-0008-0000-0000-00002F000000}"/>
            </a:ext>
          </a:extLst>
        </xdr:cNvPr>
        <xdr:cNvSpPr txBox="1"/>
      </xdr:nvSpPr>
      <xdr:spPr>
        <a:xfrm>
          <a:off x="6540500" y="61280667"/>
          <a:ext cx="1623979" cy="392093"/>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14</xdr:col>
      <xdr:colOff>4863</xdr:colOff>
      <xdr:row>126</xdr:row>
      <xdr:rowOff>294515</xdr:rowOff>
    </xdr:from>
    <xdr:to>
      <xdr:col>27</xdr:col>
      <xdr:colOff>1313</xdr:colOff>
      <xdr:row>128</xdr:row>
      <xdr:rowOff>170835</xdr:rowOff>
    </xdr:to>
    <xdr:sp macro="" textlink="">
      <xdr:nvSpPr>
        <xdr:cNvPr id="92" name="テキスト ボックス 85">
          <a:extLst>
            <a:ext uri="{FF2B5EF4-FFF2-40B4-BE49-F238E27FC236}">
              <a16:creationId xmlns:a16="http://schemas.microsoft.com/office/drawing/2014/main" id="{00000000-0008-0000-0000-000009000000}"/>
            </a:ext>
          </a:extLst>
        </xdr:cNvPr>
        <xdr:cNvSpPr txBox="1"/>
      </xdr:nvSpPr>
      <xdr:spPr>
        <a:xfrm>
          <a:off x="2838551" y="62349890"/>
          <a:ext cx="2627731" cy="59069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lt"/>
              <a:ea typeface="+mn-ea"/>
              <a:cs typeface="+mn-cs"/>
            </a:rPr>
            <a:t>Ｏ</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株式会社</a:t>
          </a:r>
          <a:r>
            <a:rPr kumimoji="1" lang="ja-JP" altLang="ja-JP" sz="1100" b="0" i="0" baseline="0">
              <a:effectLst/>
              <a:latin typeface="+mn-lt"/>
              <a:ea typeface="+mn-ea"/>
              <a:cs typeface="+mn-cs"/>
            </a:rPr>
            <a:t>インターグループ</a:t>
          </a:r>
          <a:endParaRPr lang="ja-JP" altLang="ja-JP">
            <a:effectLst/>
          </a:endParaRPr>
        </a:p>
        <a:p>
          <a:pPr algn="ctr" eaLnBrk="1" fontAlgn="auto" latinLnBrk="0" hangingPunct="1"/>
          <a:r>
            <a:rPr kumimoji="1" lang="ja-JP" altLang="ja-JP" sz="1100" b="0" i="0" baseline="0">
              <a:effectLst/>
              <a:latin typeface="+mn-lt"/>
              <a:ea typeface="+mn-ea"/>
              <a:cs typeface="+mn-cs"/>
            </a:rPr>
            <a:t>０．２百万円</a:t>
          </a:r>
          <a:endParaRPr lang="ja-JP" altLang="ja-JP">
            <a:effectLst/>
          </a:endParaRPr>
        </a:p>
      </xdr:txBody>
    </xdr:sp>
    <xdr:clientData/>
  </xdr:twoCellAnchor>
  <xdr:twoCellAnchor>
    <xdr:from>
      <xdr:col>13</xdr:col>
      <xdr:colOff>145147</xdr:colOff>
      <xdr:row>125</xdr:row>
      <xdr:rowOff>342160</xdr:rowOff>
    </xdr:from>
    <xdr:to>
      <xdr:col>25</xdr:col>
      <xdr:colOff>113109</xdr:colOff>
      <xdr:row>126</xdr:row>
      <xdr:rowOff>315129</xdr:rowOff>
    </xdr:to>
    <xdr:sp macro="" textlink="">
      <xdr:nvSpPr>
        <xdr:cNvPr id="93" name="テキスト ボックス 86">
          <a:extLst>
            <a:ext uri="{FF2B5EF4-FFF2-40B4-BE49-F238E27FC236}">
              <a16:creationId xmlns:a16="http://schemas.microsoft.com/office/drawing/2014/main" id="{00000000-0008-0000-0000-00000A000000}"/>
            </a:ext>
          </a:extLst>
        </xdr:cNvPr>
        <xdr:cNvSpPr txBox="1"/>
      </xdr:nvSpPr>
      <xdr:spPr>
        <a:xfrm>
          <a:off x="2776428" y="62040348"/>
          <a:ext cx="2396837" cy="330156"/>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11</xdr:col>
      <xdr:colOff>177651</xdr:colOff>
      <xdr:row>123</xdr:row>
      <xdr:rowOff>195295</xdr:rowOff>
    </xdr:from>
    <xdr:to>
      <xdr:col>28</xdr:col>
      <xdr:colOff>138352</xdr:colOff>
      <xdr:row>125</xdr:row>
      <xdr:rowOff>161122</xdr:rowOff>
    </xdr:to>
    <xdr:sp macro="" textlink="">
      <xdr:nvSpPr>
        <xdr:cNvPr id="94" name="テキスト ボックス 88">
          <a:extLst>
            <a:ext uri="{FF2B5EF4-FFF2-40B4-BE49-F238E27FC236}">
              <a16:creationId xmlns:a16="http://schemas.microsoft.com/office/drawing/2014/main" id="{00000000-0008-0000-0000-00000E000000}"/>
            </a:ext>
          </a:extLst>
        </xdr:cNvPr>
        <xdr:cNvSpPr txBox="1"/>
      </xdr:nvSpPr>
      <xdr:spPr>
        <a:xfrm>
          <a:off x="2404120" y="61179108"/>
          <a:ext cx="3401607" cy="680202"/>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健全な水循環に関するポスター</a:t>
          </a:r>
          <a:r>
            <a:rPr kumimoji="1" lang="ja-JP" altLang="en-US" sz="1100" b="0" i="0" baseline="0">
              <a:effectLst/>
              <a:latin typeface="+mn-lt"/>
              <a:ea typeface="+mn-ea"/>
              <a:cs typeface="+mn-cs"/>
            </a:rPr>
            <a:t>発送</a:t>
          </a:r>
          <a:endParaRPr lang="ja-JP" altLang="ja-JP">
            <a:effectLst/>
          </a:endParaRPr>
        </a:p>
      </xdr:txBody>
    </xdr:sp>
    <xdr:clientData/>
  </xdr:twoCellAnchor>
  <xdr:twoCellAnchor>
    <xdr:from>
      <xdr:col>12</xdr:col>
      <xdr:colOff>166688</xdr:colOff>
      <xdr:row>128</xdr:row>
      <xdr:rowOff>277726</xdr:rowOff>
    </xdr:from>
    <xdr:to>
      <xdr:col>28</xdr:col>
      <xdr:colOff>166688</xdr:colOff>
      <xdr:row>129</xdr:row>
      <xdr:rowOff>309555</xdr:rowOff>
    </xdr:to>
    <xdr:sp macro="" textlink="">
      <xdr:nvSpPr>
        <xdr:cNvPr id="95" name="大かっこ 89">
          <a:extLst>
            <a:ext uri="{FF2B5EF4-FFF2-40B4-BE49-F238E27FC236}">
              <a16:creationId xmlns:a16="http://schemas.microsoft.com/office/drawing/2014/main" id="{00000000-0008-0000-0000-00000F000000}"/>
            </a:ext>
          </a:extLst>
        </xdr:cNvPr>
        <xdr:cNvSpPr/>
      </xdr:nvSpPr>
      <xdr:spPr>
        <a:xfrm>
          <a:off x="2595563" y="63047476"/>
          <a:ext cx="3238500" cy="3890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152400</xdr:colOff>
      <xdr:row>127</xdr:row>
      <xdr:rowOff>199790</xdr:rowOff>
    </xdr:from>
    <xdr:to>
      <xdr:col>13</xdr:col>
      <xdr:colOff>142144</xdr:colOff>
      <xdr:row>127</xdr:row>
      <xdr:rowOff>202335</xdr:rowOff>
    </xdr:to>
    <xdr:cxnSp macro="">
      <xdr:nvCxnSpPr>
        <xdr:cNvPr id="96" name="直線矢印コネクタ 90">
          <a:extLst>
            <a:ext uri="{FF2B5EF4-FFF2-40B4-BE49-F238E27FC236}">
              <a16:creationId xmlns:a16="http://schemas.microsoft.com/office/drawing/2014/main" id="{00000000-0008-0000-0000-00000C000000}"/>
            </a:ext>
          </a:extLst>
        </xdr:cNvPr>
        <xdr:cNvCxnSpPr/>
      </xdr:nvCxnSpPr>
      <xdr:spPr>
        <a:xfrm flipV="1">
          <a:off x="1974056" y="62612353"/>
          <a:ext cx="799369" cy="254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103187</xdr:colOff>
      <xdr:row>130</xdr:row>
      <xdr:rowOff>194039</xdr:rowOff>
    </xdr:from>
    <xdr:to>
      <xdr:col>32</xdr:col>
      <xdr:colOff>3818</xdr:colOff>
      <xdr:row>130</xdr:row>
      <xdr:rowOff>200818</xdr:rowOff>
    </xdr:to>
    <xdr:cxnSp macro="">
      <xdr:nvCxnSpPr>
        <xdr:cNvPr id="99" name="直線矢印コネクタ 91">
          <a:extLst>
            <a:ext uri="{FF2B5EF4-FFF2-40B4-BE49-F238E27FC236}">
              <a16:creationId xmlns:a16="http://schemas.microsoft.com/office/drawing/2014/main" id="{00000000-0008-0000-0000-00000D000000}"/>
            </a:ext>
          </a:extLst>
        </xdr:cNvPr>
        <xdr:cNvCxnSpPr/>
      </xdr:nvCxnSpPr>
      <xdr:spPr>
        <a:xfrm flipV="1">
          <a:off x="1924843" y="63678164"/>
          <a:ext cx="4555975" cy="677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31090</xdr:colOff>
      <xdr:row>129</xdr:row>
      <xdr:rowOff>256765</xdr:rowOff>
    </xdr:from>
    <xdr:to>
      <xdr:col>46</xdr:col>
      <xdr:colOff>27539</xdr:colOff>
      <xdr:row>131</xdr:row>
      <xdr:rowOff>131497</xdr:rowOff>
    </xdr:to>
    <xdr:sp macro="" textlink="">
      <xdr:nvSpPr>
        <xdr:cNvPr id="100" name="テキスト ボックス 85">
          <a:extLst>
            <a:ext uri="{FF2B5EF4-FFF2-40B4-BE49-F238E27FC236}">
              <a16:creationId xmlns:a16="http://schemas.microsoft.com/office/drawing/2014/main" id="{00000000-0008-0000-0000-000009000000}"/>
            </a:ext>
          </a:extLst>
        </xdr:cNvPr>
        <xdr:cNvSpPr txBox="1"/>
      </xdr:nvSpPr>
      <xdr:spPr>
        <a:xfrm>
          <a:off x="6710496" y="63383703"/>
          <a:ext cx="2627731" cy="58910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lt"/>
              <a:ea typeface="+mn-ea"/>
              <a:cs typeface="+mn-cs"/>
            </a:rPr>
            <a:t>Ｐ</a:t>
          </a:r>
          <a:r>
            <a:rPr kumimoji="1" lang="ja-JP" altLang="ja-JP" sz="1100" b="0" i="0" baseline="0">
              <a:effectLst/>
              <a:latin typeface="+mn-lt"/>
              <a:ea typeface="+mn-ea"/>
              <a:cs typeface="+mn-cs"/>
            </a:rPr>
            <a:t>．民間企業（６者）</a:t>
          </a:r>
          <a:endParaRPr lang="ja-JP" altLang="ja-JP">
            <a:effectLst/>
          </a:endParaRPr>
        </a:p>
        <a:p>
          <a:pPr algn="ctr" eaLnBrk="1" fontAlgn="auto" latinLnBrk="0" hangingPunct="1"/>
          <a:r>
            <a:rPr kumimoji="1" lang="ja-JP" altLang="ja-JP" sz="1100" b="0" i="0" baseline="0">
              <a:effectLst/>
              <a:latin typeface="+mn-lt"/>
              <a:ea typeface="+mn-ea"/>
              <a:cs typeface="+mn-cs"/>
            </a:rPr>
            <a:t>０．５百万円</a:t>
          </a:r>
          <a:endParaRPr lang="ja-JP" altLang="ja-JP">
            <a:effectLst/>
          </a:endParaRPr>
        </a:p>
      </xdr:txBody>
    </xdr:sp>
    <xdr:clientData/>
  </xdr:twoCellAnchor>
  <xdr:twoCellAnchor>
    <xdr:from>
      <xdr:col>32</xdr:col>
      <xdr:colOff>168460</xdr:colOff>
      <xdr:row>131</xdr:row>
      <xdr:rowOff>177932</xdr:rowOff>
    </xdr:from>
    <xdr:to>
      <xdr:col>46</xdr:col>
      <xdr:colOff>166687</xdr:colOff>
      <xdr:row>131</xdr:row>
      <xdr:rowOff>559585</xdr:rowOff>
    </xdr:to>
    <xdr:sp macro="" textlink="">
      <xdr:nvSpPr>
        <xdr:cNvPr id="102" name="大かっこ 89">
          <a:extLst>
            <a:ext uri="{FF2B5EF4-FFF2-40B4-BE49-F238E27FC236}">
              <a16:creationId xmlns:a16="http://schemas.microsoft.com/office/drawing/2014/main" id="{00000000-0008-0000-0000-00000F000000}"/>
            </a:ext>
          </a:extLst>
        </xdr:cNvPr>
        <xdr:cNvSpPr/>
      </xdr:nvSpPr>
      <xdr:spPr>
        <a:xfrm>
          <a:off x="6645460" y="64019245"/>
          <a:ext cx="2831915" cy="38165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174080</xdr:colOff>
      <xdr:row>131</xdr:row>
      <xdr:rowOff>291303</xdr:rowOff>
    </xdr:from>
    <xdr:to>
      <xdr:col>26</xdr:col>
      <xdr:colOff>170530</xdr:colOff>
      <xdr:row>131</xdr:row>
      <xdr:rowOff>843898</xdr:rowOff>
    </xdr:to>
    <xdr:sp macro="" textlink="">
      <xdr:nvSpPr>
        <xdr:cNvPr id="104" name="テキスト ボックス 85">
          <a:extLst>
            <a:ext uri="{FF2B5EF4-FFF2-40B4-BE49-F238E27FC236}">
              <a16:creationId xmlns:a16="http://schemas.microsoft.com/office/drawing/2014/main" id="{00000000-0008-0000-0000-000009000000}"/>
            </a:ext>
          </a:extLst>
        </xdr:cNvPr>
        <xdr:cNvSpPr txBox="1"/>
      </xdr:nvSpPr>
      <xdr:spPr>
        <a:xfrm>
          <a:off x="2805361" y="64132616"/>
          <a:ext cx="2627732" cy="55259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lt"/>
              <a:ea typeface="+mn-ea"/>
              <a:cs typeface="+mn-cs"/>
            </a:rPr>
            <a:t>Ｑ</a:t>
          </a:r>
          <a:r>
            <a:rPr kumimoji="1" lang="ja-JP" altLang="ja-JP" sz="1100" b="0" i="0" baseline="0">
              <a:effectLst/>
              <a:latin typeface="+mn-lt"/>
              <a:ea typeface="+mn-ea"/>
              <a:cs typeface="+mn-cs"/>
            </a:rPr>
            <a:t>．個人（１９者）</a:t>
          </a:r>
          <a:endParaRPr lang="ja-JP" altLang="ja-JP">
            <a:effectLst/>
          </a:endParaRPr>
        </a:p>
        <a:p>
          <a:pPr algn="ctr" eaLnBrk="1" fontAlgn="auto" latinLnBrk="0" hangingPunct="1"/>
          <a:r>
            <a:rPr kumimoji="1" lang="ja-JP" altLang="ja-JP" sz="1100" b="0" i="0" baseline="0">
              <a:effectLst/>
              <a:latin typeface="+mn-lt"/>
              <a:ea typeface="+mn-ea"/>
              <a:cs typeface="+mn-cs"/>
            </a:rPr>
            <a:t>０．８百万円</a:t>
          </a:r>
          <a:endParaRPr lang="ja-JP" altLang="ja-JP">
            <a:effectLst/>
          </a:endParaRPr>
        </a:p>
      </xdr:txBody>
    </xdr:sp>
    <xdr:clientData/>
  </xdr:twoCellAnchor>
  <xdr:twoCellAnchor>
    <xdr:from>
      <xdr:col>13</xdr:col>
      <xdr:colOff>100011</xdr:colOff>
      <xdr:row>132</xdr:row>
      <xdr:rowOff>36278</xdr:rowOff>
    </xdr:from>
    <xdr:to>
      <xdr:col>27</xdr:col>
      <xdr:colOff>23809</xdr:colOff>
      <xdr:row>132</xdr:row>
      <xdr:rowOff>392903</xdr:rowOff>
    </xdr:to>
    <xdr:sp macro="" textlink="">
      <xdr:nvSpPr>
        <xdr:cNvPr id="106" name="大かっこ 89">
          <a:extLst>
            <a:ext uri="{FF2B5EF4-FFF2-40B4-BE49-F238E27FC236}">
              <a16:creationId xmlns:a16="http://schemas.microsoft.com/office/drawing/2014/main" id="{00000000-0008-0000-0000-00000F000000}"/>
            </a:ext>
          </a:extLst>
        </xdr:cNvPr>
        <xdr:cNvSpPr/>
      </xdr:nvSpPr>
      <xdr:spPr>
        <a:xfrm>
          <a:off x="2731292" y="64853903"/>
          <a:ext cx="2757486" cy="356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153085</xdr:colOff>
      <xdr:row>131</xdr:row>
      <xdr:rowOff>3428</xdr:rowOff>
    </xdr:from>
    <xdr:to>
      <xdr:col>25</xdr:col>
      <xdr:colOff>121047</xdr:colOff>
      <xdr:row>131</xdr:row>
      <xdr:rowOff>331996</xdr:rowOff>
    </xdr:to>
    <xdr:sp macro="" textlink="">
      <xdr:nvSpPr>
        <xdr:cNvPr id="97" name="テキスト ボックス 86">
          <a:extLst>
            <a:ext uri="{FF2B5EF4-FFF2-40B4-BE49-F238E27FC236}">
              <a16:creationId xmlns:a16="http://schemas.microsoft.com/office/drawing/2014/main" id="{00000000-0008-0000-0000-00000A000000}"/>
            </a:ext>
          </a:extLst>
        </xdr:cNvPr>
        <xdr:cNvSpPr txBox="1"/>
      </xdr:nvSpPr>
      <xdr:spPr>
        <a:xfrm>
          <a:off x="2784366" y="63844741"/>
          <a:ext cx="2396837" cy="328568"/>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13</xdr:col>
      <xdr:colOff>95250</xdr:colOff>
      <xdr:row>132</xdr:row>
      <xdr:rowOff>1912</xdr:rowOff>
    </xdr:from>
    <xdr:to>
      <xdr:col>26</xdr:col>
      <xdr:colOff>166687</xdr:colOff>
      <xdr:row>132</xdr:row>
      <xdr:rowOff>416714</xdr:rowOff>
    </xdr:to>
    <xdr:sp macro="" textlink="">
      <xdr:nvSpPr>
        <xdr:cNvPr id="112" name="テキスト ボックス 88">
          <a:extLst>
            <a:ext uri="{FF2B5EF4-FFF2-40B4-BE49-F238E27FC236}">
              <a16:creationId xmlns:a16="http://schemas.microsoft.com/office/drawing/2014/main" id="{00000000-0008-0000-0000-00000E000000}"/>
            </a:ext>
          </a:extLst>
        </xdr:cNvPr>
        <xdr:cNvSpPr txBox="1"/>
      </xdr:nvSpPr>
      <xdr:spPr>
        <a:xfrm>
          <a:off x="2726531" y="64819537"/>
          <a:ext cx="2702719" cy="41480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諸謝金、職員旅費、委員等旅費</a:t>
          </a:r>
        </a:p>
      </xdr:txBody>
    </xdr:sp>
    <xdr:clientData/>
  </xdr:twoCellAnchor>
  <xdr:twoCellAnchor>
    <xdr:from>
      <xdr:col>12</xdr:col>
      <xdr:colOff>142875</xdr:colOff>
      <xdr:row>128</xdr:row>
      <xdr:rowOff>127001</xdr:rowOff>
    </xdr:from>
    <xdr:to>
      <xdr:col>28</xdr:col>
      <xdr:colOff>190500</xdr:colOff>
      <xdr:row>130</xdr:row>
      <xdr:rowOff>69737</xdr:rowOff>
    </xdr:to>
    <xdr:sp macro="" textlink="">
      <xdr:nvSpPr>
        <xdr:cNvPr id="114" name="テキスト ボックス 88">
          <a:extLst>
            <a:ext uri="{FF2B5EF4-FFF2-40B4-BE49-F238E27FC236}">
              <a16:creationId xmlns:a16="http://schemas.microsoft.com/office/drawing/2014/main" id="{00000000-0008-0000-0000-00000E000000}"/>
            </a:ext>
          </a:extLst>
        </xdr:cNvPr>
        <xdr:cNvSpPr txBox="1"/>
      </xdr:nvSpPr>
      <xdr:spPr>
        <a:xfrm>
          <a:off x="2571750" y="62896751"/>
          <a:ext cx="3286125" cy="657111"/>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第４回アジア・太平洋水サミット</a:t>
          </a:r>
          <a:r>
            <a:rPr kumimoji="1" lang="ja-JP" altLang="en-US" sz="1100" b="0" i="0" baseline="0">
              <a:effectLst/>
              <a:latin typeface="+mn-lt"/>
              <a:ea typeface="+mn-ea"/>
              <a:cs typeface="+mn-cs"/>
            </a:rPr>
            <a:t>統合セッション</a:t>
          </a:r>
          <a:endParaRPr lang="ja-JP" altLang="ja-JP">
            <a:effectLst/>
          </a:endParaRPr>
        </a:p>
        <a:p>
          <a:pPr algn="ctr" eaLnBrk="1" fontAlgn="auto" latinLnBrk="0" hangingPunct="1"/>
          <a:r>
            <a:rPr kumimoji="1" lang="ja-JP" altLang="ja-JP" sz="1100" b="0" i="0" baseline="0">
              <a:effectLst/>
              <a:latin typeface="+mn-lt"/>
              <a:ea typeface="+mn-ea"/>
              <a:cs typeface="+mn-cs"/>
            </a:rPr>
            <a:t>準備会合における通訳業務</a:t>
          </a:r>
          <a:endParaRPr lang="ja-JP" altLang="ja-JP">
            <a:effectLst/>
          </a:endParaRPr>
        </a:p>
      </xdr:txBody>
    </xdr:sp>
    <xdr:clientData/>
  </xdr:twoCellAnchor>
  <xdr:twoCellAnchor>
    <xdr:from>
      <xdr:col>32</xdr:col>
      <xdr:colOff>190499</xdr:colOff>
      <xdr:row>126</xdr:row>
      <xdr:rowOff>119054</xdr:rowOff>
    </xdr:from>
    <xdr:to>
      <xdr:col>47</xdr:col>
      <xdr:colOff>23110</xdr:colOff>
      <xdr:row>128</xdr:row>
      <xdr:rowOff>39912</xdr:rowOff>
    </xdr:to>
    <xdr:sp macro="" textlink="">
      <xdr:nvSpPr>
        <xdr:cNvPr id="115" name="テキスト ボックス 88">
          <a:extLst>
            <a:ext uri="{FF2B5EF4-FFF2-40B4-BE49-F238E27FC236}">
              <a16:creationId xmlns:a16="http://schemas.microsoft.com/office/drawing/2014/main" id="{00000000-0008-0000-0000-00000E000000}"/>
            </a:ext>
          </a:extLst>
        </xdr:cNvPr>
        <xdr:cNvSpPr txBox="1"/>
      </xdr:nvSpPr>
      <xdr:spPr>
        <a:xfrm>
          <a:off x="6667499" y="62174429"/>
          <a:ext cx="2868705" cy="63523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第４回アジア・太平洋水サミット分科会</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準備室会合における通訳業務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3"/>
  <sheetViews>
    <sheetView tabSelected="1" view="pageBreakPreview" zoomScale="70" zoomScaleNormal="80"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6"/>
      <c r="AA2" s="46"/>
      <c r="AB2" s="46"/>
      <c r="AC2" s="46"/>
      <c r="AD2" s="617">
        <v>2022</v>
      </c>
      <c r="AE2" s="617"/>
      <c r="AF2" s="617"/>
      <c r="AG2" s="617"/>
      <c r="AH2" s="617"/>
      <c r="AI2" s="77" t="s">
        <v>256</v>
      </c>
      <c r="AJ2" s="617" t="s">
        <v>596</v>
      </c>
      <c r="AK2" s="617"/>
      <c r="AL2" s="617"/>
      <c r="AM2" s="617"/>
      <c r="AN2" s="77" t="s">
        <v>256</v>
      </c>
      <c r="AO2" s="617">
        <v>21</v>
      </c>
      <c r="AP2" s="617"/>
      <c r="AQ2" s="617"/>
      <c r="AR2" s="78" t="s">
        <v>256</v>
      </c>
      <c r="AS2" s="618">
        <v>8</v>
      </c>
      <c r="AT2" s="618"/>
      <c r="AU2" s="618"/>
      <c r="AV2" s="77" t="str">
        <f>IF(AW2="","","-")</f>
        <v/>
      </c>
      <c r="AW2" s="619"/>
      <c r="AX2" s="619"/>
    </row>
    <row r="3" spans="1:50" ht="21" customHeight="1" thickBot="1" x14ac:dyDescent="0.2">
      <c r="A3" s="620" t="s">
        <v>564</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23" t="s">
        <v>56</v>
      </c>
      <c r="AJ3" s="622" t="s">
        <v>135</v>
      </c>
      <c r="AK3" s="622"/>
      <c r="AL3" s="622"/>
      <c r="AM3" s="622"/>
      <c r="AN3" s="622"/>
      <c r="AO3" s="622"/>
      <c r="AP3" s="622"/>
      <c r="AQ3" s="622"/>
      <c r="AR3" s="622"/>
      <c r="AS3" s="622"/>
      <c r="AT3" s="622"/>
      <c r="AU3" s="622"/>
      <c r="AV3" s="622"/>
      <c r="AW3" s="622"/>
      <c r="AX3" s="24" t="s">
        <v>57</v>
      </c>
    </row>
    <row r="4" spans="1:50" ht="24.75" customHeight="1" x14ac:dyDescent="0.15">
      <c r="A4" s="631" t="s">
        <v>22</v>
      </c>
      <c r="B4" s="632"/>
      <c r="C4" s="632"/>
      <c r="D4" s="632"/>
      <c r="E4" s="632"/>
      <c r="F4" s="632"/>
      <c r="G4" s="633" t="s">
        <v>571</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572</v>
      </c>
      <c r="AF4" s="639"/>
      <c r="AG4" s="639"/>
      <c r="AH4" s="639"/>
      <c r="AI4" s="639"/>
      <c r="AJ4" s="639"/>
      <c r="AK4" s="639"/>
      <c r="AL4" s="639"/>
      <c r="AM4" s="639"/>
      <c r="AN4" s="639"/>
      <c r="AO4" s="639"/>
      <c r="AP4" s="640"/>
      <c r="AQ4" s="641" t="s">
        <v>2</v>
      </c>
      <c r="AR4" s="636"/>
      <c r="AS4" s="636"/>
      <c r="AT4" s="636"/>
      <c r="AU4" s="636"/>
      <c r="AV4" s="636"/>
      <c r="AW4" s="636"/>
      <c r="AX4" s="642"/>
    </row>
    <row r="5" spans="1:50" ht="30" customHeight="1" x14ac:dyDescent="0.15">
      <c r="A5" s="643" t="s">
        <v>59</v>
      </c>
      <c r="B5" s="644"/>
      <c r="C5" s="644"/>
      <c r="D5" s="644"/>
      <c r="E5" s="644"/>
      <c r="F5" s="645"/>
      <c r="G5" s="646" t="s">
        <v>351</v>
      </c>
      <c r="H5" s="569"/>
      <c r="I5" s="569"/>
      <c r="J5" s="569"/>
      <c r="K5" s="569"/>
      <c r="L5" s="569"/>
      <c r="M5" s="647" t="s">
        <v>58</v>
      </c>
      <c r="N5" s="648"/>
      <c r="O5" s="648"/>
      <c r="P5" s="648"/>
      <c r="Q5" s="648"/>
      <c r="R5" s="649"/>
      <c r="S5" s="568" t="s">
        <v>62</v>
      </c>
      <c r="T5" s="569"/>
      <c r="U5" s="569"/>
      <c r="V5" s="569"/>
      <c r="W5" s="569"/>
      <c r="X5" s="570"/>
      <c r="Y5" s="571" t="s">
        <v>3</v>
      </c>
      <c r="Z5" s="572"/>
      <c r="AA5" s="572"/>
      <c r="AB5" s="572"/>
      <c r="AC5" s="572"/>
      <c r="AD5" s="573"/>
      <c r="AE5" s="578" t="s">
        <v>573</v>
      </c>
      <c r="AF5" s="578"/>
      <c r="AG5" s="578"/>
      <c r="AH5" s="578"/>
      <c r="AI5" s="578"/>
      <c r="AJ5" s="578"/>
      <c r="AK5" s="578"/>
      <c r="AL5" s="578"/>
      <c r="AM5" s="578"/>
      <c r="AN5" s="578"/>
      <c r="AO5" s="578"/>
      <c r="AP5" s="579"/>
      <c r="AQ5" s="580" t="s">
        <v>574</v>
      </c>
      <c r="AR5" s="581"/>
      <c r="AS5" s="581"/>
      <c r="AT5" s="581"/>
      <c r="AU5" s="581"/>
      <c r="AV5" s="581"/>
      <c r="AW5" s="581"/>
      <c r="AX5" s="582"/>
    </row>
    <row r="6" spans="1:50" ht="39" customHeight="1" x14ac:dyDescent="0.15">
      <c r="A6" s="583" t="s">
        <v>4</v>
      </c>
      <c r="B6" s="584"/>
      <c r="C6" s="584"/>
      <c r="D6" s="584"/>
      <c r="E6" s="584"/>
      <c r="F6" s="584"/>
      <c r="G6" s="585" t="str">
        <f>入力規則等!F39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row>
    <row r="7" spans="1:50" ht="49.5" customHeight="1" x14ac:dyDescent="0.15">
      <c r="A7" s="588" t="s">
        <v>19</v>
      </c>
      <c r="B7" s="589"/>
      <c r="C7" s="589"/>
      <c r="D7" s="589"/>
      <c r="E7" s="589"/>
      <c r="F7" s="590"/>
      <c r="G7" s="591" t="s">
        <v>576</v>
      </c>
      <c r="H7" s="592"/>
      <c r="I7" s="592"/>
      <c r="J7" s="592"/>
      <c r="K7" s="592"/>
      <c r="L7" s="592"/>
      <c r="M7" s="592"/>
      <c r="N7" s="592"/>
      <c r="O7" s="592"/>
      <c r="P7" s="592"/>
      <c r="Q7" s="592"/>
      <c r="R7" s="592"/>
      <c r="S7" s="592"/>
      <c r="T7" s="592"/>
      <c r="U7" s="592"/>
      <c r="V7" s="592"/>
      <c r="W7" s="592"/>
      <c r="X7" s="593"/>
      <c r="Y7" s="594" t="s">
        <v>247</v>
      </c>
      <c r="Z7" s="595"/>
      <c r="AA7" s="595"/>
      <c r="AB7" s="595"/>
      <c r="AC7" s="595"/>
      <c r="AD7" s="596"/>
      <c r="AE7" s="597" t="s">
        <v>577</v>
      </c>
      <c r="AF7" s="598"/>
      <c r="AG7" s="598"/>
      <c r="AH7" s="598"/>
      <c r="AI7" s="598"/>
      <c r="AJ7" s="598"/>
      <c r="AK7" s="598"/>
      <c r="AL7" s="598"/>
      <c r="AM7" s="598"/>
      <c r="AN7" s="598"/>
      <c r="AO7" s="598"/>
      <c r="AP7" s="598"/>
      <c r="AQ7" s="598"/>
      <c r="AR7" s="598"/>
      <c r="AS7" s="598"/>
      <c r="AT7" s="598"/>
      <c r="AU7" s="598"/>
      <c r="AV7" s="598"/>
      <c r="AW7" s="598"/>
      <c r="AX7" s="599"/>
    </row>
    <row r="8" spans="1:50" ht="53.25" customHeight="1" x14ac:dyDescent="0.15">
      <c r="A8" s="588" t="s">
        <v>182</v>
      </c>
      <c r="B8" s="589"/>
      <c r="C8" s="589"/>
      <c r="D8" s="589"/>
      <c r="E8" s="589"/>
      <c r="F8" s="590"/>
      <c r="G8" s="623" t="str">
        <f>入力規則等!A27</f>
        <v>-</v>
      </c>
      <c r="H8" s="624"/>
      <c r="I8" s="624"/>
      <c r="J8" s="624"/>
      <c r="K8" s="624"/>
      <c r="L8" s="624"/>
      <c r="M8" s="624"/>
      <c r="N8" s="624"/>
      <c r="O8" s="624"/>
      <c r="P8" s="624"/>
      <c r="Q8" s="624"/>
      <c r="R8" s="624"/>
      <c r="S8" s="624"/>
      <c r="T8" s="624"/>
      <c r="U8" s="624"/>
      <c r="V8" s="624"/>
      <c r="W8" s="624"/>
      <c r="X8" s="625"/>
      <c r="Y8" s="626" t="s">
        <v>183</v>
      </c>
      <c r="Z8" s="627"/>
      <c r="AA8" s="627"/>
      <c r="AB8" s="627"/>
      <c r="AC8" s="627"/>
      <c r="AD8" s="628"/>
      <c r="AE8" s="629" t="str">
        <f>入力規則等!K13</f>
        <v>その他の事項経費</v>
      </c>
      <c r="AF8" s="624"/>
      <c r="AG8" s="624"/>
      <c r="AH8" s="624"/>
      <c r="AI8" s="624"/>
      <c r="AJ8" s="624"/>
      <c r="AK8" s="624"/>
      <c r="AL8" s="624"/>
      <c r="AM8" s="624"/>
      <c r="AN8" s="624"/>
      <c r="AO8" s="624"/>
      <c r="AP8" s="624"/>
      <c r="AQ8" s="624"/>
      <c r="AR8" s="624"/>
      <c r="AS8" s="624"/>
      <c r="AT8" s="624"/>
      <c r="AU8" s="624"/>
      <c r="AV8" s="624"/>
      <c r="AW8" s="624"/>
      <c r="AX8" s="630"/>
    </row>
    <row r="9" spans="1:50" ht="58.5" customHeight="1" x14ac:dyDescent="0.15">
      <c r="A9" s="554" t="s">
        <v>20</v>
      </c>
      <c r="B9" s="555"/>
      <c r="C9" s="555"/>
      <c r="D9" s="555"/>
      <c r="E9" s="555"/>
      <c r="F9" s="555"/>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478" t="s">
        <v>26</v>
      </c>
      <c r="B10" s="479"/>
      <c r="C10" s="479"/>
      <c r="D10" s="479"/>
      <c r="E10" s="479"/>
      <c r="F10" s="479"/>
      <c r="G10" s="548" t="s">
        <v>579</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478" t="s">
        <v>5</v>
      </c>
      <c r="B11" s="479"/>
      <c r="C11" s="479"/>
      <c r="D11" s="479"/>
      <c r="E11" s="479"/>
      <c r="F11" s="480"/>
      <c r="G11" s="551" t="str">
        <f>入力規則等!P10</f>
        <v>直接実施、委託・請負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277" t="s">
        <v>21</v>
      </c>
      <c r="B12" s="278"/>
      <c r="C12" s="278"/>
      <c r="D12" s="278"/>
      <c r="E12" s="278"/>
      <c r="F12" s="279"/>
      <c r="G12" s="557"/>
      <c r="H12" s="558"/>
      <c r="I12" s="558"/>
      <c r="J12" s="558"/>
      <c r="K12" s="558"/>
      <c r="L12" s="558"/>
      <c r="M12" s="558"/>
      <c r="N12" s="558"/>
      <c r="O12" s="558"/>
      <c r="P12" s="408" t="s">
        <v>388</v>
      </c>
      <c r="Q12" s="403"/>
      <c r="R12" s="403"/>
      <c r="S12" s="403"/>
      <c r="T12" s="403"/>
      <c r="U12" s="403"/>
      <c r="V12" s="404"/>
      <c r="W12" s="408" t="s">
        <v>540</v>
      </c>
      <c r="X12" s="403"/>
      <c r="Y12" s="403"/>
      <c r="Z12" s="403"/>
      <c r="AA12" s="403"/>
      <c r="AB12" s="403"/>
      <c r="AC12" s="404"/>
      <c r="AD12" s="408" t="s">
        <v>542</v>
      </c>
      <c r="AE12" s="403"/>
      <c r="AF12" s="403"/>
      <c r="AG12" s="403"/>
      <c r="AH12" s="403"/>
      <c r="AI12" s="403"/>
      <c r="AJ12" s="404"/>
      <c r="AK12" s="408" t="s">
        <v>555</v>
      </c>
      <c r="AL12" s="403"/>
      <c r="AM12" s="403"/>
      <c r="AN12" s="403"/>
      <c r="AO12" s="403"/>
      <c r="AP12" s="403"/>
      <c r="AQ12" s="404"/>
      <c r="AR12" s="408" t="s">
        <v>556</v>
      </c>
      <c r="AS12" s="403"/>
      <c r="AT12" s="403"/>
      <c r="AU12" s="403"/>
      <c r="AV12" s="403"/>
      <c r="AW12" s="403"/>
      <c r="AX12" s="600"/>
    </row>
    <row r="13" spans="1:50" ht="21" customHeight="1" x14ac:dyDescent="0.15">
      <c r="A13" s="280"/>
      <c r="B13" s="281"/>
      <c r="C13" s="281"/>
      <c r="D13" s="281"/>
      <c r="E13" s="281"/>
      <c r="F13" s="282"/>
      <c r="G13" s="540" t="s">
        <v>6</v>
      </c>
      <c r="H13" s="541"/>
      <c r="I13" s="601" t="s">
        <v>7</v>
      </c>
      <c r="J13" s="602"/>
      <c r="K13" s="602"/>
      <c r="L13" s="602"/>
      <c r="M13" s="602"/>
      <c r="N13" s="602"/>
      <c r="O13" s="603"/>
      <c r="P13" s="501">
        <v>65</v>
      </c>
      <c r="Q13" s="502"/>
      <c r="R13" s="502"/>
      <c r="S13" s="502"/>
      <c r="T13" s="502"/>
      <c r="U13" s="502"/>
      <c r="V13" s="503"/>
      <c r="W13" s="501">
        <v>68</v>
      </c>
      <c r="X13" s="502"/>
      <c r="Y13" s="502"/>
      <c r="Z13" s="502"/>
      <c r="AA13" s="502"/>
      <c r="AB13" s="502"/>
      <c r="AC13" s="503"/>
      <c r="AD13" s="501">
        <v>68</v>
      </c>
      <c r="AE13" s="502"/>
      <c r="AF13" s="502"/>
      <c r="AG13" s="502"/>
      <c r="AH13" s="502"/>
      <c r="AI13" s="502"/>
      <c r="AJ13" s="503"/>
      <c r="AK13" s="501">
        <v>73</v>
      </c>
      <c r="AL13" s="502"/>
      <c r="AM13" s="502"/>
      <c r="AN13" s="502"/>
      <c r="AO13" s="502"/>
      <c r="AP13" s="502"/>
      <c r="AQ13" s="503"/>
      <c r="AR13" s="520">
        <v>94</v>
      </c>
      <c r="AS13" s="521"/>
      <c r="AT13" s="521"/>
      <c r="AU13" s="521"/>
      <c r="AV13" s="521"/>
      <c r="AW13" s="521"/>
      <c r="AX13" s="604"/>
    </row>
    <row r="14" spans="1:50" ht="21" customHeight="1" x14ac:dyDescent="0.15">
      <c r="A14" s="280"/>
      <c r="B14" s="281"/>
      <c r="C14" s="281"/>
      <c r="D14" s="281"/>
      <c r="E14" s="281"/>
      <c r="F14" s="282"/>
      <c r="G14" s="542"/>
      <c r="H14" s="543"/>
      <c r="I14" s="530" t="s">
        <v>8</v>
      </c>
      <c r="J14" s="566"/>
      <c r="K14" s="566"/>
      <c r="L14" s="566"/>
      <c r="M14" s="566"/>
      <c r="N14" s="566"/>
      <c r="O14" s="567"/>
      <c r="P14" s="501" t="s">
        <v>580</v>
      </c>
      <c r="Q14" s="502"/>
      <c r="R14" s="502"/>
      <c r="S14" s="502"/>
      <c r="T14" s="502"/>
      <c r="U14" s="502"/>
      <c r="V14" s="503"/>
      <c r="W14" s="501" t="s">
        <v>580</v>
      </c>
      <c r="X14" s="502"/>
      <c r="Y14" s="502"/>
      <c r="Z14" s="502"/>
      <c r="AA14" s="502"/>
      <c r="AB14" s="502"/>
      <c r="AC14" s="503"/>
      <c r="AD14" s="501" t="s">
        <v>580</v>
      </c>
      <c r="AE14" s="502"/>
      <c r="AF14" s="502"/>
      <c r="AG14" s="502"/>
      <c r="AH14" s="502"/>
      <c r="AI14" s="502"/>
      <c r="AJ14" s="503"/>
      <c r="AK14" s="501" t="s">
        <v>580</v>
      </c>
      <c r="AL14" s="502"/>
      <c r="AM14" s="502"/>
      <c r="AN14" s="502"/>
      <c r="AO14" s="502"/>
      <c r="AP14" s="502"/>
      <c r="AQ14" s="503"/>
      <c r="AR14" s="546"/>
      <c r="AS14" s="546"/>
      <c r="AT14" s="546"/>
      <c r="AU14" s="546"/>
      <c r="AV14" s="546"/>
      <c r="AW14" s="546"/>
      <c r="AX14" s="547"/>
    </row>
    <row r="15" spans="1:50" ht="21" customHeight="1" x14ac:dyDescent="0.15">
      <c r="A15" s="280"/>
      <c r="B15" s="281"/>
      <c r="C15" s="281"/>
      <c r="D15" s="281"/>
      <c r="E15" s="281"/>
      <c r="F15" s="282"/>
      <c r="G15" s="542"/>
      <c r="H15" s="543"/>
      <c r="I15" s="530" t="s">
        <v>46</v>
      </c>
      <c r="J15" s="531"/>
      <c r="K15" s="531"/>
      <c r="L15" s="531"/>
      <c r="M15" s="531"/>
      <c r="N15" s="531"/>
      <c r="O15" s="532"/>
      <c r="P15" s="501" t="s">
        <v>580</v>
      </c>
      <c r="Q15" s="502"/>
      <c r="R15" s="502"/>
      <c r="S15" s="502"/>
      <c r="T15" s="502"/>
      <c r="U15" s="502"/>
      <c r="V15" s="503"/>
      <c r="W15" s="501" t="s">
        <v>580</v>
      </c>
      <c r="X15" s="502"/>
      <c r="Y15" s="502"/>
      <c r="Z15" s="502"/>
      <c r="AA15" s="502"/>
      <c r="AB15" s="502"/>
      <c r="AC15" s="503"/>
      <c r="AD15" s="501" t="s">
        <v>580</v>
      </c>
      <c r="AE15" s="502"/>
      <c r="AF15" s="502"/>
      <c r="AG15" s="502"/>
      <c r="AH15" s="502"/>
      <c r="AI15" s="502"/>
      <c r="AJ15" s="503"/>
      <c r="AK15" s="501" t="s">
        <v>580</v>
      </c>
      <c r="AL15" s="502"/>
      <c r="AM15" s="502"/>
      <c r="AN15" s="502"/>
      <c r="AO15" s="502"/>
      <c r="AP15" s="502"/>
      <c r="AQ15" s="503"/>
      <c r="AR15" s="501" t="s">
        <v>580</v>
      </c>
      <c r="AS15" s="502"/>
      <c r="AT15" s="502"/>
      <c r="AU15" s="502"/>
      <c r="AV15" s="502"/>
      <c r="AW15" s="502"/>
      <c r="AX15" s="574"/>
    </row>
    <row r="16" spans="1:50" ht="21" customHeight="1" x14ac:dyDescent="0.15">
      <c r="A16" s="280"/>
      <c r="B16" s="281"/>
      <c r="C16" s="281"/>
      <c r="D16" s="281"/>
      <c r="E16" s="281"/>
      <c r="F16" s="282"/>
      <c r="G16" s="542"/>
      <c r="H16" s="543"/>
      <c r="I16" s="530" t="s">
        <v>47</v>
      </c>
      <c r="J16" s="531"/>
      <c r="K16" s="531"/>
      <c r="L16" s="531"/>
      <c r="M16" s="531"/>
      <c r="N16" s="531"/>
      <c r="O16" s="532"/>
      <c r="P16" s="501" t="s">
        <v>580</v>
      </c>
      <c r="Q16" s="502"/>
      <c r="R16" s="502"/>
      <c r="S16" s="502"/>
      <c r="T16" s="502"/>
      <c r="U16" s="502"/>
      <c r="V16" s="503"/>
      <c r="W16" s="501" t="s">
        <v>580</v>
      </c>
      <c r="X16" s="502"/>
      <c r="Y16" s="502"/>
      <c r="Z16" s="502"/>
      <c r="AA16" s="502"/>
      <c r="AB16" s="502"/>
      <c r="AC16" s="503"/>
      <c r="AD16" s="501" t="s">
        <v>580</v>
      </c>
      <c r="AE16" s="502"/>
      <c r="AF16" s="502"/>
      <c r="AG16" s="502"/>
      <c r="AH16" s="502"/>
      <c r="AI16" s="502"/>
      <c r="AJ16" s="503"/>
      <c r="AK16" s="501" t="s">
        <v>580</v>
      </c>
      <c r="AL16" s="502"/>
      <c r="AM16" s="502"/>
      <c r="AN16" s="502"/>
      <c r="AO16" s="502"/>
      <c r="AP16" s="502"/>
      <c r="AQ16" s="503"/>
      <c r="AR16" s="533"/>
      <c r="AS16" s="534"/>
      <c r="AT16" s="534"/>
      <c r="AU16" s="534"/>
      <c r="AV16" s="534"/>
      <c r="AW16" s="534"/>
      <c r="AX16" s="535"/>
    </row>
    <row r="17" spans="1:50" ht="24.75" customHeight="1" x14ac:dyDescent="0.15">
      <c r="A17" s="280"/>
      <c r="B17" s="281"/>
      <c r="C17" s="281"/>
      <c r="D17" s="281"/>
      <c r="E17" s="281"/>
      <c r="F17" s="282"/>
      <c r="G17" s="542"/>
      <c r="H17" s="543"/>
      <c r="I17" s="530" t="s">
        <v>45</v>
      </c>
      <c r="J17" s="566"/>
      <c r="K17" s="566"/>
      <c r="L17" s="566"/>
      <c r="M17" s="566"/>
      <c r="N17" s="566"/>
      <c r="O17" s="567"/>
      <c r="P17" s="501" t="s">
        <v>580</v>
      </c>
      <c r="Q17" s="502"/>
      <c r="R17" s="502"/>
      <c r="S17" s="502"/>
      <c r="T17" s="502"/>
      <c r="U17" s="502"/>
      <c r="V17" s="503"/>
      <c r="W17" s="501" t="s">
        <v>580</v>
      </c>
      <c r="X17" s="502"/>
      <c r="Y17" s="502"/>
      <c r="Z17" s="502"/>
      <c r="AA17" s="502"/>
      <c r="AB17" s="502"/>
      <c r="AC17" s="503"/>
      <c r="AD17" s="501" t="s">
        <v>580</v>
      </c>
      <c r="AE17" s="502"/>
      <c r="AF17" s="502"/>
      <c r="AG17" s="502"/>
      <c r="AH17" s="502"/>
      <c r="AI17" s="502"/>
      <c r="AJ17" s="503"/>
      <c r="AK17" s="501" t="s">
        <v>580</v>
      </c>
      <c r="AL17" s="502"/>
      <c r="AM17" s="502"/>
      <c r="AN17" s="502"/>
      <c r="AO17" s="502"/>
      <c r="AP17" s="502"/>
      <c r="AQ17" s="503"/>
      <c r="AR17" s="538"/>
      <c r="AS17" s="538"/>
      <c r="AT17" s="538"/>
      <c r="AU17" s="538"/>
      <c r="AV17" s="538"/>
      <c r="AW17" s="538"/>
      <c r="AX17" s="539"/>
    </row>
    <row r="18" spans="1:50" ht="24.75" customHeight="1" x14ac:dyDescent="0.15">
      <c r="A18" s="280"/>
      <c r="B18" s="281"/>
      <c r="C18" s="281"/>
      <c r="D18" s="281"/>
      <c r="E18" s="281"/>
      <c r="F18" s="282"/>
      <c r="G18" s="544"/>
      <c r="H18" s="545"/>
      <c r="I18" s="559" t="s">
        <v>17</v>
      </c>
      <c r="J18" s="560"/>
      <c r="K18" s="560"/>
      <c r="L18" s="560"/>
      <c r="M18" s="560"/>
      <c r="N18" s="560"/>
      <c r="O18" s="561"/>
      <c r="P18" s="562">
        <f>SUM(P13:V17)</f>
        <v>65</v>
      </c>
      <c r="Q18" s="563"/>
      <c r="R18" s="563"/>
      <c r="S18" s="563"/>
      <c r="T18" s="563"/>
      <c r="U18" s="563"/>
      <c r="V18" s="564"/>
      <c r="W18" s="562">
        <f>SUM(W13:AC17)</f>
        <v>68</v>
      </c>
      <c r="X18" s="563"/>
      <c r="Y18" s="563"/>
      <c r="Z18" s="563"/>
      <c r="AA18" s="563"/>
      <c r="AB18" s="563"/>
      <c r="AC18" s="564"/>
      <c r="AD18" s="562">
        <f>SUM(AD13:AJ17)</f>
        <v>68</v>
      </c>
      <c r="AE18" s="563"/>
      <c r="AF18" s="563"/>
      <c r="AG18" s="563"/>
      <c r="AH18" s="563"/>
      <c r="AI18" s="563"/>
      <c r="AJ18" s="564"/>
      <c r="AK18" s="562">
        <f>SUM(AK13:AQ17)</f>
        <v>73</v>
      </c>
      <c r="AL18" s="563"/>
      <c r="AM18" s="563"/>
      <c r="AN18" s="563"/>
      <c r="AO18" s="563"/>
      <c r="AP18" s="563"/>
      <c r="AQ18" s="564"/>
      <c r="AR18" s="562">
        <f>SUM(AR13:AX17)</f>
        <v>94</v>
      </c>
      <c r="AS18" s="563"/>
      <c r="AT18" s="563"/>
      <c r="AU18" s="563"/>
      <c r="AV18" s="563"/>
      <c r="AW18" s="563"/>
      <c r="AX18" s="565"/>
    </row>
    <row r="19" spans="1:50" ht="24.75" customHeight="1" x14ac:dyDescent="0.15">
      <c r="A19" s="280"/>
      <c r="B19" s="281"/>
      <c r="C19" s="281"/>
      <c r="D19" s="281"/>
      <c r="E19" s="281"/>
      <c r="F19" s="282"/>
      <c r="G19" s="524" t="s">
        <v>9</v>
      </c>
      <c r="H19" s="525"/>
      <c r="I19" s="525"/>
      <c r="J19" s="525"/>
      <c r="K19" s="525"/>
      <c r="L19" s="525"/>
      <c r="M19" s="525"/>
      <c r="N19" s="525"/>
      <c r="O19" s="525"/>
      <c r="P19" s="501">
        <v>60</v>
      </c>
      <c r="Q19" s="502"/>
      <c r="R19" s="502"/>
      <c r="S19" s="502"/>
      <c r="T19" s="502"/>
      <c r="U19" s="502"/>
      <c r="V19" s="503"/>
      <c r="W19" s="501">
        <v>60</v>
      </c>
      <c r="X19" s="502"/>
      <c r="Y19" s="502"/>
      <c r="Z19" s="502"/>
      <c r="AA19" s="502"/>
      <c r="AB19" s="502"/>
      <c r="AC19" s="503"/>
      <c r="AD19" s="501">
        <v>60</v>
      </c>
      <c r="AE19" s="502"/>
      <c r="AF19" s="502"/>
      <c r="AG19" s="502"/>
      <c r="AH19" s="502"/>
      <c r="AI19" s="502"/>
      <c r="AJ19" s="503"/>
      <c r="AK19" s="527"/>
      <c r="AL19" s="527"/>
      <c r="AM19" s="527"/>
      <c r="AN19" s="527"/>
      <c r="AO19" s="527"/>
      <c r="AP19" s="527"/>
      <c r="AQ19" s="527"/>
      <c r="AR19" s="527"/>
      <c r="AS19" s="527"/>
      <c r="AT19" s="527"/>
      <c r="AU19" s="527"/>
      <c r="AV19" s="527"/>
      <c r="AW19" s="527"/>
      <c r="AX19" s="529"/>
    </row>
    <row r="20" spans="1:50" ht="24.75" customHeight="1" x14ac:dyDescent="0.15">
      <c r="A20" s="280"/>
      <c r="B20" s="281"/>
      <c r="C20" s="281"/>
      <c r="D20" s="281"/>
      <c r="E20" s="281"/>
      <c r="F20" s="282"/>
      <c r="G20" s="524" t="s">
        <v>10</v>
      </c>
      <c r="H20" s="525"/>
      <c r="I20" s="525"/>
      <c r="J20" s="525"/>
      <c r="K20" s="525"/>
      <c r="L20" s="525"/>
      <c r="M20" s="525"/>
      <c r="N20" s="525"/>
      <c r="O20" s="525"/>
      <c r="P20" s="526">
        <f>IF(P18=0, "-", SUM(P19)/P18)</f>
        <v>0.92307692307692313</v>
      </c>
      <c r="Q20" s="526"/>
      <c r="R20" s="526"/>
      <c r="S20" s="526"/>
      <c r="T20" s="526"/>
      <c r="U20" s="526"/>
      <c r="V20" s="526"/>
      <c r="W20" s="526">
        <f>IF(W18=0, "-", SUM(W19)/W18)</f>
        <v>0.88235294117647056</v>
      </c>
      <c r="X20" s="526"/>
      <c r="Y20" s="526"/>
      <c r="Z20" s="526"/>
      <c r="AA20" s="526"/>
      <c r="AB20" s="526"/>
      <c r="AC20" s="526"/>
      <c r="AD20" s="526">
        <f>IF(AD18=0, "-", SUM(AD19)/AD18)</f>
        <v>0.88235294117647056</v>
      </c>
      <c r="AE20" s="526"/>
      <c r="AF20" s="526"/>
      <c r="AG20" s="526"/>
      <c r="AH20" s="526"/>
      <c r="AI20" s="526"/>
      <c r="AJ20" s="526"/>
      <c r="AK20" s="527"/>
      <c r="AL20" s="527"/>
      <c r="AM20" s="527"/>
      <c r="AN20" s="527"/>
      <c r="AO20" s="527"/>
      <c r="AP20" s="527"/>
      <c r="AQ20" s="528"/>
      <c r="AR20" s="528"/>
      <c r="AS20" s="528"/>
      <c r="AT20" s="528"/>
      <c r="AU20" s="527"/>
      <c r="AV20" s="527"/>
      <c r="AW20" s="527"/>
      <c r="AX20" s="529"/>
    </row>
    <row r="21" spans="1:50" ht="25.5" customHeight="1" x14ac:dyDescent="0.15">
      <c r="A21" s="554"/>
      <c r="B21" s="555"/>
      <c r="C21" s="555"/>
      <c r="D21" s="555"/>
      <c r="E21" s="555"/>
      <c r="F21" s="556"/>
      <c r="G21" s="536" t="s">
        <v>223</v>
      </c>
      <c r="H21" s="537"/>
      <c r="I21" s="537"/>
      <c r="J21" s="537"/>
      <c r="K21" s="537"/>
      <c r="L21" s="537"/>
      <c r="M21" s="537"/>
      <c r="N21" s="537"/>
      <c r="O21" s="537"/>
      <c r="P21" s="526">
        <f>IF(P19=0, "-", SUM(P19)/SUM(P13,P14))</f>
        <v>0.92307692307692313</v>
      </c>
      <c r="Q21" s="526"/>
      <c r="R21" s="526"/>
      <c r="S21" s="526"/>
      <c r="T21" s="526"/>
      <c r="U21" s="526"/>
      <c r="V21" s="526"/>
      <c r="W21" s="526">
        <f>IF(W19=0, "-", SUM(W19)/SUM(W13,W14))</f>
        <v>0.88235294117647056</v>
      </c>
      <c r="X21" s="526"/>
      <c r="Y21" s="526"/>
      <c r="Z21" s="526"/>
      <c r="AA21" s="526"/>
      <c r="AB21" s="526"/>
      <c r="AC21" s="526"/>
      <c r="AD21" s="526">
        <f>IF(AD19=0, "-", SUM(AD19)/SUM(AD13,AD14))</f>
        <v>0.88235294117647056</v>
      </c>
      <c r="AE21" s="526"/>
      <c r="AF21" s="526"/>
      <c r="AG21" s="526"/>
      <c r="AH21" s="526"/>
      <c r="AI21" s="526"/>
      <c r="AJ21" s="526"/>
      <c r="AK21" s="527"/>
      <c r="AL21" s="527"/>
      <c r="AM21" s="527"/>
      <c r="AN21" s="527"/>
      <c r="AO21" s="527"/>
      <c r="AP21" s="527"/>
      <c r="AQ21" s="528"/>
      <c r="AR21" s="528"/>
      <c r="AS21" s="528"/>
      <c r="AT21" s="528"/>
      <c r="AU21" s="527"/>
      <c r="AV21" s="527"/>
      <c r="AW21" s="527"/>
      <c r="AX21" s="529"/>
    </row>
    <row r="22" spans="1:50" ht="18.75" customHeight="1" x14ac:dyDescent="0.15">
      <c r="A22" s="504" t="s">
        <v>559</v>
      </c>
      <c r="B22" s="505"/>
      <c r="C22" s="505"/>
      <c r="D22" s="505"/>
      <c r="E22" s="505"/>
      <c r="F22" s="506"/>
      <c r="G22" s="513" t="s">
        <v>215</v>
      </c>
      <c r="H22" s="514"/>
      <c r="I22" s="514"/>
      <c r="J22" s="514"/>
      <c r="K22" s="514"/>
      <c r="L22" s="514"/>
      <c r="M22" s="514"/>
      <c r="N22" s="514"/>
      <c r="O22" s="515"/>
      <c r="P22" s="516" t="s">
        <v>557</v>
      </c>
      <c r="Q22" s="514"/>
      <c r="R22" s="514"/>
      <c r="S22" s="514"/>
      <c r="T22" s="514"/>
      <c r="U22" s="514"/>
      <c r="V22" s="515"/>
      <c r="W22" s="516" t="s">
        <v>558</v>
      </c>
      <c r="X22" s="514"/>
      <c r="Y22" s="514"/>
      <c r="Z22" s="514"/>
      <c r="AA22" s="514"/>
      <c r="AB22" s="514"/>
      <c r="AC22" s="515"/>
      <c r="AD22" s="516" t="s">
        <v>214</v>
      </c>
      <c r="AE22" s="514"/>
      <c r="AF22" s="514"/>
      <c r="AG22" s="514"/>
      <c r="AH22" s="514"/>
      <c r="AI22" s="514"/>
      <c r="AJ22" s="514"/>
      <c r="AK22" s="514"/>
      <c r="AL22" s="514"/>
      <c r="AM22" s="514"/>
      <c r="AN22" s="514"/>
      <c r="AO22" s="514"/>
      <c r="AP22" s="514"/>
      <c r="AQ22" s="514"/>
      <c r="AR22" s="514"/>
      <c r="AS22" s="514"/>
      <c r="AT22" s="514"/>
      <c r="AU22" s="514"/>
      <c r="AV22" s="514"/>
      <c r="AW22" s="514"/>
      <c r="AX22" s="523"/>
    </row>
    <row r="23" spans="1:50" ht="25.5" customHeight="1" x14ac:dyDescent="0.15">
      <c r="A23" s="507"/>
      <c r="B23" s="508"/>
      <c r="C23" s="508"/>
      <c r="D23" s="508"/>
      <c r="E23" s="508"/>
      <c r="F23" s="509"/>
      <c r="G23" s="517" t="s">
        <v>581</v>
      </c>
      <c r="H23" s="518"/>
      <c r="I23" s="518"/>
      <c r="J23" s="518"/>
      <c r="K23" s="518"/>
      <c r="L23" s="518"/>
      <c r="M23" s="518"/>
      <c r="N23" s="518"/>
      <c r="O23" s="519"/>
      <c r="P23" s="520">
        <v>69</v>
      </c>
      <c r="Q23" s="521"/>
      <c r="R23" s="521"/>
      <c r="S23" s="521"/>
      <c r="T23" s="521"/>
      <c r="U23" s="521"/>
      <c r="V23" s="522"/>
      <c r="W23" s="520">
        <v>88</v>
      </c>
      <c r="X23" s="521"/>
      <c r="Y23" s="521"/>
      <c r="Z23" s="521"/>
      <c r="AA23" s="521"/>
      <c r="AB23" s="521"/>
      <c r="AC23" s="522"/>
      <c r="AD23" s="487" t="s">
        <v>721</v>
      </c>
      <c r="AE23" s="488"/>
      <c r="AF23" s="488"/>
      <c r="AG23" s="488"/>
      <c r="AH23" s="488"/>
      <c r="AI23" s="488"/>
      <c r="AJ23" s="488"/>
      <c r="AK23" s="488"/>
      <c r="AL23" s="488"/>
      <c r="AM23" s="488"/>
      <c r="AN23" s="488"/>
      <c r="AO23" s="488"/>
      <c r="AP23" s="488"/>
      <c r="AQ23" s="488"/>
      <c r="AR23" s="488"/>
      <c r="AS23" s="488"/>
      <c r="AT23" s="488"/>
      <c r="AU23" s="488"/>
      <c r="AV23" s="488"/>
      <c r="AW23" s="488"/>
      <c r="AX23" s="489"/>
    </row>
    <row r="24" spans="1:50" ht="25.5" customHeight="1" x14ac:dyDescent="0.15">
      <c r="A24" s="507"/>
      <c r="B24" s="508"/>
      <c r="C24" s="508"/>
      <c r="D24" s="508"/>
      <c r="E24" s="508"/>
      <c r="F24" s="509"/>
      <c r="G24" s="495" t="s">
        <v>583</v>
      </c>
      <c r="H24" s="496"/>
      <c r="I24" s="496"/>
      <c r="J24" s="496"/>
      <c r="K24" s="496"/>
      <c r="L24" s="496"/>
      <c r="M24" s="496"/>
      <c r="N24" s="496"/>
      <c r="O24" s="497"/>
      <c r="P24" s="501">
        <v>2</v>
      </c>
      <c r="Q24" s="502"/>
      <c r="R24" s="502"/>
      <c r="S24" s="502"/>
      <c r="T24" s="502"/>
      <c r="U24" s="502"/>
      <c r="V24" s="503"/>
      <c r="W24" s="501">
        <v>2</v>
      </c>
      <c r="X24" s="502"/>
      <c r="Y24" s="502"/>
      <c r="Z24" s="502"/>
      <c r="AA24" s="502"/>
      <c r="AB24" s="502"/>
      <c r="AC24" s="503"/>
      <c r="AD24" s="490"/>
      <c r="AE24" s="491"/>
      <c r="AF24" s="491"/>
      <c r="AG24" s="491"/>
      <c r="AH24" s="491"/>
      <c r="AI24" s="491"/>
      <c r="AJ24" s="491"/>
      <c r="AK24" s="491"/>
      <c r="AL24" s="491"/>
      <c r="AM24" s="491"/>
      <c r="AN24" s="491"/>
      <c r="AO24" s="491"/>
      <c r="AP24" s="491"/>
      <c r="AQ24" s="491"/>
      <c r="AR24" s="491"/>
      <c r="AS24" s="491"/>
      <c r="AT24" s="491"/>
      <c r="AU24" s="491"/>
      <c r="AV24" s="491"/>
      <c r="AW24" s="491"/>
      <c r="AX24" s="492"/>
    </row>
    <row r="25" spans="1:50" ht="25.5" customHeight="1" x14ac:dyDescent="0.15">
      <c r="A25" s="507"/>
      <c r="B25" s="508"/>
      <c r="C25" s="508"/>
      <c r="D25" s="508"/>
      <c r="E25" s="508"/>
      <c r="F25" s="509"/>
      <c r="G25" s="495" t="s">
        <v>582</v>
      </c>
      <c r="H25" s="496"/>
      <c r="I25" s="496"/>
      <c r="J25" s="496"/>
      <c r="K25" s="496"/>
      <c r="L25" s="496"/>
      <c r="M25" s="496"/>
      <c r="N25" s="496"/>
      <c r="O25" s="497"/>
      <c r="P25" s="501">
        <v>1</v>
      </c>
      <c r="Q25" s="502"/>
      <c r="R25" s="502"/>
      <c r="S25" s="502"/>
      <c r="T25" s="502"/>
      <c r="U25" s="502"/>
      <c r="V25" s="503"/>
      <c r="W25" s="501">
        <v>2</v>
      </c>
      <c r="X25" s="502"/>
      <c r="Y25" s="502"/>
      <c r="Z25" s="502"/>
      <c r="AA25" s="502"/>
      <c r="AB25" s="502"/>
      <c r="AC25" s="503"/>
      <c r="AD25" s="490"/>
      <c r="AE25" s="491"/>
      <c r="AF25" s="491"/>
      <c r="AG25" s="491"/>
      <c r="AH25" s="491"/>
      <c r="AI25" s="491"/>
      <c r="AJ25" s="491"/>
      <c r="AK25" s="491"/>
      <c r="AL25" s="491"/>
      <c r="AM25" s="491"/>
      <c r="AN25" s="491"/>
      <c r="AO25" s="491"/>
      <c r="AP25" s="491"/>
      <c r="AQ25" s="491"/>
      <c r="AR25" s="491"/>
      <c r="AS25" s="491"/>
      <c r="AT25" s="491"/>
      <c r="AU25" s="491"/>
      <c r="AV25" s="491"/>
      <c r="AW25" s="491"/>
      <c r="AX25" s="492"/>
    </row>
    <row r="26" spans="1:50" ht="25.5" customHeight="1" x14ac:dyDescent="0.15">
      <c r="A26" s="507"/>
      <c r="B26" s="508"/>
      <c r="C26" s="508"/>
      <c r="D26" s="508"/>
      <c r="E26" s="508"/>
      <c r="F26" s="509"/>
      <c r="G26" s="495" t="s">
        <v>584</v>
      </c>
      <c r="H26" s="496"/>
      <c r="I26" s="496"/>
      <c r="J26" s="496"/>
      <c r="K26" s="496"/>
      <c r="L26" s="496"/>
      <c r="M26" s="496"/>
      <c r="N26" s="496"/>
      <c r="O26" s="497"/>
      <c r="P26" s="501">
        <v>1</v>
      </c>
      <c r="Q26" s="502"/>
      <c r="R26" s="502"/>
      <c r="S26" s="502"/>
      <c r="T26" s="502"/>
      <c r="U26" s="502"/>
      <c r="V26" s="503"/>
      <c r="W26" s="501">
        <v>2</v>
      </c>
      <c r="X26" s="502"/>
      <c r="Y26" s="502"/>
      <c r="Z26" s="502"/>
      <c r="AA26" s="502"/>
      <c r="AB26" s="502"/>
      <c r="AC26" s="503"/>
      <c r="AD26" s="490"/>
      <c r="AE26" s="491"/>
      <c r="AF26" s="491"/>
      <c r="AG26" s="491"/>
      <c r="AH26" s="491"/>
      <c r="AI26" s="491"/>
      <c r="AJ26" s="491"/>
      <c r="AK26" s="491"/>
      <c r="AL26" s="491"/>
      <c r="AM26" s="491"/>
      <c r="AN26" s="491"/>
      <c r="AO26" s="491"/>
      <c r="AP26" s="491"/>
      <c r="AQ26" s="491"/>
      <c r="AR26" s="491"/>
      <c r="AS26" s="491"/>
      <c r="AT26" s="491"/>
      <c r="AU26" s="491"/>
      <c r="AV26" s="491"/>
      <c r="AW26" s="491"/>
      <c r="AX26" s="492"/>
    </row>
    <row r="27" spans="1:50" ht="25.5" customHeight="1" x14ac:dyDescent="0.15">
      <c r="A27" s="507"/>
      <c r="B27" s="508"/>
      <c r="C27" s="508"/>
      <c r="D27" s="508"/>
      <c r="E27" s="508"/>
      <c r="F27" s="509"/>
      <c r="G27" s="495" t="s">
        <v>632</v>
      </c>
      <c r="H27" s="496"/>
      <c r="I27" s="496"/>
      <c r="J27" s="496"/>
      <c r="K27" s="496"/>
      <c r="L27" s="496"/>
      <c r="M27" s="496"/>
      <c r="N27" s="496"/>
      <c r="O27" s="497"/>
      <c r="P27" s="501" t="s">
        <v>632</v>
      </c>
      <c r="Q27" s="502"/>
      <c r="R27" s="502"/>
      <c r="S27" s="502"/>
      <c r="T27" s="502"/>
      <c r="U27" s="502"/>
      <c r="V27" s="503"/>
      <c r="W27" s="501" t="s">
        <v>256</v>
      </c>
      <c r="X27" s="502"/>
      <c r="Y27" s="502"/>
      <c r="Z27" s="502"/>
      <c r="AA27" s="502"/>
      <c r="AB27" s="502"/>
      <c r="AC27" s="503"/>
      <c r="AD27" s="490"/>
      <c r="AE27" s="491"/>
      <c r="AF27" s="491"/>
      <c r="AG27" s="491"/>
      <c r="AH27" s="491"/>
      <c r="AI27" s="491"/>
      <c r="AJ27" s="491"/>
      <c r="AK27" s="491"/>
      <c r="AL27" s="491"/>
      <c r="AM27" s="491"/>
      <c r="AN27" s="491"/>
      <c r="AO27" s="491"/>
      <c r="AP27" s="491"/>
      <c r="AQ27" s="491"/>
      <c r="AR27" s="491"/>
      <c r="AS27" s="491"/>
      <c r="AT27" s="491"/>
      <c r="AU27" s="491"/>
      <c r="AV27" s="491"/>
      <c r="AW27" s="491"/>
      <c r="AX27" s="492"/>
    </row>
    <row r="28" spans="1:50" ht="25.5" customHeight="1" x14ac:dyDescent="0.15">
      <c r="A28" s="507"/>
      <c r="B28" s="508"/>
      <c r="C28" s="508"/>
      <c r="D28" s="508"/>
      <c r="E28" s="508"/>
      <c r="F28" s="509"/>
      <c r="G28" s="498" t="s">
        <v>256</v>
      </c>
      <c r="H28" s="499"/>
      <c r="I28" s="499"/>
      <c r="J28" s="499"/>
      <c r="K28" s="499"/>
      <c r="L28" s="499"/>
      <c r="M28" s="499"/>
      <c r="N28" s="499"/>
      <c r="O28" s="500"/>
      <c r="P28" s="472" t="s">
        <v>632</v>
      </c>
      <c r="Q28" s="473"/>
      <c r="R28" s="473"/>
      <c r="S28" s="473"/>
      <c r="T28" s="473"/>
      <c r="U28" s="473"/>
      <c r="V28" s="474"/>
      <c r="W28" s="472" t="s">
        <v>256</v>
      </c>
      <c r="X28" s="473"/>
      <c r="Y28" s="473"/>
      <c r="Z28" s="473"/>
      <c r="AA28" s="473"/>
      <c r="AB28" s="473"/>
      <c r="AC28" s="474"/>
      <c r="AD28" s="490"/>
      <c r="AE28" s="491"/>
      <c r="AF28" s="491"/>
      <c r="AG28" s="491"/>
      <c r="AH28" s="491"/>
      <c r="AI28" s="491"/>
      <c r="AJ28" s="491"/>
      <c r="AK28" s="491"/>
      <c r="AL28" s="491"/>
      <c r="AM28" s="491"/>
      <c r="AN28" s="491"/>
      <c r="AO28" s="491"/>
      <c r="AP28" s="491"/>
      <c r="AQ28" s="491"/>
      <c r="AR28" s="491"/>
      <c r="AS28" s="491"/>
      <c r="AT28" s="491"/>
      <c r="AU28" s="491"/>
      <c r="AV28" s="491"/>
      <c r="AW28" s="491"/>
      <c r="AX28" s="492"/>
    </row>
    <row r="29" spans="1:50" ht="25.5" customHeight="1" x14ac:dyDescent="0.15">
      <c r="A29" s="510"/>
      <c r="B29" s="511"/>
      <c r="C29" s="511"/>
      <c r="D29" s="511"/>
      <c r="E29" s="511"/>
      <c r="F29" s="512"/>
      <c r="G29" s="469" t="s">
        <v>17</v>
      </c>
      <c r="H29" s="470"/>
      <c r="I29" s="470"/>
      <c r="J29" s="470"/>
      <c r="K29" s="470"/>
      <c r="L29" s="470"/>
      <c r="M29" s="470"/>
      <c r="N29" s="470"/>
      <c r="O29" s="471"/>
      <c r="P29" s="472">
        <f>AK13</f>
        <v>73</v>
      </c>
      <c r="Q29" s="473"/>
      <c r="R29" s="473"/>
      <c r="S29" s="473"/>
      <c r="T29" s="473"/>
      <c r="U29" s="473"/>
      <c r="V29" s="474"/>
      <c r="W29" s="475">
        <f>AR13</f>
        <v>94</v>
      </c>
      <c r="X29" s="476"/>
      <c r="Y29" s="476"/>
      <c r="Z29" s="476"/>
      <c r="AA29" s="476"/>
      <c r="AB29" s="476"/>
      <c r="AC29" s="477"/>
      <c r="AD29" s="493"/>
      <c r="AE29" s="493"/>
      <c r="AF29" s="493"/>
      <c r="AG29" s="493"/>
      <c r="AH29" s="493"/>
      <c r="AI29" s="493"/>
      <c r="AJ29" s="493"/>
      <c r="AK29" s="493"/>
      <c r="AL29" s="493"/>
      <c r="AM29" s="493"/>
      <c r="AN29" s="493"/>
      <c r="AO29" s="493"/>
      <c r="AP29" s="493"/>
      <c r="AQ29" s="493"/>
      <c r="AR29" s="493"/>
      <c r="AS29" s="493"/>
      <c r="AT29" s="493"/>
      <c r="AU29" s="493"/>
      <c r="AV29" s="493"/>
      <c r="AW29" s="493"/>
      <c r="AX29" s="494"/>
    </row>
    <row r="30" spans="1:50" ht="47.25" customHeight="1" x14ac:dyDescent="0.15">
      <c r="A30" s="478" t="s">
        <v>550</v>
      </c>
      <c r="B30" s="479"/>
      <c r="C30" s="479"/>
      <c r="D30" s="479"/>
      <c r="E30" s="479"/>
      <c r="F30" s="480"/>
      <c r="G30" s="481" t="s">
        <v>661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3"/>
    </row>
    <row r="31" spans="1:50" ht="31.5" customHeight="1" x14ac:dyDescent="0.15">
      <c r="A31" s="337" t="s">
        <v>551</v>
      </c>
      <c r="B31" s="143"/>
      <c r="C31" s="143"/>
      <c r="D31" s="143"/>
      <c r="E31" s="143"/>
      <c r="F31" s="144"/>
      <c r="G31" s="416" t="s">
        <v>544</v>
      </c>
      <c r="H31" s="417"/>
      <c r="I31" s="417"/>
      <c r="J31" s="417"/>
      <c r="K31" s="417"/>
      <c r="L31" s="417"/>
      <c r="M31" s="417"/>
      <c r="N31" s="417"/>
      <c r="O31" s="417"/>
      <c r="P31" s="418" t="s">
        <v>543</v>
      </c>
      <c r="Q31" s="417"/>
      <c r="R31" s="417"/>
      <c r="S31" s="417"/>
      <c r="T31" s="417"/>
      <c r="U31" s="417"/>
      <c r="V31" s="417"/>
      <c r="W31" s="417"/>
      <c r="X31" s="419"/>
      <c r="Y31" s="420"/>
      <c r="Z31" s="421"/>
      <c r="AA31" s="422"/>
      <c r="AB31" s="378" t="s">
        <v>11</v>
      </c>
      <c r="AC31" s="378"/>
      <c r="AD31" s="378"/>
      <c r="AE31" s="176" t="s">
        <v>388</v>
      </c>
      <c r="AF31" s="452"/>
      <c r="AG31" s="452"/>
      <c r="AH31" s="453"/>
      <c r="AI31" s="176" t="s">
        <v>540</v>
      </c>
      <c r="AJ31" s="452"/>
      <c r="AK31" s="452"/>
      <c r="AL31" s="453"/>
      <c r="AM31" s="176" t="s">
        <v>356</v>
      </c>
      <c r="AN31" s="452"/>
      <c r="AO31" s="452"/>
      <c r="AP31" s="453"/>
      <c r="AQ31" s="375" t="s">
        <v>387</v>
      </c>
      <c r="AR31" s="376"/>
      <c r="AS31" s="376"/>
      <c r="AT31" s="377"/>
      <c r="AU31" s="375" t="s">
        <v>560</v>
      </c>
      <c r="AV31" s="376"/>
      <c r="AW31" s="376"/>
      <c r="AX31" s="381"/>
    </row>
    <row r="32" spans="1:50" ht="23.25" customHeight="1" x14ac:dyDescent="0.15">
      <c r="A32" s="337"/>
      <c r="B32" s="143"/>
      <c r="C32" s="143"/>
      <c r="D32" s="143"/>
      <c r="E32" s="143"/>
      <c r="F32" s="144"/>
      <c r="G32" s="382" t="s">
        <v>597</v>
      </c>
      <c r="H32" s="383"/>
      <c r="I32" s="383"/>
      <c r="J32" s="383"/>
      <c r="K32" s="383"/>
      <c r="L32" s="383"/>
      <c r="M32" s="383"/>
      <c r="N32" s="383"/>
      <c r="O32" s="383"/>
      <c r="P32" s="317" t="s">
        <v>633</v>
      </c>
      <c r="Q32" s="386"/>
      <c r="R32" s="386"/>
      <c r="S32" s="386"/>
      <c r="T32" s="386"/>
      <c r="U32" s="386"/>
      <c r="V32" s="386"/>
      <c r="W32" s="386"/>
      <c r="X32" s="387"/>
      <c r="Y32" s="391" t="s">
        <v>50</v>
      </c>
      <c r="Z32" s="392"/>
      <c r="AA32" s="393"/>
      <c r="AB32" s="394" t="s">
        <v>631</v>
      </c>
      <c r="AC32" s="395"/>
      <c r="AD32" s="395"/>
      <c r="AE32" s="379">
        <v>2</v>
      </c>
      <c r="AF32" s="379"/>
      <c r="AG32" s="379"/>
      <c r="AH32" s="379"/>
      <c r="AI32" s="379">
        <v>2</v>
      </c>
      <c r="AJ32" s="379"/>
      <c r="AK32" s="379"/>
      <c r="AL32" s="379"/>
      <c r="AM32" s="379">
        <v>3</v>
      </c>
      <c r="AN32" s="379"/>
      <c r="AO32" s="379"/>
      <c r="AP32" s="379"/>
      <c r="AQ32" s="380" t="s">
        <v>256</v>
      </c>
      <c r="AR32" s="379"/>
      <c r="AS32" s="379"/>
      <c r="AT32" s="379"/>
      <c r="AU32" s="412" t="s">
        <v>672</v>
      </c>
      <c r="AV32" s="438"/>
      <c r="AW32" s="438"/>
      <c r="AX32" s="439"/>
    </row>
    <row r="33" spans="1:51" ht="23.25" customHeight="1" thickBot="1" x14ac:dyDescent="0.2">
      <c r="A33" s="338"/>
      <c r="B33" s="146"/>
      <c r="C33" s="146"/>
      <c r="D33" s="146"/>
      <c r="E33" s="146"/>
      <c r="F33" s="147"/>
      <c r="G33" s="384"/>
      <c r="H33" s="385"/>
      <c r="I33" s="385"/>
      <c r="J33" s="385"/>
      <c r="K33" s="385"/>
      <c r="L33" s="385"/>
      <c r="M33" s="385"/>
      <c r="N33" s="385"/>
      <c r="O33" s="385"/>
      <c r="P33" s="388"/>
      <c r="Q33" s="389"/>
      <c r="R33" s="389"/>
      <c r="S33" s="389"/>
      <c r="T33" s="389"/>
      <c r="U33" s="389"/>
      <c r="V33" s="389"/>
      <c r="W33" s="389"/>
      <c r="X33" s="390"/>
      <c r="Y33" s="413" t="s">
        <v>51</v>
      </c>
      <c r="Z33" s="414"/>
      <c r="AA33" s="415"/>
      <c r="AB33" s="394" t="s">
        <v>631</v>
      </c>
      <c r="AC33" s="395"/>
      <c r="AD33" s="395"/>
      <c r="AE33" s="379">
        <v>1</v>
      </c>
      <c r="AF33" s="379"/>
      <c r="AG33" s="379"/>
      <c r="AH33" s="379"/>
      <c r="AI33" s="379">
        <v>2</v>
      </c>
      <c r="AJ33" s="379"/>
      <c r="AK33" s="379"/>
      <c r="AL33" s="379"/>
      <c r="AM33" s="379">
        <v>2</v>
      </c>
      <c r="AN33" s="379"/>
      <c r="AO33" s="379"/>
      <c r="AP33" s="379"/>
      <c r="AQ33" s="379">
        <v>3</v>
      </c>
      <c r="AR33" s="379"/>
      <c r="AS33" s="379"/>
      <c r="AT33" s="379"/>
      <c r="AU33" s="412">
        <v>4</v>
      </c>
      <c r="AV33" s="438"/>
      <c r="AW33" s="438"/>
      <c r="AX33" s="439"/>
    </row>
    <row r="34" spans="1:51" ht="47.25" customHeight="1" x14ac:dyDescent="0.15">
      <c r="A34" s="484" t="s">
        <v>550</v>
      </c>
      <c r="B34" s="485"/>
      <c r="C34" s="485"/>
      <c r="D34" s="485"/>
      <c r="E34" s="485"/>
      <c r="F34" s="486"/>
      <c r="G34" s="466" t="s">
        <v>662</v>
      </c>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8"/>
      <c r="AY34">
        <f>COUNTA($G$34)</f>
        <v>1</v>
      </c>
    </row>
    <row r="35" spans="1:51" ht="31.5" customHeight="1" x14ac:dyDescent="0.15">
      <c r="A35" s="337" t="s">
        <v>551</v>
      </c>
      <c r="B35" s="143"/>
      <c r="C35" s="143"/>
      <c r="D35" s="143"/>
      <c r="E35" s="143"/>
      <c r="F35" s="144"/>
      <c r="G35" s="416" t="s">
        <v>544</v>
      </c>
      <c r="H35" s="417"/>
      <c r="I35" s="417"/>
      <c r="J35" s="417"/>
      <c r="K35" s="417"/>
      <c r="L35" s="417"/>
      <c r="M35" s="417"/>
      <c r="N35" s="417"/>
      <c r="O35" s="417"/>
      <c r="P35" s="418" t="s">
        <v>543</v>
      </c>
      <c r="Q35" s="417"/>
      <c r="R35" s="417"/>
      <c r="S35" s="417"/>
      <c r="T35" s="417"/>
      <c r="U35" s="417"/>
      <c r="V35" s="417"/>
      <c r="W35" s="417"/>
      <c r="X35" s="419"/>
      <c r="Y35" s="420"/>
      <c r="Z35" s="421"/>
      <c r="AA35" s="422"/>
      <c r="AB35" s="378" t="s">
        <v>11</v>
      </c>
      <c r="AC35" s="378"/>
      <c r="AD35" s="378"/>
      <c r="AE35" s="176" t="s">
        <v>388</v>
      </c>
      <c r="AF35" s="452"/>
      <c r="AG35" s="452"/>
      <c r="AH35" s="453"/>
      <c r="AI35" s="176" t="s">
        <v>540</v>
      </c>
      <c r="AJ35" s="452"/>
      <c r="AK35" s="452"/>
      <c r="AL35" s="453"/>
      <c r="AM35" s="176" t="s">
        <v>356</v>
      </c>
      <c r="AN35" s="452"/>
      <c r="AO35" s="452"/>
      <c r="AP35" s="453"/>
      <c r="AQ35" s="375" t="s">
        <v>387</v>
      </c>
      <c r="AR35" s="376"/>
      <c r="AS35" s="376"/>
      <c r="AT35" s="377"/>
      <c r="AU35" s="375" t="s">
        <v>560</v>
      </c>
      <c r="AV35" s="376"/>
      <c r="AW35" s="376"/>
      <c r="AX35" s="381"/>
      <c r="AY35">
        <f>COUNTA($G$36)</f>
        <v>1</v>
      </c>
    </row>
    <row r="36" spans="1:51" ht="23.25" customHeight="1" x14ac:dyDescent="0.15">
      <c r="A36" s="337"/>
      <c r="B36" s="143"/>
      <c r="C36" s="143"/>
      <c r="D36" s="143"/>
      <c r="E36" s="143"/>
      <c r="F36" s="144"/>
      <c r="G36" s="382" t="s">
        <v>598</v>
      </c>
      <c r="H36" s="383"/>
      <c r="I36" s="383"/>
      <c r="J36" s="383"/>
      <c r="K36" s="383"/>
      <c r="L36" s="383"/>
      <c r="M36" s="383"/>
      <c r="N36" s="383"/>
      <c r="O36" s="383"/>
      <c r="P36" s="317" t="s">
        <v>599</v>
      </c>
      <c r="Q36" s="386"/>
      <c r="R36" s="386"/>
      <c r="S36" s="386"/>
      <c r="T36" s="386"/>
      <c r="U36" s="386"/>
      <c r="V36" s="386"/>
      <c r="W36" s="386"/>
      <c r="X36" s="387"/>
      <c r="Y36" s="391" t="s">
        <v>50</v>
      </c>
      <c r="Z36" s="392"/>
      <c r="AA36" s="393"/>
      <c r="AB36" s="394" t="s">
        <v>601</v>
      </c>
      <c r="AC36" s="395"/>
      <c r="AD36" s="395"/>
      <c r="AE36" s="379">
        <v>1</v>
      </c>
      <c r="AF36" s="379"/>
      <c r="AG36" s="379"/>
      <c r="AH36" s="379"/>
      <c r="AI36" s="379">
        <v>1</v>
      </c>
      <c r="AJ36" s="379"/>
      <c r="AK36" s="379"/>
      <c r="AL36" s="379"/>
      <c r="AM36" s="379">
        <v>1</v>
      </c>
      <c r="AN36" s="379"/>
      <c r="AO36" s="379"/>
      <c r="AP36" s="379"/>
      <c r="AQ36" s="380" t="s">
        <v>602</v>
      </c>
      <c r="AR36" s="379"/>
      <c r="AS36" s="379"/>
      <c r="AT36" s="379"/>
      <c r="AU36" s="412" t="s">
        <v>672</v>
      </c>
      <c r="AV36" s="438"/>
      <c r="AW36" s="438"/>
      <c r="AX36" s="439"/>
      <c r="AY36">
        <f>$AY$35</f>
        <v>1</v>
      </c>
    </row>
    <row r="37" spans="1:51" ht="23.25" customHeight="1" thickBot="1" x14ac:dyDescent="0.2">
      <c r="A37" s="338"/>
      <c r="B37" s="146"/>
      <c r="C37" s="146"/>
      <c r="D37" s="146"/>
      <c r="E37" s="146"/>
      <c r="F37" s="147"/>
      <c r="G37" s="384"/>
      <c r="H37" s="385"/>
      <c r="I37" s="385"/>
      <c r="J37" s="385"/>
      <c r="K37" s="385"/>
      <c r="L37" s="385"/>
      <c r="M37" s="385"/>
      <c r="N37" s="385"/>
      <c r="O37" s="385"/>
      <c r="P37" s="388"/>
      <c r="Q37" s="389"/>
      <c r="R37" s="389"/>
      <c r="S37" s="389"/>
      <c r="T37" s="389"/>
      <c r="U37" s="389"/>
      <c r="V37" s="389"/>
      <c r="W37" s="389"/>
      <c r="X37" s="390"/>
      <c r="Y37" s="413" t="s">
        <v>51</v>
      </c>
      <c r="Z37" s="414"/>
      <c r="AA37" s="415"/>
      <c r="AB37" s="394" t="s">
        <v>601</v>
      </c>
      <c r="AC37" s="395"/>
      <c r="AD37" s="395"/>
      <c r="AE37" s="379">
        <v>1</v>
      </c>
      <c r="AF37" s="379"/>
      <c r="AG37" s="379"/>
      <c r="AH37" s="379"/>
      <c r="AI37" s="379">
        <v>1</v>
      </c>
      <c r="AJ37" s="379"/>
      <c r="AK37" s="379"/>
      <c r="AL37" s="379"/>
      <c r="AM37" s="379">
        <v>1</v>
      </c>
      <c r="AN37" s="379"/>
      <c r="AO37" s="379"/>
      <c r="AP37" s="379"/>
      <c r="AQ37" s="379">
        <v>1</v>
      </c>
      <c r="AR37" s="379"/>
      <c r="AS37" s="379"/>
      <c r="AT37" s="379"/>
      <c r="AU37" s="412" t="s">
        <v>672</v>
      </c>
      <c r="AV37" s="438"/>
      <c r="AW37" s="438"/>
      <c r="AX37" s="439"/>
      <c r="AY37">
        <f>$AY$35</f>
        <v>1</v>
      </c>
    </row>
    <row r="38" spans="1:51" ht="47.25" customHeight="1" x14ac:dyDescent="0.15">
      <c r="A38" s="463" t="s">
        <v>550</v>
      </c>
      <c r="B38" s="464"/>
      <c r="C38" s="464"/>
      <c r="D38" s="464"/>
      <c r="E38" s="464"/>
      <c r="F38" s="465"/>
      <c r="G38" s="466" t="s">
        <v>609</v>
      </c>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8"/>
      <c r="AY38">
        <f>COUNTA($G$38)</f>
        <v>1</v>
      </c>
    </row>
    <row r="39" spans="1:51" ht="31.5" customHeight="1" x14ac:dyDescent="0.15">
      <c r="A39" s="396" t="s">
        <v>551</v>
      </c>
      <c r="B39" s="140"/>
      <c r="C39" s="140"/>
      <c r="D39" s="140"/>
      <c r="E39" s="140"/>
      <c r="F39" s="141"/>
      <c r="G39" s="690" t="s">
        <v>544</v>
      </c>
      <c r="H39" s="691"/>
      <c r="I39" s="691"/>
      <c r="J39" s="691"/>
      <c r="K39" s="691"/>
      <c r="L39" s="691"/>
      <c r="M39" s="691"/>
      <c r="N39" s="691"/>
      <c r="O39" s="691"/>
      <c r="P39" s="692" t="s">
        <v>543</v>
      </c>
      <c r="Q39" s="691"/>
      <c r="R39" s="691"/>
      <c r="S39" s="691"/>
      <c r="T39" s="691"/>
      <c r="U39" s="691"/>
      <c r="V39" s="691"/>
      <c r="W39" s="691"/>
      <c r="X39" s="693"/>
      <c r="Y39" s="694"/>
      <c r="Z39" s="239"/>
      <c r="AA39" s="240"/>
      <c r="AB39" s="202" t="s">
        <v>11</v>
      </c>
      <c r="AC39" s="202"/>
      <c r="AD39" s="202"/>
      <c r="AE39" s="179" t="s">
        <v>388</v>
      </c>
      <c r="AF39" s="179"/>
      <c r="AG39" s="179"/>
      <c r="AH39" s="179"/>
      <c r="AI39" s="179" t="s">
        <v>540</v>
      </c>
      <c r="AJ39" s="179"/>
      <c r="AK39" s="179"/>
      <c r="AL39" s="179"/>
      <c r="AM39" s="179" t="s">
        <v>356</v>
      </c>
      <c r="AN39" s="179"/>
      <c r="AO39" s="179"/>
      <c r="AP39" s="179"/>
      <c r="AQ39" s="695" t="s">
        <v>387</v>
      </c>
      <c r="AR39" s="696"/>
      <c r="AS39" s="696"/>
      <c r="AT39" s="697"/>
      <c r="AU39" s="695" t="s">
        <v>560</v>
      </c>
      <c r="AV39" s="696"/>
      <c r="AW39" s="696"/>
      <c r="AX39" s="698"/>
      <c r="AY39">
        <f>COUNTA($G$40)</f>
        <v>1</v>
      </c>
    </row>
    <row r="40" spans="1:51" ht="23.25" customHeight="1" x14ac:dyDescent="0.15">
      <c r="A40" s="337"/>
      <c r="B40" s="143"/>
      <c r="C40" s="143"/>
      <c r="D40" s="143"/>
      <c r="E40" s="143"/>
      <c r="F40" s="144"/>
      <c r="G40" s="382" t="s">
        <v>603</v>
      </c>
      <c r="H40" s="383"/>
      <c r="I40" s="383"/>
      <c r="J40" s="383"/>
      <c r="K40" s="383"/>
      <c r="L40" s="383"/>
      <c r="M40" s="383"/>
      <c r="N40" s="383"/>
      <c r="O40" s="383"/>
      <c r="P40" s="317" t="s">
        <v>604</v>
      </c>
      <c r="Q40" s="386"/>
      <c r="R40" s="386"/>
      <c r="S40" s="386"/>
      <c r="T40" s="386"/>
      <c r="U40" s="386"/>
      <c r="V40" s="386"/>
      <c r="W40" s="386"/>
      <c r="X40" s="387"/>
      <c r="Y40" s="391" t="s">
        <v>50</v>
      </c>
      <c r="Z40" s="392"/>
      <c r="AA40" s="393"/>
      <c r="AB40" s="394" t="s">
        <v>605</v>
      </c>
      <c r="AC40" s="395"/>
      <c r="AD40" s="395"/>
      <c r="AE40" s="380" t="s">
        <v>602</v>
      </c>
      <c r="AF40" s="379"/>
      <c r="AG40" s="379"/>
      <c r="AH40" s="379"/>
      <c r="AI40" s="380">
        <v>3</v>
      </c>
      <c r="AJ40" s="379"/>
      <c r="AK40" s="379"/>
      <c r="AL40" s="379"/>
      <c r="AM40" s="379">
        <v>6</v>
      </c>
      <c r="AN40" s="379"/>
      <c r="AO40" s="379"/>
      <c r="AP40" s="379"/>
      <c r="AQ40" s="380" t="s">
        <v>602</v>
      </c>
      <c r="AR40" s="379"/>
      <c r="AS40" s="379"/>
      <c r="AT40" s="379"/>
      <c r="AU40" s="412" t="s">
        <v>672</v>
      </c>
      <c r="AV40" s="438"/>
      <c r="AW40" s="438"/>
      <c r="AX40" s="439"/>
      <c r="AY40">
        <f>$AY$39</f>
        <v>1</v>
      </c>
    </row>
    <row r="41" spans="1:51" ht="23.25" customHeight="1" thickBot="1" x14ac:dyDescent="0.2">
      <c r="A41" s="699"/>
      <c r="B41" s="700"/>
      <c r="C41" s="700"/>
      <c r="D41" s="700"/>
      <c r="E41" s="700"/>
      <c r="F41" s="701"/>
      <c r="G41" s="702"/>
      <c r="H41" s="703"/>
      <c r="I41" s="703"/>
      <c r="J41" s="703"/>
      <c r="K41" s="703"/>
      <c r="L41" s="703"/>
      <c r="M41" s="703"/>
      <c r="N41" s="703"/>
      <c r="O41" s="703"/>
      <c r="P41" s="704"/>
      <c r="Q41" s="705"/>
      <c r="R41" s="705"/>
      <c r="S41" s="705"/>
      <c r="T41" s="705"/>
      <c r="U41" s="705"/>
      <c r="V41" s="705"/>
      <c r="W41" s="705"/>
      <c r="X41" s="706"/>
      <c r="Y41" s="707" t="s">
        <v>51</v>
      </c>
      <c r="Z41" s="708"/>
      <c r="AA41" s="709"/>
      <c r="AB41" s="710" t="s">
        <v>605</v>
      </c>
      <c r="AC41" s="711"/>
      <c r="AD41" s="711"/>
      <c r="AE41" s="712" t="s">
        <v>602</v>
      </c>
      <c r="AF41" s="713"/>
      <c r="AG41" s="713"/>
      <c r="AH41" s="713"/>
      <c r="AI41" s="713">
        <v>3</v>
      </c>
      <c r="AJ41" s="713"/>
      <c r="AK41" s="713"/>
      <c r="AL41" s="713"/>
      <c r="AM41" s="713">
        <v>3</v>
      </c>
      <c r="AN41" s="713"/>
      <c r="AO41" s="713"/>
      <c r="AP41" s="713"/>
      <c r="AQ41" s="713">
        <v>6</v>
      </c>
      <c r="AR41" s="713"/>
      <c r="AS41" s="713"/>
      <c r="AT41" s="713"/>
      <c r="AU41" s="714">
        <v>6</v>
      </c>
      <c r="AV41" s="715"/>
      <c r="AW41" s="715"/>
      <c r="AX41" s="716"/>
      <c r="AY41">
        <f>$AY$39</f>
        <v>1</v>
      </c>
    </row>
    <row r="42" spans="1:51" ht="47.25" customHeight="1" x14ac:dyDescent="0.15">
      <c r="A42" s="463" t="s">
        <v>550</v>
      </c>
      <c r="B42" s="464"/>
      <c r="C42" s="464"/>
      <c r="D42" s="464"/>
      <c r="E42" s="464"/>
      <c r="F42" s="465"/>
      <c r="G42" s="466" t="s">
        <v>610</v>
      </c>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8"/>
      <c r="AY42">
        <f>COUNTA($G$42)</f>
        <v>1</v>
      </c>
    </row>
    <row r="43" spans="1:51" ht="31.5" customHeight="1" x14ac:dyDescent="0.15">
      <c r="A43" s="337" t="s">
        <v>551</v>
      </c>
      <c r="B43" s="143"/>
      <c r="C43" s="143"/>
      <c r="D43" s="143"/>
      <c r="E43" s="143"/>
      <c r="F43" s="144"/>
      <c r="G43" s="416" t="s">
        <v>544</v>
      </c>
      <c r="H43" s="417"/>
      <c r="I43" s="417"/>
      <c r="J43" s="417"/>
      <c r="K43" s="417"/>
      <c r="L43" s="417"/>
      <c r="M43" s="417"/>
      <c r="N43" s="417"/>
      <c r="O43" s="417"/>
      <c r="P43" s="418" t="s">
        <v>543</v>
      </c>
      <c r="Q43" s="417"/>
      <c r="R43" s="417"/>
      <c r="S43" s="417"/>
      <c r="T43" s="417"/>
      <c r="U43" s="417"/>
      <c r="V43" s="417"/>
      <c r="W43" s="417"/>
      <c r="X43" s="419"/>
      <c r="Y43" s="420"/>
      <c r="Z43" s="421"/>
      <c r="AA43" s="422"/>
      <c r="AB43" s="378" t="s">
        <v>11</v>
      </c>
      <c r="AC43" s="378"/>
      <c r="AD43" s="378"/>
      <c r="AE43" s="179" t="s">
        <v>388</v>
      </c>
      <c r="AF43" s="179"/>
      <c r="AG43" s="179"/>
      <c r="AH43" s="179"/>
      <c r="AI43" s="179" t="s">
        <v>540</v>
      </c>
      <c r="AJ43" s="179"/>
      <c r="AK43" s="179"/>
      <c r="AL43" s="179"/>
      <c r="AM43" s="179" t="s">
        <v>356</v>
      </c>
      <c r="AN43" s="179"/>
      <c r="AO43" s="179"/>
      <c r="AP43" s="179"/>
      <c r="AQ43" s="375" t="s">
        <v>387</v>
      </c>
      <c r="AR43" s="376"/>
      <c r="AS43" s="376"/>
      <c r="AT43" s="377"/>
      <c r="AU43" s="375" t="s">
        <v>560</v>
      </c>
      <c r="AV43" s="376"/>
      <c r="AW43" s="376"/>
      <c r="AX43" s="381"/>
      <c r="AY43">
        <f>COUNTA($G$44)</f>
        <v>1</v>
      </c>
    </row>
    <row r="44" spans="1:51" ht="23.25" customHeight="1" x14ac:dyDescent="0.15">
      <c r="A44" s="337"/>
      <c r="B44" s="143"/>
      <c r="C44" s="143"/>
      <c r="D44" s="143"/>
      <c r="E44" s="143"/>
      <c r="F44" s="144"/>
      <c r="G44" s="382" t="s">
        <v>606</v>
      </c>
      <c r="H44" s="383"/>
      <c r="I44" s="383"/>
      <c r="J44" s="383"/>
      <c r="K44" s="383"/>
      <c r="L44" s="383"/>
      <c r="M44" s="383"/>
      <c r="N44" s="383"/>
      <c r="O44" s="383"/>
      <c r="P44" s="317" t="s">
        <v>607</v>
      </c>
      <c r="Q44" s="386"/>
      <c r="R44" s="386"/>
      <c r="S44" s="386"/>
      <c r="T44" s="386"/>
      <c r="U44" s="386"/>
      <c r="V44" s="386"/>
      <c r="W44" s="386"/>
      <c r="X44" s="387"/>
      <c r="Y44" s="391" t="s">
        <v>50</v>
      </c>
      <c r="Z44" s="392"/>
      <c r="AA44" s="393"/>
      <c r="AB44" s="394" t="s">
        <v>608</v>
      </c>
      <c r="AC44" s="395"/>
      <c r="AD44" s="395"/>
      <c r="AE44" s="379">
        <v>1</v>
      </c>
      <c r="AF44" s="379"/>
      <c r="AG44" s="379"/>
      <c r="AH44" s="379"/>
      <c r="AI44" s="379">
        <v>1</v>
      </c>
      <c r="AJ44" s="379"/>
      <c r="AK44" s="379"/>
      <c r="AL44" s="379"/>
      <c r="AM44" s="379">
        <v>1</v>
      </c>
      <c r="AN44" s="379"/>
      <c r="AO44" s="379"/>
      <c r="AP44" s="379"/>
      <c r="AQ44" s="380" t="s">
        <v>602</v>
      </c>
      <c r="AR44" s="379"/>
      <c r="AS44" s="379"/>
      <c r="AT44" s="379"/>
      <c r="AU44" s="412" t="s">
        <v>672</v>
      </c>
      <c r="AV44" s="438"/>
      <c r="AW44" s="438"/>
      <c r="AX44" s="439"/>
      <c r="AY44">
        <f>$AY$43</f>
        <v>1</v>
      </c>
    </row>
    <row r="45" spans="1:51" ht="23.25" customHeight="1" x14ac:dyDescent="0.15">
      <c r="A45" s="338"/>
      <c r="B45" s="146"/>
      <c r="C45" s="146"/>
      <c r="D45" s="146"/>
      <c r="E45" s="146"/>
      <c r="F45" s="147"/>
      <c r="G45" s="384"/>
      <c r="H45" s="385"/>
      <c r="I45" s="385"/>
      <c r="J45" s="385"/>
      <c r="K45" s="385"/>
      <c r="L45" s="385"/>
      <c r="M45" s="385"/>
      <c r="N45" s="385"/>
      <c r="O45" s="385"/>
      <c r="P45" s="388"/>
      <c r="Q45" s="389"/>
      <c r="R45" s="389"/>
      <c r="S45" s="389"/>
      <c r="T45" s="389"/>
      <c r="U45" s="389"/>
      <c r="V45" s="389"/>
      <c r="W45" s="389"/>
      <c r="X45" s="390"/>
      <c r="Y45" s="413" t="s">
        <v>51</v>
      </c>
      <c r="Z45" s="414"/>
      <c r="AA45" s="415"/>
      <c r="AB45" s="394" t="s">
        <v>608</v>
      </c>
      <c r="AC45" s="395"/>
      <c r="AD45" s="395"/>
      <c r="AE45" s="379">
        <v>1</v>
      </c>
      <c r="AF45" s="379"/>
      <c r="AG45" s="379"/>
      <c r="AH45" s="379"/>
      <c r="AI45" s="379">
        <v>1</v>
      </c>
      <c r="AJ45" s="379"/>
      <c r="AK45" s="379"/>
      <c r="AL45" s="379"/>
      <c r="AM45" s="379">
        <v>1</v>
      </c>
      <c r="AN45" s="379"/>
      <c r="AO45" s="379"/>
      <c r="AP45" s="379"/>
      <c r="AQ45" s="379">
        <v>1</v>
      </c>
      <c r="AR45" s="379"/>
      <c r="AS45" s="379"/>
      <c r="AT45" s="379"/>
      <c r="AU45" s="412">
        <v>1</v>
      </c>
      <c r="AV45" s="438"/>
      <c r="AW45" s="438"/>
      <c r="AX45" s="439"/>
      <c r="AY45">
        <f>$AY$43</f>
        <v>1</v>
      </c>
    </row>
    <row r="46" spans="1:51" ht="23.25" customHeight="1" x14ac:dyDescent="0.15">
      <c r="A46" s="396" t="s">
        <v>552</v>
      </c>
      <c r="B46" s="148"/>
      <c r="C46" s="148"/>
      <c r="D46" s="148"/>
      <c r="E46" s="148"/>
      <c r="F46" s="397"/>
      <c r="G46" s="403" t="s">
        <v>553</v>
      </c>
      <c r="H46" s="403"/>
      <c r="I46" s="403"/>
      <c r="J46" s="403"/>
      <c r="K46" s="403"/>
      <c r="L46" s="403"/>
      <c r="M46" s="403"/>
      <c r="N46" s="403"/>
      <c r="O46" s="403"/>
      <c r="P46" s="403"/>
      <c r="Q46" s="403"/>
      <c r="R46" s="403"/>
      <c r="S46" s="403"/>
      <c r="T46" s="403"/>
      <c r="U46" s="403"/>
      <c r="V46" s="403"/>
      <c r="W46" s="403"/>
      <c r="X46" s="404"/>
      <c r="Y46" s="405"/>
      <c r="Z46" s="406"/>
      <c r="AA46" s="407"/>
      <c r="AB46" s="408" t="s">
        <v>11</v>
      </c>
      <c r="AC46" s="403"/>
      <c r="AD46" s="404"/>
      <c r="AE46" s="179" t="s">
        <v>388</v>
      </c>
      <c r="AF46" s="179"/>
      <c r="AG46" s="179"/>
      <c r="AH46" s="179"/>
      <c r="AI46" s="179" t="s">
        <v>540</v>
      </c>
      <c r="AJ46" s="179"/>
      <c r="AK46" s="179"/>
      <c r="AL46" s="179"/>
      <c r="AM46" s="179" t="s">
        <v>356</v>
      </c>
      <c r="AN46" s="179"/>
      <c r="AO46" s="179"/>
      <c r="AP46" s="179"/>
      <c r="AQ46" s="460" t="s">
        <v>561</v>
      </c>
      <c r="AR46" s="461"/>
      <c r="AS46" s="461"/>
      <c r="AT46" s="461"/>
      <c r="AU46" s="461"/>
      <c r="AV46" s="461"/>
      <c r="AW46" s="461"/>
      <c r="AX46" s="462"/>
      <c r="AY46">
        <f>IF(SUBSTITUTE(SUBSTITUTE($G$47,"／",""),"　","")="",0,1)</f>
        <v>1</v>
      </c>
    </row>
    <row r="47" spans="1:51" ht="23.25" customHeight="1" x14ac:dyDescent="0.15">
      <c r="A47" s="398"/>
      <c r="B47" s="399"/>
      <c r="C47" s="399"/>
      <c r="D47" s="399"/>
      <c r="E47" s="399"/>
      <c r="F47" s="400"/>
      <c r="G47" s="442" t="s">
        <v>674</v>
      </c>
      <c r="H47" s="443"/>
      <c r="I47" s="443"/>
      <c r="J47" s="443"/>
      <c r="K47" s="443"/>
      <c r="L47" s="443"/>
      <c r="M47" s="443"/>
      <c r="N47" s="443"/>
      <c r="O47" s="443"/>
      <c r="P47" s="443"/>
      <c r="Q47" s="443"/>
      <c r="R47" s="443"/>
      <c r="S47" s="443"/>
      <c r="T47" s="443"/>
      <c r="U47" s="443"/>
      <c r="V47" s="443"/>
      <c r="W47" s="443"/>
      <c r="X47" s="443"/>
      <c r="Y47" s="446" t="s">
        <v>552</v>
      </c>
      <c r="Z47" s="447"/>
      <c r="AA47" s="448"/>
      <c r="AB47" s="449" t="s">
        <v>675</v>
      </c>
      <c r="AC47" s="450"/>
      <c r="AD47" s="451"/>
      <c r="AE47" s="380">
        <v>30</v>
      </c>
      <c r="AF47" s="380"/>
      <c r="AG47" s="380"/>
      <c r="AH47" s="380"/>
      <c r="AI47" s="380">
        <v>30</v>
      </c>
      <c r="AJ47" s="380"/>
      <c r="AK47" s="380"/>
      <c r="AL47" s="380"/>
      <c r="AM47" s="380">
        <v>20</v>
      </c>
      <c r="AN47" s="380"/>
      <c r="AO47" s="380"/>
      <c r="AP47" s="380"/>
      <c r="AQ47" s="412">
        <v>24.3</v>
      </c>
      <c r="AR47" s="95"/>
      <c r="AS47" s="95"/>
      <c r="AT47" s="95"/>
      <c r="AU47" s="95"/>
      <c r="AV47" s="95"/>
      <c r="AW47" s="95"/>
      <c r="AX47" s="96"/>
      <c r="AY47">
        <f>$AY$46</f>
        <v>1</v>
      </c>
    </row>
    <row r="48" spans="1:51" ht="46.5" customHeight="1" x14ac:dyDescent="0.15">
      <c r="A48" s="401"/>
      <c r="B48" s="150"/>
      <c r="C48" s="150"/>
      <c r="D48" s="150"/>
      <c r="E48" s="150"/>
      <c r="F48" s="402"/>
      <c r="G48" s="444"/>
      <c r="H48" s="445"/>
      <c r="I48" s="445"/>
      <c r="J48" s="445"/>
      <c r="K48" s="445"/>
      <c r="L48" s="445"/>
      <c r="M48" s="445"/>
      <c r="N48" s="445"/>
      <c r="O48" s="445"/>
      <c r="P48" s="445"/>
      <c r="Q48" s="445"/>
      <c r="R48" s="445"/>
      <c r="S48" s="445"/>
      <c r="T48" s="445"/>
      <c r="U48" s="445"/>
      <c r="V48" s="445"/>
      <c r="W48" s="445"/>
      <c r="X48" s="445"/>
      <c r="Y48" s="454" t="s">
        <v>554</v>
      </c>
      <c r="Z48" s="455"/>
      <c r="AA48" s="456"/>
      <c r="AB48" s="457" t="s">
        <v>676</v>
      </c>
      <c r="AC48" s="458"/>
      <c r="AD48" s="459"/>
      <c r="AE48" s="440" t="s">
        <v>678</v>
      </c>
      <c r="AF48" s="440"/>
      <c r="AG48" s="440"/>
      <c r="AH48" s="440"/>
      <c r="AI48" s="440" t="s">
        <v>678</v>
      </c>
      <c r="AJ48" s="440"/>
      <c r="AK48" s="440"/>
      <c r="AL48" s="440"/>
      <c r="AM48" s="440" t="s">
        <v>677</v>
      </c>
      <c r="AN48" s="440"/>
      <c r="AO48" s="440"/>
      <c r="AP48" s="440"/>
      <c r="AQ48" s="440" t="s">
        <v>679</v>
      </c>
      <c r="AR48" s="440"/>
      <c r="AS48" s="440"/>
      <c r="AT48" s="440"/>
      <c r="AU48" s="440"/>
      <c r="AV48" s="440"/>
      <c r="AW48" s="440"/>
      <c r="AX48" s="441"/>
      <c r="AY48">
        <f>$AY$46</f>
        <v>1</v>
      </c>
    </row>
    <row r="49" spans="1:60" ht="18.75" customHeight="1" x14ac:dyDescent="0.15">
      <c r="A49" s="136" t="s">
        <v>545</v>
      </c>
      <c r="B49" s="139" t="s">
        <v>546</v>
      </c>
      <c r="C49" s="140"/>
      <c r="D49" s="140"/>
      <c r="E49" s="140"/>
      <c r="F49" s="141"/>
      <c r="G49" s="148" t="s">
        <v>547</v>
      </c>
      <c r="H49" s="148"/>
      <c r="I49" s="148"/>
      <c r="J49" s="148"/>
      <c r="K49" s="148"/>
      <c r="L49" s="148"/>
      <c r="M49" s="148"/>
      <c r="N49" s="148"/>
      <c r="O49" s="148"/>
      <c r="P49" s="148"/>
      <c r="Q49" s="148"/>
      <c r="R49" s="148"/>
      <c r="S49" s="148"/>
      <c r="T49" s="148"/>
      <c r="U49" s="148"/>
      <c r="V49" s="148"/>
      <c r="W49" s="148"/>
      <c r="X49" s="148"/>
      <c r="Y49" s="148"/>
      <c r="Z49" s="148"/>
      <c r="AA49" s="149"/>
      <c r="AB49" s="152" t="s">
        <v>562</v>
      </c>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c r="AY49">
        <f>COUNTA($G$51)</f>
        <v>1</v>
      </c>
    </row>
    <row r="50" spans="1:60" ht="22.5" customHeight="1" x14ac:dyDescent="0.15">
      <c r="A50" s="137"/>
      <c r="B50" s="142"/>
      <c r="C50" s="143"/>
      <c r="D50" s="143"/>
      <c r="E50" s="143"/>
      <c r="F50" s="144"/>
      <c r="G50" s="150"/>
      <c r="H50" s="150"/>
      <c r="I50" s="150"/>
      <c r="J50" s="150"/>
      <c r="K50" s="150"/>
      <c r="L50" s="150"/>
      <c r="M50" s="150"/>
      <c r="N50" s="150"/>
      <c r="O50" s="150"/>
      <c r="P50" s="150"/>
      <c r="Q50" s="150"/>
      <c r="R50" s="150"/>
      <c r="S50" s="150"/>
      <c r="T50" s="150"/>
      <c r="U50" s="150"/>
      <c r="V50" s="150"/>
      <c r="W50" s="150"/>
      <c r="X50" s="150"/>
      <c r="Y50" s="150"/>
      <c r="Z50" s="150"/>
      <c r="AA50" s="151"/>
      <c r="AB50" s="154"/>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5"/>
      <c r="AY50">
        <f t="shared" ref="AY50:AY58" si="0">$AY$49</f>
        <v>1</v>
      </c>
    </row>
    <row r="51" spans="1:60" ht="109.5" customHeight="1" x14ac:dyDescent="0.15">
      <c r="A51" s="137"/>
      <c r="B51" s="142"/>
      <c r="C51" s="143"/>
      <c r="D51" s="143"/>
      <c r="E51" s="143"/>
      <c r="F51" s="144"/>
      <c r="G51" s="156" t="s">
        <v>600</v>
      </c>
      <c r="H51" s="156"/>
      <c r="I51" s="156"/>
      <c r="J51" s="156"/>
      <c r="K51" s="156"/>
      <c r="L51" s="156"/>
      <c r="M51" s="156"/>
      <c r="N51" s="156"/>
      <c r="O51" s="156"/>
      <c r="P51" s="156"/>
      <c r="Q51" s="156"/>
      <c r="R51" s="156"/>
      <c r="S51" s="156"/>
      <c r="T51" s="156"/>
      <c r="U51" s="156"/>
      <c r="V51" s="156"/>
      <c r="W51" s="156"/>
      <c r="X51" s="156"/>
      <c r="Y51" s="156"/>
      <c r="Z51" s="156"/>
      <c r="AA51" s="157"/>
      <c r="AB51" s="162" t="s">
        <v>668</v>
      </c>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63"/>
      <c r="AY51">
        <f t="shared" si="0"/>
        <v>1</v>
      </c>
    </row>
    <row r="52" spans="1:60" ht="109.5" customHeight="1" x14ac:dyDescent="0.15">
      <c r="A52" s="137"/>
      <c r="B52" s="142"/>
      <c r="C52" s="143"/>
      <c r="D52" s="143"/>
      <c r="E52" s="143"/>
      <c r="F52" s="144"/>
      <c r="G52" s="158"/>
      <c r="H52" s="158"/>
      <c r="I52" s="158"/>
      <c r="J52" s="158"/>
      <c r="K52" s="158"/>
      <c r="L52" s="158"/>
      <c r="M52" s="158"/>
      <c r="N52" s="158"/>
      <c r="O52" s="158"/>
      <c r="P52" s="158"/>
      <c r="Q52" s="158"/>
      <c r="R52" s="158"/>
      <c r="S52" s="158"/>
      <c r="T52" s="158"/>
      <c r="U52" s="158"/>
      <c r="V52" s="158"/>
      <c r="W52" s="158"/>
      <c r="X52" s="158"/>
      <c r="Y52" s="158"/>
      <c r="Z52" s="158"/>
      <c r="AA52" s="159"/>
      <c r="AB52" s="164"/>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65"/>
      <c r="AY52">
        <f t="shared" si="0"/>
        <v>1</v>
      </c>
    </row>
    <row r="53" spans="1:60" ht="109.5" customHeight="1" x14ac:dyDescent="0.15">
      <c r="A53" s="137"/>
      <c r="B53" s="145"/>
      <c r="C53" s="146"/>
      <c r="D53" s="146"/>
      <c r="E53" s="146"/>
      <c r="F53" s="147"/>
      <c r="G53" s="160"/>
      <c r="H53" s="160"/>
      <c r="I53" s="160"/>
      <c r="J53" s="160"/>
      <c r="K53" s="160"/>
      <c r="L53" s="160"/>
      <c r="M53" s="160"/>
      <c r="N53" s="160"/>
      <c r="O53" s="160"/>
      <c r="P53" s="160"/>
      <c r="Q53" s="160"/>
      <c r="R53" s="160"/>
      <c r="S53" s="160"/>
      <c r="T53" s="160"/>
      <c r="U53" s="160"/>
      <c r="V53" s="160"/>
      <c r="W53" s="160"/>
      <c r="X53" s="160"/>
      <c r="Y53" s="160"/>
      <c r="Z53" s="160"/>
      <c r="AA53" s="161"/>
      <c r="AB53" s="166"/>
      <c r="AC53" s="160"/>
      <c r="AD53" s="160"/>
      <c r="AE53" s="158"/>
      <c r="AF53" s="158"/>
      <c r="AG53" s="158"/>
      <c r="AH53" s="158"/>
      <c r="AI53" s="158"/>
      <c r="AJ53" s="158"/>
      <c r="AK53" s="158"/>
      <c r="AL53" s="158"/>
      <c r="AM53" s="158"/>
      <c r="AN53" s="158"/>
      <c r="AO53" s="158"/>
      <c r="AP53" s="158"/>
      <c r="AQ53" s="158"/>
      <c r="AR53" s="158"/>
      <c r="AS53" s="158"/>
      <c r="AT53" s="158"/>
      <c r="AU53" s="160"/>
      <c r="AV53" s="160"/>
      <c r="AW53" s="160"/>
      <c r="AX53" s="167"/>
      <c r="AY53">
        <f t="shared" si="0"/>
        <v>1</v>
      </c>
    </row>
    <row r="54" spans="1:60" ht="18.75" customHeight="1" x14ac:dyDescent="0.15">
      <c r="A54" s="137"/>
      <c r="B54" s="139" t="s">
        <v>134</v>
      </c>
      <c r="C54" s="140"/>
      <c r="D54" s="140"/>
      <c r="E54" s="140"/>
      <c r="F54" s="141"/>
      <c r="G54" s="168" t="s">
        <v>53</v>
      </c>
      <c r="H54" s="148"/>
      <c r="I54" s="148"/>
      <c r="J54" s="148"/>
      <c r="K54" s="148"/>
      <c r="L54" s="148"/>
      <c r="M54" s="148"/>
      <c r="N54" s="148"/>
      <c r="O54" s="149"/>
      <c r="P54" s="152" t="s">
        <v>55</v>
      </c>
      <c r="Q54" s="148"/>
      <c r="R54" s="148"/>
      <c r="S54" s="148"/>
      <c r="T54" s="148"/>
      <c r="U54" s="148"/>
      <c r="V54" s="148"/>
      <c r="W54" s="148"/>
      <c r="X54" s="149"/>
      <c r="Y54" s="170"/>
      <c r="Z54" s="171"/>
      <c r="AA54" s="172"/>
      <c r="AB54" s="173" t="s">
        <v>11</v>
      </c>
      <c r="AC54" s="174"/>
      <c r="AD54" s="175"/>
      <c r="AE54" s="179" t="s">
        <v>388</v>
      </c>
      <c r="AF54" s="179"/>
      <c r="AG54" s="179"/>
      <c r="AH54" s="179"/>
      <c r="AI54" s="179" t="s">
        <v>540</v>
      </c>
      <c r="AJ54" s="179"/>
      <c r="AK54" s="179"/>
      <c r="AL54" s="179"/>
      <c r="AM54" s="179" t="s">
        <v>356</v>
      </c>
      <c r="AN54" s="179"/>
      <c r="AO54" s="179"/>
      <c r="AP54" s="179"/>
      <c r="AQ54" s="180" t="s">
        <v>175</v>
      </c>
      <c r="AR54" s="181"/>
      <c r="AS54" s="181"/>
      <c r="AT54" s="182"/>
      <c r="AU54" s="183" t="s">
        <v>125</v>
      </c>
      <c r="AV54" s="183"/>
      <c r="AW54" s="183"/>
      <c r="AX54" s="184"/>
      <c r="AY54">
        <f t="shared" si="0"/>
        <v>1</v>
      </c>
      <c r="BA54" s="10"/>
      <c r="BB54" s="10"/>
      <c r="BC54" s="10"/>
    </row>
    <row r="55" spans="1:60" ht="18.75" customHeight="1" x14ac:dyDescent="0.15">
      <c r="A55" s="137"/>
      <c r="B55" s="142"/>
      <c r="C55" s="143"/>
      <c r="D55" s="143"/>
      <c r="E55" s="143"/>
      <c r="F55" s="144"/>
      <c r="G55" s="169"/>
      <c r="H55" s="150"/>
      <c r="I55" s="150"/>
      <c r="J55" s="150"/>
      <c r="K55" s="150"/>
      <c r="L55" s="150"/>
      <c r="M55" s="150"/>
      <c r="N55" s="150"/>
      <c r="O55" s="151"/>
      <c r="P55" s="154"/>
      <c r="Q55" s="150"/>
      <c r="R55" s="150"/>
      <c r="S55" s="150"/>
      <c r="T55" s="150"/>
      <c r="U55" s="150"/>
      <c r="V55" s="150"/>
      <c r="W55" s="150"/>
      <c r="X55" s="151"/>
      <c r="Y55" s="170"/>
      <c r="Z55" s="171"/>
      <c r="AA55" s="172"/>
      <c r="AB55" s="176"/>
      <c r="AC55" s="177"/>
      <c r="AD55" s="178"/>
      <c r="AE55" s="179"/>
      <c r="AF55" s="179"/>
      <c r="AG55" s="179"/>
      <c r="AH55" s="179"/>
      <c r="AI55" s="179"/>
      <c r="AJ55" s="179"/>
      <c r="AK55" s="179"/>
      <c r="AL55" s="179"/>
      <c r="AM55" s="179"/>
      <c r="AN55" s="179"/>
      <c r="AO55" s="179"/>
      <c r="AP55" s="179"/>
      <c r="AQ55" s="185">
        <v>3</v>
      </c>
      <c r="AR55" s="186"/>
      <c r="AS55" s="187" t="s">
        <v>176</v>
      </c>
      <c r="AT55" s="188"/>
      <c r="AU55" s="186" t="s">
        <v>672</v>
      </c>
      <c r="AV55" s="186"/>
      <c r="AW55" s="150" t="s">
        <v>161</v>
      </c>
      <c r="AX55" s="155"/>
      <c r="AY55">
        <f t="shared" si="0"/>
        <v>1</v>
      </c>
      <c r="BA55" s="10"/>
      <c r="BB55" s="10"/>
      <c r="BC55" s="10"/>
      <c r="BD55" s="10"/>
      <c r="BE55" s="10"/>
      <c r="BF55" s="10"/>
      <c r="BG55" s="10"/>
      <c r="BH55" s="10"/>
    </row>
    <row r="56" spans="1:60" ht="23.25" customHeight="1" x14ac:dyDescent="0.15">
      <c r="A56" s="137"/>
      <c r="B56" s="142"/>
      <c r="C56" s="143"/>
      <c r="D56" s="143"/>
      <c r="E56" s="143"/>
      <c r="F56" s="144"/>
      <c r="G56" s="189" t="s">
        <v>585</v>
      </c>
      <c r="H56" s="190"/>
      <c r="I56" s="190"/>
      <c r="J56" s="190"/>
      <c r="K56" s="190"/>
      <c r="L56" s="190"/>
      <c r="M56" s="190"/>
      <c r="N56" s="190"/>
      <c r="O56" s="191"/>
      <c r="P56" s="190" t="s">
        <v>586</v>
      </c>
      <c r="Q56" s="196"/>
      <c r="R56" s="196"/>
      <c r="S56" s="196"/>
      <c r="T56" s="196"/>
      <c r="U56" s="196"/>
      <c r="V56" s="196"/>
      <c r="W56" s="196"/>
      <c r="X56" s="197"/>
      <c r="Y56" s="409" t="s">
        <v>54</v>
      </c>
      <c r="Z56" s="410"/>
      <c r="AA56" s="411"/>
      <c r="AB56" s="394" t="s">
        <v>601</v>
      </c>
      <c r="AC56" s="394"/>
      <c r="AD56" s="394"/>
      <c r="AE56" s="412">
        <v>2</v>
      </c>
      <c r="AF56" s="95"/>
      <c r="AG56" s="95"/>
      <c r="AH56" s="95"/>
      <c r="AI56" s="412">
        <v>2</v>
      </c>
      <c r="AJ56" s="95"/>
      <c r="AK56" s="95"/>
      <c r="AL56" s="95"/>
      <c r="AM56" s="412">
        <v>3</v>
      </c>
      <c r="AN56" s="95"/>
      <c r="AO56" s="95"/>
      <c r="AP56" s="95"/>
      <c r="AQ56" s="430">
        <v>3</v>
      </c>
      <c r="AR56" s="431"/>
      <c r="AS56" s="431"/>
      <c r="AT56" s="432"/>
      <c r="AU56" s="95" t="s">
        <v>672</v>
      </c>
      <c r="AV56" s="95"/>
      <c r="AW56" s="95"/>
      <c r="AX56" s="96"/>
      <c r="AY56">
        <f t="shared" si="0"/>
        <v>1</v>
      </c>
    </row>
    <row r="57" spans="1:60" ht="23.25" customHeight="1" x14ac:dyDescent="0.15">
      <c r="A57" s="137"/>
      <c r="B57" s="142"/>
      <c r="C57" s="143"/>
      <c r="D57" s="143"/>
      <c r="E57" s="143"/>
      <c r="F57" s="144"/>
      <c r="G57" s="192"/>
      <c r="H57" s="101"/>
      <c r="I57" s="101"/>
      <c r="J57" s="101"/>
      <c r="K57" s="101"/>
      <c r="L57" s="101"/>
      <c r="M57" s="101"/>
      <c r="N57" s="101"/>
      <c r="O57" s="193"/>
      <c r="P57" s="198"/>
      <c r="Q57" s="198"/>
      <c r="R57" s="198"/>
      <c r="S57" s="198"/>
      <c r="T57" s="198"/>
      <c r="U57" s="198"/>
      <c r="V57" s="198"/>
      <c r="W57" s="198"/>
      <c r="X57" s="199"/>
      <c r="Y57" s="433" t="s">
        <v>49</v>
      </c>
      <c r="Z57" s="434"/>
      <c r="AA57" s="435"/>
      <c r="AB57" s="436" t="s">
        <v>601</v>
      </c>
      <c r="AC57" s="436"/>
      <c r="AD57" s="436"/>
      <c r="AE57" s="412">
        <v>1</v>
      </c>
      <c r="AF57" s="95"/>
      <c r="AG57" s="95"/>
      <c r="AH57" s="95"/>
      <c r="AI57" s="412">
        <v>1</v>
      </c>
      <c r="AJ57" s="95"/>
      <c r="AK57" s="95"/>
      <c r="AL57" s="95"/>
      <c r="AM57" s="412">
        <v>2</v>
      </c>
      <c r="AN57" s="95"/>
      <c r="AO57" s="95"/>
      <c r="AP57" s="95"/>
      <c r="AQ57" s="430">
        <v>2</v>
      </c>
      <c r="AR57" s="431"/>
      <c r="AS57" s="431"/>
      <c r="AT57" s="432"/>
      <c r="AU57" s="95" t="s">
        <v>672</v>
      </c>
      <c r="AV57" s="95"/>
      <c r="AW57" s="95"/>
      <c r="AX57" s="96"/>
      <c r="AY57">
        <f t="shared" si="0"/>
        <v>1</v>
      </c>
      <c r="BA57" s="10"/>
      <c r="BB57" s="10"/>
      <c r="BC57" s="10"/>
    </row>
    <row r="58" spans="1:60" ht="23.25" customHeight="1" x14ac:dyDescent="0.15">
      <c r="A58" s="138"/>
      <c r="B58" s="145"/>
      <c r="C58" s="146"/>
      <c r="D58" s="146"/>
      <c r="E58" s="146"/>
      <c r="F58" s="147"/>
      <c r="G58" s="194"/>
      <c r="H58" s="98"/>
      <c r="I58" s="98"/>
      <c r="J58" s="98"/>
      <c r="K58" s="98"/>
      <c r="L58" s="98"/>
      <c r="M58" s="98"/>
      <c r="N58" s="98"/>
      <c r="O58" s="195"/>
      <c r="P58" s="200"/>
      <c r="Q58" s="200"/>
      <c r="R58" s="200"/>
      <c r="S58" s="200"/>
      <c r="T58" s="200"/>
      <c r="U58" s="200"/>
      <c r="V58" s="200"/>
      <c r="W58" s="200"/>
      <c r="X58" s="201"/>
      <c r="Y58" s="433" t="s">
        <v>12</v>
      </c>
      <c r="Z58" s="434"/>
      <c r="AA58" s="435"/>
      <c r="AB58" s="437" t="s">
        <v>13</v>
      </c>
      <c r="AC58" s="437"/>
      <c r="AD58" s="437"/>
      <c r="AE58" s="412">
        <v>200</v>
      </c>
      <c r="AF58" s="95"/>
      <c r="AG58" s="95"/>
      <c r="AH58" s="95"/>
      <c r="AI58" s="412">
        <v>200</v>
      </c>
      <c r="AJ58" s="95"/>
      <c r="AK58" s="95"/>
      <c r="AL58" s="95"/>
      <c r="AM58" s="412">
        <v>150</v>
      </c>
      <c r="AN58" s="95"/>
      <c r="AO58" s="95"/>
      <c r="AP58" s="95"/>
      <c r="AQ58" s="430">
        <v>150</v>
      </c>
      <c r="AR58" s="431"/>
      <c r="AS58" s="431"/>
      <c r="AT58" s="432"/>
      <c r="AU58" s="95" t="s">
        <v>672</v>
      </c>
      <c r="AV58" s="95"/>
      <c r="AW58" s="95"/>
      <c r="AX58" s="96"/>
      <c r="AY58">
        <f t="shared" si="0"/>
        <v>1</v>
      </c>
      <c r="BA58" s="10"/>
      <c r="BB58" s="10"/>
      <c r="BC58" s="10"/>
      <c r="BD58" s="10"/>
      <c r="BE58" s="10"/>
      <c r="BF58" s="10"/>
      <c r="BG58" s="10"/>
      <c r="BH58" s="10"/>
    </row>
    <row r="59" spans="1:60" ht="27" customHeight="1" x14ac:dyDescent="0.15">
      <c r="A59" s="717" t="s">
        <v>43</v>
      </c>
      <c r="B59" s="718"/>
      <c r="C59" s="718"/>
      <c r="D59" s="718"/>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9"/>
    </row>
    <row r="60" spans="1:60" ht="27" customHeight="1" x14ac:dyDescent="0.15">
      <c r="A60" s="5"/>
      <c r="B60" s="6"/>
      <c r="C60" s="339" t="s">
        <v>28</v>
      </c>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1"/>
      <c r="AD60" s="340" t="s">
        <v>32</v>
      </c>
      <c r="AE60" s="340"/>
      <c r="AF60" s="340"/>
      <c r="AG60" s="342" t="s">
        <v>27</v>
      </c>
      <c r="AH60" s="340"/>
      <c r="AI60" s="340"/>
      <c r="AJ60" s="340"/>
      <c r="AK60" s="340"/>
      <c r="AL60" s="340"/>
      <c r="AM60" s="340"/>
      <c r="AN60" s="340"/>
      <c r="AO60" s="340"/>
      <c r="AP60" s="340"/>
      <c r="AQ60" s="340"/>
      <c r="AR60" s="340"/>
      <c r="AS60" s="340"/>
      <c r="AT60" s="340"/>
      <c r="AU60" s="340"/>
      <c r="AV60" s="340"/>
      <c r="AW60" s="340"/>
      <c r="AX60" s="343"/>
    </row>
    <row r="61" spans="1:60" ht="142.5" customHeight="1" x14ac:dyDescent="0.15">
      <c r="A61" s="363" t="s">
        <v>130</v>
      </c>
      <c r="B61" s="364"/>
      <c r="C61" s="369" t="s">
        <v>131</v>
      </c>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1"/>
      <c r="AD61" s="423" t="s">
        <v>575</v>
      </c>
      <c r="AE61" s="424"/>
      <c r="AF61" s="424"/>
      <c r="AG61" s="425" t="s">
        <v>587</v>
      </c>
      <c r="AH61" s="426"/>
      <c r="AI61" s="426"/>
      <c r="AJ61" s="426"/>
      <c r="AK61" s="426"/>
      <c r="AL61" s="426"/>
      <c r="AM61" s="426"/>
      <c r="AN61" s="426"/>
      <c r="AO61" s="426"/>
      <c r="AP61" s="426"/>
      <c r="AQ61" s="426"/>
      <c r="AR61" s="426"/>
      <c r="AS61" s="426"/>
      <c r="AT61" s="426"/>
      <c r="AU61" s="426"/>
      <c r="AV61" s="426"/>
      <c r="AW61" s="426"/>
      <c r="AX61" s="427"/>
    </row>
    <row r="62" spans="1:60" ht="129.75" customHeight="1" x14ac:dyDescent="0.15">
      <c r="A62" s="365"/>
      <c r="B62" s="366"/>
      <c r="C62" s="428" t="s">
        <v>33</v>
      </c>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122"/>
      <c r="AD62" s="106" t="s">
        <v>575</v>
      </c>
      <c r="AE62" s="107"/>
      <c r="AF62" s="107"/>
      <c r="AG62" s="109" t="s">
        <v>663</v>
      </c>
      <c r="AH62" s="110"/>
      <c r="AI62" s="110"/>
      <c r="AJ62" s="110"/>
      <c r="AK62" s="110"/>
      <c r="AL62" s="110"/>
      <c r="AM62" s="110"/>
      <c r="AN62" s="110"/>
      <c r="AO62" s="110"/>
      <c r="AP62" s="110"/>
      <c r="AQ62" s="110"/>
      <c r="AR62" s="110"/>
      <c r="AS62" s="110"/>
      <c r="AT62" s="110"/>
      <c r="AU62" s="110"/>
      <c r="AV62" s="110"/>
      <c r="AW62" s="110"/>
      <c r="AX62" s="111"/>
    </row>
    <row r="63" spans="1:60" ht="327" customHeight="1" x14ac:dyDescent="0.15">
      <c r="A63" s="367"/>
      <c r="B63" s="368"/>
      <c r="C63" s="372" t="s">
        <v>132</v>
      </c>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4"/>
      <c r="AD63" s="124" t="s">
        <v>575</v>
      </c>
      <c r="AE63" s="125"/>
      <c r="AF63" s="125"/>
      <c r="AG63" s="100" t="s">
        <v>588</v>
      </c>
      <c r="AH63" s="101"/>
      <c r="AI63" s="101"/>
      <c r="AJ63" s="101"/>
      <c r="AK63" s="101"/>
      <c r="AL63" s="101"/>
      <c r="AM63" s="101"/>
      <c r="AN63" s="101"/>
      <c r="AO63" s="101"/>
      <c r="AP63" s="101"/>
      <c r="AQ63" s="101"/>
      <c r="AR63" s="101"/>
      <c r="AS63" s="101"/>
      <c r="AT63" s="101"/>
      <c r="AU63" s="101"/>
      <c r="AV63" s="101"/>
      <c r="AW63" s="101"/>
      <c r="AX63" s="102"/>
    </row>
    <row r="64" spans="1:60" ht="35.25" customHeight="1" x14ac:dyDescent="0.15">
      <c r="A64" s="319" t="s">
        <v>35</v>
      </c>
      <c r="B64" s="344"/>
      <c r="C64" s="346" t="s">
        <v>37</v>
      </c>
      <c r="D64" s="314"/>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8"/>
      <c r="AD64" s="315" t="s">
        <v>575</v>
      </c>
      <c r="AE64" s="316"/>
      <c r="AF64" s="316"/>
      <c r="AG64" s="317" t="s">
        <v>664</v>
      </c>
      <c r="AH64" s="190"/>
      <c r="AI64" s="190"/>
      <c r="AJ64" s="190"/>
      <c r="AK64" s="190"/>
      <c r="AL64" s="190"/>
      <c r="AM64" s="190"/>
      <c r="AN64" s="190"/>
      <c r="AO64" s="190"/>
      <c r="AP64" s="190"/>
      <c r="AQ64" s="190"/>
      <c r="AR64" s="190"/>
      <c r="AS64" s="190"/>
      <c r="AT64" s="190"/>
      <c r="AU64" s="190"/>
      <c r="AV64" s="190"/>
      <c r="AW64" s="190"/>
      <c r="AX64" s="318"/>
    </row>
    <row r="65" spans="1:50" ht="35.25" customHeight="1" x14ac:dyDescent="0.15">
      <c r="A65" s="321"/>
      <c r="B65" s="345"/>
      <c r="C65" s="349"/>
      <c r="D65" s="350"/>
      <c r="E65" s="353" t="s">
        <v>240</v>
      </c>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5"/>
      <c r="AD65" s="106" t="s">
        <v>630</v>
      </c>
      <c r="AE65" s="107"/>
      <c r="AF65" s="108"/>
      <c r="AG65" s="100"/>
      <c r="AH65" s="101"/>
      <c r="AI65" s="101"/>
      <c r="AJ65" s="101"/>
      <c r="AK65" s="101"/>
      <c r="AL65" s="101"/>
      <c r="AM65" s="101"/>
      <c r="AN65" s="101"/>
      <c r="AO65" s="101"/>
      <c r="AP65" s="101"/>
      <c r="AQ65" s="101"/>
      <c r="AR65" s="101"/>
      <c r="AS65" s="101"/>
      <c r="AT65" s="101"/>
      <c r="AU65" s="101"/>
      <c r="AV65" s="101"/>
      <c r="AW65" s="101"/>
      <c r="AX65" s="102"/>
    </row>
    <row r="66" spans="1:50" ht="34.5" customHeight="1" x14ac:dyDescent="0.15">
      <c r="A66" s="321"/>
      <c r="B66" s="345"/>
      <c r="C66" s="351"/>
      <c r="D66" s="352"/>
      <c r="E66" s="356" t="s">
        <v>206</v>
      </c>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8"/>
      <c r="AD66" s="359" t="s">
        <v>630</v>
      </c>
      <c r="AE66" s="360"/>
      <c r="AF66" s="360"/>
      <c r="AG66" s="100"/>
      <c r="AH66" s="101"/>
      <c r="AI66" s="101"/>
      <c r="AJ66" s="101"/>
      <c r="AK66" s="101"/>
      <c r="AL66" s="101"/>
      <c r="AM66" s="101"/>
      <c r="AN66" s="101"/>
      <c r="AO66" s="101"/>
      <c r="AP66" s="101"/>
      <c r="AQ66" s="101"/>
      <c r="AR66" s="101"/>
      <c r="AS66" s="101"/>
      <c r="AT66" s="101"/>
      <c r="AU66" s="101"/>
      <c r="AV66" s="101"/>
      <c r="AW66" s="101"/>
      <c r="AX66" s="102"/>
    </row>
    <row r="67" spans="1:50" ht="26.25" customHeight="1" x14ac:dyDescent="0.15">
      <c r="A67" s="321"/>
      <c r="B67" s="322"/>
      <c r="C67" s="361" t="s">
        <v>38</v>
      </c>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129" t="s">
        <v>589</v>
      </c>
      <c r="AE67" s="130"/>
      <c r="AF67" s="130"/>
      <c r="AG67" s="329" t="s">
        <v>590</v>
      </c>
      <c r="AH67" s="330"/>
      <c r="AI67" s="330"/>
      <c r="AJ67" s="330"/>
      <c r="AK67" s="330"/>
      <c r="AL67" s="330"/>
      <c r="AM67" s="330"/>
      <c r="AN67" s="330"/>
      <c r="AO67" s="330"/>
      <c r="AP67" s="330"/>
      <c r="AQ67" s="330"/>
      <c r="AR67" s="330"/>
      <c r="AS67" s="330"/>
      <c r="AT67" s="330"/>
      <c r="AU67" s="330"/>
      <c r="AV67" s="330"/>
      <c r="AW67" s="330"/>
      <c r="AX67" s="331"/>
    </row>
    <row r="68" spans="1:50" ht="121.5" customHeight="1" x14ac:dyDescent="0.15">
      <c r="A68" s="321"/>
      <c r="B68" s="322"/>
      <c r="C68" s="121" t="s">
        <v>133</v>
      </c>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6" t="s">
        <v>575</v>
      </c>
      <c r="AE68" s="107"/>
      <c r="AF68" s="107"/>
      <c r="AG68" s="109" t="s">
        <v>591</v>
      </c>
      <c r="AH68" s="110"/>
      <c r="AI68" s="110"/>
      <c r="AJ68" s="110"/>
      <c r="AK68" s="110"/>
      <c r="AL68" s="110"/>
      <c r="AM68" s="110"/>
      <c r="AN68" s="110"/>
      <c r="AO68" s="110"/>
      <c r="AP68" s="110"/>
      <c r="AQ68" s="110"/>
      <c r="AR68" s="110"/>
      <c r="AS68" s="110"/>
      <c r="AT68" s="110"/>
      <c r="AU68" s="110"/>
      <c r="AV68" s="110"/>
      <c r="AW68" s="110"/>
      <c r="AX68" s="111"/>
    </row>
    <row r="69" spans="1:50" ht="26.25" customHeight="1" x14ac:dyDescent="0.15">
      <c r="A69" s="321"/>
      <c r="B69" s="322"/>
      <c r="C69" s="121" t="s">
        <v>34</v>
      </c>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06" t="s">
        <v>589</v>
      </c>
      <c r="AE69" s="107"/>
      <c r="AF69" s="107"/>
      <c r="AG69" s="109" t="s">
        <v>580</v>
      </c>
      <c r="AH69" s="110"/>
      <c r="AI69" s="110"/>
      <c r="AJ69" s="110"/>
      <c r="AK69" s="110"/>
      <c r="AL69" s="110"/>
      <c r="AM69" s="110"/>
      <c r="AN69" s="110"/>
      <c r="AO69" s="110"/>
      <c r="AP69" s="110"/>
      <c r="AQ69" s="110"/>
      <c r="AR69" s="110"/>
      <c r="AS69" s="110"/>
      <c r="AT69" s="110"/>
      <c r="AU69" s="110"/>
      <c r="AV69" s="110"/>
      <c r="AW69" s="110"/>
      <c r="AX69" s="111"/>
    </row>
    <row r="70" spans="1:50" ht="120.75" customHeight="1" x14ac:dyDescent="0.15">
      <c r="A70" s="321"/>
      <c r="B70" s="322"/>
      <c r="C70" s="121" t="s">
        <v>39</v>
      </c>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3"/>
      <c r="AD70" s="106" t="s">
        <v>575</v>
      </c>
      <c r="AE70" s="107"/>
      <c r="AF70" s="107"/>
      <c r="AG70" s="109" t="s">
        <v>592</v>
      </c>
      <c r="AH70" s="110"/>
      <c r="AI70" s="110"/>
      <c r="AJ70" s="110"/>
      <c r="AK70" s="110"/>
      <c r="AL70" s="110"/>
      <c r="AM70" s="110"/>
      <c r="AN70" s="110"/>
      <c r="AO70" s="110"/>
      <c r="AP70" s="110"/>
      <c r="AQ70" s="110"/>
      <c r="AR70" s="110"/>
      <c r="AS70" s="110"/>
      <c r="AT70" s="110"/>
      <c r="AU70" s="110"/>
      <c r="AV70" s="110"/>
      <c r="AW70" s="110"/>
      <c r="AX70" s="111"/>
    </row>
    <row r="71" spans="1:50" ht="26.25" customHeight="1" x14ac:dyDescent="0.15">
      <c r="A71" s="321"/>
      <c r="B71" s="322"/>
      <c r="C71" s="121" t="s">
        <v>219</v>
      </c>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3"/>
      <c r="AD71" s="124" t="s">
        <v>589</v>
      </c>
      <c r="AE71" s="125"/>
      <c r="AF71" s="125"/>
      <c r="AG71" s="126" t="s">
        <v>256</v>
      </c>
      <c r="AH71" s="127"/>
      <c r="AI71" s="127"/>
      <c r="AJ71" s="127"/>
      <c r="AK71" s="127"/>
      <c r="AL71" s="127"/>
      <c r="AM71" s="127"/>
      <c r="AN71" s="127"/>
      <c r="AO71" s="127"/>
      <c r="AP71" s="127"/>
      <c r="AQ71" s="127"/>
      <c r="AR71" s="127"/>
      <c r="AS71" s="127"/>
      <c r="AT71" s="127"/>
      <c r="AU71" s="127"/>
      <c r="AV71" s="127"/>
      <c r="AW71" s="127"/>
      <c r="AX71" s="128"/>
    </row>
    <row r="72" spans="1:50" ht="26.25" customHeight="1" x14ac:dyDescent="0.15">
      <c r="A72" s="321"/>
      <c r="B72" s="322"/>
      <c r="C72" s="103" t="s">
        <v>220</v>
      </c>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5"/>
      <c r="AD72" s="106" t="s">
        <v>589</v>
      </c>
      <c r="AE72" s="107"/>
      <c r="AF72" s="108"/>
      <c r="AG72" s="109" t="s">
        <v>580</v>
      </c>
      <c r="AH72" s="110"/>
      <c r="AI72" s="110"/>
      <c r="AJ72" s="110"/>
      <c r="AK72" s="110"/>
      <c r="AL72" s="110"/>
      <c r="AM72" s="110"/>
      <c r="AN72" s="110"/>
      <c r="AO72" s="110"/>
      <c r="AP72" s="110"/>
      <c r="AQ72" s="110"/>
      <c r="AR72" s="110"/>
      <c r="AS72" s="110"/>
      <c r="AT72" s="110"/>
      <c r="AU72" s="110"/>
      <c r="AV72" s="110"/>
      <c r="AW72" s="110"/>
      <c r="AX72" s="111"/>
    </row>
    <row r="73" spans="1:50" ht="26.25" customHeight="1" x14ac:dyDescent="0.15">
      <c r="A73" s="323"/>
      <c r="B73" s="324"/>
      <c r="C73" s="112" t="s">
        <v>210</v>
      </c>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4"/>
      <c r="AD73" s="115" t="s">
        <v>589</v>
      </c>
      <c r="AE73" s="116"/>
      <c r="AF73" s="117"/>
      <c r="AG73" s="118" t="s">
        <v>580</v>
      </c>
      <c r="AH73" s="119"/>
      <c r="AI73" s="119"/>
      <c r="AJ73" s="119"/>
      <c r="AK73" s="119"/>
      <c r="AL73" s="119"/>
      <c r="AM73" s="119"/>
      <c r="AN73" s="119"/>
      <c r="AO73" s="119"/>
      <c r="AP73" s="119"/>
      <c r="AQ73" s="119"/>
      <c r="AR73" s="119"/>
      <c r="AS73" s="119"/>
      <c r="AT73" s="119"/>
      <c r="AU73" s="119"/>
      <c r="AV73" s="119"/>
      <c r="AW73" s="119"/>
      <c r="AX73" s="120"/>
    </row>
    <row r="74" spans="1:50" ht="115.5" customHeight="1" x14ac:dyDescent="0.15">
      <c r="A74" s="319" t="s">
        <v>36</v>
      </c>
      <c r="B74" s="320"/>
      <c r="C74" s="325" t="s">
        <v>211</v>
      </c>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7"/>
      <c r="AD74" s="129" t="s">
        <v>575</v>
      </c>
      <c r="AE74" s="130"/>
      <c r="AF74" s="328"/>
      <c r="AG74" s="329" t="s">
        <v>665</v>
      </c>
      <c r="AH74" s="330"/>
      <c r="AI74" s="330"/>
      <c r="AJ74" s="330"/>
      <c r="AK74" s="330"/>
      <c r="AL74" s="330"/>
      <c r="AM74" s="330"/>
      <c r="AN74" s="330"/>
      <c r="AO74" s="330"/>
      <c r="AP74" s="330"/>
      <c r="AQ74" s="330"/>
      <c r="AR74" s="330"/>
      <c r="AS74" s="330"/>
      <c r="AT74" s="330"/>
      <c r="AU74" s="330"/>
      <c r="AV74" s="330"/>
      <c r="AW74" s="330"/>
      <c r="AX74" s="331"/>
    </row>
    <row r="75" spans="1:50" ht="35.25" customHeight="1" x14ac:dyDescent="0.15">
      <c r="A75" s="321"/>
      <c r="B75" s="322"/>
      <c r="C75" s="332" t="s">
        <v>41</v>
      </c>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4"/>
      <c r="AD75" s="335" t="s">
        <v>589</v>
      </c>
      <c r="AE75" s="336"/>
      <c r="AF75" s="336"/>
      <c r="AG75" s="109" t="s">
        <v>256</v>
      </c>
      <c r="AH75" s="110"/>
      <c r="AI75" s="110"/>
      <c r="AJ75" s="110"/>
      <c r="AK75" s="110"/>
      <c r="AL75" s="110"/>
      <c r="AM75" s="110"/>
      <c r="AN75" s="110"/>
      <c r="AO75" s="110"/>
      <c r="AP75" s="110"/>
      <c r="AQ75" s="110"/>
      <c r="AR75" s="110"/>
      <c r="AS75" s="110"/>
      <c r="AT75" s="110"/>
      <c r="AU75" s="110"/>
      <c r="AV75" s="110"/>
      <c r="AW75" s="110"/>
      <c r="AX75" s="111"/>
    </row>
    <row r="76" spans="1:50" ht="73.5" customHeight="1" x14ac:dyDescent="0.15">
      <c r="A76" s="321"/>
      <c r="B76" s="322"/>
      <c r="C76" s="121" t="s">
        <v>177</v>
      </c>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06" t="s">
        <v>575</v>
      </c>
      <c r="AE76" s="107"/>
      <c r="AF76" s="107"/>
      <c r="AG76" s="109" t="s">
        <v>660</v>
      </c>
      <c r="AH76" s="110"/>
      <c r="AI76" s="110"/>
      <c r="AJ76" s="110"/>
      <c r="AK76" s="110"/>
      <c r="AL76" s="110"/>
      <c r="AM76" s="110"/>
      <c r="AN76" s="110"/>
      <c r="AO76" s="110"/>
      <c r="AP76" s="110"/>
      <c r="AQ76" s="110"/>
      <c r="AR76" s="110"/>
      <c r="AS76" s="110"/>
      <c r="AT76" s="110"/>
      <c r="AU76" s="110"/>
      <c r="AV76" s="110"/>
      <c r="AW76" s="110"/>
      <c r="AX76" s="111"/>
    </row>
    <row r="77" spans="1:50" ht="194.25" customHeight="1" x14ac:dyDescent="0.15">
      <c r="A77" s="323"/>
      <c r="B77" s="324"/>
      <c r="C77" s="720" t="s">
        <v>40</v>
      </c>
      <c r="D77" s="721"/>
      <c r="E77" s="721"/>
      <c r="F77" s="721"/>
      <c r="G77" s="721"/>
      <c r="H77" s="721"/>
      <c r="I77" s="721"/>
      <c r="J77" s="721"/>
      <c r="K77" s="721"/>
      <c r="L77" s="721"/>
      <c r="M77" s="721"/>
      <c r="N77" s="721"/>
      <c r="O77" s="721"/>
      <c r="P77" s="721"/>
      <c r="Q77" s="721"/>
      <c r="R77" s="721"/>
      <c r="S77" s="721"/>
      <c r="T77" s="721"/>
      <c r="U77" s="721"/>
      <c r="V77" s="721"/>
      <c r="W77" s="721"/>
      <c r="X77" s="721"/>
      <c r="Y77" s="721"/>
      <c r="Z77" s="721"/>
      <c r="AA77" s="721"/>
      <c r="AB77" s="721"/>
      <c r="AC77" s="721"/>
      <c r="AD77" s="115" t="s">
        <v>575</v>
      </c>
      <c r="AE77" s="116"/>
      <c r="AF77" s="116"/>
      <c r="AG77" s="97" t="s">
        <v>671</v>
      </c>
      <c r="AH77" s="98"/>
      <c r="AI77" s="98"/>
      <c r="AJ77" s="98"/>
      <c r="AK77" s="98"/>
      <c r="AL77" s="98"/>
      <c r="AM77" s="98"/>
      <c r="AN77" s="98"/>
      <c r="AO77" s="98"/>
      <c r="AP77" s="98"/>
      <c r="AQ77" s="98"/>
      <c r="AR77" s="98"/>
      <c r="AS77" s="98"/>
      <c r="AT77" s="98"/>
      <c r="AU77" s="98"/>
      <c r="AV77" s="98"/>
      <c r="AW77" s="98"/>
      <c r="AX77" s="99"/>
    </row>
    <row r="78" spans="1:50" ht="67.5" customHeight="1" x14ac:dyDescent="0.15">
      <c r="A78" s="319" t="s">
        <v>44</v>
      </c>
      <c r="B78" s="605"/>
      <c r="C78" s="269" t="s">
        <v>48</v>
      </c>
      <c r="D78" s="608"/>
      <c r="E78" s="608"/>
      <c r="F78" s="609"/>
      <c r="G78" s="610" t="s">
        <v>666</v>
      </c>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610"/>
      <c r="AM78" s="610"/>
      <c r="AN78" s="610"/>
      <c r="AO78" s="610"/>
      <c r="AP78" s="610"/>
      <c r="AQ78" s="610"/>
      <c r="AR78" s="610"/>
      <c r="AS78" s="610"/>
      <c r="AT78" s="610"/>
      <c r="AU78" s="610"/>
      <c r="AV78" s="610"/>
      <c r="AW78" s="610"/>
      <c r="AX78" s="611"/>
    </row>
    <row r="79" spans="1:50" ht="67.5" customHeight="1" thickBot="1" x14ac:dyDescent="0.2">
      <c r="A79" s="606"/>
      <c r="B79" s="607"/>
      <c r="C79" s="612" t="s">
        <v>52</v>
      </c>
      <c r="D79" s="613"/>
      <c r="E79" s="613"/>
      <c r="F79" s="614"/>
      <c r="G79" s="615" t="s">
        <v>667</v>
      </c>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6"/>
    </row>
    <row r="80" spans="1:50" ht="24" customHeight="1" x14ac:dyDescent="0.15">
      <c r="A80" s="650" t="s">
        <v>29</v>
      </c>
      <c r="B80" s="651"/>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2"/>
    </row>
    <row r="81" spans="1:50" ht="42.75" customHeight="1" thickBot="1" x14ac:dyDescent="0.2">
      <c r="A81" s="653" t="s">
        <v>719</v>
      </c>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5"/>
    </row>
    <row r="82" spans="1:50" ht="24.75" customHeight="1" x14ac:dyDescent="0.15">
      <c r="A82" s="656" t="s">
        <v>30</v>
      </c>
      <c r="B82" s="657"/>
      <c r="C82" s="657"/>
      <c r="D82" s="657"/>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658"/>
    </row>
    <row r="83" spans="1:50" ht="42.75" customHeight="1" thickBot="1" x14ac:dyDescent="0.2">
      <c r="A83" s="296" t="s">
        <v>129</v>
      </c>
      <c r="B83" s="297"/>
      <c r="C83" s="297"/>
      <c r="D83" s="297"/>
      <c r="E83" s="298"/>
      <c r="F83" s="659" t="s">
        <v>720</v>
      </c>
      <c r="G83" s="654"/>
      <c r="H83" s="654"/>
      <c r="I83" s="654"/>
      <c r="J83" s="654"/>
      <c r="K83" s="654"/>
      <c r="L83" s="654"/>
      <c r="M83" s="654"/>
      <c r="N83" s="654"/>
      <c r="O83" s="654"/>
      <c r="P83" s="654"/>
      <c r="Q83" s="654"/>
      <c r="R83" s="654"/>
      <c r="S83" s="654"/>
      <c r="T83" s="654"/>
      <c r="U83" s="654"/>
      <c r="V83" s="654"/>
      <c r="W83" s="654"/>
      <c r="X83" s="654"/>
      <c r="Y83" s="654"/>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655"/>
    </row>
    <row r="84" spans="1:50" ht="24.75" customHeight="1" x14ac:dyDescent="0.15">
      <c r="A84" s="656" t="s">
        <v>42</v>
      </c>
      <c r="B84" s="657"/>
      <c r="C84" s="657"/>
      <c r="D84" s="657"/>
      <c r="E84" s="657"/>
      <c r="F84" s="657"/>
      <c r="G84" s="657"/>
      <c r="H84" s="657"/>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7"/>
      <c r="AH84" s="657"/>
      <c r="AI84" s="657"/>
      <c r="AJ84" s="657"/>
      <c r="AK84" s="657"/>
      <c r="AL84" s="657"/>
      <c r="AM84" s="657"/>
      <c r="AN84" s="657"/>
      <c r="AO84" s="657"/>
      <c r="AP84" s="657"/>
      <c r="AQ84" s="657"/>
      <c r="AR84" s="657"/>
      <c r="AS84" s="657"/>
      <c r="AT84" s="657"/>
      <c r="AU84" s="657"/>
      <c r="AV84" s="657"/>
      <c r="AW84" s="657"/>
      <c r="AX84" s="658"/>
    </row>
    <row r="85" spans="1:50" ht="250.5" customHeight="1" thickBot="1" x14ac:dyDescent="0.2">
      <c r="A85" s="296" t="s">
        <v>129</v>
      </c>
      <c r="B85" s="297"/>
      <c r="C85" s="297"/>
      <c r="D85" s="297"/>
      <c r="E85" s="298"/>
      <c r="F85" s="299" t="s">
        <v>722</v>
      </c>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1"/>
    </row>
    <row r="86" spans="1:50" ht="24.75" customHeight="1" x14ac:dyDescent="0.15">
      <c r="A86" s="302" t="s">
        <v>31</v>
      </c>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4"/>
    </row>
    <row r="87" spans="1:50" ht="41.25" customHeight="1" thickBot="1" x14ac:dyDescent="0.2">
      <c r="A87" s="305" t="s">
        <v>590</v>
      </c>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row>
    <row r="88" spans="1:50" ht="24.75" customHeight="1" x14ac:dyDescent="0.15">
      <c r="A88" s="308" t="s">
        <v>221</v>
      </c>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10"/>
    </row>
    <row r="89" spans="1:50" ht="24.75" customHeight="1" x14ac:dyDescent="0.15">
      <c r="A89" s="204" t="s">
        <v>251</v>
      </c>
      <c r="B89" s="204"/>
      <c r="C89" s="204"/>
      <c r="D89" s="204"/>
      <c r="E89" s="292" t="s">
        <v>593</v>
      </c>
      <c r="F89" s="293"/>
      <c r="G89" s="293"/>
      <c r="H89" s="293"/>
      <c r="I89" s="293"/>
      <c r="J89" s="293"/>
      <c r="K89" s="293"/>
      <c r="L89" s="293"/>
      <c r="M89" s="293"/>
      <c r="N89" s="293"/>
      <c r="O89" s="293"/>
      <c r="P89" s="294"/>
      <c r="Q89" s="292"/>
      <c r="R89" s="293"/>
      <c r="S89" s="293"/>
      <c r="T89" s="293"/>
      <c r="U89" s="293"/>
      <c r="V89" s="293"/>
      <c r="W89" s="293"/>
      <c r="X89" s="293"/>
      <c r="Y89" s="293"/>
      <c r="Z89" s="293"/>
      <c r="AA89" s="293"/>
      <c r="AB89" s="294"/>
      <c r="AC89" s="292"/>
      <c r="AD89" s="293"/>
      <c r="AE89" s="293"/>
      <c r="AF89" s="293"/>
      <c r="AG89" s="293"/>
      <c r="AH89" s="293"/>
      <c r="AI89" s="293"/>
      <c r="AJ89" s="293"/>
      <c r="AK89" s="293"/>
      <c r="AL89" s="293"/>
      <c r="AM89" s="293"/>
      <c r="AN89" s="294"/>
      <c r="AO89" s="292"/>
      <c r="AP89" s="293"/>
      <c r="AQ89" s="293"/>
      <c r="AR89" s="293"/>
      <c r="AS89" s="293"/>
      <c r="AT89" s="293"/>
      <c r="AU89" s="293"/>
      <c r="AV89" s="293"/>
      <c r="AW89" s="293"/>
      <c r="AX89" s="295"/>
    </row>
    <row r="90" spans="1:50" ht="24.75" customHeight="1" x14ac:dyDescent="0.15">
      <c r="A90" s="204" t="s">
        <v>250</v>
      </c>
      <c r="B90" s="204"/>
      <c r="C90" s="204"/>
      <c r="D90" s="204"/>
      <c r="E90" s="292" t="s">
        <v>594</v>
      </c>
      <c r="F90" s="293"/>
      <c r="G90" s="293"/>
      <c r="H90" s="293"/>
      <c r="I90" s="293"/>
      <c r="J90" s="293"/>
      <c r="K90" s="293"/>
      <c r="L90" s="293"/>
      <c r="M90" s="293"/>
      <c r="N90" s="293"/>
      <c r="O90" s="293"/>
      <c r="P90" s="294"/>
      <c r="Q90" s="292"/>
      <c r="R90" s="293"/>
      <c r="S90" s="293"/>
      <c r="T90" s="293"/>
      <c r="U90" s="293"/>
      <c r="V90" s="293"/>
      <c r="W90" s="293"/>
      <c r="X90" s="293"/>
      <c r="Y90" s="293"/>
      <c r="Z90" s="293"/>
      <c r="AA90" s="293"/>
      <c r="AB90" s="294"/>
      <c r="AC90" s="292"/>
      <c r="AD90" s="293"/>
      <c r="AE90" s="293"/>
      <c r="AF90" s="293"/>
      <c r="AG90" s="293"/>
      <c r="AH90" s="293"/>
      <c r="AI90" s="293"/>
      <c r="AJ90" s="293"/>
      <c r="AK90" s="293"/>
      <c r="AL90" s="293"/>
      <c r="AM90" s="293"/>
      <c r="AN90" s="294"/>
      <c r="AO90" s="292"/>
      <c r="AP90" s="293"/>
      <c r="AQ90" s="293"/>
      <c r="AR90" s="293"/>
      <c r="AS90" s="293"/>
      <c r="AT90" s="293"/>
      <c r="AU90" s="293"/>
      <c r="AV90" s="293"/>
      <c r="AW90" s="293"/>
      <c r="AX90" s="295"/>
    </row>
    <row r="91" spans="1:50" ht="24.75" customHeight="1" x14ac:dyDescent="0.15">
      <c r="A91" s="204" t="s">
        <v>249</v>
      </c>
      <c r="B91" s="204"/>
      <c r="C91" s="204"/>
      <c r="D91" s="204"/>
      <c r="E91" s="292" t="s">
        <v>594</v>
      </c>
      <c r="F91" s="293"/>
      <c r="G91" s="293"/>
      <c r="H91" s="293"/>
      <c r="I91" s="293"/>
      <c r="J91" s="293"/>
      <c r="K91" s="293"/>
      <c r="L91" s="293"/>
      <c r="M91" s="293"/>
      <c r="N91" s="293"/>
      <c r="O91" s="293"/>
      <c r="P91" s="294"/>
      <c r="Q91" s="292"/>
      <c r="R91" s="293"/>
      <c r="S91" s="293"/>
      <c r="T91" s="293"/>
      <c r="U91" s="293"/>
      <c r="V91" s="293"/>
      <c r="W91" s="293"/>
      <c r="X91" s="293"/>
      <c r="Y91" s="293"/>
      <c r="Z91" s="293"/>
      <c r="AA91" s="293"/>
      <c r="AB91" s="294"/>
      <c r="AC91" s="292"/>
      <c r="AD91" s="293"/>
      <c r="AE91" s="293"/>
      <c r="AF91" s="293"/>
      <c r="AG91" s="293"/>
      <c r="AH91" s="293"/>
      <c r="AI91" s="293"/>
      <c r="AJ91" s="293"/>
      <c r="AK91" s="293"/>
      <c r="AL91" s="293"/>
      <c r="AM91" s="293"/>
      <c r="AN91" s="294"/>
      <c r="AO91" s="292"/>
      <c r="AP91" s="293"/>
      <c r="AQ91" s="293"/>
      <c r="AR91" s="293"/>
      <c r="AS91" s="293"/>
      <c r="AT91" s="293"/>
      <c r="AU91" s="293"/>
      <c r="AV91" s="293"/>
      <c r="AW91" s="293"/>
      <c r="AX91" s="295"/>
    </row>
    <row r="92" spans="1:50" ht="24.75" customHeight="1" x14ac:dyDescent="0.15">
      <c r="A92" s="204" t="s">
        <v>248</v>
      </c>
      <c r="B92" s="204"/>
      <c r="C92" s="204"/>
      <c r="D92" s="204"/>
      <c r="E92" s="311" t="s">
        <v>595</v>
      </c>
      <c r="F92" s="312"/>
      <c r="G92" s="312"/>
      <c r="H92" s="312"/>
      <c r="I92" s="312"/>
      <c r="J92" s="312"/>
      <c r="K92" s="312"/>
      <c r="L92" s="312"/>
      <c r="M92" s="312"/>
      <c r="N92" s="312"/>
      <c r="O92" s="312"/>
      <c r="P92" s="313"/>
      <c r="Q92" s="292"/>
      <c r="R92" s="293"/>
      <c r="S92" s="293"/>
      <c r="T92" s="293"/>
      <c r="U92" s="293"/>
      <c r="V92" s="293"/>
      <c r="W92" s="293"/>
      <c r="X92" s="293"/>
      <c r="Y92" s="293"/>
      <c r="Z92" s="293"/>
      <c r="AA92" s="293"/>
      <c r="AB92" s="294"/>
      <c r="AC92" s="292"/>
      <c r="AD92" s="293"/>
      <c r="AE92" s="293"/>
      <c r="AF92" s="293"/>
      <c r="AG92" s="293"/>
      <c r="AH92" s="293"/>
      <c r="AI92" s="293"/>
      <c r="AJ92" s="293"/>
      <c r="AK92" s="293"/>
      <c r="AL92" s="293"/>
      <c r="AM92" s="293"/>
      <c r="AN92" s="294"/>
      <c r="AO92" s="292"/>
      <c r="AP92" s="293"/>
      <c r="AQ92" s="293"/>
      <c r="AR92" s="293"/>
      <c r="AS92" s="293"/>
      <c r="AT92" s="293"/>
      <c r="AU92" s="293"/>
      <c r="AV92" s="293"/>
      <c r="AW92" s="293"/>
      <c r="AX92" s="295"/>
    </row>
    <row r="93" spans="1:50" ht="24.75" customHeight="1" x14ac:dyDescent="0.15">
      <c r="A93" s="204" t="s">
        <v>388</v>
      </c>
      <c r="B93" s="204"/>
      <c r="C93" s="204"/>
      <c r="D93" s="204"/>
      <c r="E93" s="90" t="s">
        <v>135</v>
      </c>
      <c r="F93" s="89"/>
      <c r="G93" s="89"/>
      <c r="H93" s="79" t="str">
        <f>IF(E93="","","-")</f>
        <v>-</v>
      </c>
      <c r="I93" s="89"/>
      <c r="J93" s="89"/>
      <c r="K93" s="79" t="str">
        <f>IF(I93="","","-")</f>
        <v/>
      </c>
      <c r="L93" s="91">
        <v>26</v>
      </c>
      <c r="M93" s="91"/>
      <c r="N93" s="79" t="str">
        <f>IF(O93="","","-")</f>
        <v/>
      </c>
      <c r="O93" s="92"/>
      <c r="P93" s="93"/>
      <c r="Q93" s="90"/>
      <c r="R93" s="89"/>
      <c r="S93" s="89"/>
      <c r="T93" s="79" t="str">
        <f>IF(Q93="","","-")</f>
        <v/>
      </c>
      <c r="U93" s="89"/>
      <c r="V93" s="89"/>
      <c r="W93" s="79" t="str">
        <f>IF(U93="","","-")</f>
        <v/>
      </c>
      <c r="X93" s="91"/>
      <c r="Y93" s="91"/>
      <c r="Z93" s="79" t="str">
        <f>IF(AA93="","","-")</f>
        <v/>
      </c>
      <c r="AA93" s="92"/>
      <c r="AB93" s="93"/>
      <c r="AC93" s="90"/>
      <c r="AD93" s="89"/>
      <c r="AE93" s="89"/>
      <c r="AF93" s="79" t="str">
        <f>IF(AC93="","","-")</f>
        <v/>
      </c>
      <c r="AG93" s="89"/>
      <c r="AH93" s="89"/>
      <c r="AI93" s="79" t="str">
        <f>IF(AG93="","","-")</f>
        <v/>
      </c>
      <c r="AJ93" s="91"/>
      <c r="AK93" s="91"/>
      <c r="AL93" s="79" t="str">
        <f>IF(AM93="","","-")</f>
        <v/>
      </c>
      <c r="AM93" s="92"/>
      <c r="AN93" s="93"/>
      <c r="AO93" s="90"/>
      <c r="AP93" s="89"/>
      <c r="AQ93" s="79" t="str">
        <f>IF(AO93="","","-")</f>
        <v/>
      </c>
      <c r="AR93" s="89"/>
      <c r="AS93" s="89"/>
      <c r="AT93" s="79" t="str">
        <f>IF(AR93="","","-")</f>
        <v/>
      </c>
      <c r="AU93" s="91"/>
      <c r="AV93" s="91"/>
      <c r="AW93" s="79" t="str">
        <f>IF(AX93="","","-")</f>
        <v/>
      </c>
      <c r="AX93" s="82"/>
    </row>
    <row r="94" spans="1:50" ht="24.75" customHeight="1" x14ac:dyDescent="0.15">
      <c r="A94" s="204" t="s">
        <v>563</v>
      </c>
      <c r="B94" s="204"/>
      <c r="C94" s="204"/>
      <c r="D94" s="204"/>
      <c r="E94" s="90" t="s">
        <v>135</v>
      </c>
      <c r="F94" s="89"/>
      <c r="G94" s="89"/>
      <c r="H94" s="79"/>
      <c r="I94" s="89"/>
      <c r="J94" s="89"/>
      <c r="K94" s="79"/>
      <c r="L94" s="91">
        <v>25</v>
      </c>
      <c r="M94" s="91"/>
      <c r="N94" s="79" t="str">
        <f>IF(O94="","","-")</f>
        <v/>
      </c>
      <c r="O94" s="92"/>
      <c r="P94" s="93"/>
      <c r="Q94" s="90"/>
      <c r="R94" s="89"/>
      <c r="S94" s="89"/>
      <c r="T94" s="79" t="str">
        <f>IF(Q94="","","-")</f>
        <v/>
      </c>
      <c r="U94" s="89"/>
      <c r="V94" s="89"/>
      <c r="W94" s="79" t="str">
        <f>IF(U94="","","-")</f>
        <v/>
      </c>
      <c r="X94" s="91"/>
      <c r="Y94" s="91"/>
      <c r="Z94" s="79" t="str">
        <f>IF(AA94="","","-")</f>
        <v/>
      </c>
      <c r="AA94" s="92"/>
      <c r="AB94" s="93"/>
      <c r="AC94" s="90"/>
      <c r="AD94" s="89"/>
      <c r="AE94" s="89"/>
      <c r="AF94" s="79" t="str">
        <f>IF(AC94="","","-")</f>
        <v/>
      </c>
      <c r="AG94" s="89"/>
      <c r="AH94" s="89"/>
      <c r="AI94" s="79" t="str">
        <f>IF(AG94="","","-")</f>
        <v/>
      </c>
      <c r="AJ94" s="91"/>
      <c r="AK94" s="91"/>
      <c r="AL94" s="79" t="str">
        <f>IF(AM94="","","-")</f>
        <v/>
      </c>
      <c r="AM94" s="92"/>
      <c r="AN94" s="93"/>
      <c r="AO94" s="90"/>
      <c r="AP94" s="89"/>
      <c r="AQ94" s="79" t="str">
        <f>IF(AO94="","","-")</f>
        <v/>
      </c>
      <c r="AR94" s="89"/>
      <c r="AS94" s="89"/>
      <c r="AT94" s="79" t="str">
        <f>IF(AR94="","","-")</f>
        <v/>
      </c>
      <c r="AU94" s="91"/>
      <c r="AV94" s="91"/>
      <c r="AW94" s="79" t="str">
        <f>IF(AX94="","","-")</f>
        <v/>
      </c>
      <c r="AX94" s="82"/>
    </row>
    <row r="95" spans="1:50" ht="24.75" customHeight="1" x14ac:dyDescent="0.15">
      <c r="A95" s="204" t="s">
        <v>356</v>
      </c>
      <c r="B95" s="204"/>
      <c r="C95" s="204"/>
      <c r="D95" s="204"/>
      <c r="E95" s="88">
        <v>2021</v>
      </c>
      <c r="F95" s="87"/>
      <c r="G95" s="89" t="s">
        <v>596</v>
      </c>
      <c r="H95" s="89"/>
      <c r="I95" s="89"/>
      <c r="J95" s="87">
        <v>20</v>
      </c>
      <c r="K95" s="87"/>
      <c r="L95" s="91">
        <v>35</v>
      </c>
      <c r="M95" s="91"/>
      <c r="N95" s="91"/>
      <c r="O95" s="87"/>
      <c r="P95" s="87"/>
      <c r="Q95" s="88"/>
      <c r="R95" s="87"/>
      <c r="S95" s="89"/>
      <c r="T95" s="89"/>
      <c r="U95" s="89"/>
      <c r="V95" s="87"/>
      <c r="W95" s="87"/>
      <c r="X95" s="91"/>
      <c r="Y95" s="91"/>
      <c r="Z95" s="91"/>
      <c r="AA95" s="87"/>
      <c r="AB95" s="94"/>
      <c r="AC95" s="88"/>
      <c r="AD95" s="87"/>
      <c r="AE95" s="89"/>
      <c r="AF95" s="89"/>
      <c r="AG95" s="89"/>
      <c r="AH95" s="87"/>
      <c r="AI95" s="87"/>
      <c r="AJ95" s="91"/>
      <c r="AK95" s="91"/>
      <c r="AL95" s="91"/>
      <c r="AM95" s="87"/>
      <c r="AN95" s="94"/>
      <c r="AO95" s="88"/>
      <c r="AP95" s="87"/>
      <c r="AQ95" s="89"/>
      <c r="AR95" s="89"/>
      <c r="AS95" s="89"/>
      <c r="AT95" s="87"/>
      <c r="AU95" s="87"/>
      <c r="AV95" s="91"/>
      <c r="AW95" s="91"/>
      <c r="AX95" s="82"/>
    </row>
    <row r="96" spans="1:50" ht="28.35" customHeight="1" x14ac:dyDescent="0.15">
      <c r="A96" s="277" t="s">
        <v>242</v>
      </c>
      <c r="B96" s="278"/>
      <c r="C96" s="278"/>
      <c r="D96" s="278"/>
      <c r="E96" s="278"/>
      <c r="F96" s="279"/>
      <c r="G96" s="84" t="s">
        <v>565</v>
      </c>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6"/>
    </row>
    <row r="97" spans="1:50" ht="28.35" customHeight="1" x14ac:dyDescent="0.15">
      <c r="A97" s="280"/>
      <c r="B97" s="281"/>
      <c r="C97" s="281"/>
      <c r="D97" s="281"/>
      <c r="E97" s="281"/>
      <c r="F97" s="282"/>
      <c r="G97" s="37"/>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9"/>
    </row>
    <row r="98" spans="1:50" ht="16.5" customHeight="1" x14ac:dyDescent="0.15">
      <c r="A98" s="280"/>
      <c r="B98" s="281"/>
      <c r="C98" s="281"/>
      <c r="D98" s="281"/>
      <c r="E98" s="281"/>
      <c r="F98" s="282"/>
      <c r="G98" s="37"/>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9"/>
    </row>
    <row r="99" spans="1:50" ht="27.75" customHeight="1" x14ac:dyDescent="0.15">
      <c r="A99" s="280"/>
      <c r="B99" s="281"/>
      <c r="C99" s="281"/>
      <c r="D99" s="281"/>
      <c r="E99" s="281"/>
      <c r="F99" s="282"/>
      <c r="G99" s="37"/>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9"/>
    </row>
    <row r="100" spans="1:50" ht="27.75" customHeight="1" x14ac:dyDescent="0.15">
      <c r="A100" s="280"/>
      <c r="B100" s="281"/>
      <c r="C100" s="281"/>
      <c r="D100" s="281"/>
      <c r="E100" s="281"/>
      <c r="F100" s="282"/>
      <c r="G100" s="37"/>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9"/>
    </row>
    <row r="101" spans="1:50" ht="27.75" customHeight="1" x14ac:dyDescent="0.15">
      <c r="A101" s="280"/>
      <c r="B101" s="281"/>
      <c r="C101" s="281"/>
      <c r="D101" s="281"/>
      <c r="E101" s="281"/>
      <c r="F101" s="282"/>
      <c r="G101" s="37"/>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9"/>
    </row>
    <row r="102" spans="1:50" ht="27.75" customHeight="1" x14ac:dyDescent="0.15">
      <c r="A102" s="280"/>
      <c r="B102" s="281"/>
      <c r="C102" s="281"/>
      <c r="D102" s="281"/>
      <c r="E102" s="281"/>
      <c r="F102" s="282"/>
      <c r="G102" s="37"/>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9"/>
    </row>
    <row r="103" spans="1:50" ht="27.75" customHeight="1" x14ac:dyDescent="0.15">
      <c r="A103" s="280"/>
      <c r="B103" s="281"/>
      <c r="C103" s="281"/>
      <c r="D103" s="281"/>
      <c r="E103" s="281"/>
      <c r="F103" s="282"/>
      <c r="G103" s="37"/>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9"/>
    </row>
    <row r="104" spans="1:50" ht="27.75" customHeight="1" x14ac:dyDescent="0.15">
      <c r="A104" s="280"/>
      <c r="B104" s="281"/>
      <c r="C104" s="281"/>
      <c r="D104" s="281"/>
      <c r="E104" s="281"/>
      <c r="F104" s="282"/>
      <c r="G104" s="37"/>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9"/>
    </row>
    <row r="105" spans="1:50" ht="27.75" customHeight="1" x14ac:dyDescent="0.15">
      <c r="A105" s="280"/>
      <c r="B105" s="281"/>
      <c r="C105" s="281"/>
      <c r="D105" s="281"/>
      <c r="E105" s="281"/>
      <c r="F105" s="282"/>
      <c r="G105" s="37"/>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9"/>
    </row>
    <row r="106" spans="1:50" ht="27.75" customHeight="1" x14ac:dyDescent="0.15">
      <c r="A106" s="280"/>
      <c r="B106" s="281"/>
      <c r="C106" s="281"/>
      <c r="D106" s="281"/>
      <c r="E106" s="281"/>
      <c r="F106" s="282"/>
      <c r="G106" s="37"/>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9"/>
    </row>
    <row r="107" spans="1:50" ht="27.75" customHeight="1" x14ac:dyDescent="0.15">
      <c r="A107" s="280"/>
      <c r="B107" s="281"/>
      <c r="C107" s="281"/>
      <c r="D107" s="281"/>
      <c r="E107" s="281"/>
      <c r="F107" s="282"/>
      <c r="G107" s="37"/>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9"/>
    </row>
    <row r="108" spans="1:50" ht="27.75" customHeight="1" x14ac:dyDescent="0.15">
      <c r="A108" s="280"/>
      <c r="B108" s="281"/>
      <c r="C108" s="281"/>
      <c r="D108" s="281"/>
      <c r="E108" s="281"/>
      <c r="F108" s="282"/>
      <c r="G108" s="37"/>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9"/>
    </row>
    <row r="109" spans="1:50" ht="27.75" customHeight="1" x14ac:dyDescent="0.15">
      <c r="A109" s="280"/>
      <c r="B109" s="281"/>
      <c r="C109" s="281"/>
      <c r="D109" s="281"/>
      <c r="E109" s="281"/>
      <c r="F109" s="282"/>
      <c r="G109" s="37"/>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9"/>
    </row>
    <row r="110" spans="1:50" ht="27.75" customHeight="1" x14ac:dyDescent="0.15">
      <c r="A110" s="280"/>
      <c r="B110" s="281"/>
      <c r="C110" s="281"/>
      <c r="D110" s="281"/>
      <c r="E110" s="281"/>
      <c r="F110" s="282"/>
      <c r="G110" s="37"/>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9"/>
    </row>
    <row r="111" spans="1:50" ht="27.75" customHeight="1" x14ac:dyDescent="0.15">
      <c r="A111" s="280"/>
      <c r="B111" s="281"/>
      <c r="C111" s="281"/>
      <c r="D111" s="281"/>
      <c r="E111" s="281"/>
      <c r="F111" s="282"/>
      <c r="G111" s="37"/>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9"/>
    </row>
    <row r="112" spans="1:50" ht="27.75" customHeight="1" x14ac:dyDescent="0.15">
      <c r="A112" s="280"/>
      <c r="B112" s="281"/>
      <c r="C112" s="281"/>
      <c r="D112" s="281"/>
      <c r="E112" s="281"/>
      <c r="F112" s="282"/>
      <c r="G112" s="37"/>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9"/>
    </row>
    <row r="113" spans="1:50" ht="27.75" customHeight="1" x14ac:dyDescent="0.15">
      <c r="A113" s="280"/>
      <c r="B113" s="281"/>
      <c r="C113" s="281"/>
      <c r="D113" s="281"/>
      <c r="E113" s="281"/>
      <c r="F113" s="282"/>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9"/>
    </row>
    <row r="114" spans="1:50" ht="27.75" customHeight="1" x14ac:dyDescent="0.15">
      <c r="A114" s="280"/>
      <c r="B114" s="281"/>
      <c r="C114" s="281"/>
      <c r="D114" s="281"/>
      <c r="E114" s="281"/>
      <c r="F114" s="282"/>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9"/>
    </row>
    <row r="115" spans="1:50" ht="27.75" customHeight="1" x14ac:dyDescent="0.15">
      <c r="A115" s="280"/>
      <c r="B115" s="281"/>
      <c r="C115" s="281"/>
      <c r="D115" s="281"/>
      <c r="E115" s="281"/>
      <c r="F115" s="282"/>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9"/>
    </row>
    <row r="116" spans="1:50" ht="27.75" customHeight="1" x14ac:dyDescent="0.15">
      <c r="A116" s="280"/>
      <c r="B116" s="281"/>
      <c r="C116" s="281"/>
      <c r="D116" s="281"/>
      <c r="E116" s="281"/>
      <c r="F116" s="282"/>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9"/>
    </row>
    <row r="117" spans="1:50" ht="27.75" customHeight="1" x14ac:dyDescent="0.15">
      <c r="A117" s="280"/>
      <c r="B117" s="281"/>
      <c r="C117" s="281"/>
      <c r="D117" s="281"/>
      <c r="E117" s="281"/>
      <c r="F117" s="282"/>
      <c r="G117" s="37"/>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9"/>
    </row>
    <row r="118" spans="1:50" ht="27.75" customHeight="1" x14ac:dyDescent="0.15">
      <c r="A118" s="280"/>
      <c r="B118" s="281"/>
      <c r="C118" s="281"/>
      <c r="D118" s="281"/>
      <c r="E118" s="281"/>
      <c r="F118" s="282"/>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9"/>
    </row>
    <row r="119" spans="1:50" ht="27.75" customHeight="1" x14ac:dyDescent="0.15">
      <c r="A119" s="280"/>
      <c r="B119" s="281"/>
      <c r="C119" s="281"/>
      <c r="D119" s="281"/>
      <c r="E119" s="281"/>
      <c r="F119" s="282"/>
      <c r="G119" s="37"/>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9"/>
    </row>
    <row r="120" spans="1:50" ht="27.75" customHeight="1" x14ac:dyDescent="0.15">
      <c r="A120" s="280"/>
      <c r="B120" s="281"/>
      <c r="C120" s="281"/>
      <c r="D120" s="281"/>
      <c r="E120" s="281"/>
      <c r="F120" s="282"/>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9"/>
    </row>
    <row r="121" spans="1:50" ht="27.75" customHeight="1" x14ac:dyDescent="0.15">
      <c r="A121" s="280"/>
      <c r="B121" s="281"/>
      <c r="C121" s="281"/>
      <c r="D121" s="281"/>
      <c r="E121" s="281"/>
      <c r="F121" s="282"/>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9"/>
    </row>
    <row r="122" spans="1:50" ht="27.75" customHeight="1" x14ac:dyDescent="0.15">
      <c r="A122" s="280"/>
      <c r="B122" s="281"/>
      <c r="C122" s="281"/>
      <c r="D122" s="281"/>
      <c r="E122" s="281"/>
      <c r="F122" s="282"/>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9"/>
    </row>
    <row r="123" spans="1:50" ht="27.75" customHeight="1" x14ac:dyDescent="0.15">
      <c r="A123" s="280"/>
      <c r="B123" s="281"/>
      <c r="C123" s="281"/>
      <c r="D123" s="281"/>
      <c r="E123" s="281"/>
      <c r="F123" s="282"/>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9"/>
    </row>
    <row r="124" spans="1:50" ht="27.75" customHeight="1" x14ac:dyDescent="0.15">
      <c r="A124" s="280"/>
      <c r="B124" s="281"/>
      <c r="C124" s="281"/>
      <c r="D124" s="281"/>
      <c r="E124" s="281"/>
      <c r="F124" s="282"/>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7.75" customHeight="1" x14ac:dyDescent="0.15">
      <c r="A125" s="280"/>
      <c r="B125" s="281"/>
      <c r="C125" s="281"/>
      <c r="D125" s="281"/>
      <c r="E125" s="281"/>
      <c r="F125" s="282"/>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50" ht="27.75" customHeight="1" x14ac:dyDescent="0.15">
      <c r="A126" s="280"/>
      <c r="B126" s="281"/>
      <c r="C126" s="281"/>
      <c r="D126" s="281"/>
      <c r="E126" s="281"/>
      <c r="F126" s="282"/>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27.75" customHeight="1" x14ac:dyDescent="0.15">
      <c r="A127" s="280"/>
      <c r="B127" s="281"/>
      <c r="C127" s="281"/>
      <c r="D127" s="281"/>
      <c r="E127" s="281"/>
      <c r="F127" s="282"/>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7.75" customHeight="1" x14ac:dyDescent="0.15">
      <c r="A128" s="280"/>
      <c r="B128" s="281"/>
      <c r="C128" s="281"/>
      <c r="D128" s="281"/>
      <c r="E128" s="281"/>
      <c r="F128" s="282"/>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0" ht="27.75" customHeight="1" x14ac:dyDescent="0.15">
      <c r="A129" s="280"/>
      <c r="B129" s="281"/>
      <c r="C129" s="281"/>
      <c r="D129" s="281"/>
      <c r="E129" s="281"/>
      <c r="F129" s="282"/>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0" ht="27.75" customHeight="1" x14ac:dyDescent="0.15">
      <c r="A130" s="280"/>
      <c r="B130" s="281"/>
      <c r="C130" s="281"/>
      <c r="D130" s="281"/>
      <c r="E130" s="281"/>
      <c r="F130" s="282"/>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0" ht="27.75" customHeight="1" x14ac:dyDescent="0.15">
      <c r="A131" s="280"/>
      <c r="B131" s="281"/>
      <c r="C131" s="281"/>
      <c r="D131" s="281"/>
      <c r="E131" s="281"/>
      <c r="F131" s="282"/>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9"/>
    </row>
    <row r="132" spans="1:50" ht="77.25" customHeight="1" x14ac:dyDescent="0.15">
      <c r="A132" s="280"/>
      <c r="B132" s="281"/>
      <c r="C132" s="281"/>
      <c r="D132" s="281"/>
      <c r="E132" s="281"/>
      <c r="F132" s="282"/>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0" ht="45.75" customHeight="1" x14ac:dyDescent="0.15">
      <c r="A133" s="280"/>
      <c r="B133" s="281"/>
      <c r="C133" s="281"/>
      <c r="D133" s="281"/>
      <c r="E133" s="281"/>
      <c r="F133" s="282"/>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0" ht="17.25" customHeight="1" thickBot="1" x14ac:dyDescent="0.2">
      <c r="A134" s="283"/>
      <c r="B134" s="284"/>
      <c r="C134" s="284"/>
      <c r="D134" s="284"/>
      <c r="E134" s="284"/>
      <c r="F134" s="285"/>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0" ht="24.75" customHeight="1" x14ac:dyDescent="0.15">
      <c r="A135" s="286" t="s">
        <v>244</v>
      </c>
      <c r="B135" s="287"/>
      <c r="C135" s="287"/>
      <c r="D135" s="287"/>
      <c r="E135" s="287"/>
      <c r="F135" s="288"/>
      <c r="G135" s="265" t="s">
        <v>680</v>
      </c>
      <c r="H135" s="266"/>
      <c r="I135" s="266"/>
      <c r="J135" s="266"/>
      <c r="K135" s="266"/>
      <c r="L135" s="266"/>
      <c r="M135" s="266"/>
      <c r="N135" s="266"/>
      <c r="O135" s="266"/>
      <c r="P135" s="266"/>
      <c r="Q135" s="266"/>
      <c r="R135" s="266"/>
      <c r="S135" s="266"/>
      <c r="T135" s="266"/>
      <c r="U135" s="266"/>
      <c r="V135" s="266"/>
      <c r="W135" s="266"/>
      <c r="X135" s="266"/>
      <c r="Y135" s="266"/>
      <c r="Z135" s="266"/>
      <c r="AA135" s="266"/>
      <c r="AB135" s="267"/>
      <c r="AC135" s="265" t="s">
        <v>681</v>
      </c>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8"/>
    </row>
    <row r="136" spans="1:50" ht="24.75" customHeight="1" x14ac:dyDescent="0.15">
      <c r="A136" s="289"/>
      <c r="B136" s="290"/>
      <c r="C136" s="290"/>
      <c r="D136" s="290"/>
      <c r="E136" s="290"/>
      <c r="F136" s="291"/>
      <c r="G136" s="269" t="s">
        <v>14</v>
      </c>
      <c r="H136" s="270"/>
      <c r="I136" s="270"/>
      <c r="J136" s="270"/>
      <c r="K136" s="270"/>
      <c r="L136" s="271" t="s">
        <v>15</v>
      </c>
      <c r="M136" s="270"/>
      <c r="N136" s="270"/>
      <c r="O136" s="270"/>
      <c r="P136" s="270"/>
      <c r="Q136" s="270"/>
      <c r="R136" s="270"/>
      <c r="S136" s="270"/>
      <c r="T136" s="270"/>
      <c r="U136" s="270"/>
      <c r="V136" s="270"/>
      <c r="W136" s="270"/>
      <c r="X136" s="272"/>
      <c r="Y136" s="273" t="s">
        <v>16</v>
      </c>
      <c r="Z136" s="274"/>
      <c r="AA136" s="274"/>
      <c r="AB136" s="275"/>
      <c r="AC136" s="269" t="s">
        <v>14</v>
      </c>
      <c r="AD136" s="270"/>
      <c r="AE136" s="270"/>
      <c r="AF136" s="270"/>
      <c r="AG136" s="270"/>
      <c r="AH136" s="271" t="s">
        <v>15</v>
      </c>
      <c r="AI136" s="270"/>
      <c r="AJ136" s="270"/>
      <c r="AK136" s="270"/>
      <c r="AL136" s="270"/>
      <c r="AM136" s="270"/>
      <c r="AN136" s="270"/>
      <c r="AO136" s="270"/>
      <c r="AP136" s="270"/>
      <c r="AQ136" s="270"/>
      <c r="AR136" s="270"/>
      <c r="AS136" s="270"/>
      <c r="AT136" s="272"/>
      <c r="AU136" s="273" t="s">
        <v>16</v>
      </c>
      <c r="AV136" s="274"/>
      <c r="AW136" s="274"/>
      <c r="AX136" s="276"/>
    </row>
    <row r="137" spans="1:50" ht="24.75" customHeight="1" x14ac:dyDescent="0.15">
      <c r="A137" s="289"/>
      <c r="B137" s="290"/>
      <c r="C137" s="290"/>
      <c r="D137" s="290"/>
      <c r="E137" s="290"/>
      <c r="F137" s="291"/>
      <c r="G137" s="255" t="s">
        <v>634</v>
      </c>
      <c r="H137" s="256"/>
      <c r="I137" s="256"/>
      <c r="J137" s="256"/>
      <c r="K137" s="257"/>
      <c r="L137" s="258" t="s">
        <v>635</v>
      </c>
      <c r="M137" s="259"/>
      <c r="N137" s="259"/>
      <c r="O137" s="259"/>
      <c r="P137" s="259"/>
      <c r="Q137" s="259"/>
      <c r="R137" s="259"/>
      <c r="S137" s="259"/>
      <c r="T137" s="259"/>
      <c r="U137" s="259"/>
      <c r="V137" s="259"/>
      <c r="W137" s="259"/>
      <c r="X137" s="260"/>
      <c r="Y137" s="261">
        <v>7</v>
      </c>
      <c r="Z137" s="262"/>
      <c r="AA137" s="262"/>
      <c r="AB137" s="263"/>
      <c r="AC137" s="255" t="s">
        <v>634</v>
      </c>
      <c r="AD137" s="256"/>
      <c r="AE137" s="256"/>
      <c r="AF137" s="256"/>
      <c r="AG137" s="257"/>
      <c r="AH137" s="258" t="s">
        <v>635</v>
      </c>
      <c r="AI137" s="259"/>
      <c r="AJ137" s="259"/>
      <c r="AK137" s="259"/>
      <c r="AL137" s="259"/>
      <c r="AM137" s="259"/>
      <c r="AN137" s="259"/>
      <c r="AO137" s="259"/>
      <c r="AP137" s="259"/>
      <c r="AQ137" s="259"/>
      <c r="AR137" s="259"/>
      <c r="AS137" s="259"/>
      <c r="AT137" s="260"/>
      <c r="AU137" s="261">
        <v>7</v>
      </c>
      <c r="AV137" s="262"/>
      <c r="AW137" s="262"/>
      <c r="AX137" s="264"/>
    </row>
    <row r="138" spans="1:50" ht="24.75" customHeight="1" x14ac:dyDescent="0.15">
      <c r="A138" s="289"/>
      <c r="B138" s="290"/>
      <c r="C138" s="290"/>
      <c r="D138" s="290"/>
      <c r="E138" s="290"/>
      <c r="F138" s="291"/>
      <c r="G138" s="245" t="s">
        <v>636</v>
      </c>
      <c r="H138" s="246"/>
      <c r="I138" s="246"/>
      <c r="J138" s="246"/>
      <c r="K138" s="247"/>
      <c r="L138" s="248" t="s">
        <v>637</v>
      </c>
      <c r="M138" s="249"/>
      <c r="N138" s="249"/>
      <c r="O138" s="249"/>
      <c r="P138" s="249"/>
      <c r="Q138" s="249"/>
      <c r="R138" s="249"/>
      <c r="S138" s="249"/>
      <c r="T138" s="249"/>
      <c r="U138" s="249"/>
      <c r="V138" s="249"/>
      <c r="W138" s="249"/>
      <c r="X138" s="250"/>
      <c r="Y138" s="251">
        <v>6</v>
      </c>
      <c r="Z138" s="252"/>
      <c r="AA138" s="252"/>
      <c r="AB138" s="253"/>
      <c r="AC138" s="245" t="s">
        <v>636</v>
      </c>
      <c r="AD138" s="246"/>
      <c r="AE138" s="246"/>
      <c r="AF138" s="246"/>
      <c r="AG138" s="247"/>
      <c r="AH138" s="248" t="s">
        <v>637</v>
      </c>
      <c r="AI138" s="249"/>
      <c r="AJ138" s="249"/>
      <c r="AK138" s="249"/>
      <c r="AL138" s="249"/>
      <c r="AM138" s="249"/>
      <c r="AN138" s="249"/>
      <c r="AO138" s="249"/>
      <c r="AP138" s="249"/>
      <c r="AQ138" s="249"/>
      <c r="AR138" s="249"/>
      <c r="AS138" s="249"/>
      <c r="AT138" s="250"/>
      <c r="AU138" s="251">
        <v>1</v>
      </c>
      <c r="AV138" s="252"/>
      <c r="AW138" s="252"/>
      <c r="AX138" s="254"/>
    </row>
    <row r="139" spans="1:50" ht="24.75" customHeight="1" x14ac:dyDescent="0.15">
      <c r="A139" s="289"/>
      <c r="B139" s="290"/>
      <c r="C139" s="290"/>
      <c r="D139" s="290"/>
      <c r="E139" s="290"/>
      <c r="F139" s="291"/>
      <c r="G139" s="245" t="s">
        <v>638</v>
      </c>
      <c r="H139" s="246"/>
      <c r="I139" s="246"/>
      <c r="J139" s="246"/>
      <c r="K139" s="247"/>
      <c r="L139" s="248" t="s">
        <v>639</v>
      </c>
      <c r="M139" s="249"/>
      <c r="N139" s="249"/>
      <c r="O139" s="249"/>
      <c r="P139" s="249"/>
      <c r="Q139" s="249"/>
      <c r="R139" s="249"/>
      <c r="S139" s="249"/>
      <c r="T139" s="249"/>
      <c r="U139" s="249"/>
      <c r="V139" s="249"/>
      <c r="W139" s="249"/>
      <c r="X139" s="250"/>
      <c r="Y139" s="251">
        <v>4</v>
      </c>
      <c r="Z139" s="252"/>
      <c r="AA139" s="252"/>
      <c r="AB139" s="253"/>
      <c r="AC139" s="245" t="s">
        <v>642</v>
      </c>
      <c r="AD139" s="246"/>
      <c r="AE139" s="246"/>
      <c r="AF139" s="246"/>
      <c r="AG139" s="247"/>
      <c r="AH139" s="248" t="s">
        <v>643</v>
      </c>
      <c r="AI139" s="249"/>
      <c r="AJ139" s="249"/>
      <c r="AK139" s="249"/>
      <c r="AL139" s="249"/>
      <c r="AM139" s="249"/>
      <c r="AN139" s="249"/>
      <c r="AO139" s="249"/>
      <c r="AP139" s="249"/>
      <c r="AQ139" s="249"/>
      <c r="AR139" s="249"/>
      <c r="AS139" s="249"/>
      <c r="AT139" s="250"/>
      <c r="AU139" s="251">
        <v>1</v>
      </c>
      <c r="AV139" s="252"/>
      <c r="AW139" s="252"/>
      <c r="AX139" s="254"/>
    </row>
    <row r="140" spans="1:50" ht="24.75" customHeight="1" x14ac:dyDescent="0.15">
      <c r="A140" s="289"/>
      <c r="B140" s="290"/>
      <c r="C140" s="290"/>
      <c r="D140" s="290"/>
      <c r="E140" s="290"/>
      <c r="F140" s="291"/>
      <c r="G140" s="245" t="s">
        <v>640</v>
      </c>
      <c r="H140" s="246"/>
      <c r="I140" s="246"/>
      <c r="J140" s="246"/>
      <c r="K140" s="247"/>
      <c r="L140" s="248" t="s">
        <v>641</v>
      </c>
      <c r="M140" s="249"/>
      <c r="N140" s="249"/>
      <c r="O140" s="249"/>
      <c r="P140" s="249"/>
      <c r="Q140" s="249"/>
      <c r="R140" s="249"/>
      <c r="S140" s="249"/>
      <c r="T140" s="249"/>
      <c r="U140" s="249"/>
      <c r="V140" s="249"/>
      <c r="W140" s="249"/>
      <c r="X140" s="250"/>
      <c r="Y140" s="251">
        <v>1</v>
      </c>
      <c r="Z140" s="252"/>
      <c r="AA140" s="252"/>
      <c r="AB140" s="253"/>
      <c r="AC140" s="245"/>
      <c r="AD140" s="246"/>
      <c r="AE140" s="246"/>
      <c r="AF140" s="246"/>
      <c r="AG140" s="247"/>
      <c r="AH140" s="248"/>
      <c r="AI140" s="249"/>
      <c r="AJ140" s="249"/>
      <c r="AK140" s="249"/>
      <c r="AL140" s="249"/>
      <c r="AM140" s="249"/>
      <c r="AN140" s="249"/>
      <c r="AO140" s="249"/>
      <c r="AP140" s="249"/>
      <c r="AQ140" s="249"/>
      <c r="AR140" s="249"/>
      <c r="AS140" s="249"/>
      <c r="AT140" s="250"/>
      <c r="AU140" s="251"/>
      <c r="AV140" s="252"/>
      <c r="AW140" s="252"/>
      <c r="AX140" s="254"/>
    </row>
    <row r="141" spans="1:50" ht="24.75" customHeight="1" x14ac:dyDescent="0.15">
      <c r="A141" s="289"/>
      <c r="B141" s="290"/>
      <c r="C141" s="290"/>
      <c r="D141" s="290"/>
      <c r="E141" s="290"/>
      <c r="F141" s="291"/>
      <c r="G141" s="245" t="s">
        <v>642</v>
      </c>
      <c r="H141" s="246"/>
      <c r="I141" s="246"/>
      <c r="J141" s="246"/>
      <c r="K141" s="247"/>
      <c r="L141" s="248" t="s">
        <v>643</v>
      </c>
      <c r="M141" s="249"/>
      <c r="N141" s="249"/>
      <c r="O141" s="249"/>
      <c r="P141" s="249"/>
      <c r="Q141" s="249"/>
      <c r="R141" s="249"/>
      <c r="S141" s="249"/>
      <c r="T141" s="249"/>
      <c r="U141" s="249"/>
      <c r="V141" s="249"/>
      <c r="W141" s="249"/>
      <c r="X141" s="250"/>
      <c r="Y141" s="251">
        <v>2</v>
      </c>
      <c r="Z141" s="252"/>
      <c r="AA141" s="252"/>
      <c r="AB141" s="253"/>
      <c r="AC141" s="245"/>
      <c r="AD141" s="246"/>
      <c r="AE141" s="246"/>
      <c r="AF141" s="246"/>
      <c r="AG141" s="247"/>
      <c r="AH141" s="248"/>
      <c r="AI141" s="249"/>
      <c r="AJ141" s="249"/>
      <c r="AK141" s="249"/>
      <c r="AL141" s="249"/>
      <c r="AM141" s="249"/>
      <c r="AN141" s="249"/>
      <c r="AO141" s="249"/>
      <c r="AP141" s="249"/>
      <c r="AQ141" s="249"/>
      <c r="AR141" s="249"/>
      <c r="AS141" s="249"/>
      <c r="AT141" s="250"/>
      <c r="AU141" s="251"/>
      <c r="AV141" s="252"/>
      <c r="AW141" s="252"/>
      <c r="AX141" s="254"/>
    </row>
    <row r="142" spans="1:50" ht="24.75" customHeight="1" x14ac:dyDescent="0.15">
      <c r="A142" s="289"/>
      <c r="B142" s="290"/>
      <c r="C142" s="290"/>
      <c r="D142" s="290"/>
      <c r="E142" s="290"/>
      <c r="F142" s="291"/>
      <c r="G142" s="245"/>
      <c r="H142" s="246"/>
      <c r="I142" s="246"/>
      <c r="J142" s="246"/>
      <c r="K142" s="247"/>
      <c r="L142" s="248"/>
      <c r="M142" s="249"/>
      <c r="N142" s="249"/>
      <c r="O142" s="249"/>
      <c r="P142" s="249"/>
      <c r="Q142" s="249"/>
      <c r="R142" s="249"/>
      <c r="S142" s="249"/>
      <c r="T142" s="249"/>
      <c r="U142" s="249"/>
      <c r="V142" s="249"/>
      <c r="W142" s="249"/>
      <c r="X142" s="250"/>
      <c r="Y142" s="251"/>
      <c r="Z142" s="252"/>
      <c r="AA142" s="252"/>
      <c r="AB142" s="253"/>
      <c r="AC142" s="245"/>
      <c r="AD142" s="246"/>
      <c r="AE142" s="246"/>
      <c r="AF142" s="246"/>
      <c r="AG142" s="247"/>
      <c r="AH142" s="248"/>
      <c r="AI142" s="249"/>
      <c r="AJ142" s="249"/>
      <c r="AK142" s="249"/>
      <c r="AL142" s="249"/>
      <c r="AM142" s="249"/>
      <c r="AN142" s="249"/>
      <c r="AO142" s="249"/>
      <c r="AP142" s="249"/>
      <c r="AQ142" s="249"/>
      <c r="AR142" s="249"/>
      <c r="AS142" s="249"/>
      <c r="AT142" s="250"/>
      <c r="AU142" s="251"/>
      <c r="AV142" s="252"/>
      <c r="AW142" s="252"/>
      <c r="AX142" s="254"/>
    </row>
    <row r="143" spans="1:50" ht="24.75" customHeight="1" x14ac:dyDescent="0.15">
      <c r="A143" s="289"/>
      <c r="B143" s="290"/>
      <c r="C143" s="290"/>
      <c r="D143" s="290"/>
      <c r="E143" s="290"/>
      <c r="F143" s="291"/>
      <c r="G143" s="245"/>
      <c r="H143" s="246"/>
      <c r="I143" s="246"/>
      <c r="J143" s="246"/>
      <c r="K143" s="247"/>
      <c r="L143" s="248"/>
      <c r="M143" s="249"/>
      <c r="N143" s="249"/>
      <c r="O143" s="249"/>
      <c r="P143" s="249"/>
      <c r="Q143" s="249"/>
      <c r="R143" s="249"/>
      <c r="S143" s="249"/>
      <c r="T143" s="249"/>
      <c r="U143" s="249"/>
      <c r="V143" s="249"/>
      <c r="W143" s="249"/>
      <c r="X143" s="250"/>
      <c r="Y143" s="251"/>
      <c r="Z143" s="252"/>
      <c r="AA143" s="252"/>
      <c r="AB143" s="253"/>
      <c r="AC143" s="245"/>
      <c r="AD143" s="246"/>
      <c r="AE143" s="246"/>
      <c r="AF143" s="246"/>
      <c r="AG143" s="247"/>
      <c r="AH143" s="248"/>
      <c r="AI143" s="249"/>
      <c r="AJ143" s="249"/>
      <c r="AK143" s="249"/>
      <c r="AL143" s="249"/>
      <c r="AM143" s="249"/>
      <c r="AN143" s="249"/>
      <c r="AO143" s="249"/>
      <c r="AP143" s="249"/>
      <c r="AQ143" s="249"/>
      <c r="AR143" s="249"/>
      <c r="AS143" s="249"/>
      <c r="AT143" s="250"/>
      <c r="AU143" s="251"/>
      <c r="AV143" s="252"/>
      <c r="AW143" s="252"/>
      <c r="AX143" s="254"/>
    </row>
    <row r="144" spans="1:50" ht="24.75" customHeight="1" x14ac:dyDescent="0.15">
      <c r="A144" s="289"/>
      <c r="B144" s="290"/>
      <c r="C144" s="290"/>
      <c r="D144" s="290"/>
      <c r="E144" s="290"/>
      <c r="F144" s="291"/>
      <c r="G144" s="245"/>
      <c r="H144" s="246"/>
      <c r="I144" s="246"/>
      <c r="J144" s="246"/>
      <c r="K144" s="247"/>
      <c r="L144" s="248"/>
      <c r="M144" s="249"/>
      <c r="N144" s="249"/>
      <c r="O144" s="249"/>
      <c r="P144" s="249"/>
      <c r="Q144" s="249"/>
      <c r="R144" s="249"/>
      <c r="S144" s="249"/>
      <c r="T144" s="249"/>
      <c r="U144" s="249"/>
      <c r="V144" s="249"/>
      <c r="W144" s="249"/>
      <c r="X144" s="250"/>
      <c r="Y144" s="251"/>
      <c r="Z144" s="252"/>
      <c r="AA144" s="252"/>
      <c r="AB144" s="253"/>
      <c r="AC144" s="245"/>
      <c r="AD144" s="246"/>
      <c r="AE144" s="246"/>
      <c r="AF144" s="246"/>
      <c r="AG144" s="247"/>
      <c r="AH144" s="248"/>
      <c r="AI144" s="249"/>
      <c r="AJ144" s="249"/>
      <c r="AK144" s="249"/>
      <c r="AL144" s="249"/>
      <c r="AM144" s="249"/>
      <c r="AN144" s="249"/>
      <c r="AO144" s="249"/>
      <c r="AP144" s="249"/>
      <c r="AQ144" s="249"/>
      <c r="AR144" s="249"/>
      <c r="AS144" s="249"/>
      <c r="AT144" s="250"/>
      <c r="AU144" s="251"/>
      <c r="AV144" s="252"/>
      <c r="AW144" s="252"/>
      <c r="AX144" s="254"/>
    </row>
    <row r="145" spans="1:51" ht="24.75" customHeight="1" thickBot="1" x14ac:dyDescent="0.2">
      <c r="A145" s="289"/>
      <c r="B145" s="290"/>
      <c r="C145" s="290"/>
      <c r="D145" s="290"/>
      <c r="E145" s="290"/>
      <c r="F145" s="291"/>
      <c r="G145" s="236" t="s">
        <v>17</v>
      </c>
      <c r="H145" s="237"/>
      <c r="I145" s="237"/>
      <c r="J145" s="237"/>
      <c r="K145" s="237"/>
      <c r="L145" s="238"/>
      <c r="M145" s="239"/>
      <c r="N145" s="239"/>
      <c r="O145" s="239"/>
      <c r="P145" s="239"/>
      <c r="Q145" s="239"/>
      <c r="R145" s="239"/>
      <c r="S145" s="239"/>
      <c r="T145" s="239"/>
      <c r="U145" s="239"/>
      <c r="V145" s="239"/>
      <c r="W145" s="239"/>
      <c r="X145" s="240"/>
      <c r="Y145" s="241">
        <f>SUM(Y137:AB144)</f>
        <v>20</v>
      </c>
      <c r="Z145" s="242"/>
      <c r="AA145" s="242"/>
      <c r="AB145" s="243"/>
      <c r="AC145" s="236" t="s">
        <v>17</v>
      </c>
      <c r="AD145" s="237"/>
      <c r="AE145" s="237"/>
      <c r="AF145" s="237"/>
      <c r="AG145" s="237"/>
      <c r="AH145" s="238"/>
      <c r="AI145" s="239"/>
      <c r="AJ145" s="239"/>
      <c r="AK145" s="239"/>
      <c r="AL145" s="239"/>
      <c r="AM145" s="239"/>
      <c r="AN145" s="239"/>
      <c r="AO145" s="239"/>
      <c r="AP145" s="239"/>
      <c r="AQ145" s="239"/>
      <c r="AR145" s="239"/>
      <c r="AS145" s="239"/>
      <c r="AT145" s="240"/>
      <c r="AU145" s="241">
        <f>SUM(AU137:AX144)</f>
        <v>9</v>
      </c>
      <c r="AV145" s="242"/>
      <c r="AW145" s="242"/>
      <c r="AX145" s="244"/>
    </row>
    <row r="146" spans="1:51" ht="24.75" customHeight="1" x14ac:dyDescent="0.15">
      <c r="A146" s="289"/>
      <c r="B146" s="290"/>
      <c r="C146" s="290"/>
      <c r="D146" s="290"/>
      <c r="E146" s="290"/>
      <c r="F146" s="291"/>
      <c r="G146" s="265" t="s">
        <v>682</v>
      </c>
      <c r="H146" s="266"/>
      <c r="I146" s="266"/>
      <c r="J146" s="266"/>
      <c r="K146" s="266"/>
      <c r="L146" s="266"/>
      <c r="M146" s="266"/>
      <c r="N146" s="266"/>
      <c r="O146" s="266"/>
      <c r="P146" s="266"/>
      <c r="Q146" s="266"/>
      <c r="R146" s="266"/>
      <c r="S146" s="266"/>
      <c r="T146" s="266"/>
      <c r="U146" s="266"/>
      <c r="V146" s="266"/>
      <c r="W146" s="266"/>
      <c r="X146" s="266"/>
      <c r="Y146" s="266"/>
      <c r="Z146" s="266"/>
      <c r="AA146" s="266"/>
      <c r="AB146" s="267"/>
      <c r="AC146" s="265" t="s">
        <v>683</v>
      </c>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8"/>
      <c r="AY146">
        <f>COUNTA($G$148,$AC$148)</f>
        <v>2</v>
      </c>
    </row>
    <row r="147" spans="1:51" ht="24.75" customHeight="1" x14ac:dyDescent="0.15">
      <c r="A147" s="289"/>
      <c r="B147" s="290"/>
      <c r="C147" s="290"/>
      <c r="D147" s="290"/>
      <c r="E147" s="290"/>
      <c r="F147" s="291"/>
      <c r="G147" s="269" t="s">
        <v>14</v>
      </c>
      <c r="H147" s="270"/>
      <c r="I147" s="270"/>
      <c r="J147" s="270"/>
      <c r="K147" s="270"/>
      <c r="L147" s="271" t="s">
        <v>15</v>
      </c>
      <c r="M147" s="270"/>
      <c r="N147" s="270"/>
      <c r="O147" s="270"/>
      <c r="P147" s="270"/>
      <c r="Q147" s="270"/>
      <c r="R147" s="270"/>
      <c r="S147" s="270"/>
      <c r="T147" s="270"/>
      <c r="U147" s="270"/>
      <c r="V147" s="270"/>
      <c r="W147" s="270"/>
      <c r="X147" s="272"/>
      <c r="Y147" s="273" t="s">
        <v>16</v>
      </c>
      <c r="Z147" s="274"/>
      <c r="AA147" s="274"/>
      <c r="AB147" s="275"/>
      <c r="AC147" s="269" t="s">
        <v>14</v>
      </c>
      <c r="AD147" s="270"/>
      <c r="AE147" s="270"/>
      <c r="AF147" s="270"/>
      <c r="AG147" s="270"/>
      <c r="AH147" s="271" t="s">
        <v>15</v>
      </c>
      <c r="AI147" s="270"/>
      <c r="AJ147" s="270"/>
      <c r="AK147" s="270"/>
      <c r="AL147" s="270"/>
      <c r="AM147" s="270"/>
      <c r="AN147" s="270"/>
      <c r="AO147" s="270"/>
      <c r="AP147" s="270"/>
      <c r="AQ147" s="270"/>
      <c r="AR147" s="270"/>
      <c r="AS147" s="270"/>
      <c r="AT147" s="272"/>
      <c r="AU147" s="273" t="s">
        <v>16</v>
      </c>
      <c r="AV147" s="274"/>
      <c r="AW147" s="274"/>
      <c r="AX147" s="276"/>
      <c r="AY147">
        <f t="shared" ref="AY147:AY156" si="1">$AY$146</f>
        <v>2</v>
      </c>
    </row>
    <row r="148" spans="1:51" ht="24.75" customHeight="1" x14ac:dyDescent="0.15">
      <c r="A148" s="289"/>
      <c r="B148" s="290"/>
      <c r="C148" s="290"/>
      <c r="D148" s="290"/>
      <c r="E148" s="290"/>
      <c r="F148" s="291"/>
      <c r="G148" s="255" t="s">
        <v>644</v>
      </c>
      <c r="H148" s="256"/>
      <c r="I148" s="256"/>
      <c r="J148" s="256"/>
      <c r="K148" s="257"/>
      <c r="L148" s="258" t="s">
        <v>645</v>
      </c>
      <c r="M148" s="259"/>
      <c r="N148" s="259"/>
      <c r="O148" s="259"/>
      <c r="P148" s="259"/>
      <c r="Q148" s="259"/>
      <c r="R148" s="259"/>
      <c r="S148" s="259"/>
      <c r="T148" s="259"/>
      <c r="U148" s="259"/>
      <c r="V148" s="259"/>
      <c r="W148" s="259"/>
      <c r="X148" s="260"/>
      <c r="Y148" s="261">
        <v>3</v>
      </c>
      <c r="Z148" s="262"/>
      <c r="AA148" s="262"/>
      <c r="AB148" s="263"/>
      <c r="AC148" s="255" t="s">
        <v>652</v>
      </c>
      <c r="AD148" s="256"/>
      <c r="AE148" s="256"/>
      <c r="AF148" s="256"/>
      <c r="AG148" s="257"/>
      <c r="AH148" s="258" t="s">
        <v>653</v>
      </c>
      <c r="AI148" s="259"/>
      <c r="AJ148" s="259"/>
      <c r="AK148" s="259"/>
      <c r="AL148" s="259"/>
      <c r="AM148" s="259"/>
      <c r="AN148" s="259"/>
      <c r="AO148" s="259"/>
      <c r="AP148" s="259"/>
      <c r="AQ148" s="259"/>
      <c r="AR148" s="259"/>
      <c r="AS148" s="259"/>
      <c r="AT148" s="260"/>
      <c r="AU148" s="261">
        <v>2</v>
      </c>
      <c r="AV148" s="262"/>
      <c r="AW148" s="262"/>
      <c r="AX148" s="264"/>
      <c r="AY148">
        <f t="shared" si="1"/>
        <v>2</v>
      </c>
    </row>
    <row r="149" spans="1:51" ht="24.75" customHeight="1" x14ac:dyDescent="0.15">
      <c r="A149" s="289"/>
      <c r="B149" s="290"/>
      <c r="C149" s="290"/>
      <c r="D149" s="290"/>
      <c r="E149" s="290"/>
      <c r="F149" s="291"/>
      <c r="G149" s="245" t="s">
        <v>646</v>
      </c>
      <c r="H149" s="246"/>
      <c r="I149" s="246"/>
      <c r="J149" s="246"/>
      <c r="K149" s="247"/>
      <c r="L149" s="248" t="s">
        <v>647</v>
      </c>
      <c r="M149" s="249"/>
      <c r="N149" s="249"/>
      <c r="O149" s="249"/>
      <c r="P149" s="249"/>
      <c r="Q149" s="249"/>
      <c r="R149" s="249"/>
      <c r="S149" s="249"/>
      <c r="T149" s="249"/>
      <c r="U149" s="249"/>
      <c r="V149" s="249"/>
      <c r="W149" s="249"/>
      <c r="X149" s="250"/>
      <c r="Y149" s="251">
        <v>3</v>
      </c>
      <c r="Z149" s="252"/>
      <c r="AA149" s="252"/>
      <c r="AB149" s="253"/>
      <c r="AC149" s="245" t="s">
        <v>648</v>
      </c>
      <c r="AD149" s="246"/>
      <c r="AE149" s="246"/>
      <c r="AF149" s="246"/>
      <c r="AG149" s="247"/>
      <c r="AH149" s="248" t="s">
        <v>649</v>
      </c>
      <c r="AI149" s="249"/>
      <c r="AJ149" s="249"/>
      <c r="AK149" s="249"/>
      <c r="AL149" s="249"/>
      <c r="AM149" s="249"/>
      <c r="AN149" s="249"/>
      <c r="AO149" s="249"/>
      <c r="AP149" s="249"/>
      <c r="AQ149" s="249"/>
      <c r="AR149" s="249"/>
      <c r="AS149" s="249"/>
      <c r="AT149" s="250"/>
      <c r="AU149" s="251">
        <v>2</v>
      </c>
      <c r="AV149" s="252"/>
      <c r="AW149" s="252"/>
      <c r="AX149" s="254"/>
      <c r="AY149">
        <f t="shared" si="1"/>
        <v>2</v>
      </c>
    </row>
    <row r="150" spans="1:51" ht="24.75" customHeight="1" x14ac:dyDescent="0.15">
      <c r="A150" s="289"/>
      <c r="B150" s="290"/>
      <c r="C150" s="290"/>
      <c r="D150" s="290"/>
      <c r="E150" s="290"/>
      <c r="F150" s="291"/>
      <c r="G150" s="245" t="s">
        <v>648</v>
      </c>
      <c r="H150" s="246"/>
      <c r="I150" s="246"/>
      <c r="J150" s="246"/>
      <c r="K150" s="247"/>
      <c r="L150" s="248" t="s">
        <v>649</v>
      </c>
      <c r="M150" s="249"/>
      <c r="N150" s="249"/>
      <c r="O150" s="249"/>
      <c r="P150" s="249"/>
      <c r="Q150" s="249"/>
      <c r="R150" s="249"/>
      <c r="S150" s="249"/>
      <c r="T150" s="249"/>
      <c r="U150" s="249"/>
      <c r="V150" s="249"/>
      <c r="W150" s="249"/>
      <c r="X150" s="250"/>
      <c r="Y150" s="251">
        <v>1</v>
      </c>
      <c r="Z150" s="252"/>
      <c r="AA150" s="252"/>
      <c r="AB150" s="253"/>
      <c r="AC150" s="245" t="s">
        <v>654</v>
      </c>
      <c r="AD150" s="246"/>
      <c r="AE150" s="246"/>
      <c r="AF150" s="246"/>
      <c r="AG150" s="247"/>
      <c r="AH150" s="248" t="s">
        <v>655</v>
      </c>
      <c r="AI150" s="249"/>
      <c r="AJ150" s="249"/>
      <c r="AK150" s="249"/>
      <c r="AL150" s="249"/>
      <c r="AM150" s="249"/>
      <c r="AN150" s="249"/>
      <c r="AO150" s="249"/>
      <c r="AP150" s="249"/>
      <c r="AQ150" s="249"/>
      <c r="AR150" s="249"/>
      <c r="AS150" s="249"/>
      <c r="AT150" s="250"/>
      <c r="AU150" s="251">
        <v>1</v>
      </c>
      <c r="AV150" s="252"/>
      <c r="AW150" s="252"/>
      <c r="AX150" s="254"/>
      <c r="AY150">
        <f t="shared" si="1"/>
        <v>2</v>
      </c>
    </row>
    <row r="151" spans="1:51" ht="24.75" customHeight="1" x14ac:dyDescent="0.15">
      <c r="A151" s="289"/>
      <c r="B151" s="290"/>
      <c r="C151" s="290"/>
      <c r="D151" s="290"/>
      <c r="E151" s="290"/>
      <c r="F151" s="291"/>
      <c r="G151" s="245" t="s">
        <v>650</v>
      </c>
      <c r="H151" s="246"/>
      <c r="I151" s="246"/>
      <c r="J151" s="246"/>
      <c r="K151" s="247"/>
      <c r="L151" s="248" t="s">
        <v>651</v>
      </c>
      <c r="M151" s="249"/>
      <c r="N151" s="249"/>
      <c r="O151" s="249"/>
      <c r="P151" s="249"/>
      <c r="Q151" s="249"/>
      <c r="R151" s="249"/>
      <c r="S151" s="249"/>
      <c r="T151" s="249"/>
      <c r="U151" s="249"/>
      <c r="V151" s="249"/>
      <c r="W151" s="249"/>
      <c r="X151" s="250"/>
      <c r="Y151" s="251">
        <v>1</v>
      </c>
      <c r="Z151" s="252"/>
      <c r="AA151" s="252"/>
      <c r="AB151" s="253"/>
      <c r="AC151" s="245" t="s">
        <v>650</v>
      </c>
      <c r="AD151" s="246"/>
      <c r="AE151" s="246"/>
      <c r="AF151" s="246"/>
      <c r="AG151" s="247"/>
      <c r="AH151" s="248" t="s">
        <v>651</v>
      </c>
      <c r="AI151" s="249"/>
      <c r="AJ151" s="249"/>
      <c r="AK151" s="249"/>
      <c r="AL151" s="249"/>
      <c r="AM151" s="249"/>
      <c r="AN151" s="249"/>
      <c r="AO151" s="249"/>
      <c r="AP151" s="249"/>
      <c r="AQ151" s="249"/>
      <c r="AR151" s="249"/>
      <c r="AS151" s="249"/>
      <c r="AT151" s="250"/>
      <c r="AU151" s="251">
        <v>1</v>
      </c>
      <c r="AV151" s="252"/>
      <c r="AW151" s="252"/>
      <c r="AX151" s="254"/>
      <c r="AY151">
        <f t="shared" si="1"/>
        <v>2</v>
      </c>
    </row>
    <row r="152" spans="1:51" ht="24.75" customHeight="1" x14ac:dyDescent="0.15">
      <c r="A152" s="289"/>
      <c r="B152" s="290"/>
      <c r="C152" s="290"/>
      <c r="D152" s="290"/>
      <c r="E152" s="290"/>
      <c r="F152" s="291"/>
      <c r="G152" s="245"/>
      <c r="H152" s="246"/>
      <c r="I152" s="246"/>
      <c r="J152" s="246"/>
      <c r="K152" s="247"/>
      <c r="L152" s="248"/>
      <c r="M152" s="249"/>
      <c r="N152" s="249"/>
      <c r="O152" s="249"/>
      <c r="P152" s="249"/>
      <c r="Q152" s="249"/>
      <c r="R152" s="249"/>
      <c r="S152" s="249"/>
      <c r="T152" s="249"/>
      <c r="U152" s="249"/>
      <c r="V152" s="249"/>
      <c r="W152" s="249"/>
      <c r="X152" s="250"/>
      <c r="Y152" s="251"/>
      <c r="Z152" s="252"/>
      <c r="AA152" s="252"/>
      <c r="AB152" s="253"/>
      <c r="AC152" s="245"/>
      <c r="AD152" s="246"/>
      <c r="AE152" s="246"/>
      <c r="AF152" s="246"/>
      <c r="AG152" s="247"/>
      <c r="AH152" s="248"/>
      <c r="AI152" s="249"/>
      <c r="AJ152" s="249"/>
      <c r="AK152" s="249"/>
      <c r="AL152" s="249"/>
      <c r="AM152" s="249"/>
      <c r="AN152" s="249"/>
      <c r="AO152" s="249"/>
      <c r="AP152" s="249"/>
      <c r="AQ152" s="249"/>
      <c r="AR152" s="249"/>
      <c r="AS152" s="249"/>
      <c r="AT152" s="250"/>
      <c r="AU152" s="251"/>
      <c r="AV152" s="252"/>
      <c r="AW152" s="252"/>
      <c r="AX152" s="254"/>
      <c r="AY152">
        <f t="shared" si="1"/>
        <v>2</v>
      </c>
    </row>
    <row r="153" spans="1:51" ht="24.75" customHeight="1" x14ac:dyDescent="0.15">
      <c r="A153" s="289"/>
      <c r="B153" s="290"/>
      <c r="C153" s="290"/>
      <c r="D153" s="290"/>
      <c r="E153" s="290"/>
      <c r="F153" s="291"/>
      <c r="G153" s="245"/>
      <c r="H153" s="246"/>
      <c r="I153" s="246"/>
      <c r="J153" s="246"/>
      <c r="K153" s="247"/>
      <c r="L153" s="248"/>
      <c r="M153" s="249"/>
      <c r="N153" s="249"/>
      <c r="O153" s="249"/>
      <c r="P153" s="249"/>
      <c r="Q153" s="249"/>
      <c r="R153" s="249"/>
      <c r="S153" s="249"/>
      <c r="T153" s="249"/>
      <c r="U153" s="249"/>
      <c r="V153" s="249"/>
      <c r="W153" s="249"/>
      <c r="X153" s="250"/>
      <c r="Y153" s="251"/>
      <c r="Z153" s="252"/>
      <c r="AA153" s="252"/>
      <c r="AB153" s="253"/>
      <c r="AC153" s="245"/>
      <c r="AD153" s="246"/>
      <c r="AE153" s="246"/>
      <c r="AF153" s="246"/>
      <c r="AG153" s="247"/>
      <c r="AH153" s="248"/>
      <c r="AI153" s="249"/>
      <c r="AJ153" s="249"/>
      <c r="AK153" s="249"/>
      <c r="AL153" s="249"/>
      <c r="AM153" s="249"/>
      <c r="AN153" s="249"/>
      <c r="AO153" s="249"/>
      <c r="AP153" s="249"/>
      <c r="AQ153" s="249"/>
      <c r="AR153" s="249"/>
      <c r="AS153" s="249"/>
      <c r="AT153" s="250"/>
      <c r="AU153" s="251"/>
      <c r="AV153" s="252"/>
      <c r="AW153" s="252"/>
      <c r="AX153" s="254"/>
      <c r="AY153">
        <f t="shared" si="1"/>
        <v>2</v>
      </c>
    </row>
    <row r="154" spans="1:51" ht="24.75" customHeight="1" x14ac:dyDescent="0.15">
      <c r="A154" s="289"/>
      <c r="B154" s="290"/>
      <c r="C154" s="290"/>
      <c r="D154" s="290"/>
      <c r="E154" s="290"/>
      <c r="F154" s="291"/>
      <c r="G154" s="245"/>
      <c r="H154" s="246"/>
      <c r="I154" s="246"/>
      <c r="J154" s="246"/>
      <c r="K154" s="247"/>
      <c r="L154" s="248"/>
      <c r="M154" s="249"/>
      <c r="N154" s="249"/>
      <c r="O154" s="249"/>
      <c r="P154" s="249"/>
      <c r="Q154" s="249"/>
      <c r="R154" s="249"/>
      <c r="S154" s="249"/>
      <c r="T154" s="249"/>
      <c r="U154" s="249"/>
      <c r="V154" s="249"/>
      <c r="W154" s="249"/>
      <c r="X154" s="250"/>
      <c r="Y154" s="251"/>
      <c r="Z154" s="252"/>
      <c r="AA154" s="252"/>
      <c r="AB154" s="253"/>
      <c r="AC154" s="245"/>
      <c r="AD154" s="246"/>
      <c r="AE154" s="246"/>
      <c r="AF154" s="246"/>
      <c r="AG154" s="247"/>
      <c r="AH154" s="248"/>
      <c r="AI154" s="249"/>
      <c r="AJ154" s="249"/>
      <c r="AK154" s="249"/>
      <c r="AL154" s="249"/>
      <c r="AM154" s="249"/>
      <c r="AN154" s="249"/>
      <c r="AO154" s="249"/>
      <c r="AP154" s="249"/>
      <c r="AQ154" s="249"/>
      <c r="AR154" s="249"/>
      <c r="AS154" s="249"/>
      <c r="AT154" s="250"/>
      <c r="AU154" s="251"/>
      <c r="AV154" s="252"/>
      <c r="AW154" s="252"/>
      <c r="AX154" s="254"/>
      <c r="AY154">
        <f t="shared" si="1"/>
        <v>2</v>
      </c>
    </row>
    <row r="155" spans="1:51" ht="24.75" customHeight="1" x14ac:dyDescent="0.15">
      <c r="A155" s="289"/>
      <c r="B155" s="290"/>
      <c r="C155" s="290"/>
      <c r="D155" s="290"/>
      <c r="E155" s="290"/>
      <c r="F155" s="291"/>
      <c r="G155" s="245"/>
      <c r="H155" s="246"/>
      <c r="I155" s="246"/>
      <c r="J155" s="246"/>
      <c r="K155" s="247"/>
      <c r="L155" s="248"/>
      <c r="M155" s="249"/>
      <c r="N155" s="249"/>
      <c r="O155" s="249"/>
      <c r="P155" s="249"/>
      <c r="Q155" s="249"/>
      <c r="R155" s="249"/>
      <c r="S155" s="249"/>
      <c r="T155" s="249"/>
      <c r="U155" s="249"/>
      <c r="V155" s="249"/>
      <c r="W155" s="249"/>
      <c r="X155" s="250"/>
      <c r="Y155" s="251"/>
      <c r="Z155" s="252"/>
      <c r="AA155" s="252"/>
      <c r="AB155" s="253"/>
      <c r="AC155" s="245"/>
      <c r="AD155" s="246"/>
      <c r="AE155" s="246"/>
      <c r="AF155" s="246"/>
      <c r="AG155" s="247"/>
      <c r="AH155" s="248"/>
      <c r="AI155" s="249"/>
      <c r="AJ155" s="249"/>
      <c r="AK155" s="249"/>
      <c r="AL155" s="249"/>
      <c r="AM155" s="249"/>
      <c r="AN155" s="249"/>
      <c r="AO155" s="249"/>
      <c r="AP155" s="249"/>
      <c r="AQ155" s="249"/>
      <c r="AR155" s="249"/>
      <c r="AS155" s="249"/>
      <c r="AT155" s="250"/>
      <c r="AU155" s="251"/>
      <c r="AV155" s="252"/>
      <c r="AW155" s="252"/>
      <c r="AX155" s="254"/>
      <c r="AY155">
        <f t="shared" si="1"/>
        <v>2</v>
      </c>
    </row>
    <row r="156" spans="1:51" ht="24.75" customHeight="1" thickBot="1" x14ac:dyDescent="0.2">
      <c r="A156" s="289"/>
      <c r="B156" s="290"/>
      <c r="C156" s="290"/>
      <c r="D156" s="290"/>
      <c r="E156" s="290"/>
      <c r="F156" s="291"/>
      <c r="G156" s="236" t="s">
        <v>17</v>
      </c>
      <c r="H156" s="237"/>
      <c r="I156" s="237"/>
      <c r="J156" s="237"/>
      <c r="K156" s="237"/>
      <c r="L156" s="238"/>
      <c r="M156" s="239"/>
      <c r="N156" s="239"/>
      <c r="O156" s="239"/>
      <c r="P156" s="239"/>
      <c r="Q156" s="239"/>
      <c r="R156" s="239"/>
      <c r="S156" s="239"/>
      <c r="T156" s="239"/>
      <c r="U156" s="239"/>
      <c r="V156" s="239"/>
      <c r="W156" s="239"/>
      <c r="X156" s="240"/>
      <c r="Y156" s="241">
        <f>SUM(Y148:AB155)</f>
        <v>8</v>
      </c>
      <c r="Z156" s="242"/>
      <c r="AA156" s="242"/>
      <c r="AB156" s="243"/>
      <c r="AC156" s="236" t="s">
        <v>17</v>
      </c>
      <c r="AD156" s="237"/>
      <c r="AE156" s="237"/>
      <c r="AF156" s="237"/>
      <c r="AG156" s="237"/>
      <c r="AH156" s="238"/>
      <c r="AI156" s="239"/>
      <c r="AJ156" s="239"/>
      <c r="AK156" s="239"/>
      <c r="AL156" s="239"/>
      <c r="AM156" s="239"/>
      <c r="AN156" s="239"/>
      <c r="AO156" s="239"/>
      <c r="AP156" s="239"/>
      <c r="AQ156" s="239"/>
      <c r="AR156" s="239"/>
      <c r="AS156" s="239"/>
      <c r="AT156" s="240"/>
      <c r="AU156" s="241">
        <f>SUM(AU148:AX155)</f>
        <v>6</v>
      </c>
      <c r="AV156" s="242"/>
      <c r="AW156" s="242"/>
      <c r="AX156" s="244"/>
      <c r="AY156">
        <f t="shared" si="1"/>
        <v>2</v>
      </c>
    </row>
    <row r="157" spans="1:51" ht="24.75" customHeight="1" x14ac:dyDescent="0.15">
      <c r="A157" s="289"/>
      <c r="B157" s="290"/>
      <c r="C157" s="290"/>
      <c r="D157" s="290"/>
      <c r="E157" s="290"/>
      <c r="F157" s="291"/>
      <c r="G157" s="265" t="s">
        <v>684</v>
      </c>
      <c r="H157" s="266"/>
      <c r="I157" s="266"/>
      <c r="J157" s="266"/>
      <c r="K157" s="266"/>
      <c r="L157" s="266"/>
      <c r="M157" s="266"/>
      <c r="N157" s="266"/>
      <c r="O157" s="266"/>
      <c r="P157" s="266"/>
      <c r="Q157" s="266"/>
      <c r="R157" s="266"/>
      <c r="S157" s="266"/>
      <c r="T157" s="266"/>
      <c r="U157" s="266"/>
      <c r="V157" s="266"/>
      <c r="W157" s="266"/>
      <c r="X157" s="266"/>
      <c r="Y157" s="266"/>
      <c r="Z157" s="266"/>
      <c r="AA157" s="266"/>
      <c r="AB157" s="267"/>
      <c r="AC157" s="265" t="s">
        <v>685</v>
      </c>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8"/>
      <c r="AY157">
        <f>COUNTA($G$159,$AC$159)</f>
        <v>2</v>
      </c>
    </row>
    <row r="158" spans="1:51" ht="24.75" customHeight="1" x14ac:dyDescent="0.15">
      <c r="A158" s="289"/>
      <c r="B158" s="290"/>
      <c r="C158" s="290"/>
      <c r="D158" s="290"/>
      <c r="E158" s="290"/>
      <c r="F158" s="291"/>
      <c r="G158" s="269" t="s">
        <v>14</v>
      </c>
      <c r="H158" s="270"/>
      <c r="I158" s="270"/>
      <c r="J158" s="270"/>
      <c r="K158" s="270"/>
      <c r="L158" s="271" t="s">
        <v>15</v>
      </c>
      <c r="M158" s="270"/>
      <c r="N158" s="270"/>
      <c r="O158" s="270"/>
      <c r="P158" s="270"/>
      <c r="Q158" s="270"/>
      <c r="R158" s="270"/>
      <c r="S158" s="270"/>
      <c r="T158" s="270"/>
      <c r="U158" s="270"/>
      <c r="V158" s="270"/>
      <c r="W158" s="270"/>
      <c r="X158" s="272"/>
      <c r="Y158" s="273" t="s">
        <v>16</v>
      </c>
      <c r="Z158" s="274"/>
      <c r="AA158" s="274"/>
      <c r="AB158" s="275"/>
      <c r="AC158" s="269" t="s">
        <v>14</v>
      </c>
      <c r="AD158" s="270"/>
      <c r="AE158" s="270"/>
      <c r="AF158" s="270"/>
      <c r="AG158" s="270"/>
      <c r="AH158" s="271" t="s">
        <v>15</v>
      </c>
      <c r="AI158" s="270"/>
      <c r="AJ158" s="270"/>
      <c r="AK158" s="270"/>
      <c r="AL158" s="270"/>
      <c r="AM158" s="270"/>
      <c r="AN158" s="270"/>
      <c r="AO158" s="270"/>
      <c r="AP158" s="270"/>
      <c r="AQ158" s="270"/>
      <c r="AR158" s="270"/>
      <c r="AS158" s="270"/>
      <c r="AT158" s="272"/>
      <c r="AU158" s="273" t="s">
        <v>16</v>
      </c>
      <c r="AV158" s="274"/>
      <c r="AW158" s="274"/>
      <c r="AX158" s="276"/>
      <c r="AY158">
        <f t="shared" ref="AY158:AY167" si="2">$AY$157</f>
        <v>2</v>
      </c>
    </row>
    <row r="159" spans="1:51" ht="24.75" customHeight="1" x14ac:dyDescent="0.15">
      <c r="A159" s="289"/>
      <c r="B159" s="290"/>
      <c r="C159" s="290"/>
      <c r="D159" s="290"/>
      <c r="E159" s="290"/>
      <c r="F159" s="291"/>
      <c r="G159" s="255" t="s">
        <v>656</v>
      </c>
      <c r="H159" s="256"/>
      <c r="I159" s="256"/>
      <c r="J159" s="256"/>
      <c r="K159" s="257"/>
      <c r="L159" s="258" t="s">
        <v>657</v>
      </c>
      <c r="M159" s="259"/>
      <c r="N159" s="259"/>
      <c r="O159" s="259"/>
      <c r="P159" s="259"/>
      <c r="Q159" s="259"/>
      <c r="R159" s="259"/>
      <c r="S159" s="259"/>
      <c r="T159" s="259"/>
      <c r="U159" s="259"/>
      <c r="V159" s="259"/>
      <c r="W159" s="259"/>
      <c r="X159" s="260"/>
      <c r="Y159" s="261">
        <v>5</v>
      </c>
      <c r="Z159" s="262"/>
      <c r="AA159" s="262"/>
      <c r="AB159" s="263"/>
      <c r="AC159" s="255" t="s">
        <v>652</v>
      </c>
      <c r="AD159" s="256"/>
      <c r="AE159" s="256"/>
      <c r="AF159" s="256"/>
      <c r="AG159" s="257"/>
      <c r="AH159" s="258" t="s">
        <v>653</v>
      </c>
      <c r="AI159" s="259"/>
      <c r="AJ159" s="259"/>
      <c r="AK159" s="259"/>
      <c r="AL159" s="259"/>
      <c r="AM159" s="259"/>
      <c r="AN159" s="259"/>
      <c r="AO159" s="259"/>
      <c r="AP159" s="259"/>
      <c r="AQ159" s="259"/>
      <c r="AR159" s="259"/>
      <c r="AS159" s="259"/>
      <c r="AT159" s="260"/>
      <c r="AU159" s="261">
        <v>2</v>
      </c>
      <c r="AV159" s="262"/>
      <c r="AW159" s="262"/>
      <c r="AX159" s="264"/>
      <c r="AY159">
        <f t="shared" si="2"/>
        <v>2</v>
      </c>
    </row>
    <row r="160" spans="1:51" ht="24.75" customHeight="1" x14ac:dyDescent="0.15">
      <c r="A160" s="289"/>
      <c r="B160" s="290"/>
      <c r="C160" s="290"/>
      <c r="D160" s="290"/>
      <c r="E160" s="290"/>
      <c r="F160" s="291"/>
      <c r="G160" s="245"/>
      <c r="H160" s="246"/>
      <c r="I160" s="246"/>
      <c r="J160" s="246"/>
      <c r="K160" s="247"/>
      <c r="L160" s="248"/>
      <c r="M160" s="249"/>
      <c r="N160" s="249"/>
      <c r="O160" s="249"/>
      <c r="P160" s="249"/>
      <c r="Q160" s="249"/>
      <c r="R160" s="249"/>
      <c r="S160" s="249"/>
      <c r="T160" s="249"/>
      <c r="U160" s="249"/>
      <c r="V160" s="249"/>
      <c r="W160" s="249"/>
      <c r="X160" s="250"/>
      <c r="Y160" s="251"/>
      <c r="Z160" s="252"/>
      <c r="AA160" s="252"/>
      <c r="AB160" s="253"/>
      <c r="AC160" s="245" t="s">
        <v>648</v>
      </c>
      <c r="AD160" s="246"/>
      <c r="AE160" s="246"/>
      <c r="AF160" s="246"/>
      <c r="AG160" s="247"/>
      <c r="AH160" s="248" t="s">
        <v>658</v>
      </c>
      <c r="AI160" s="249"/>
      <c r="AJ160" s="249"/>
      <c r="AK160" s="249"/>
      <c r="AL160" s="249"/>
      <c r="AM160" s="249"/>
      <c r="AN160" s="249"/>
      <c r="AO160" s="249"/>
      <c r="AP160" s="249"/>
      <c r="AQ160" s="249"/>
      <c r="AR160" s="249"/>
      <c r="AS160" s="249"/>
      <c r="AT160" s="250"/>
      <c r="AU160" s="251">
        <v>2</v>
      </c>
      <c r="AV160" s="252"/>
      <c r="AW160" s="252"/>
      <c r="AX160" s="254"/>
      <c r="AY160">
        <f t="shared" si="2"/>
        <v>2</v>
      </c>
    </row>
    <row r="161" spans="1:51" ht="24.75" customHeight="1" x14ac:dyDescent="0.15">
      <c r="A161" s="289"/>
      <c r="B161" s="290"/>
      <c r="C161" s="290"/>
      <c r="D161" s="290"/>
      <c r="E161" s="290"/>
      <c r="F161" s="291"/>
      <c r="G161" s="245"/>
      <c r="H161" s="246"/>
      <c r="I161" s="246"/>
      <c r="J161" s="246"/>
      <c r="K161" s="247"/>
      <c r="L161" s="248"/>
      <c r="M161" s="249"/>
      <c r="N161" s="249"/>
      <c r="O161" s="249"/>
      <c r="P161" s="249"/>
      <c r="Q161" s="249"/>
      <c r="R161" s="249"/>
      <c r="S161" s="249"/>
      <c r="T161" s="249"/>
      <c r="U161" s="249"/>
      <c r="V161" s="249"/>
      <c r="W161" s="249"/>
      <c r="X161" s="250"/>
      <c r="Y161" s="251"/>
      <c r="Z161" s="252"/>
      <c r="AA161" s="252"/>
      <c r="AB161" s="253"/>
      <c r="AC161" s="245" t="s">
        <v>644</v>
      </c>
      <c r="AD161" s="246"/>
      <c r="AE161" s="246"/>
      <c r="AF161" s="246"/>
      <c r="AG161" s="247"/>
      <c r="AH161" s="248" t="s">
        <v>659</v>
      </c>
      <c r="AI161" s="249"/>
      <c r="AJ161" s="249"/>
      <c r="AK161" s="249"/>
      <c r="AL161" s="249"/>
      <c r="AM161" s="249"/>
      <c r="AN161" s="249"/>
      <c r="AO161" s="249"/>
      <c r="AP161" s="249"/>
      <c r="AQ161" s="249"/>
      <c r="AR161" s="249"/>
      <c r="AS161" s="249"/>
      <c r="AT161" s="250"/>
      <c r="AU161" s="251">
        <v>1</v>
      </c>
      <c r="AV161" s="252"/>
      <c r="AW161" s="252"/>
      <c r="AX161" s="254"/>
      <c r="AY161">
        <f t="shared" si="2"/>
        <v>2</v>
      </c>
    </row>
    <row r="162" spans="1:51" ht="24.75" customHeight="1" x14ac:dyDescent="0.15">
      <c r="A162" s="289"/>
      <c r="B162" s="290"/>
      <c r="C162" s="290"/>
      <c r="D162" s="290"/>
      <c r="E162" s="290"/>
      <c r="F162" s="291"/>
      <c r="G162" s="245"/>
      <c r="H162" s="246"/>
      <c r="I162" s="246"/>
      <c r="J162" s="246"/>
      <c r="K162" s="247"/>
      <c r="L162" s="248"/>
      <c r="M162" s="249"/>
      <c r="N162" s="249"/>
      <c r="O162" s="249"/>
      <c r="P162" s="249"/>
      <c r="Q162" s="249"/>
      <c r="R162" s="249"/>
      <c r="S162" s="249"/>
      <c r="T162" s="249"/>
      <c r="U162" s="249"/>
      <c r="V162" s="249"/>
      <c r="W162" s="249"/>
      <c r="X162" s="250"/>
      <c r="Y162" s="251"/>
      <c r="Z162" s="252"/>
      <c r="AA162" s="252"/>
      <c r="AB162" s="253"/>
      <c r="AC162" s="245"/>
      <c r="AD162" s="246"/>
      <c r="AE162" s="246"/>
      <c r="AF162" s="246"/>
      <c r="AG162" s="247"/>
      <c r="AH162" s="248"/>
      <c r="AI162" s="249"/>
      <c r="AJ162" s="249"/>
      <c r="AK162" s="249"/>
      <c r="AL162" s="249"/>
      <c r="AM162" s="249"/>
      <c r="AN162" s="249"/>
      <c r="AO162" s="249"/>
      <c r="AP162" s="249"/>
      <c r="AQ162" s="249"/>
      <c r="AR162" s="249"/>
      <c r="AS162" s="249"/>
      <c r="AT162" s="250"/>
      <c r="AU162" s="251"/>
      <c r="AV162" s="252"/>
      <c r="AW162" s="252"/>
      <c r="AX162" s="254"/>
      <c r="AY162">
        <f t="shared" si="2"/>
        <v>2</v>
      </c>
    </row>
    <row r="163" spans="1:51" ht="24.75" customHeight="1" x14ac:dyDescent="0.15">
      <c r="A163" s="289"/>
      <c r="B163" s="290"/>
      <c r="C163" s="290"/>
      <c r="D163" s="290"/>
      <c r="E163" s="290"/>
      <c r="F163" s="291"/>
      <c r="G163" s="245"/>
      <c r="H163" s="246"/>
      <c r="I163" s="246"/>
      <c r="J163" s="246"/>
      <c r="K163" s="247"/>
      <c r="L163" s="248"/>
      <c r="M163" s="249"/>
      <c r="N163" s="249"/>
      <c r="O163" s="249"/>
      <c r="P163" s="249"/>
      <c r="Q163" s="249"/>
      <c r="R163" s="249"/>
      <c r="S163" s="249"/>
      <c r="T163" s="249"/>
      <c r="U163" s="249"/>
      <c r="V163" s="249"/>
      <c r="W163" s="249"/>
      <c r="X163" s="250"/>
      <c r="Y163" s="251"/>
      <c r="Z163" s="252"/>
      <c r="AA163" s="252"/>
      <c r="AB163" s="253"/>
      <c r="AC163" s="245"/>
      <c r="AD163" s="246"/>
      <c r="AE163" s="246"/>
      <c r="AF163" s="246"/>
      <c r="AG163" s="247"/>
      <c r="AH163" s="248"/>
      <c r="AI163" s="249"/>
      <c r="AJ163" s="249"/>
      <c r="AK163" s="249"/>
      <c r="AL163" s="249"/>
      <c r="AM163" s="249"/>
      <c r="AN163" s="249"/>
      <c r="AO163" s="249"/>
      <c r="AP163" s="249"/>
      <c r="AQ163" s="249"/>
      <c r="AR163" s="249"/>
      <c r="AS163" s="249"/>
      <c r="AT163" s="250"/>
      <c r="AU163" s="251"/>
      <c r="AV163" s="252"/>
      <c r="AW163" s="252"/>
      <c r="AX163" s="254"/>
      <c r="AY163">
        <f t="shared" si="2"/>
        <v>2</v>
      </c>
    </row>
    <row r="164" spans="1:51" ht="24.75" customHeight="1" x14ac:dyDescent="0.15">
      <c r="A164" s="289"/>
      <c r="B164" s="290"/>
      <c r="C164" s="290"/>
      <c r="D164" s="290"/>
      <c r="E164" s="290"/>
      <c r="F164" s="291"/>
      <c r="G164" s="245"/>
      <c r="H164" s="246"/>
      <c r="I164" s="246"/>
      <c r="J164" s="246"/>
      <c r="K164" s="247"/>
      <c r="L164" s="248"/>
      <c r="M164" s="249"/>
      <c r="N164" s="249"/>
      <c r="O164" s="249"/>
      <c r="P164" s="249"/>
      <c r="Q164" s="249"/>
      <c r="R164" s="249"/>
      <c r="S164" s="249"/>
      <c r="T164" s="249"/>
      <c r="U164" s="249"/>
      <c r="V164" s="249"/>
      <c r="W164" s="249"/>
      <c r="X164" s="250"/>
      <c r="Y164" s="251"/>
      <c r="Z164" s="252"/>
      <c r="AA164" s="252"/>
      <c r="AB164" s="253"/>
      <c r="AC164" s="245"/>
      <c r="AD164" s="246"/>
      <c r="AE164" s="246"/>
      <c r="AF164" s="246"/>
      <c r="AG164" s="247"/>
      <c r="AH164" s="248"/>
      <c r="AI164" s="249"/>
      <c r="AJ164" s="249"/>
      <c r="AK164" s="249"/>
      <c r="AL164" s="249"/>
      <c r="AM164" s="249"/>
      <c r="AN164" s="249"/>
      <c r="AO164" s="249"/>
      <c r="AP164" s="249"/>
      <c r="AQ164" s="249"/>
      <c r="AR164" s="249"/>
      <c r="AS164" s="249"/>
      <c r="AT164" s="250"/>
      <c r="AU164" s="251"/>
      <c r="AV164" s="252"/>
      <c r="AW164" s="252"/>
      <c r="AX164" s="254"/>
      <c r="AY164">
        <f t="shared" si="2"/>
        <v>2</v>
      </c>
    </row>
    <row r="165" spans="1:51" ht="24.75" customHeight="1" x14ac:dyDescent="0.15">
      <c r="A165" s="289"/>
      <c r="B165" s="290"/>
      <c r="C165" s="290"/>
      <c r="D165" s="290"/>
      <c r="E165" s="290"/>
      <c r="F165" s="291"/>
      <c r="G165" s="245"/>
      <c r="H165" s="246"/>
      <c r="I165" s="246"/>
      <c r="J165" s="246"/>
      <c r="K165" s="247"/>
      <c r="L165" s="248"/>
      <c r="M165" s="249"/>
      <c r="N165" s="249"/>
      <c r="O165" s="249"/>
      <c r="P165" s="249"/>
      <c r="Q165" s="249"/>
      <c r="R165" s="249"/>
      <c r="S165" s="249"/>
      <c r="T165" s="249"/>
      <c r="U165" s="249"/>
      <c r="V165" s="249"/>
      <c r="W165" s="249"/>
      <c r="X165" s="250"/>
      <c r="Y165" s="251"/>
      <c r="Z165" s="252"/>
      <c r="AA165" s="252"/>
      <c r="AB165" s="253"/>
      <c r="AC165" s="245"/>
      <c r="AD165" s="246"/>
      <c r="AE165" s="246"/>
      <c r="AF165" s="246"/>
      <c r="AG165" s="247"/>
      <c r="AH165" s="248"/>
      <c r="AI165" s="249"/>
      <c r="AJ165" s="249"/>
      <c r="AK165" s="249"/>
      <c r="AL165" s="249"/>
      <c r="AM165" s="249"/>
      <c r="AN165" s="249"/>
      <c r="AO165" s="249"/>
      <c r="AP165" s="249"/>
      <c r="AQ165" s="249"/>
      <c r="AR165" s="249"/>
      <c r="AS165" s="249"/>
      <c r="AT165" s="250"/>
      <c r="AU165" s="251"/>
      <c r="AV165" s="252"/>
      <c r="AW165" s="252"/>
      <c r="AX165" s="254"/>
      <c r="AY165">
        <f t="shared" si="2"/>
        <v>2</v>
      </c>
    </row>
    <row r="166" spans="1:51" ht="24.75" customHeight="1" x14ac:dyDescent="0.15">
      <c r="A166" s="289"/>
      <c r="B166" s="290"/>
      <c r="C166" s="290"/>
      <c r="D166" s="290"/>
      <c r="E166" s="290"/>
      <c r="F166" s="291"/>
      <c r="G166" s="245"/>
      <c r="H166" s="246"/>
      <c r="I166" s="246"/>
      <c r="J166" s="246"/>
      <c r="K166" s="247"/>
      <c r="L166" s="248"/>
      <c r="M166" s="249"/>
      <c r="N166" s="249"/>
      <c r="O166" s="249"/>
      <c r="P166" s="249"/>
      <c r="Q166" s="249"/>
      <c r="R166" s="249"/>
      <c r="S166" s="249"/>
      <c r="T166" s="249"/>
      <c r="U166" s="249"/>
      <c r="V166" s="249"/>
      <c r="W166" s="249"/>
      <c r="X166" s="250"/>
      <c r="Y166" s="251"/>
      <c r="Z166" s="252"/>
      <c r="AA166" s="252"/>
      <c r="AB166" s="253"/>
      <c r="AC166" s="245"/>
      <c r="AD166" s="246"/>
      <c r="AE166" s="246"/>
      <c r="AF166" s="246"/>
      <c r="AG166" s="247"/>
      <c r="AH166" s="248"/>
      <c r="AI166" s="249"/>
      <c r="AJ166" s="249"/>
      <c r="AK166" s="249"/>
      <c r="AL166" s="249"/>
      <c r="AM166" s="249"/>
      <c r="AN166" s="249"/>
      <c r="AO166" s="249"/>
      <c r="AP166" s="249"/>
      <c r="AQ166" s="249"/>
      <c r="AR166" s="249"/>
      <c r="AS166" s="249"/>
      <c r="AT166" s="250"/>
      <c r="AU166" s="251"/>
      <c r="AV166" s="252"/>
      <c r="AW166" s="252"/>
      <c r="AX166" s="254"/>
      <c r="AY166">
        <f t="shared" si="2"/>
        <v>2</v>
      </c>
    </row>
    <row r="167" spans="1:51" ht="24.75" customHeight="1" x14ac:dyDescent="0.15">
      <c r="A167" s="289"/>
      <c r="B167" s="290"/>
      <c r="C167" s="290"/>
      <c r="D167" s="290"/>
      <c r="E167" s="290"/>
      <c r="F167" s="291"/>
      <c r="G167" s="236" t="s">
        <v>17</v>
      </c>
      <c r="H167" s="237"/>
      <c r="I167" s="237"/>
      <c r="J167" s="237"/>
      <c r="K167" s="237"/>
      <c r="L167" s="238"/>
      <c r="M167" s="239"/>
      <c r="N167" s="239"/>
      <c r="O167" s="239"/>
      <c r="P167" s="239"/>
      <c r="Q167" s="239"/>
      <c r="R167" s="239"/>
      <c r="S167" s="239"/>
      <c r="T167" s="239"/>
      <c r="U167" s="239"/>
      <c r="V167" s="239"/>
      <c r="W167" s="239"/>
      <c r="X167" s="240"/>
      <c r="Y167" s="241">
        <f>SUM(Y159:AB166)</f>
        <v>5</v>
      </c>
      <c r="Z167" s="242"/>
      <c r="AA167" s="242"/>
      <c r="AB167" s="243"/>
      <c r="AC167" s="236" t="s">
        <v>17</v>
      </c>
      <c r="AD167" s="237"/>
      <c r="AE167" s="237"/>
      <c r="AF167" s="237"/>
      <c r="AG167" s="237"/>
      <c r="AH167" s="238"/>
      <c r="AI167" s="239"/>
      <c r="AJ167" s="239"/>
      <c r="AK167" s="239"/>
      <c r="AL167" s="239"/>
      <c r="AM167" s="239"/>
      <c r="AN167" s="239"/>
      <c r="AO167" s="239"/>
      <c r="AP167" s="239"/>
      <c r="AQ167" s="239"/>
      <c r="AR167" s="239"/>
      <c r="AS167" s="239"/>
      <c r="AT167" s="240"/>
      <c r="AU167" s="241">
        <f>SUM(AU159:AX166)</f>
        <v>5</v>
      </c>
      <c r="AV167" s="242"/>
      <c r="AW167" s="242"/>
      <c r="AX167" s="244"/>
      <c r="AY167">
        <f t="shared" si="2"/>
        <v>2</v>
      </c>
    </row>
    <row r="168" spans="1:51" ht="24.75" customHeight="1" thickBot="1" x14ac:dyDescent="0.2">
      <c r="A168" s="231" t="s">
        <v>548</v>
      </c>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3"/>
      <c r="AL168" s="234" t="s">
        <v>218</v>
      </c>
      <c r="AM168" s="235"/>
      <c r="AN168" s="235"/>
      <c r="AO168" s="81" t="s">
        <v>217</v>
      </c>
      <c r="AP168" s="21"/>
      <c r="AQ168" s="21"/>
      <c r="AR168" s="21"/>
      <c r="AS168" s="21"/>
      <c r="AT168" s="21"/>
      <c r="AU168" s="21"/>
      <c r="AV168" s="21"/>
      <c r="AW168" s="21"/>
      <c r="AX168" s="22"/>
      <c r="AY168">
        <f>COUNTIF($AO$168,"☑")</f>
        <v>0</v>
      </c>
    </row>
    <row r="169" spans="1:51" ht="24.75" customHeight="1" x14ac:dyDescent="0.15">
      <c r="A169" s="4"/>
      <c r="B169" s="4"/>
      <c r="C169" s="4"/>
      <c r="D169" s="4"/>
      <c r="E169" s="4"/>
      <c r="F169" s="4"/>
      <c r="G169" s="7"/>
      <c r="H169" s="7"/>
      <c r="I169" s="7"/>
      <c r="J169" s="7"/>
      <c r="K169" s="7"/>
      <c r="L169" s="3"/>
      <c r="M169" s="7"/>
      <c r="N169" s="7"/>
      <c r="O169" s="7"/>
      <c r="P169" s="7"/>
      <c r="Q169" s="7"/>
      <c r="R169" s="7"/>
      <c r="S169" s="7"/>
      <c r="T169" s="7"/>
      <c r="U169" s="7"/>
      <c r="V169" s="7"/>
      <c r="W169" s="7"/>
      <c r="X169" s="7"/>
      <c r="Y169" s="8"/>
      <c r="Z169" s="8"/>
      <c r="AA169" s="8"/>
      <c r="AB169" s="8"/>
      <c r="AC169" s="7"/>
      <c r="AD169" s="7"/>
      <c r="AE169" s="7"/>
      <c r="AF169" s="7"/>
      <c r="AG169" s="7"/>
      <c r="AH169" s="3"/>
      <c r="AI169" s="7"/>
      <c r="AJ169" s="7"/>
      <c r="AK169" s="7"/>
      <c r="AL169" s="7"/>
      <c r="AM169" s="7"/>
      <c r="AN169" s="7"/>
      <c r="AO169" s="7"/>
      <c r="AP169" s="7"/>
      <c r="AQ169" s="7"/>
      <c r="AR169" s="7"/>
      <c r="AS169" s="7"/>
      <c r="AT169" s="7"/>
      <c r="AU169" s="8"/>
      <c r="AV169" s="8"/>
      <c r="AW169" s="8"/>
      <c r="AX169" s="8"/>
    </row>
    <row r="170" spans="1:51" ht="24.75" customHeight="1" x14ac:dyDescent="0.15"/>
    <row r="171" spans="1:51" ht="24.75" customHeight="1" x14ac:dyDescent="0.15">
      <c r="A171" s="9"/>
      <c r="B171" s="1" t="s">
        <v>25</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spans="1:51" ht="24.75" customHeight="1" x14ac:dyDescent="0.15">
      <c r="A172" s="9"/>
      <c r="B172" s="43" t="s">
        <v>226</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spans="1:51" ht="59.25" customHeight="1" x14ac:dyDescent="0.15">
      <c r="A173" s="202"/>
      <c r="B173" s="202"/>
      <c r="C173" s="202" t="s">
        <v>23</v>
      </c>
      <c r="D173" s="202"/>
      <c r="E173" s="202"/>
      <c r="F173" s="202"/>
      <c r="G173" s="202"/>
      <c r="H173" s="202"/>
      <c r="I173" s="202"/>
      <c r="J173" s="203" t="s">
        <v>189</v>
      </c>
      <c r="K173" s="204"/>
      <c r="L173" s="204"/>
      <c r="M173" s="204"/>
      <c r="N173" s="204"/>
      <c r="O173" s="204"/>
      <c r="P173" s="179" t="s">
        <v>24</v>
      </c>
      <c r="Q173" s="179"/>
      <c r="R173" s="179"/>
      <c r="S173" s="179"/>
      <c r="T173" s="179"/>
      <c r="U173" s="179"/>
      <c r="V173" s="179"/>
      <c r="W173" s="179"/>
      <c r="X173" s="179"/>
      <c r="Y173" s="205" t="s">
        <v>188</v>
      </c>
      <c r="Z173" s="206"/>
      <c r="AA173" s="206"/>
      <c r="AB173" s="206"/>
      <c r="AC173" s="203" t="s">
        <v>216</v>
      </c>
      <c r="AD173" s="203"/>
      <c r="AE173" s="203"/>
      <c r="AF173" s="203"/>
      <c r="AG173" s="203"/>
      <c r="AH173" s="205" t="s">
        <v>231</v>
      </c>
      <c r="AI173" s="202"/>
      <c r="AJ173" s="202"/>
      <c r="AK173" s="202"/>
      <c r="AL173" s="202" t="s">
        <v>18</v>
      </c>
      <c r="AM173" s="202"/>
      <c r="AN173" s="202"/>
      <c r="AO173" s="207"/>
      <c r="AP173" s="208" t="s">
        <v>190</v>
      </c>
      <c r="AQ173" s="208"/>
      <c r="AR173" s="208"/>
      <c r="AS173" s="208"/>
      <c r="AT173" s="208"/>
      <c r="AU173" s="208"/>
      <c r="AV173" s="208"/>
      <c r="AW173" s="208"/>
      <c r="AX173" s="208"/>
    </row>
    <row r="174" spans="1:51" ht="46.5" customHeight="1" x14ac:dyDescent="0.15">
      <c r="A174" s="213">
        <v>1</v>
      </c>
      <c r="B174" s="213">
        <v>1</v>
      </c>
      <c r="C174" s="214" t="s">
        <v>611</v>
      </c>
      <c r="D174" s="215"/>
      <c r="E174" s="215"/>
      <c r="F174" s="215"/>
      <c r="G174" s="215"/>
      <c r="H174" s="215"/>
      <c r="I174" s="215"/>
      <c r="J174" s="216">
        <v>1010005018655</v>
      </c>
      <c r="K174" s="217"/>
      <c r="L174" s="217"/>
      <c r="M174" s="217"/>
      <c r="N174" s="217"/>
      <c r="O174" s="217"/>
      <c r="P174" s="218" t="s">
        <v>612</v>
      </c>
      <c r="Q174" s="219"/>
      <c r="R174" s="219"/>
      <c r="S174" s="219"/>
      <c r="T174" s="219"/>
      <c r="U174" s="219"/>
      <c r="V174" s="219"/>
      <c r="W174" s="219"/>
      <c r="X174" s="219"/>
      <c r="Y174" s="220">
        <v>20</v>
      </c>
      <c r="Z174" s="221"/>
      <c r="AA174" s="221"/>
      <c r="AB174" s="222"/>
      <c r="AC174" s="224" t="s">
        <v>239</v>
      </c>
      <c r="AD174" s="225"/>
      <c r="AE174" s="225"/>
      <c r="AF174" s="225"/>
      <c r="AG174" s="225"/>
      <c r="AH174" s="229">
        <v>1</v>
      </c>
      <c r="AI174" s="230"/>
      <c r="AJ174" s="230"/>
      <c r="AK174" s="230"/>
      <c r="AL174" s="209" t="s">
        <v>256</v>
      </c>
      <c r="AM174" s="210"/>
      <c r="AN174" s="210"/>
      <c r="AO174" s="211"/>
      <c r="AP174" s="226" t="s">
        <v>673</v>
      </c>
      <c r="AQ174" s="227"/>
      <c r="AR174" s="227"/>
      <c r="AS174" s="227"/>
      <c r="AT174" s="227"/>
      <c r="AU174" s="227"/>
      <c r="AV174" s="227"/>
      <c r="AW174" s="227"/>
      <c r="AX174" s="228"/>
    </row>
    <row r="175" spans="1:51" ht="24.75" customHeight="1" x14ac:dyDescent="0.15">
      <c r="A175" s="47"/>
      <c r="B175" s="47"/>
      <c r="C175" s="47"/>
      <c r="D175" s="47"/>
      <c r="E175" s="47"/>
      <c r="F175" s="47"/>
      <c r="G175" s="47"/>
      <c r="H175" s="47"/>
      <c r="I175" s="47"/>
      <c r="J175" s="48"/>
      <c r="K175" s="48"/>
      <c r="L175" s="48"/>
      <c r="M175" s="48"/>
      <c r="N175" s="48"/>
      <c r="O175" s="48"/>
      <c r="P175" s="49"/>
      <c r="Q175" s="49"/>
      <c r="R175" s="49"/>
      <c r="S175" s="49"/>
      <c r="T175" s="49"/>
      <c r="U175" s="49"/>
      <c r="V175" s="49"/>
      <c r="W175" s="49"/>
      <c r="X175" s="49"/>
      <c r="Y175" s="50"/>
      <c r="Z175" s="50"/>
      <c r="AA175" s="50"/>
      <c r="AB175" s="50"/>
      <c r="AC175" s="50"/>
      <c r="AD175" s="50"/>
      <c r="AE175" s="50"/>
      <c r="AF175" s="50"/>
      <c r="AG175" s="50"/>
      <c r="AH175" s="50"/>
      <c r="AI175" s="50"/>
      <c r="AJ175" s="50"/>
      <c r="AK175" s="50"/>
      <c r="AL175" s="50"/>
      <c r="AM175" s="50"/>
      <c r="AN175" s="50"/>
      <c r="AO175" s="50"/>
      <c r="AP175" s="49"/>
      <c r="AQ175" s="49"/>
      <c r="AR175" s="49"/>
      <c r="AS175" s="49"/>
      <c r="AT175" s="49"/>
      <c r="AU175" s="49"/>
      <c r="AV175" s="49"/>
      <c r="AW175" s="49"/>
      <c r="AX175" s="49"/>
      <c r="AY175">
        <f>COUNTA($C$178)</f>
        <v>1</v>
      </c>
    </row>
    <row r="176" spans="1:51" ht="24.75" customHeight="1" x14ac:dyDescent="0.15">
      <c r="A176" s="47"/>
      <c r="B176" s="51" t="s">
        <v>162</v>
      </c>
      <c r="C176" s="47"/>
      <c r="D176" s="47"/>
      <c r="E176" s="47"/>
      <c r="F176" s="47"/>
      <c r="G176" s="47"/>
      <c r="H176" s="47"/>
      <c r="I176" s="47"/>
      <c r="J176" s="47"/>
      <c r="K176" s="47"/>
      <c r="L176" s="47"/>
      <c r="M176" s="47"/>
      <c r="N176" s="47"/>
      <c r="O176" s="47"/>
      <c r="P176" s="52"/>
      <c r="Q176" s="52"/>
      <c r="R176" s="52"/>
      <c r="S176" s="52"/>
      <c r="T176" s="52"/>
      <c r="U176" s="52"/>
      <c r="V176" s="52"/>
      <c r="W176" s="52"/>
      <c r="X176" s="52"/>
      <c r="Y176" s="53"/>
      <c r="Z176" s="53"/>
      <c r="AA176" s="53"/>
      <c r="AB176" s="53"/>
      <c r="AC176" s="53"/>
      <c r="AD176" s="53"/>
      <c r="AE176" s="53"/>
      <c r="AF176" s="53"/>
      <c r="AG176" s="53"/>
      <c r="AH176" s="53"/>
      <c r="AI176" s="53"/>
      <c r="AJ176" s="53"/>
      <c r="AK176" s="53"/>
      <c r="AL176" s="53"/>
      <c r="AM176" s="53"/>
      <c r="AN176" s="53"/>
      <c r="AO176" s="53"/>
      <c r="AP176" s="52"/>
      <c r="AQ176" s="52"/>
      <c r="AR176" s="52"/>
      <c r="AS176" s="52"/>
      <c r="AT176" s="52"/>
      <c r="AU176" s="52"/>
      <c r="AV176" s="52"/>
      <c r="AW176" s="52"/>
      <c r="AX176" s="52"/>
      <c r="AY176">
        <f>$AY$175</f>
        <v>1</v>
      </c>
    </row>
    <row r="177" spans="1:51" ht="59.25" customHeight="1" x14ac:dyDescent="0.15">
      <c r="A177" s="202"/>
      <c r="B177" s="202"/>
      <c r="C177" s="202" t="s">
        <v>23</v>
      </c>
      <c r="D177" s="202"/>
      <c r="E177" s="202"/>
      <c r="F177" s="202"/>
      <c r="G177" s="202"/>
      <c r="H177" s="202"/>
      <c r="I177" s="202"/>
      <c r="J177" s="203" t="s">
        <v>189</v>
      </c>
      <c r="K177" s="204"/>
      <c r="L177" s="204"/>
      <c r="M177" s="204"/>
      <c r="N177" s="204"/>
      <c r="O177" s="204"/>
      <c r="P177" s="179" t="s">
        <v>24</v>
      </c>
      <c r="Q177" s="179"/>
      <c r="R177" s="179"/>
      <c r="S177" s="179"/>
      <c r="T177" s="179"/>
      <c r="U177" s="179"/>
      <c r="V177" s="179"/>
      <c r="W177" s="179"/>
      <c r="X177" s="179"/>
      <c r="Y177" s="205" t="s">
        <v>188</v>
      </c>
      <c r="Z177" s="206"/>
      <c r="AA177" s="206"/>
      <c r="AB177" s="206"/>
      <c r="AC177" s="203" t="s">
        <v>216</v>
      </c>
      <c r="AD177" s="203"/>
      <c r="AE177" s="203"/>
      <c r="AF177" s="203"/>
      <c r="AG177" s="203"/>
      <c r="AH177" s="205" t="s">
        <v>231</v>
      </c>
      <c r="AI177" s="202"/>
      <c r="AJ177" s="202"/>
      <c r="AK177" s="202"/>
      <c r="AL177" s="202" t="s">
        <v>18</v>
      </c>
      <c r="AM177" s="202"/>
      <c r="AN177" s="202"/>
      <c r="AO177" s="207"/>
      <c r="AP177" s="208" t="s">
        <v>190</v>
      </c>
      <c r="AQ177" s="208"/>
      <c r="AR177" s="208"/>
      <c r="AS177" s="208"/>
      <c r="AT177" s="208"/>
      <c r="AU177" s="208"/>
      <c r="AV177" s="208"/>
      <c r="AW177" s="208"/>
      <c r="AX177" s="208"/>
      <c r="AY177">
        <f>$AY$175</f>
        <v>1</v>
      </c>
    </row>
    <row r="178" spans="1:51" ht="48" customHeight="1" x14ac:dyDescent="0.15">
      <c r="A178" s="213">
        <v>1</v>
      </c>
      <c r="B178" s="213">
        <v>1</v>
      </c>
      <c r="C178" s="214" t="s">
        <v>613</v>
      </c>
      <c r="D178" s="215"/>
      <c r="E178" s="215"/>
      <c r="F178" s="215"/>
      <c r="G178" s="215"/>
      <c r="H178" s="215"/>
      <c r="I178" s="215"/>
      <c r="J178" s="216">
        <v>2010001016851</v>
      </c>
      <c r="K178" s="217"/>
      <c r="L178" s="217"/>
      <c r="M178" s="217"/>
      <c r="N178" s="217"/>
      <c r="O178" s="217"/>
      <c r="P178" s="218" t="s">
        <v>614</v>
      </c>
      <c r="Q178" s="219"/>
      <c r="R178" s="219"/>
      <c r="S178" s="219"/>
      <c r="T178" s="219"/>
      <c r="U178" s="219"/>
      <c r="V178" s="219"/>
      <c r="W178" s="219"/>
      <c r="X178" s="219"/>
      <c r="Y178" s="220">
        <v>9</v>
      </c>
      <c r="Z178" s="221"/>
      <c r="AA178" s="221"/>
      <c r="AB178" s="222"/>
      <c r="AC178" s="224" t="s">
        <v>233</v>
      </c>
      <c r="AD178" s="225"/>
      <c r="AE178" s="225"/>
      <c r="AF178" s="225"/>
      <c r="AG178" s="225"/>
      <c r="AH178" s="229">
        <v>1</v>
      </c>
      <c r="AI178" s="230"/>
      <c r="AJ178" s="230"/>
      <c r="AK178" s="230"/>
      <c r="AL178" s="209" t="s">
        <v>256</v>
      </c>
      <c r="AM178" s="210"/>
      <c r="AN178" s="210"/>
      <c r="AO178" s="211"/>
      <c r="AP178" s="226" t="s">
        <v>673</v>
      </c>
      <c r="AQ178" s="227"/>
      <c r="AR178" s="227"/>
      <c r="AS178" s="227"/>
      <c r="AT178" s="227"/>
      <c r="AU178" s="227"/>
      <c r="AV178" s="227"/>
      <c r="AW178" s="227"/>
      <c r="AX178" s="228"/>
      <c r="AY178">
        <f>$AY$175</f>
        <v>1</v>
      </c>
    </row>
    <row r="179" spans="1:51" ht="24.75" customHeight="1" x14ac:dyDescent="0.15">
      <c r="A179" s="54"/>
      <c r="B179" s="54"/>
      <c r="C179" s="54"/>
      <c r="D179" s="54"/>
      <c r="E179" s="54"/>
      <c r="F179" s="54"/>
      <c r="G179" s="54"/>
      <c r="H179" s="54"/>
      <c r="I179" s="54"/>
      <c r="J179" s="54"/>
      <c r="K179" s="54"/>
      <c r="L179" s="54"/>
      <c r="M179" s="54"/>
      <c r="N179" s="54"/>
      <c r="O179" s="54"/>
      <c r="P179" s="55"/>
      <c r="Q179" s="55"/>
      <c r="R179" s="55"/>
      <c r="S179" s="55"/>
      <c r="T179" s="55"/>
      <c r="U179" s="55"/>
      <c r="V179" s="55"/>
      <c r="W179" s="55"/>
      <c r="X179" s="55"/>
      <c r="Y179" s="56"/>
      <c r="Z179" s="56"/>
      <c r="AA179" s="56"/>
      <c r="AB179" s="56"/>
      <c r="AC179" s="56"/>
      <c r="AD179" s="56"/>
      <c r="AE179" s="56"/>
      <c r="AF179" s="56"/>
      <c r="AG179" s="56"/>
      <c r="AH179" s="56"/>
      <c r="AI179" s="56"/>
      <c r="AJ179" s="56"/>
      <c r="AK179" s="56"/>
      <c r="AL179" s="56"/>
      <c r="AM179" s="56"/>
      <c r="AN179" s="56"/>
      <c r="AO179" s="56"/>
      <c r="AP179" s="55"/>
      <c r="AQ179" s="55"/>
      <c r="AR179" s="55"/>
      <c r="AS179" s="55"/>
      <c r="AT179" s="55"/>
      <c r="AU179" s="55"/>
      <c r="AV179" s="55"/>
      <c r="AW179" s="55"/>
      <c r="AX179" s="55"/>
      <c r="AY179">
        <f>COUNTA($C$182)</f>
        <v>1</v>
      </c>
    </row>
    <row r="180" spans="1:51" ht="24.75" customHeight="1" x14ac:dyDescent="0.15">
      <c r="A180" s="47"/>
      <c r="B180" s="51" t="s">
        <v>207</v>
      </c>
      <c r="C180" s="47"/>
      <c r="D180" s="47"/>
      <c r="E180" s="47"/>
      <c r="F180" s="47"/>
      <c r="G180" s="47"/>
      <c r="H180" s="47"/>
      <c r="I180" s="47"/>
      <c r="J180" s="47"/>
      <c r="K180" s="47"/>
      <c r="L180" s="47"/>
      <c r="M180" s="47"/>
      <c r="N180" s="47"/>
      <c r="O180" s="47"/>
      <c r="P180" s="52"/>
      <c r="Q180" s="52"/>
      <c r="R180" s="52"/>
      <c r="S180" s="52"/>
      <c r="T180" s="52"/>
      <c r="U180" s="52"/>
      <c r="V180" s="52"/>
      <c r="W180" s="52"/>
      <c r="X180" s="52"/>
      <c r="Y180" s="53"/>
      <c r="Z180" s="53"/>
      <c r="AA180" s="53"/>
      <c r="AB180" s="53"/>
      <c r="AC180" s="53"/>
      <c r="AD180" s="53"/>
      <c r="AE180" s="53"/>
      <c r="AF180" s="53"/>
      <c r="AG180" s="53"/>
      <c r="AH180" s="53"/>
      <c r="AI180" s="53"/>
      <c r="AJ180" s="53"/>
      <c r="AK180" s="53"/>
      <c r="AL180" s="53"/>
      <c r="AM180" s="53"/>
      <c r="AN180" s="53"/>
      <c r="AO180" s="53"/>
      <c r="AP180" s="52"/>
      <c r="AQ180" s="52"/>
      <c r="AR180" s="52"/>
      <c r="AS180" s="52"/>
      <c r="AT180" s="52"/>
      <c r="AU180" s="52"/>
      <c r="AV180" s="52"/>
      <c r="AW180" s="52"/>
      <c r="AX180" s="52"/>
      <c r="AY180">
        <f>$AY$179</f>
        <v>1</v>
      </c>
    </row>
    <row r="181" spans="1:51" ht="59.25" customHeight="1" x14ac:dyDescent="0.15">
      <c r="A181" s="202"/>
      <c r="B181" s="202"/>
      <c r="C181" s="202" t="s">
        <v>23</v>
      </c>
      <c r="D181" s="202"/>
      <c r="E181" s="202"/>
      <c r="F181" s="202"/>
      <c r="G181" s="202"/>
      <c r="H181" s="202"/>
      <c r="I181" s="202"/>
      <c r="J181" s="203" t="s">
        <v>189</v>
      </c>
      <c r="K181" s="204"/>
      <c r="L181" s="204"/>
      <c r="M181" s="204"/>
      <c r="N181" s="204"/>
      <c r="O181" s="204"/>
      <c r="P181" s="179" t="s">
        <v>24</v>
      </c>
      <c r="Q181" s="179"/>
      <c r="R181" s="179"/>
      <c r="S181" s="179"/>
      <c r="T181" s="179"/>
      <c r="U181" s="179"/>
      <c r="V181" s="179"/>
      <c r="W181" s="179"/>
      <c r="X181" s="179"/>
      <c r="Y181" s="205" t="s">
        <v>188</v>
      </c>
      <c r="Z181" s="206"/>
      <c r="AA181" s="206"/>
      <c r="AB181" s="206"/>
      <c r="AC181" s="203" t="s">
        <v>216</v>
      </c>
      <c r="AD181" s="203"/>
      <c r="AE181" s="203"/>
      <c r="AF181" s="203"/>
      <c r="AG181" s="203"/>
      <c r="AH181" s="205" t="s">
        <v>231</v>
      </c>
      <c r="AI181" s="202"/>
      <c r="AJ181" s="202"/>
      <c r="AK181" s="202"/>
      <c r="AL181" s="202" t="s">
        <v>18</v>
      </c>
      <c r="AM181" s="202"/>
      <c r="AN181" s="202"/>
      <c r="AO181" s="207"/>
      <c r="AP181" s="208" t="s">
        <v>190</v>
      </c>
      <c r="AQ181" s="208"/>
      <c r="AR181" s="208"/>
      <c r="AS181" s="208"/>
      <c r="AT181" s="208"/>
      <c r="AU181" s="208"/>
      <c r="AV181" s="208"/>
      <c r="AW181" s="208"/>
      <c r="AX181" s="208"/>
      <c r="AY181">
        <f>$AY$179</f>
        <v>1</v>
      </c>
    </row>
    <row r="182" spans="1:51" ht="48" customHeight="1" x14ac:dyDescent="0.15">
      <c r="A182" s="213">
        <v>1</v>
      </c>
      <c r="B182" s="213">
        <v>1</v>
      </c>
      <c r="C182" s="214" t="s">
        <v>615</v>
      </c>
      <c r="D182" s="215"/>
      <c r="E182" s="215"/>
      <c r="F182" s="215"/>
      <c r="G182" s="215"/>
      <c r="H182" s="215"/>
      <c r="I182" s="215"/>
      <c r="J182" s="216">
        <v>1010001100425</v>
      </c>
      <c r="K182" s="217"/>
      <c r="L182" s="217"/>
      <c r="M182" s="217"/>
      <c r="N182" s="217"/>
      <c r="O182" s="217"/>
      <c r="P182" s="218" t="s">
        <v>616</v>
      </c>
      <c r="Q182" s="219"/>
      <c r="R182" s="219"/>
      <c r="S182" s="219"/>
      <c r="T182" s="219"/>
      <c r="U182" s="219"/>
      <c r="V182" s="219"/>
      <c r="W182" s="219"/>
      <c r="X182" s="219"/>
      <c r="Y182" s="220">
        <v>8</v>
      </c>
      <c r="Z182" s="221"/>
      <c r="AA182" s="221"/>
      <c r="AB182" s="222"/>
      <c r="AC182" s="224" t="s">
        <v>233</v>
      </c>
      <c r="AD182" s="225"/>
      <c r="AE182" s="225"/>
      <c r="AF182" s="225"/>
      <c r="AG182" s="225"/>
      <c r="AH182" s="229">
        <v>1</v>
      </c>
      <c r="AI182" s="230"/>
      <c r="AJ182" s="230"/>
      <c r="AK182" s="230"/>
      <c r="AL182" s="209" t="s">
        <v>256</v>
      </c>
      <c r="AM182" s="210"/>
      <c r="AN182" s="210"/>
      <c r="AO182" s="211"/>
      <c r="AP182" s="226" t="s">
        <v>673</v>
      </c>
      <c r="AQ182" s="227"/>
      <c r="AR182" s="227"/>
      <c r="AS182" s="227"/>
      <c r="AT182" s="227"/>
      <c r="AU182" s="227"/>
      <c r="AV182" s="227"/>
      <c r="AW182" s="227"/>
      <c r="AX182" s="228"/>
      <c r="AY182">
        <f>$AY$179</f>
        <v>1</v>
      </c>
    </row>
    <row r="183" spans="1:51" ht="24.75" customHeight="1" x14ac:dyDescent="0.15">
      <c r="A183" s="54"/>
      <c r="B183" s="54"/>
      <c r="C183" s="54"/>
      <c r="D183" s="54"/>
      <c r="E183" s="54"/>
      <c r="F183" s="54"/>
      <c r="G183" s="54"/>
      <c r="H183" s="54"/>
      <c r="I183" s="54"/>
      <c r="J183" s="54"/>
      <c r="K183" s="54"/>
      <c r="L183" s="54"/>
      <c r="M183" s="54"/>
      <c r="N183" s="54"/>
      <c r="O183" s="54"/>
      <c r="P183" s="55"/>
      <c r="Q183" s="55"/>
      <c r="R183" s="55"/>
      <c r="S183" s="55"/>
      <c r="T183" s="55"/>
      <c r="U183" s="55"/>
      <c r="V183" s="55"/>
      <c r="W183" s="55"/>
      <c r="X183" s="55"/>
      <c r="Y183" s="56"/>
      <c r="Z183" s="56"/>
      <c r="AA183" s="56"/>
      <c r="AB183" s="56"/>
      <c r="AC183" s="56"/>
      <c r="AD183" s="56"/>
      <c r="AE183" s="56"/>
      <c r="AF183" s="56"/>
      <c r="AG183" s="56"/>
      <c r="AH183" s="56"/>
      <c r="AI183" s="56"/>
      <c r="AJ183" s="56"/>
      <c r="AK183" s="56"/>
      <c r="AL183" s="56"/>
      <c r="AM183" s="56"/>
      <c r="AN183" s="56"/>
      <c r="AO183" s="56"/>
      <c r="AP183" s="55"/>
      <c r="AQ183" s="55"/>
      <c r="AR183" s="55"/>
      <c r="AS183" s="55"/>
      <c r="AT183" s="55"/>
      <c r="AU183" s="55"/>
      <c r="AV183" s="55"/>
      <c r="AW183" s="55"/>
      <c r="AX183" s="55"/>
      <c r="AY183">
        <f>COUNTA($C$186)</f>
        <v>1</v>
      </c>
    </row>
    <row r="184" spans="1:51" ht="24.75" customHeight="1" x14ac:dyDescent="0.15">
      <c r="A184" s="47"/>
      <c r="B184" s="51" t="s">
        <v>163</v>
      </c>
      <c r="C184" s="47"/>
      <c r="D184" s="47"/>
      <c r="E184" s="47"/>
      <c r="F184" s="47"/>
      <c r="G184" s="47"/>
      <c r="H184" s="47"/>
      <c r="I184" s="47"/>
      <c r="J184" s="47"/>
      <c r="K184" s="47"/>
      <c r="L184" s="47"/>
      <c r="M184" s="47"/>
      <c r="N184" s="47"/>
      <c r="O184" s="47"/>
      <c r="P184" s="52"/>
      <c r="Q184" s="52"/>
      <c r="R184" s="52"/>
      <c r="S184" s="52"/>
      <c r="T184" s="52"/>
      <c r="U184" s="52"/>
      <c r="V184" s="52"/>
      <c r="W184" s="52"/>
      <c r="X184" s="52"/>
      <c r="Y184" s="53"/>
      <c r="Z184" s="53"/>
      <c r="AA184" s="53"/>
      <c r="AB184" s="53"/>
      <c r="AC184" s="53"/>
      <c r="AD184" s="53"/>
      <c r="AE184" s="53"/>
      <c r="AF184" s="53"/>
      <c r="AG184" s="53"/>
      <c r="AH184" s="53"/>
      <c r="AI184" s="53"/>
      <c r="AJ184" s="53"/>
      <c r="AK184" s="53"/>
      <c r="AL184" s="53"/>
      <c r="AM184" s="53"/>
      <c r="AN184" s="53"/>
      <c r="AO184" s="53"/>
      <c r="AP184" s="52"/>
      <c r="AQ184" s="52"/>
      <c r="AR184" s="52"/>
      <c r="AS184" s="52"/>
      <c r="AT184" s="52"/>
      <c r="AU184" s="52"/>
      <c r="AV184" s="52"/>
      <c r="AW184" s="52"/>
      <c r="AX184" s="52"/>
      <c r="AY184">
        <f>$AY$183</f>
        <v>1</v>
      </c>
    </row>
    <row r="185" spans="1:51" ht="59.25" customHeight="1" x14ac:dyDescent="0.15">
      <c r="A185" s="202"/>
      <c r="B185" s="202"/>
      <c r="C185" s="202" t="s">
        <v>23</v>
      </c>
      <c r="D185" s="202"/>
      <c r="E185" s="202"/>
      <c r="F185" s="202"/>
      <c r="G185" s="202"/>
      <c r="H185" s="202"/>
      <c r="I185" s="202"/>
      <c r="J185" s="203" t="s">
        <v>189</v>
      </c>
      <c r="K185" s="204"/>
      <c r="L185" s="204"/>
      <c r="M185" s="204"/>
      <c r="N185" s="204"/>
      <c r="O185" s="204"/>
      <c r="P185" s="179" t="s">
        <v>24</v>
      </c>
      <c r="Q185" s="179"/>
      <c r="R185" s="179"/>
      <c r="S185" s="179"/>
      <c r="T185" s="179"/>
      <c r="U185" s="179"/>
      <c r="V185" s="179"/>
      <c r="W185" s="179"/>
      <c r="X185" s="179"/>
      <c r="Y185" s="205" t="s">
        <v>188</v>
      </c>
      <c r="Z185" s="206"/>
      <c r="AA185" s="206"/>
      <c r="AB185" s="206"/>
      <c r="AC185" s="203" t="s">
        <v>216</v>
      </c>
      <c r="AD185" s="203"/>
      <c r="AE185" s="203"/>
      <c r="AF185" s="203"/>
      <c r="AG185" s="203"/>
      <c r="AH185" s="205" t="s">
        <v>231</v>
      </c>
      <c r="AI185" s="202"/>
      <c r="AJ185" s="202"/>
      <c r="AK185" s="202"/>
      <c r="AL185" s="202" t="s">
        <v>18</v>
      </c>
      <c r="AM185" s="202"/>
      <c r="AN185" s="202"/>
      <c r="AO185" s="207"/>
      <c r="AP185" s="208" t="s">
        <v>190</v>
      </c>
      <c r="AQ185" s="208"/>
      <c r="AR185" s="208"/>
      <c r="AS185" s="208"/>
      <c r="AT185" s="208"/>
      <c r="AU185" s="208"/>
      <c r="AV185" s="208"/>
      <c r="AW185" s="208"/>
      <c r="AX185" s="208"/>
      <c r="AY185">
        <f>$AY$183</f>
        <v>1</v>
      </c>
    </row>
    <row r="186" spans="1:51" ht="44.25" customHeight="1" x14ac:dyDescent="0.15">
      <c r="A186" s="213">
        <v>1</v>
      </c>
      <c r="B186" s="213">
        <v>1</v>
      </c>
      <c r="C186" s="214" t="s">
        <v>617</v>
      </c>
      <c r="D186" s="215"/>
      <c r="E186" s="215"/>
      <c r="F186" s="215"/>
      <c r="G186" s="215"/>
      <c r="H186" s="215"/>
      <c r="I186" s="215"/>
      <c r="J186" s="216">
        <v>8013401001509</v>
      </c>
      <c r="K186" s="217"/>
      <c r="L186" s="217"/>
      <c r="M186" s="217"/>
      <c r="N186" s="217"/>
      <c r="O186" s="217"/>
      <c r="P186" s="218" t="s">
        <v>629</v>
      </c>
      <c r="Q186" s="219"/>
      <c r="R186" s="219"/>
      <c r="S186" s="219"/>
      <c r="T186" s="219"/>
      <c r="U186" s="219"/>
      <c r="V186" s="219"/>
      <c r="W186" s="219"/>
      <c r="X186" s="219"/>
      <c r="Y186" s="220">
        <v>6</v>
      </c>
      <c r="Z186" s="221"/>
      <c r="AA186" s="221"/>
      <c r="AB186" s="222"/>
      <c r="AC186" s="224" t="s">
        <v>233</v>
      </c>
      <c r="AD186" s="225"/>
      <c r="AE186" s="225"/>
      <c r="AF186" s="225"/>
      <c r="AG186" s="225"/>
      <c r="AH186" s="229">
        <v>1</v>
      </c>
      <c r="AI186" s="230"/>
      <c r="AJ186" s="230"/>
      <c r="AK186" s="230"/>
      <c r="AL186" s="209" t="s">
        <v>256</v>
      </c>
      <c r="AM186" s="210"/>
      <c r="AN186" s="210"/>
      <c r="AO186" s="211"/>
      <c r="AP186" s="226" t="s">
        <v>673</v>
      </c>
      <c r="AQ186" s="227"/>
      <c r="AR186" s="227"/>
      <c r="AS186" s="227"/>
      <c r="AT186" s="227"/>
      <c r="AU186" s="227"/>
      <c r="AV186" s="227"/>
      <c r="AW186" s="227"/>
      <c r="AX186" s="228"/>
      <c r="AY186">
        <f>$AY$183</f>
        <v>1</v>
      </c>
    </row>
    <row r="187" spans="1:51" ht="24.75" customHeight="1" x14ac:dyDescent="0.15">
      <c r="A187" s="54"/>
      <c r="B187" s="54"/>
      <c r="C187" s="54"/>
      <c r="D187" s="54"/>
      <c r="E187" s="54"/>
      <c r="F187" s="54"/>
      <c r="G187" s="54"/>
      <c r="H187" s="54"/>
      <c r="I187" s="54"/>
      <c r="J187" s="54"/>
      <c r="K187" s="54"/>
      <c r="L187" s="54"/>
      <c r="M187" s="54"/>
      <c r="N187" s="54"/>
      <c r="O187" s="54"/>
      <c r="P187" s="55"/>
      <c r="Q187" s="55"/>
      <c r="R187" s="55"/>
      <c r="S187" s="55"/>
      <c r="T187" s="55"/>
      <c r="U187" s="55"/>
      <c r="V187" s="55"/>
      <c r="W187" s="55"/>
      <c r="X187" s="55"/>
      <c r="Y187" s="56"/>
      <c r="Z187" s="56"/>
      <c r="AA187" s="56"/>
      <c r="AB187" s="56"/>
      <c r="AC187" s="56"/>
      <c r="AD187" s="56"/>
      <c r="AE187" s="56"/>
      <c r="AF187" s="56"/>
      <c r="AG187" s="56"/>
      <c r="AH187" s="56"/>
      <c r="AI187" s="56"/>
      <c r="AJ187" s="56"/>
      <c r="AK187" s="56"/>
      <c r="AL187" s="56"/>
      <c r="AM187" s="56"/>
      <c r="AN187" s="56"/>
      <c r="AO187" s="56"/>
      <c r="AP187" s="55"/>
      <c r="AQ187" s="55"/>
      <c r="AR187" s="55"/>
      <c r="AS187" s="55"/>
      <c r="AT187" s="55"/>
      <c r="AU187" s="55"/>
      <c r="AV187" s="55"/>
      <c r="AW187" s="55"/>
      <c r="AX187" s="55"/>
      <c r="AY187">
        <f>COUNTA($C$190)</f>
        <v>1</v>
      </c>
    </row>
    <row r="188" spans="1:51" ht="24.75" customHeight="1" x14ac:dyDescent="0.15">
      <c r="A188" s="47"/>
      <c r="B188" s="51" t="s">
        <v>164</v>
      </c>
      <c r="C188" s="47"/>
      <c r="D188" s="47"/>
      <c r="E188" s="47"/>
      <c r="F188" s="47"/>
      <c r="G188" s="47"/>
      <c r="H188" s="47"/>
      <c r="I188" s="47"/>
      <c r="J188" s="47"/>
      <c r="K188" s="47"/>
      <c r="L188" s="47"/>
      <c r="M188" s="47"/>
      <c r="N188" s="47"/>
      <c r="O188" s="47"/>
      <c r="P188" s="52"/>
      <c r="Q188" s="52"/>
      <c r="R188" s="52"/>
      <c r="S188" s="52"/>
      <c r="T188" s="52"/>
      <c r="U188" s="52"/>
      <c r="V188" s="52"/>
      <c r="W188" s="52"/>
      <c r="X188" s="52"/>
      <c r="Y188" s="53"/>
      <c r="Z188" s="53"/>
      <c r="AA188" s="53"/>
      <c r="AB188" s="53"/>
      <c r="AC188" s="53"/>
      <c r="AD188" s="53"/>
      <c r="AE188" s="53"/>
      <c r="AF188" s="53"/>
      <c r="AG188" s="53"/>
      <c r="AH188" s="53"/>
      <c r="AI188" s="53"/>
      <c r="AJ188" s="53"/>
      <c r="AK188" s="53"/>
      <c r="AL188" s="53"/>
      <c r="AM188" s="53"/>
      <c r="AN188" s="53"/>
      <c r="AO188" s="53"/>
      <c r="AP188" s="52"/>
      <c r="AQ188" s="52"/>
      <c r="AR188" s="52"/>
      <c r="AS188" s="52"/>
      <c r="AT188" s="52"/>
      <c r="AU188" s="52"/>
      <c r="AV188" s="52"/>
      <c r="AW188" s="52"/>
      <c r="AX188" s="52"/>
      <c r="AY188">
        <f>$AY$187</f>
        <v>1</v>
      </c>
    </row>
    <row r="189" spans="1:51" ht="59.25" customHeight="1" x14ac:dyDescent="0.15">
      <c r="A189" s="202"/>
      <c r="B189" s="202"/>
      <c r="C189" s="202" t="s">
        <v>23</v>
      </c>
      <c r="D189" s="202"/>
      <c r="E189" s="202"/>
      <c r="F189" s="202"/>
      <c r="G189" s="202"/>
      <c r="H189" s="202"/>
      <c r="I189" s="202"/>
      <c r="J189" s="203" t="s">
        <v>189</v>
      </c>
      <c r="K189" s="204"/>
      <c r="L189" s="204"/>
      <c r="M189" s="204"/>
      <c r="N189" s="204"/>
      <c r="O189" s="204"/>
      <c r="P189" s="179" t="s">
        <v>24</v>
      </c>
      <c r="Q189" s="179"/>
      <c r="R189" s="179"/>
      <c r="S189" s="179"/>
      <c r="T189" s="179"/>
      <c r="U189" s="179"/>
      <c r="V189" s="179"/>
      <c r="W189" s="179"/>
      <c r="X189" s="179"/>
      <c r="Y189" s="205" t="s">
        <v>188</v>
      </c>
      <c r="Z189" s="206"/>
      <c r="AA189" s="206"/>
      <c r="AB189" s="206"/>
      <c r="AC189" s="203" t="s">
        <v>216</v>
      </c>
      <c r="AD189" s="203"/>
      <c r="AE189" s="203"/>
      <c r="AF189" s="203"/>
      <c r="AG189" s="203"/>
      <c r="AH189" s="205" t="s">
        <v>231</v>
      </c>
      <c r="AI189" s="202"/>
      <c r="AJ189" s="202"/>
      <c r="AK189" s="202"/>
      <c r="AL189" s="202" t="s">
        <v>18</v>
      </c>
      <c r="AM189" s="202"/>
      <c r="AN189" s="202"/>
      <c r="AO189" s="207"/>
      <c r="AP189" s="208" t="s">
        <v>190</v>
      </c>
      <c r="AQ189" s="208"/>
      <c r="AR189" s="208"/>
      <c r="AS189" s="208"/>
      <c r="AT189" s="208"/>
      <c r="AU189" s="208"/>
      <c r="AV189" s="208"/>
      <c r="AW189" s="208"/>
      <c r="AX189" s="208"/>
      <c r="AY189">
        <f>$AY$187</f>
        <v>1</v>
      </c>
    </row>
    <row r="190" spans="1:51" ht="44.25" customHeight="1" x14ac:dyDescent="0.15">
      <c r="A190" s="213">
        <v>1</v>
      </c>
      <c r="B190" s="213">
        <v>1</v>
      </c>
      <c r="C190" s="214" t="s">
        <v>618</v>
      </c>
      <c r="D190" s="215"/>
      <c r="E190" s="215"/>
      <c r="F190" s="215"/>
      <c r="G190" s="215"/>
      <c r="H190" s="215"/>
      <c r="I190" s="215"/>
      <c r="J190" s="216">
        <v>1010001112593</v>
      </c>
      <c r="K190" s="217"/>
      <c r="L190" s="217"/>
      <c r="M190" s="217"/>
      <c r="N190" s="217"/>
      <c r="O190" s="217"/>
      <c r="P190" s="218" t="s">
        <v>619</v>
      </c>
      <c r="Q190" s="219"/>
      <c r="R190" s="219"/>
      <c r="S190" s="219"/>
      <c r="T190" s="219"/>
      <c r="U190" s="219"/>
      <c r="V190" s="219"/>
      <c r="W190" s="219"/>
      <c r="X190" s="219"/>
      <c r="Y190" s="220">
        <v>5</v>
      </c>
      <c r="Z190" s="221"/>
      <c r="AA190" s="221"/>
      <c r="AB190" s="222"/>
      <c r="AC190" s="224" t="s">
        <v>232</v>
      </c>
      <c r="AD190" s="225"/>
      <c r="AE190" s="225"/>
      <c r="AF190" s="225"/>
      <c r="AG190" s="225"/>
      <c r="AH190" s="229">
        <v>1</v>
      </c>
      <c r="AI190" s="230"/>
      <c r="AJ190" s="230"/>
      <c r="AK190" s="230"/>
      <c r="AL190" s="209" t="s">
        <v>256</v>
      </c>
      <c r="AM190" s="210"/>
      <c r="AN190" s="210"/>
      <c r="AO190" s="211"/>
      <c r="AP190" s="226" t="s">
        <v>673</v>
      </c>
      <c r="AQ190" s="227"/>
      <c r="AR190" s="227"/>
      <c r="AS190" s="227"/>
      <c r="AT190" s="227"/>
      <c r="AU190" s="227"/>
      <c r="AV190" s="227"/>
      <c r="AW190" s="227"/>
      <c r="AX190" s="228"/>
      <c r="AY190">
        <f>$AY$187</f>
        <v>1</v>
      </c>
    </row>
    <row r="191" spans="1:51" ht="24.75" customHeight="1" x14ac:dyDescent="0.15">
      <c r="A191" s="54"/>
      <c r="B191" s="54"/>
      <c r="C191" s="54"/>
      <c r="D191" s="54"/>
      <c r="E191" s="54"/>
      <c r="F191" s="54"/>
      <c r="G191" s="54"/>
      <c r="H191" s="54"/>
      <c r="I191" s="54"/>
      <c r="J191" s="54"/>
      <c r="K191" s="54"/>
      <c r="L191" s="54"/>
      <c r="M191" s="54"/>
      <c r="N191" s="54"/>
      <c r="O191" s="54"/>
      <c r="P191" s="55"/>
      <c r="Q191" s="55"/>
      <c r="R191" s="55"/>
      <c r="S191" s="55"/>
      <c r="T191" s="55"/>
      <c r="U191" s="55"/>
      <c r="V191" s="55"/>
      <c r="W191" s="55"/>
      <c r="X191" s="55"/>
      <c r="Y191" s="56"/>
      <c r="Z191" s="56"/>
      <c r="AA191" s="56"/>
      <c r="AB191" s="56"/>
      <c r="AC191" s="56"/>
      <c r="AD191" s="56"/>
      <c r="AE191" s="56"/>
      <c r="AF191" s="56"/>
      <c r="AG191" s="56"/>
      <c r="AH191" s="56"/>
      <c r="AI191" s="56"/>
      <c r="AJ191" s="56"/>
      <c r="AK191" s="56"/>
      <c r="AL191" s="56"/>
      <c r="AM191" s="56"/>
      <c r="AN191" s="56"/>
      <c r="AO191" s="56"/>
      <c r="AP191" s="55"/>
      <c r="AQ191" s="55"/>
      <c r="AR191" s="55"/>
      <c r="AS191" s="55"/>
      <c r="AT191" s="55"/>
      <c r="AU191" s="55"/>
      <c r="AV191" s="55"/>
      <c r="AW191" s="55"/>
      <c r="AX191" s="55"/>
      <c r="AY191">
        <f>COUNTA($C$194)</f>
        <v>1</v>
      </c>
    </row>
    <row r="192" spans="1:51" ht="24.75" customHeight="1" x14ac:dyDescent="0.15">
      <c r="A192" s="47"/>
      <c r="B192" s="51" t="s">
        <v>165</v>
      </c>
      <c r="C192" s="47"/>
      <c r="D192" s="47"/>
      <c r="E192" s="47"/>
      <c r="F192" s="47"/>
      <c r="G192" s="47"/>
      <c r="H192" s="47"/>
      <c r="I192" s="47"/>
      <c r="J192" s="47"/>
      <c r="K192" s="47"/>
      <c r="L192" s="47"/>
      <c r="M192" s="47"/>
      <c r="N192" s="47"/>
      <c r="O192" s="47"/>
      <c r="P192" s="52"/>
      <c r="Q192" s="52"/>
      <c r="R192" s="52"/>
      <c r="S192" s="52"/>
      <c r="T192" s="52"/>
      <c r="U192" s="52"/>
      <c r="V192" s="52"/>
      <c r="W192" s="52"/>
      <c r="X192" s="52"/>
      <c r="Y192" s="53"/>
      <c r="Z192" s="53"/>
      <c r="AA192" s="53"/>
      <c r="AB192" s="53"/>
      <c r="AC192" s="53"/>
      <c r="AD192" s="53"/>
      <c r="AE192" s="53"/>
      <c r="AF192" s="53"/>
      <c r="AG192" s="53"/>
      <c r="AH192" s="53"/>
      <c r="AI192" s="53"/>
      <c r="AJ192" s="53"/>
      <c r="AK192" s="53"/>
      <c r="AL192" s="53"/>
      <c r="AM192" s="53"/>
      <c r="AN192" s="53"/>
      <c r="AO192" s="53"/>
      <c r="AP192" s="52"/>
      <c r="AQ192" s="52"/>
      <c r="AR192" s="52"/>
      <c r="AS192" s="52"/>
      <c r="AT192" s="52"/>
      <c r="AU192" s="52"/>
      <c r="AV192" s="52"/>
      <c r="AW192" s="52"/>
      <c r="AX192" s="52"/>
      <c r="AY192">
        <f>$AY$191</f>
        <v>1</v>
      </c>
    </row>
    <row r="193" spans="1:51" ht="59.25" customHeight="1" x14ac:dyDescent="0.15">
      <c r="A193" s="202"/>
      <c r="B193" s="202"/>
      <c r="C193" s="202" t="s">
        <v>23</v>
      </c>
      <c r="D193" s="202"/>
      <c r="E193" s="202"/>
      <c r="F193" s="202"/>
      <c r="G193" s="202"/>
      <c r="H193" s="202"/>
      <c r="I193" s="202"/>
      <c r="J193" s="203" t="s">
        <v>189</v>
      </c>
      <c r="K193" s="204"/>
      <c r="L193" s="204"/>
      <c r="M193" s="204"/>
      <c r="N193" s="204"/>
      <c r="O193" s="204"/>
      <c r="P193" s="179" t="s">
        <v>24</v>
      </c>
      <c r="Q193" s="179"/>
      <c r="R193" s="179"/>
      <c r="S193" s="179"/>
      <c r="T193" s="179"/>
      <c r="U193" s="179"/>
      <c r="V193" s="179"/>
      <c r="W193" s="179"/>
      <c r="X193" s="179"/>
      <c r="Y193" s="205" t="s">
        <v>188</v>
      </c>
      <c r="Z193" s="206"/>
      <c r="AA193" s="206"/>
      <c r="AB193" s="206"/>
      <c r="AC193" s="203" t="s">
        <v>216</v>
      </c>
      <c r="AD193" s="203"/>
      <c r="AE193" s="203"/>
      <c r="AF193" s="203"/>
      <c r="AG193" s="203"/>
      <c r="AH193" s="205" t="s">
        <v>231</v>
      </c>
      <c r="AI193" s="202"/>
      <c r="AJ193" s="202"/>
      <c r="AK193" s="202"/>
      <c r="AL193" s="202" t="s">
        <v>18</v>
      </c>
      <c r="AM193" s="202"/>
      <c r="AN193" s="202"/>
      <c r="AO193" s="207"/>
      <c r="AP193" s="208" t="s">
        <v>190</v>
      </c>
      <c r="AQ193" s="208"/>
      <c r="AR193" s="208"/>
      <c r="AS193" s="208"/>
      <c r="AT193" s="208"/>
      <c r="AU193" s="208"/>
      <c r="AV193" s="208"/>
      <c r="AW193" s="208"/>
      <c r="AX193" s="208"/>
      <c r="AY193">
        <f>$AY$191</f>
        <v>1</v>
      </c>
    </row>
    <row r="194" spans="1:51" ht="54" customHeight="1" x14ac:dyDescent="0.15">
      <c r="A194" s="213">
        <v>1</v>
      </c>
      <c r="B194" s="213">
        <v>1</v>
      </c>
      <c r="C194" s="214" t="s">
        <v>620</v>
      </c>
      <c r="D194" s="215"/>
      <c r="E194" s="215"/>
      <c r="F194" s="215"/>
      <c r="G194" s="215"/>
      <c r="H194" s="215"/>
      <c r="I194" s="215"/>
      <c r="J194" s="216">
        <v>5011101012993</v>
      </c>
      <c r="K194" s="217"/>
      <c r="L194" s="217"/>
      <c r="M194" s="217"/>
      <c r="N194" s="217"/>
      <c r="O194" s="217"/>
      <c r="P194" s="218" t="s">
        <v>621</v>
      </c>
      <c r="Q194" s="219"/>
      <c r="R194" s="219"/>
      <c r="S194" s="219"/>
      <c r="T194" s="219"/>
      <c r="U194" s="219"/>
      <c r="V194" s="219"/>
      <c r="W194" s="219"/>
      <c r="X194" s="219"/>
      <c r="Y194" s="220">
        <v>5</v>
      </c>
      <c r="Z194" s="221"/>
      <c r="AA194" s="221"/>
      <c r="AB194" s="222"/>
      <c r="AC194" s="224" t="s">
        <v>233</v>
      </c>
      <c r="AD194" s="225"/>
      <c r="AE194" s="225"/>
      <c r="AF194" s="225"/>
      <c r="AG194" s="225"/>
      <c r="AH194" s="229">
        <v>3</v>
      </c>
      <c r="AI194" s="230"/>
      <c r="AJ194" s="230"/>
      <c r="AK194" s="230"/>
      <c r="AL194" s="209" t="s">
        <v>256</v>
      </c>
      <c r="AM194" s="210"/>
      <c r="AN194" s="210"/>
      <c r="AO194" s="211"/>
      <c r="AP194" s="226" t="s">
        <v>673</v>
      </c>
      <c r="AQ194" s="227"/>
      <c r="AR194" s="227"/>
      <c r="AS194" s="227"/>
      <c r="AT194" s="227"/>
      <c r="AU194" s="227"/>
      <c r="AV194" s="227"/>
      <c r="AW194" s="227"/>
      <c r="AX194" s="228"/>
      <c r="AY194">
        <f>$AY$191</f>
        <v>1</v>
      </c>
    </row>
    <row r="195" spans="1:51" ht="24.75" customHeight="1" x14ac:dyDescent="0.15">
      <c r="A195" s="54"/>
      <c r="B195" s="54"/>
      <c r="C195" s="54"/>
      <c r="D195" s="54"/>
      <c r="E195" s="54"/>
      <c r="F195" s="54"/>
      <c r="G195" s="54"/>
      <c r="H195" s="54"/>
      <c r="I195" s="54"/>
      <c r="J195" s="54"/>
      <c r="K195" s="54"/>
      <c r="L195" s="54"/>
      <c r="M195" s="54"/>
      <c r="N195" s="54"/>
      <c r="O195" s="54"/>
      <c r="P195" s="55"/>
      <c r="Q195" s="55"/>
      <c r="R195" s="55"/>
      <c r="S195" s="55"/>
      <c r="T195" s="55"/>
      <c r="U195" s="55"/>
      <c r="V195" s="55"/>
      <c r="W195" s="55"/>
      <c r="X195" s="55"/>
      <c r="Y195" s="56"/>
      <c r="Z195" s="56"/>
      <c r="AA195" s="56"/>
      <c r="AB195" s="56"/>
      <c r="AC195" s="56"/>
      <c r="AD195" s="56"/>
      <c r="AE195" s="56"/>
      <c r="AF195" s="56"/>
      <c r="AG195" s="56"/>
      <c r="AH195" s="56"/>
      <c r="AI195" s="56"/>
      <c r="AJ195" s="56"/>
      <c r="AK195" s="56"/>
      <c r="AL195" s="56"/>
      <c r="AM195" s="56"/>
      <c r="AN195" s="56"/>
      <c r="AO195" s="56"/>
      <c r="AP195" s="55"/>
      <c r="AQ195" s="55"/>
      <c r="AR195" s="55"/>
      <c r="AS195" s="55"/>
      <c r="AT195" s="55"/>
      <c r="AU195" s="55"/>
      <c r="AV195" s="55"/>
      <c r="AW195" s="55"/>
      <c r="AX195" s="55"/>
      <c r="AY195">
        <f>COUNTA($C$198)</f>
        <v>1</v>
      </c>
    </row>
    <row r="196" spans="1:51" ht="24.75" customHeight="1" x14ac:dyDescent="0.15">
      <c r="A196" s="47"/>
      <c r="B196" s="51" t="s">
        <v>166</v>
      </c>
      <c r="C196" s="47"/>
      <c r="D196" s="47"/>
      <c r="E196" s="47"/>
      <c r="F196" s="47"/>
      <c r="G196" s="47"/>
      <c r="H196" s="47"/>
      <c r="I196" s="47"/>
      <c r="J196" s="47"/>
      <c r="K196" s="47"/>
      <c r="L196" s="47"/>
      <c r="M196" s="47"/>
      <c r="N196" s="47"/>
      <c r="O196" s="47"/>
      <c r="P196" s="52"/>
      <c r="Q196" s="52"/>
      <c r="R196" s="52"/>
      <c r="S196" s="52"/>
      <c r="T196" s="52"/>
      <c r="U196" s="52"/>
      <c r="V196" s="52"/>
      <c r="W196" s="52"/>
      <c r="X196" s="52"/>
      <c r="Y196" s="53"/>
      <c r="Z196" s="53"/>
      <c r="AA196" s="53"/>
      <c r="AB196" s="53"/>
      <c r="AC196" s="53"/>
      <c r="AD196" s="53"/>
      <c r="AE196" s="53"/>
      <c r="AF196" s="53"/>
      <c r="AG196" s="53"/>
      <c r="AH196" s="53"/>
      <c r="AI196" s="53"/>
      <c r="AJ196" s="53"/>
      <c r="AK196" s="53"/>
      <c r="AL196" s="53"/>
      <c r="AM196" s="53"/>
      <c r="AN196" s="53"/>
      <c r="AO196" s="53"/>
      <c r="AP196" s="52"/>
      <c r="AQ196" s="52"/>
      <c r="AR196" s="52"/>
      <c r="AS196" s="52"/>
      <c r="AT196" s="52"/>
      <c r="AU196" s="52"/>
      <c r="AV196" s="52"/>
      <c r="AW196" s="52"/>
      <c r="AX196" s="52"/>
      <c r="AY196">
        <f>$AY$195</f>
        <v>1</v>
      </c>
    </row>
    <row r="197" spans="1:51" ht="59.25" customHeight="1" x14ac:dyDescent="0.15">
      <c r="A197" s="202"/>
      <c r="B197" s="202"/>
      <c r="C197" s="202" t="s">
        <v>23</v>
      </c>
      <c r="D197" s="202"/>
      <c r="E197" s="202"/>
      <c r="F197" s="202"/>
      <c r="G197" s="202"/>
      <c r="H197" s="202"/>
      <c r="I197" s="202"/>
      <c r="J197" s="203" t="s">
        <v>189</v>
      </c>
      <c r="K197" s="204"/>
      <c r="L197" s="204"/>
      <c r="M197" s="204"/>
      <c r="N197" s="204"/>
      <c r="O197" s="204"/>
      <c r="P197" s="179" t="s">
        <v>24</v>
      </c>
      <c r="Q197" s="179"/>
      <c r="R197" s="179"/>
      <c r="S197" s="179"/>
      <c r="T197" s="179"/>
      <c r="U197" s="179"/>
      <c r="V197" s="179"/>
      <c r="W197" s="179"/>
      <c r="X197" s="179"/>
      <c r="Y197" s="205" t="s">
        <v>188</v>
      </c>
      <c r="Z197" s="206"/>
      <c r="AA197" s="206"/>
      <c r="AB197" s="206"/>
      <c r="AC197" s="203" t="s">
        <v>216</v>
      </c>
      <c r="AD197" s="203"/>
      <c r="AE197" s="203"/>
      <c r="AF197" s="203"/>
      <c r="AG197" s="203"/>
      <c r="AH197" s="205" t="s">
        <v>231</v>
      </c>
      <c r="AI197" s="202"/>
      <c r="AJ197" s="202"/>
      <c r="AK197" s="202"/>
      <c r="AL197" s="202" t="s">
        <v>18</v>
      </c>
      <c r="AM197" s="202"/>
      <c r="AN197" s="202"/>
      <c r="AO197" s="207"/>
      <c r="AP197" s="208" t="s">
        <v>190</v>
      </c>
      <c r="AQ197" s="208"/>
      <c r="AR197" s="208"/>
      <c r="AS197" s="208"/>
      <c r="AT197" s="208"/>
      <c r="AU197" s="208"/>
      <c r="AV197" s="208"/>
      <c r="AW197" s="208"/>
      <c r="AX197" s="208"/>
      <c r="AY197">
        <f>$AY$195</f>
        <v>1</v>
      </c>
    </row>
    <row r="198" spans="1:51" ht="45" customHeight="1" x14ac:dyDescent="0.15">
      <c r="A198" s="213">
        <v>1</v>
      </c>
      <c r="B198" s="213">
        <v>1</v>
      </c>
      <c r="C198" s="214" t="s">
        <v>622</v>
      </c>
      <c r="D198" s="215"/>
      <c r="E198" s="215"/>
      <c r="F198" s="215"/>
      <c r="G198" s="215"/>
      <c r="H198" s="215"/>
      <c r="I198" s="215"/>
      <c r="J198" s="216">
        <v>2011101037696</v>
      </c>
      <c r="K198" s="217"/>
      <c r="L198" s="217"/>
      <c r="M198" s="217"/>
      <c r="N198" s="217"/>
      <c r="O198" s="217"/>
      <c r="P198" s="218" t="s">
        <v>623</v>
      </c>
      <c r="Q198" s="219"/>
      <c r="R198" s="219"/>
      <c r="S198" s="219"/>
      <c r="T198" s="219"/>
      <c r="U198" s="219"/>
      <c r="V198" s="219"/>
      <c r="W198" s="219"/>
      <c r="X198" s="219"/>
      <c r="Y198" s="220">
        <v>1</v>
      </c>
      <c r="Z198" s="221"/>
      <c r="AA198" s="221"/>
      <c r="AB198" s="222"/>
      <c r="AC198" s="224" t="s">
        <v>238</v>
      </c>
      <c r="AD198" s="225"/>
      <c r="AE198" s="225"/>
      <c r="AF198" s="225"/>
      <c r="AG198" s="225"/>
      <c r="AH198" s="209" t="s">
        <v>256</v>
      </c>
      <c r="AI198" s="210"/>
      <c r="AJ198" s="210"/>
      <c r="AK198" s="211"/>
      <c r="AL198" s="209" t="s">
        <v>256</v>
      </c>
      <c r="AM198" s="210"/>
      <c r="AN198" s="210"/>
      <c r="AO198" s="211"/>
      <c r="AP198" s="212" t="s">
        <v>256</v>
      </c>
      <c r="AQ198" s="212"/>
      <c r="AR198" s="212"/>
      <c r="AS198" s="212"/>
      <c r="AT198" s="212"/>
      <c r="AU198" s="212"/>
      <c r="AV198" s="212"/>
      <c r="AW198" s="212"/>
      <c r="AX198" s="212"/>
      <c r="AY198">
        <f>$AY$195</f>
        <v>1</v>
      </c>
    </row>
    <row r="199" spans="1:51" ht="15" customHeight="1" x14ac:dyDescent="0.15">
      <c r="A199" s="54"/>
      <c r="B199" s="54"/>
      <c r="C199" s="54"/>
      <c r="D199" s="54"/>
      <c r="E199" s="54"/>
      <c r="F199" s="54"/>
      <c r="G199" s="54"/>
      <c r="H199" s="54"/>
      <c r="I199" s="54"/>
      <c r="J199" s="54"/>
      <c r="K199" s="54"/>
      <c r="L199" s="54"/>
      <c r="M199" s="54"/>
      <c r="N199" s="54"/>
      <c r="O199" s="54"/>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P199" s="55"/>
      <c r="AQ199" s="55"/>
      <c r="AR199" s="55"/>
      <c r="AS199" s="55"/>
      <c r="AT199" s="55"/>
      <c r="AU199" s="55"/>
      <c r="AV199" s="55"/>
      <c r="AW199" s="55"/>
      <c r="AX199" s="55"/>
      <c r="AY199">
        <f>COUNTA($C$202)</f>
        <v>1</v>
      </c>
    </row>
    <row r="200" spans="1:51" ht="24.75" customHeight="1" x14ac:dyDescent="0.15">
      <c r="A200" s="47"/>
      <c r="B200" s="51" t="s">
        <v>167</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f>$AY$199</f>
        <v>1</v>
      </c>
    </row>
    <row r="201" spans="1:51" ht="59.25" customHeight="1" x14ac:dyDescent="0.15">
      <c r="A201" s="202"/>
      <c r="B201" s="202"/>
      <c r="C201" s="202" t="s">
        <v>23</v>
      </c>
      <c r="D201" s="202"/>
      <c r="E201" s="202"/>
      <c r="F201" s="202"/>
      <c r="G201" s="202"/>
      <c r="H201" s="202"/>
      <c r="I201" s="202"/>
      <c r="J201" s="203" t="s">
        <v>189</v>
      </c>
      <c r="K201" s="204"/>
      <c r="L201" s="204"/>
      <c r="M201" s="204"/>
      <c r="N201" s="204"/>
      <c r="O201" s="204"/>
      <c r="P201" s="179" t="s">
        <v>24</v>
      </c>
      <c r="Q201" s="179"/>
      <c r="R201" s="179"/>
      <c r="S201" s="179"/>
      <c r="T201" s="179"/>
      <c r="U201" s="179"/>
      <c r="V201" s="179"/>
      <c r="W201" s="179"/>
      <c r="X201" s="179"/>
      <c r="Y201" s="205" t="s">
        <v>188</v>
      </c>
      <c r="Z201" s="206"/>
      <c r="AA201" s="206"/>
      <c r="AB201" s="206"/>
      <c r="AC201" s="203" t="s">
        <v>216</v>
      </c>
      <c r="AD201" s="203"/>
      <c r="AE201" s="203"/>
      <c r="AF201" s="203"/>
      <c r="AG201" s="203"/>
      <c r="AH201" s="205" t="s">
        <v>231</v>
      </c>
      <c r="AI201" s="202"/>
      <c r="AJ201" s="202"/>
      <c r="AK201" s="202"/>
      <c r="AL201" s="202" t="s">
        <v>18</v>
      </c>
      <c r="AM201" s="202"/>
      <c r="AN201" s="202"/>
      <c r="AO201" s="207"/>
      <c r="AP201" s="208" t="s">
        <v>190</v>
      </c>
      <c r="AQ201" s="208"/>
      <c r="AR201" s="208"/>
      <c r="AS201" s="208"/>
      <c r="AT201" s="208"/>
      <c r="AU201" s="208"/>
      <c r="AV201" s="208"/>
      <c r="AW201" s="208"/>
      <c r="AX201" s="208"/>
      <c r="AY201">
        <f>$AY$199</f>
        <v>1</v>
      </c>
    </row>
    <row r="202" spans="1:51" ht="41.25" customHeight="1" x14ac:dyDescent="0.15">
      <c r="A202" s="213">
        <v>1</v>
      </c>
      <c r="B202" s="213">
        <v>1</v>
      </c>
      <c r="C202" s="214" t="s">
        <v>625</v>
      </c>
      <c r="D202" s="215"/>
      <c r="E202" s="215"/>
      <c r="F202" s="215"/>
      <c r="G202" s="215"/>
      <c r="H202" s="215"/>
      <c r="I202" s="215"/>
      <c r="J202" s="216">
        <v>2011101036302</v>
      </c>
      <c r="K202" s="217"/>
      <c r="L202" s="217"/>
      <c r="M202" s="217"/>
      <c r="N202" s="217"/>
      <c r="O202" s="217"/>
      <c r="P202" s="218" t="s">
        <v>626</v>
      </c>
      <c r="Q202" s="219"/>
      <c r="R202" s="219"/>
      <c r="S202" s="219"/>
      <c r="T202" s="219"/>
      <c r="U202" s="219"/>
      <c r="V202" s="219"/>
      <c r="W202" s="219"/>
      <c r="X202" s="219"/>
      <c r="Y202" s="220">
        <v>1</v>
      </c>
      <c r="Z202" s="221"/>
      <c r="AA202" s="221"/>
      <c r="AB202" s="222"/>
      <c r="AC202" s="223" t="s">
        <v>238</v>
      </c>
      <c r="AD202" s="223"/>
      <c r="AE202" s="223"/>
      <c r="AF202" s="223"/>
      <c r="AG202" s="223"/>
      <c r="AH202" s="209" t="s">
        <v>256</v>
      </c>
      <c r="AI202" s="210"/>
      <c r="AJ202" s="210"/>
      <c r="AK202" s="211"/>
      <c r="AL202" s="209" t="s">
        <v>256</v>
      </c>
      <c r="AM202" s="210"/>
      <c r="AN202" s="210"/>
      <c r="AO202" s="211"/>
      <c r="AP202" s="212" t="s">
        <v>256</v>
      </c>
      <c r="AQ202" s="212"/>
      <c r="AR202" s="212"/>
      <c r="AS202" s="212"/>
      <c r="AT202" s="212"/>
      <c r="AU202" s="212"/>
      <c r="AV202" s="212"/>
      <c r="AW202" s="212"/>
      <c r="AX202" s="212"/>
      <c r="AY202">
        <f>$AY$199</f>
        <v>1</v>
      </c>
    </row>
    <row r="203" spans="1:51" ht="24.75" customHeight="1" x14ac:dyDescent="0.15">
      <c r="A203" s="131" t="s">
        <v>549</v>
      </c>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t="s">
        <v>218</v>
      </c>
      <c r="AM203" s="135"/>
      <c r="AN203" s="135"/>
      <c r="AO203" s="65" t="s">
        <v>624</v>
      </c>
      <c r="AP203" s="57"/>
      <c r="AQ203" s="57"/>
      <c r="AR203" s="57"/>
      <c r="AS203" s="57"/>
      <c r="AT203" s="57"/>
      <c r="AU203" s="57"/>
      <c r="AV203" s="57"/>
      <c r="AW203" s="57"/>
      <c r="AX203" s="58"/>
      <c r="AY203">
        <f>COUNTIF($AO$203,"☑")</f>
        <v>1</v>
      </c>
    </row>
  </sheetData>
  <sheetProtection formatRows="0"/>
  <dataConsolidate link="1"/>
  <mergeCells count="781">
    <mergeCell ref="AT95:AU95"/>
    <mergeCell ref="AV95:AW95"/>
    <mergeCell ref="A80:AX80"/>
    <mergeCell ref="A81:AX81"/>
    <mergeCell ref="A82:AX82"/>
    <mergeCell ref="A83:E83"/>
    <mergeCell ref="F83:AX83"/>
    <mergeCell ref="A84:AX84"/>
    <mergeCell ref="A78:B79"/>
    <mergeCell ref="C78:F78"/>
    <mergeCell ref="G78:AX78"/>
    <mergeCell ref="C79:F79"/>
    <mergeCell ref="G79:AX79"/>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G21:O21"/>
    <mergeCell ref="P21:V21"/>
    <mergeCell ref="W21:AC21"/>
    <mergeCell ref="AD21:AJ21"/>
    <mergeCell ref="AK21:AQ21"/>
    <mergeCell ref="AR21:AX21"/>
    <mergeCell ref="P17:V17"/>
    <mergeCell ref="W17:AC17"/>
    <mergeCell ref="AD17:AJ17"/>
    <mergeCell ref="AK17:AQ17"/>
    <mergeCell ref="AR17:AX17"/>
    <mergeCell ref="G13:H18"/>
    <mergeCell ref="AK14:AQ14"/>
    <mergeCell ref="AR14:AX14"/>
    <mergeCell ref="I15:O15"/>
    <mergeCell ref="W14:AC14"/>
    <mergeCell ref="AD14:AJ14"/>
    <mergeCell ref="P15:V15"/>
    <mergeCell ref="P14:V14"/>
    <mergeCell ref="G20:O20"/>
    <mergeCell ref="P20:V20"/>
    <mergeCell ref="W20:AC20"/>
    <mergeCell ref="AD20:AJ20"/>
    <mergeCell ref="AK20:AQ20"/>
    <mergeCell ref="AR20:AX20"/>
    <mergeCell ref="I16:O16"/>
    <mergeCell ref="P16:V16"/>
    <mergeCell ref="W16:AC16"/>
    <mergeCell ref="AD16:AJ16"/>
    <mergeCell ref="AK16:AQ16"/>
    <mergeCell ref="AR16:AX16"/>
    <mergeCell ref="A38:F38"/>
    <mergeCell ref="G38:AX38"/>
    <mergeCell ref="P26:V26"/>
    <mergeCell ref="W26:AC26"/>
    <mergeCell ref="AB35:AD35"/>
    <mergeCell ref="AE35:AH35"/>
    <mergeCell ref="AM32:AP32"/>
    <mergeCell ref="AQ32:AT32"/>
    <mergeCell ref="A22:F29"/>
    <mergeCell ref="G22:O22"/>
    <mergeCell ref="P22:V22"/>
    <mergeCell ref="W22:AC22"/>
    <mergeCell ref="G23:O23"/>
    <mergeCell ref="P23:V23"/>
    <mergeCell ref="W23:AC23"/>
    <mergeCell ref="W28:AC28"/>
    <mergeCell ref="AU32:AX32"/>
    <mergeCell ref="AD22:AX22"/>
    <mergeCell ref="G24:O24"/>
    <mergeCell ref="G28:O28"/>
    <mergeCell ref="P28:V28"/>
    <mergeCell ref="W25:AC25"/>
    <mergeCell ref="G26:O26"/>
    <mergeCell ref="G27:O27"/>
    <mergeCell ref="P27:V27"/>
    <mergeCell ref="W27:AC27"/>
    <mergeCell ref="P24:V24"/>
    <mergeCell ref="W24:AC24"/>
    <mergeCell ref="G25:O25"/>
    <mergeCell ref="P25:V25"/>
    <mergeCell ref="AI31:AL31"/>
    <mergeCell ref="AM31:AP31"/>
    <mergeCell ref="AQ31:AT31"/>
    <mergeCell ref="AU31:AX31"/>
    <mergeCell ref="AI32:AL32"/>
    <mergeCell ref="A42:F42"/>
    <mergeCell ref="G42:AX42"/>
    <mergeCell ref="G29:O29"/>
    <mergeCell ref="P29:V29"/>
    <mergeCell ref="W29:AC29"/>
    <mergeCell ref="A30:F30"/>
    <mergeCell ref="G30:AX30"/>
    <mergeCell ref="A34:F34"/>
    <mergeCell ref="G34:AX34"/>
    <mergeCell ref="A35:F37"/>
    <mergeCell ref="G35:O35"/>
    <mergeCell ref="P35:X35"/>
    <mergeCell ref="Y35:AA35"/>
    <mergeCell ref="G32:O33"/>
    <mergeCell ref="P32:X33"/>
    <mergeCell ref="Y32:AA32"/>
    <mergeCell ref="AB32:AD32"/>
    <mergeCell ref="AE32:AH32"/>
    <mergeCell ref="AD23:AX29"/>
    <mergeCell ref="AE46:AH46"/>
    <mergeCell ref="AI46:AL46"/>
    <mergeCell ref="AM46:AP46"/>
    <mergeCell ref="AQ46:AX46"/>
    <mergeCell ref="AM44:AP44"/>
    <mergeCell ref="AQ44:AT44"/>
    <mergeCell ref="AU44:AX44"/>
    <mergeCell ref="Y33:AA33"/>
    <mergeCell ref="AB33:AD33"/>
    <mergeCell ref="AE33:AH33"/>
    <mergeCell ref="AI33:AL33"/>
    <mergeCell ref="AM33:AP33"/>
    <mergeCell ref="AQ33:AT33"/>
    <mergeCell ref="AU33:AX33"/>
    <mergeCell ref="AI45:AL45"/>
    <mergeCell ref="AM45:AP45"/>
    <mergeCell ref="AQ45:AT45"/>
    <mergeCell ref="AU45:AX45"/>
    <mergeCell ref="AI43:AL43"/>
    <mergeCell ref="AM43:AP43"/>
    <mergeCell ref="AQ43:AT43"/>
    <mergeCell ref="AU43:AX43"/>
    <mergeCell ref="AI44:AL44"/>
    <mergeCell ref="AB45:AD45"/>
    <mergeCell ref="G44:O45"/>
    <mergeCell ref="P44:X45"/>
    <mergeCell ref="Y44:AA44"/>
    <mergeCell ref="AB44:AD44"/>
    <mergeCell ref="AE44:AH44"/>
    <mergeCell ref="A43:F45"/>
    <mergeCell ref="G43:O43"/>
    <mergeCell ref="P43:X43"/>
    <mergeCell ref="Y43:AA43"/>
    <mergeCell ref="AB43:AD43"/>
    <mergeCell ref="AE43:AH43"/>
    <mergeCell ref="AE45:AH45"/>
    <mergeCell ref="A31:F33"/>
    <mergeCell ref="G31:O31"/>
    <mergeCell ref="P31:X31"/>
    <mergeCell ref="Y31:AA31"/>
    <mergeCell ref="AB31:AD31"/>
    <mergeCell ref="AE31:AH31"/>
    <mergeCell ref="Y37:AA37"/>
    <mergeCell ref="AB37:AD37"/>
    <mergeCell ref="AE37:AH37"/>
    <mergeCell ref="AU37:AX37"/>
    <mergeCell ref="AI35:AL35"/>
    <mergeCell ref="AM35:AP35"/>
    <mergeCell ref="AQ35:AT35"/>
    <mergeCell ref="AU35:AX35"/>
    <mergeCell ref="G36:O37"/>
    <mergeCell ref="P36:X37"/>
    <mergeCell ref="Y36:AA36"/>
    <mergeCell ref="AB36:AD36"/>
    <mergeCell ref="AE36:AH36"/>
    <mergeCell ref="AI36:AL36"/>
    <mergeCell ref="AM36:AP36"/>
    <mergeCell ref="AQ36:AT36"/>
    <mergeCell ref="AU36:AX36"/>
    <mergeCell ref="AI37:AL37"/>
    <mergeCell ref="AM37:AP37"/>
    <mergeCell ref="AQ37:AT37"/>
    <mergeCell ref="AI48:AL48"/>
    <mergeCell ref="AM48:AP48"/>
    <mergeCell ref="AQ48:AX48"/>
    <mergeCell ref="G47:X48"/>
    <mergeCell ref="Y47:AA47"/>
    <mergeCell ref="AB47:AD47"/>
    <mergeCell ref="AE47:AH47"/>
    <mergeCell ref="AI47:AL47"/>
    <mergeCell ref="AM47:AP47"/>
    <mergeCell ref="Y48:AA48"/>
    <mergeCell ref="AB48:AD48"/>
    <mergeCell ref="AE48:AH48"/>
    <mergeCell ref="AQ47:AX47"/>
    <mergeCell ref="AU40:AX40"/>
    <mergeCell ref="Y41:AA41"/>
    <mergeCell ref="AB41:AD41"/>
    <mergeCell ref="AE41:AH41"/>
    <mergeCell ref="AI41:AL41"/>
    <mergeCell ref="AM41:AP41"/>
    <mergeCell ref="AQ41:AT41"/>
    <mergeCell ref="AU41:AX41"/>
    <mergeCell ref="AI39:AL39"/>
    <mergeCell ref="Y45:AA45"/>
    <mergeCell ref="G39:O39"/>
    <mergeCell ref="P39:X39"/>
    <mergeCell ref="Y39:AA39"/>
    <mergeCell ref="AD61:AF61"/>
    <mergeCell ref="AG61:AX61"/>
    <mergeCell ref="C62:AC62"/>
    <mergeCell ref="AD62:AF62"/>
    <mergeCell ref="AG62:AX62"/>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C63:AC63"/>
    <mergeCell ref="AD63:AF63"/>
    <mergeCell ref="AM39:AP39"/>
    <mergeCell ref="AQ39:AT39"/>
    <mergeCell ref="AB39:AD39"/>
    <mergeCell ref="AE39:AH39"/>
    <mergeCell ref="AM40:AP40"/>
    <mergeCell ref="AQ40:AT40"/>
    <mergeCell ref="AU39:AX39"/>
    <mergeCell ref="G40:O41"/>
    <mergeCell ref="P40:X41"/>
    <mergeCell ref="Y40:AA40"/>
    <mergeCell ref="AB40:AD40"/>
    <mergeCell ref="AE40:AH40"/>
    <mergeCell ref="AI40:AL40"/>
    <mergeCell ref="A46:F48"/>
    <mergeCell ref="G46:X46"/>
    <mergeCell ref="Y46:AA46"/>
    <mergeCell ref="AB46:AD46"/>
    <mergeCell ref="Y56:AA56"/>
    <mergeCell ref="AB56:AD56"/>
    <mergeCell ref="AE56:AH56"/>
    <mergeCell ref="AI56:AL56"/>
    <mergeCell ref="AM56:AP56"/>
    <mergeCell ref="AG67:AX67"/>
    <mergeCell ref="C68:AC68"/>
    <mergeCell ref="AD68:AF68"/>
    <mergeCell ref="AG68:AX68"/>
    <mergeCell ref="C69:AC69"/>
    <mergeCell ref="AD69:AF69"/>
    <mergeCell ref="AG69:AX69"/>
    <mergeCell ref="A39:F41"/>
    <mergeCell ref="A59:AX59"/>
    <mergeCell ref="C60:AC60"/>
    <mergeCell ref="AD60:AF60"/>
    <mergeCell ref="AG60:AX60"/>
    <mergeCell ref="A64:B73"/>
    <mergeCell ref="C64:AC64"/>
    <mergeCell ref="AD64:AF64"/>
    <mergeCell ref="AG64:AX66"/>
    <mergeCell ref="C65:D66"/>
    <mergeCell ref="E65:AC65"/>
    <mergeCell ref="AD65:AF65"/>
    <mergeCell ref="E66:AC66"/>
    <mergeCell ref="AD66:AF66"/>
    <mergeCell ref="C67:AC67"/>
    <mergeCell ref="A61:B63"/>
    <mergeCell ref="C61:AC61"/>
    <mergeCell ref="A74:B77"/>
    <mergeCell ref="C74:AC74"/>
    <mergeCell ref="AD74:AF74"/>
    <mergeCell ref="AG74:AX74"/>
    <mergeCell ref="C75:AC75"/>
    <mergeCell ref="AD75:AF75"/>
    <mergeCell ref="AG75:AX75"/>
    <mergeCell ref="C76:AC76"/>
    <mergeCell ref="AD76:AF76"/>
    <mergeCell ref="AG76:AX76"/>
    <mergeCell ref="C77:AC77"/>
    <mergeCell ref="AD77:AF77"/>
    <mergeCell ref="A85:E85"/>
    <mergeCell ref="F85:AX85"/>
    <mergeCell ref="A86:AX86"/>
    <mergeCell ref="A87:AX87"/>
    <mergeCell ref="A88:AX88"/>
    <mergeCell ref="A92:D92"/>
    <mergeCell ref="E92:P92"/>
    <mergeCell ref="Q92:AB92"/>
    <mergeCell ref="AC92:AN92"/>
    <mergeCell ref="AO92:AX92"/>
    <mergeCell ref="A89:D89"/>
    <mergeCell ref="E89:P89"/>
    <mergeCell ref="Q89:AB89"/>
    <mergeCell ref="AC89:AN89"/>
    <mergeCell ref="AO89:AX89"/>
    <mergeCell ref="A91:D91"/>
    <mergeCell ref="E91:P91"/>
    <mergeCell ref="Q91:AB91"/>
    <mergeCell ref="AC91:AN91"/>
    <mergeCell ref="AO91:AX91"/>
    <mergeCell ref="AA93:AB93"/>
    <mergeCell ref="AC93:AE93"/>
    <mergeCell ref="AG93:AH93"/>
    <mergeCell ref="AJ93:AK93"/>
    <mergeCell ref="AM93:AN93"/>
    <mergeCell ref="AO93:AP93"/>
    <mergeCell ref="A96:F134"/>
    <mergeCell ref="A135:F167"/>
    <mergeCell ref="G135:AB135"/>
    <mergeCell ref="AC135:AX135"/>
    <mergeCell ref="G136:K136"/>
    <mergeCell ref="L136:X136"/>
    <mergeCell ref="AA95:AB9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Y136:AB136"/>
    <mergeCell ref="AC136:AG136"/>
    <mergeCell ref="AH136:AT136"/>
    <mergeCell ref="X95:Z95"/>
    <mergeCell ref="AJ95:AL95"/>
    <mergeCell ref="AU140:AX140"/>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Q94:S94"/>
    <mergeCell ref="L95:N95"/>
    <mergeCell ref="E95:F95"/>
    <mergeCell ref="G95:I95"/>
    <mergeCell ref="J95:K95"/>
    <mergeCell ref="Q95:R95"/>
    <mergeCell ref="G142:K142"/>
    <mergeCell ref="L142:X142"/>
    <mergeCell ref="Y142:AB142"/>
    <mergeCell ref="AC142:AG142"/>
    <mergeCell ref="AH142:AT142"/>
    <mergeCell ref="AU142:AX142"/>
    <mergeCell ref="AU136:AX136"/>
    <mergeCell ref="G137:K137"/>
    <mergeCell ref="L137:X137"/>
    <mergeCell ref="Y137:AB137"/>
    <mergeCell ref="AC137:AG137"/>
    <mergeCell ref="AH137:AT137"/>
    <mergeCell ref="AU137:AX137"/>
    <mergeCell ref="G141:K141"/>
    <mergeCell ref="L141:X141"/>
    <mergeCell ref="Y141:AB141"/>
    <mergeCell ref="AC141:AG141"/>
    <mergeCell ref="AH141:AT141"/>
    <mergeCell ref="AU141:AX141"/>
    <mergeCell ref="G140:K140"/>
    <mergeCell ref="L140:X140"/>
    <mergeCell ref="Y140:AB140"/>
    <mergeCell ref="AC140:AG140"/>
    <mergeCell ref="AH140:AT140"/>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AH148:AT148"/>
    <mergeCell ref="AU148:AX148"/>
    <mergeCell ref="AH147:AT147"/>
    <mergeCell ref="AU147:AX147"/>
    <mergeCell ref="G145:K145"/>
    <mergeCell ref="L145:X145"/>
    <mergeCell ref="Y145:AB145"/>
    <mergeCell ref="AC145:AG145"/>
    <mergeCell ref="AH145:AT145"/>
    <mergeCell ref="AU145:AX145"/>
    <mergeCell ref="G146:AB146"/>
    <mergeCell ref="AC146:AX146"/>
    <mergeCell ref="G147:K147"/>
    <mergeCell ref="L147:X147"/>
    <mergeCell ref="Y147:AB147"/>
    <mergeCell ref="AC147:AG14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168:AK168"/>
    <mergeCell ref="AL168:AN168"/>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L177:AO177"/>
    <mergeCell ref="AP177:AX177"/>
    <mergeCell ref="A178:B178"/>
    <mergeCell ref="C178:I178"/>
    <mergeCell ref="J178:O178"/>
    <mergeCell ref="P178:X178"/>
    <mergeCell ref="Y178:AB178"/>
    <mergeCell ref="AC178:AG178"/>
    <mergeCell ref="AH178:AK178"/>
    <mergeCell ref="AL178:AO178"/>
    <mergeCell ref="A177:B177"/>
    <mergeCell ref="C177:I177"/>
    <mergeCell ref="J177:O177"/>
    <mergeCell ref="P177:X177"/>
    <mergeCell ref="Y177:AB177"/>
    <mergeCell ref="AC177:AG177"/>
    <mergeCell ref="AH177:AK177"/>
    <mergeCell ref="AP178:AX178"/>
    <mergeCell ref="AL182:AO182"/>
    <mergeCell ref="AP182:AX182"/>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185:B185"/>
    <mergeCell ref="C185:I185"/>
    <mergeCell ref="J185:O185"/>
    <mergeCell ref="P185:X185"/>
    <mergeCell ref="Y185:AB185"/>
    <mergeCell ref="AC185:AG185"/>
    <mergeCell ref="AH185:AK185"/>
    <mergeCell ref="AL185:AO185"/>
    <mergeCell ref="AP185:AX185"/>
    <mergeCell ref="AH186:AK186"/>
    <mergeCell ref="AL186:AO186"/>
    <mergeCell ref="AP186:AX186"/>
    <mergeCell ref="A186:B186"/>
    <mergeCell ref="C186:I186"/>
    <mergeCell ref="J186:O186"/>
    <mergeCell ref="P186:X186"/>
    <mergeCell ref="Y186:AB186"/>
    <mergeCell ref="AC186:AG186"/>
    <mergeCell ref="AP189:AX189"/>
    <mergeCell ref="A190:B190"/>
    <mergeCell ref="C190:I190"/>
    <mergeCell ref="J190:O190"/>
    <mergeCell ref="P190:X190"/>
    <mergeCell ref="Y190:AB190"/>
    <mergeCell ref="AC190:AG190"/>
    <mergeCell ref="AH190:AK190"/>
    <mergeCell ref="AL190:AO190"/>
    <mergeCell ref="AP190:AX190"/>
    <mergeCell ref="A189:B189"/>
    <mergeCell ref="C189:I189"/>
    <mergeCell ref="J189:O189"/>
    <mergeCell ref="P189:X189"/>
    <mergeCell ref="Y189:AB189"/>
    <mergeCell ref="AC189:AG189"/>
    <mergeCell ref="AH189:AK189"/>
    <mergeCell ref="AL189:AO189"/>
    <mergeCell ref="A193:B193"/>
    <mergeCell ref="C193:I193"/>
    <mergeCell ref="J193:O193"/>
    <mergeCell ref="P193:X193"/>
    <mergeCell ref="Y193:AB193"/>
    <mergeCell ref="AC193:AG193"/>
    <mergeCell ref="AH193:AK193"/>
    <mergeCell ref="AP194:AX194"/>
    <mergeCell ref="AL193:AO193"/>
    <mergeCell ref="AP193:AX193"/>
    <mergeCell ref="A194:B194"/>
    <mergeCell ref="C194:I194"/>
    <mergeCell ref="J194:O194"/>
    <mergeCell ref="P194:X194"/>
    <mergeCell ref="Y194:AB194"/>
    <mergeCell ref="AC194:AG194"/>
    <mergeCell ref="AH194:AK194"/>
    <mergeCell ref="AL194:AO194"/>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L198:AO198"/>
    <mergeCell ref="AP198:AX198"/>
    <mergeCell ref="AH202:AK202"/>
    <mergeCell ref="AL202:AO202"/>
    <mergeCell ref="AP202:AX202"/>
    <mergeCell ref="A202:B202"/>
    <mergeCell ref="C202:I202"/>
    <mergeCell ref="J202:O202"/>
    <mergeCell ref="P202:X202"/>
    <mergeCell ref="Y202:AB202"/>
    <mergeCell ref="AC202:AG202"/>
    <mergeCell ref="A201:B201"/>
    <mergeCell ref="C201:I201"/>
    <mergeCell ref="J201:O201"/>
    <mergeCell ref="P201:X201"/>
    <mergeCell ref="Y201:AB201"/>
    <mergeCell ref="AC201:AG201"/>
    <mergeCell ref="AH201:AK201"/>
    <mergeCell ref="AL201:AO201"/>
    <mergeCell ref="AP201:AX201"/>
    <mergeCell ref="A203:AK203"/>
    <mergeCell ref="AL203:AN203"/>
    <mergeCell ref="A49:A58"/>
    <mergeCell ref="B49:F53"/>
    <mergeCell ref="G49:AA50"/>
    <mergeCell ref="AB49:AX50"/>
    <mergeCell ref="G51:AA53"/>
    <mergeCell ref="AB51:AX53"/>
    <mergeCell ref="B54:F58"/>
    <mergeCell ref="G54:O55"/>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AU58:AX58"/>
    <mergeCell ref="AR93:AS93"/>
    <mergeCell ref="AU93:AV93"/>
    <mergeCell ref="AG77:AX77"/>
    <mergeCell ref="AG63:AX63"/>
    <mergeCell ref="C72:AC72"/>
    <mergeCell ref="AD72:AF72"/>
    <mergeCell ref="AG72:AX72"/>
    <mergeCell ref="C73:AC73"/>
    <mergeCell ref="AD73:AF73"/>
    <mergeCell ref="AG73:AX73"/>
    <mergeCell ref="C70:AC70"/>
    <mergeCell ref="AD70:AF70"/>
    <mergeCell ref="AG70:AX70"/>
    <mergeCell ref="C71:AC71"/>
    <mergeCell ref="AD71:AF71"/>
    <mergeCell ref="AG71:AX71"/>
    <mergeCell ref="AD67:AF67"/>
    <mergeCell ref="A93:D93"/>
    <mergeCell ref="A90:D90"/>
    <mergeCell ref="E90:P90"/>
    <mergeCell ref="Q90:AB90"/>
    <mergeCell ref="AC90:AN90"/>
    <mergeCell ref="AO90:AX90"/>
    <mergeCell ref="V95:W95"/>
    <mergeCell ref="AC95:AD95"/>
    <mergeCell ref="AE95:AG95"/>
    <mergeCell ref="AH95:AI95"/>
    <mergeCell ref="AQ95:AS95"/>
    <mergeCell ref="E93:G93"/>
    <mergeCell ref="I93:J93"/>
    <mergeCell ref="L93:M93"/>
    <mergeCell ref="O93:P93"/>
    <mergeCell ref="Q93:S93"/>
    <mergeCell ref="U93:V93"/>
    <mergeCell ref="X93:Y93"/>
    <mergeCell ref="S95:U95"/>
    <mergeCell ref="AM95:AN95"/>
    <mergeCell ref="AO95:AP95"/>
  </mergeCells>
  <phoneticPr fontId="5"/>
  <conditionalFormatting sqref="P18:AX18 Y161:Y166 AU161:AU166 Y150:Y155 AU150:AU155 Y139:Y144 AU139:AU144">
    <cfRule type="expression" dxfId="321" priority="985">
      <formula>IF(RIGHT(TEXT(P18,"0.#"),1)=".",FALSE,TRUE)</formula>
    </cfRule>
    <cfRule type="expression" dxfId="320" priority="986">
      <formula>IF(RIGHT(TEXT(P18,"0.#"),1)=".",TRUE,FALSE)</formula>
    </cfRule>
  </conditionalFormatting>
  <conditionalFormatting sqref="Y138">
    <cfRule type="expression" dxfId="319" priority="983">
      <formula>IF(RIGHT(TEXT(Y138,"0.#"),1)=".",FALSE,TRUE)</formula>
    </cfRule>
    <cfRule type="expression" dxfId="318" priority="984">
      <formula>IF(RIGHT(TEXT(Y138,"0.#"),1)=".",TRUE,FALSE)</formula>
    </cfRule>
  </conditionalFormatting>
  <conditionalFormatting sqref="Y145">
    <cfRule type="expression" dxfId="317" priority="981">
      <formula>IF(RIGHT(TEXT(Y145,"0.#"),1)=".",FALSE,TRUE)</formula>
    </cfRule>
    <cfRule type="expression" dxfId="316" priority="982">
      <formula>IF(RIGHT(TEXT(Y145,"0.#"),1)=".",TRUE,FALSE)</formula>
    </cfRule>
  </conditionalFormatting>
  <conditionalFormatting sqref="Y159 Y148">
    <cfRule type="expression" dxfId="315" priority="961">
      <formula>IF(RIGHT(TEXT(Y148,"0.#"),1)=".",FALSE,TRUE)</formula>
    </cfRule>
    <cfRule type="expression" dxfId="314" priority="962">
      <formula>IF(RIGHT(TEXT(Y148,"0.#"),1)=".",TRUE,FALSE)</formula>
    </cfRule>
  </conditionalFormatting>
  <conditionalFormatting sqref="AR15:AX15 P13:AX13">
    <cfRule type="expression" dxfId="313" priority="979">
      <formula>IF(RIGHT(TEXT(P13,"0.#"),1)=".",FALSE,TRUE)</formula>
    </cfRule>
    <cfRule type="expression" dxfId="312" priority="980">
      <formula>IF(RIGHT(TEXT(P13,"0.#"),1)=".",TRUE,FALSE)</formula>
    </cfRule>
  </conditionalFormatting>
  <conditionalFormatting sqref="P19:AJ19">
    <cfRule type="expression" dxfId="311" priority="977">
      <formula>IF(RIGHT(TEXT(P19,"0.#"),1)=".",FALSE,TRUE)</formula>
    </cfRule>
    <cfRule type="expression" dxfId="310" priority="978">
      <formula>IF(RIGHT(TEXT(P19,"0.#"),1)=".",TRUE,FALSE)</formula>
    </cfRule>
  </conditionalFormatting>
  <conditionalFormatting sqref="AE32">
    <cfRule type="expression" dxfId="309" priority="975">
      <formula>IF(RIGHT(TEXT(AE32,"0.#"),1)=".",FALSE,TRUE)</formula>
    </cfRule>
    <cfRule type="expression" dxfId="308" priority="976">
      <formula>IF(RIGHT(TEXT(AE32,"0.#"),1)=".",TRUE,FALSE)</formula>
    </cfRule>
  </conditionalFormatting>
  <conditionalFormatting sqref="Y137">
    <cfRule type="expression" dxfId="307" priority="973">
      <formula>IF(RIGHT(TEXT(Y137,"0.#"),1)=".",FALSE,TRUE)</formula>
    </cfRule>
    <cfRule type="expression" dxfId="306" priority="974">
      <formula>IF(RIGHT(TEXT(Y137,"0.#"),1)=".",TRUE,FALSE)</formula>
    </cfRule>
  </conditionalFormatting>
  <conditionalFormatting sqref="AU138">
    <cfRule type="expression" dxfId="305" priority="971">
      <formula>IF(RIGHT(TEXT(AU138,"0.#"),1)=".",FALSE,TRUE)</formula>
    </cfRule>
    <cfRule type="expression" dxfId="304" priority="972">
      <formula>IF(RIGHT(TEXT(AU138,"0.#"),1)=".",TRUE,FALSE)</formula>
    </cfRule>
  </conditionalFormatting>
  <conditionalFormatting sqref="AU145">
    <cfRule type="expression" dxfId="303" priority="969">
      <formula>IF(RIGHT(TEXT(AU145,"0.#"),1)=".",FALSE,TRUE)</formula>
    </cfRule>
    <cfRule type="expression" dxfId="302" priority="970">
      <formula>IF(RIGHT(TEXT(AU145,"0.#"),1)=".",TRUE,FALSE)</formula>
    </cfRule>
  </conditionalFormatting>
  <conditionalFormatting sqref="AU137">
    <cfRule type="expression" dxfId="301" priority="967">
      <formula>IF(RIGHT(TEXT(AU137,"0.#"),1)=".",FALSE,TRUE)</formula>
    </cfRule>
    <cfRule type="expression" dxfId="300" priority="968">
      <formula>IF(RIGHT(TEXT(AU137,"0.#"),1)=".",TRUE,FALSE)</formula>
    </cfRule>
  </conditionalFormatting>
  <conditionalFormatting sqref="Y160 Y149">
    <cfRule type="expression" dxfId="299" priority="965">
      <formula>IF(RIGHT(TEXT(Y149,"0.#"),1)=".",FALSE,TRUE)</formula>
    </cfRule>
    <cfRule type="expression" dxfId="298" priority="966">
      <formula>IF(RIGHT(TEXT(Y149,"0.#"),1)=".",TRUE,FALSE)</formula>
    </cfRule>
  </conditionalFormatting>
  <conditionalFormatting sqref="Y167 Y156">
    <cfRule type="expression" dxfId="297" priority="963">
      <formula>IF(RIGHT(TEXT(Y156,"0.#"),1)=".",FALSE,TRUE)</formula>
    </cfRule>
    <cfRule type="expression" dxfId="296" priority="964">
      <formula>IF(RIGHT(TEXT(Y156,"0.#"),1)=".",TRUE,FALSE)</formula>
    </cfRule>
  </conditionalFormatting>
  <conditionalFormatting sqref="AU160 AU149">
    <cfRule type="expression" dxfId="295" priority="959">
      <formula>IF(RIGHT(TEXT(AU149,"0.#"),1)=".",FALSE,TRUE)</formula>
    </cfRule>
    <cfRule type="expression" dxfId="294" priority="960">
      <formula>IF(RIGHT(TEXT(AU149,"0.#"),1)=".",TRUE,FALSE)</formula>
    </cfRule>
  </conditionalFormatting>
  <conditionalFormatting sqref="AU167 AU156">
    <cfRule type="expression" dxfId="293" priority="957">
      <formula>IF(RIGHT(TEXT(AU156,"0.#"),1)=".",FALSE,TRUE)</formula>
    </cfRule>
    <cfRule type="expression" dxfId="292" priority="958">
      <formula>IF(RIGHT(TEXT(AU156,"0.#"),1)=".",TRUE,FALSE)</formula>
    </cfRule>
  </conditionalFormatting>
  <conditionalFormatting sqref="AU159 AU148">
    <cfRule type="expression" dxfId="291" priority="955">
      <formula>IF(RIGHT(TEXT(AU148,"0.#"),1)=".",FALSE,TRUE)</formula>
    </cfRule>
    <cfRule type="expression" dxfId="290" priority="956">
      <formula>IF(RIGHT(TEXT(AU148,"0.#"),1)=".",TRUE,FALSE)</formula>
    </cfRule>
  </conditionalFormatting>
  <conditionalFormatting sqref="AI32">
    <cfRule type="expression" dxfId="289" priority="953">
      <formula>IF(RIGHT(TEXT(AI32,"0.#"),1)=".",FALSE,TRUE)</formula>
    </cfRule>
    <cfRule type="expression" dxfId="288" priority="954">
      <formula>IF(RIGHT(TEXT(AI32,"0.#"),1)=".",TRUE,FALSE)</formula>
    </cfRule>
  </conditionalFormatting>
  <conditionalFormatting sqref="AM32">
    <cfRule type="expression" dxfId="287" priority="951">
      <formula>IF(RIGHT(TEXT(AM32,"0.#"),1)=".",FALSE,TRUE)</formula>
    </cfRule>
    <cfRule type="expression" dxfId="286" priority="952">
      <formula>IF(RIGHT(TEXT(AM32,"0.#"),1)=".",TRUE,FALSE)</formula>
    </cfRule>
  </conditionalFormatting>
  <conditionalFormatting sqref="AE33">
    <cfRule type="expression" dxfId="285" priority="949">
      <formula>IF(RIGHT(TEXT(AE33,"0.#"),1)=".",FALSE,TRUE)</formula>
    </cfRule>
    <cfRule type="expression" dxfId="284" priority="950">
      <formula>IF(RIGHT(TEXT(AE33,"0.#"),1)=".",TRUE,FALSE)</formula>
    </cfRule>
  </conditionalFormatting>
  <conditionalFormatting sqref="AI33">
    <cfRule type="expression" dxfId="283" priority="947">
      <formula>IF(RIGHT(TEXT(AI33,"0.#"),1)=".",FALSE,TRUE)</formula>
    </cfRule>
    <cfRule type="expression" dxfId="282" priority="948">
      <formula>IF(RIGHT(TEXT(AI33,"0.#"),1)=".",TRUE,FALSE)</formula>
    </cfRule>
  </conditionalFormatting>
  <conditionalFormatting sqref="AM33">
    <cfRule type="expression" dxfId="281" priority="945">
      <formula>IF(RIGHT(TEXT(AM33,"0.#"),1)=".",FALSE,TRUE)</formula>
    </cfRule>
    <cfRule type="expression" dxfId="280" priority="946">
      <formula>IF(RIGHT(TEXT(AM33,"0.#"),1)=".",TRUE,FALSE)</formula>
    </cfRule>
  </conditionalFormatting>
  <conditionalFormatting sqref="AQ33">
    <cfRule type="expression" dxfId="279" priority="943">
      <formula>IF(RIGHT(TEXT(AQ33,"0.#"),1)=".",FALSE,TRUE)</formula>
    </cfRule>
    <cfRule type="expression" dxfId="278" priority="944">
      <formula>IF(RIGHT(TEXT(AQ33,"0.#"),1)=".",TRUE,FALSE)</formula>
    </cfRule>
  </conditionalFormatting>
  <conditionalFormatting sqref="W23">
    <cfRule type="expression" dxfId="277" priority="901">
      <formula>IF(RIGHT(TEXT(W23,"0.#"),1)=".",FALSE,TRUE)</formula>
    </cfRule>
    <cfRule type="expression" dxfId="276" priority="902">
      <formula>IF(RIGHT(TEXT(W23,"0.#"),1)=".",TRUE,FALSE)</formula>
    </cfRule>
  </conditionalFormatting>
  <conditionalFormatting sqref="W24:W26">
    <cfRule type="expression" dxfId="275" priority="899">
      <formula>IF(RIGHT(TEXT(W24,"0.#"),1)=".",FALSE,TRUE)</formula>
    </cfRule>
    <cfRule type="expression" dxfId="274" priority="900">
      <formula>IF(RIGHT(TEXT(W24,"0.#"),1)=".",TRUE,FALSE)</formula>
    </cfRule>
  </conditionalFormatting>
  <conditionalFormatting sqref="P23">
    <cfRule type="expression" dxfId="273" priority="895">
      <formula>IF(RIGHT(TEXT(P23,"0.#"),1)=".",FALSE,TRUE)</formula>
    </cfRule>
    <cfRule type="expression" dxfId="272" priority="896">
      <formula>IF(RIGHT(TEXT(P23,"0.#"),1)=".",TRUE,FALSE)</formula>
    </cfRule>
  </conditionalFormatting>
  <conditionalFormatting sqref="P24:P27 W27">
    <cfRule type="expression" dxfId="271" priority="893">
      <formula>IF(RIGHT(TEXT(P24,"0.#"),1)=".",FALSE,TRUE)</formula>
    </cfRule>
    <cfRule type="expression" dxfId="270" priority="894">
      <formula>IF(RIGHT(TEXT(P24,"0.#"),1)=".",TRUE,FALSE)</formula>
    </cfRule>
  </conditionalFormatting>
  <conditionalFormatting sqref="P28 W28">
    <cfRule type="expression" dxfId="269" priority="891">
      <formula>IF(RIGHT(TEXT(P28,"0.#"),1)=".",FALSE,TRUE)</formula>
    </cfRule>
    <cfRule type="expression" dxfId="268" priority="892">
      <formula>IF(RIGHT(TEXT(P28,"0.#"),1)=".",TRUE,FALSE)</formula>
    </cfRule>
  </conditionalFormatting>
  <conditionalFormatting sqref="AU33">
    <cfRule type="expression" dxfId="267" priority="759">
      <formula>IF(RIGHT(TEXT(AU33,"0.#"),1)=".",FALSE,TRUE)</formula>
    </cfRule>
    <cfRule type="expression" dxfId="266" priority="760">
      <formula>IF(RIGHT(TEXT(AU33,"0.#"),1)=".",TRUE,FALSE)</formula>
    </cfRule>
  </conditionalFormatting>
  <conditionalFormatting sqref="AU32">
    <cfRule type="expression" dxfId="265" priority="761">
      <formula>IF(RIGHT(TEXT(AU32,"0.#"),1)=".",FALSE,TRUE)</formula>
    </cfRule>
    <cfRule type="expression" dxfId="264" priority="762">
      <formula>IF(RIGHT(TEXT(AU32,"0.#"),1)=".",TRUE,FALSE)</formula>
    </cfRule>
  </conditionalFormatting>
  <conditionalFormatting sqref="P29:AC29">
    <cfRule type="expression" dxfId="263" priority="757">
      <formula>IF(RIGHT(TEXT(P29,"0.#"),1)=".",FALSE,TRUE)</formula>
    </cfRule>
    <cfRule type="expression" dxfId="262" priority="758">
      <formula>IF(RIGHT(TEXT(P29,"0.#"),1)=".",TRUE,FALSE)</formula>
    </cfRule>
  </conditionalFormatting>
  <conditionalFormatting sqref="AE36 AQ36">
    <cfRule type="expression" dxfId="261" priority="699">
      <formula>IF(RIGHT(TEXT(AE36,"0.#"),1)=".",FALSE,TRUE)</formula>
    </cfRule>
    <cfRule type="expression" dxfId="260" priority="700">
      <formula>IF(RIGHT(TEXT(AE36,"0.#"),1)=".",TRUE,FALSE)</formula>
    </cfRule>
  </conditionalFormatting>
  <conditionalFormatting sqref="AI36">
    <cfRule type="expression" dxfId="259" priority="697">
      <formula>IF(RIGHT(TEXT(AI36,"0.#"),1)=".",FALSE,TRUE)</formula>
    </cfRule>
    <cfRule type="expression" dxfId="258" priority="698">
      <formula>IF(RIGHT(TEXT(AI36,"0.#"),1)=".",TRUE,FALSE)</formula>
    </cfRule>
  </conditionalFormatting>
  <conditionalFormatting sqref="AM36">
    <cfRule type="expression" dxfId="257" priority="695">
      <formula>IF(RIGHT(TEXT(AM36,"0.#"),1)=".",FALSE,TRUE)</formula>
    </cfRule>
    <cfRule type="expression" dxfId="256" priority="696">
      <formula>IF(RIGHT(TEXT(AM36,"0.#"),1)=".",TRUE,FALSE)</formula>
    </cfRule>
  </conditionalFormatting>
  <conditionalFormatting sqref="AE37">
    <cfRule type="expression" dxfId="255" priority="693">
      <formula>IF(RIGHT(TEXT(AE37,"0.#"),1)=".",FALSE,TRUE)</formula>
    </cfRule>
    <cfRule type="expression" dxfId="254" priority="694">
      <formula>IF(RIGHT(TEXT(AE37,"0.#"),1)=".",TRUE,FALSE)</formula>
    </cfRule>
  </conditionalFormatting>
  <conditionalFormatting sqref="AI37">
    <cfRule type="expression" dxfId="253" priority="691">
      <formula>IF(RIGHT(TEXT(AI37,"0.#"),1)=".",FALSE,TRUE)</formula>
    </cfRule>
    <cfRule type="expression" dxfId="252" priority="692">
      <formula>IF(RIGHT(TEXT(AI37,"0.#"),1)=".",TRUE,FALSE)</formula>
    </cfRule>
  </conditionalFormatting>
  <conditionalFormatting sqref="AM37">
    <cfRule type="expression" dxfId="251" priority="689">
      <formula>IF(RIGHT(TEXT(AM37,"0.#"),1)=".",FALSE,TRUE)</formula>
    </cfRule>
    <cfRule type="expression" dxfId="250" priority="690">
      <formula>IF(RIGHT(TEXT(AM37,"0.#"),1)=".",TRUE,FALSE)</formula>
    </cfRule>
  </conditionalFormatting>
  <conditionalFormatting sqref="AQ37">
    <cfRule type="expression" dxfId="249" priority="687">
      <formula>IF(RIGHT(TEXT(AQ37,"0.#"),1)=".",FALSE,TRUE)</formula>
    </cfRule>
    <cfRule type="expression" dxfId="248" priority="688">
      <formula>IF(RIGHT(TEXT(AQ37,"0.#"),1)=".",TRUE,FALSE)</formula>
    </cfRule>
  </conditionalFormatting>
  <conditionalFormatting sqref="AU36">
    <cfRule type="expression" dxfId="247" priority="685">
      <formula>IF(RIGHT(TEXT(AU36,"0.#"),1)=".",FALSE,TRUE)</formula>
    </cfRule>
    <cfRule type="expression" dxfId="246" priority="686">
      <formula>IF(RIGHT(TEXT(AU36,"0.#"),1)=".",TRUE,FALSE)</formula>
    </cfRule>
  </conditionalFormatting>
  <conditionalFormatting sqref="AU37">
    <cfRule type="expression" dxfId="245" priority="683">
      <formula>IF(RIGHT(TEXT(AU37,"0.#"),1)=".",FALSE,TRUE)</formula>
    </cfRule>
    <cfRule type="expression" dxfId="244" priority="684">
      <formula>IF(RIGHT(TEXT(AU37,"0.#"),1)=".",TRUE,FALSE)</formula>
    </cfRule>
  </conditionalFormatting>
  <conditionalFormatting sqref="AE40">
    <cfRule type="expression" dxfId="243" priority="645">
      <formula>IF(RIGHT(TEXT(AE40,"0.#"),1)=".",FALSE,TRUE)</formula>
    </cfRule>
    <cfRule type="expression" dxfId="242" priority="646">
      <formula>IF(RIGHT(TEXT(AE40,"0.#"),1)=".",TRUE,FALSE)</formula>
    </cfRule>
  </conditionalFormatting>
  <conditionalFormatting sqref="AI40">
    <cfRule type="expression" dxfId="241" priority="643">
      <formula>IF(RIGHT(TEXT(AI40,"0.#"),1)=".",FALSE,TRUE)</formula>
    </cfRule>
    <cfRule type="expression" dxfId="240" priority="644">
      <formula>IF(RIGHT(TEXT(AI40,"0.#"),1)=".",TRUE,FALSE)</formula>
    </cfRule>
  </conditionalFormatting>
  <conditionalFormatting sqref="AM40">
    <cfRule type="expression" dxfId="239" priority="641">
      <formula>IF(RIGHT(TEXT(AM40,"0.#"),1)=".",FALSE,TRUE)</formula>
    </cfRule>
    <cfRule type="expression" dxfId="238" priority="642">
      <formula>IF(RIGHT(TEXT(AM40,"0.#"),1)=".",TRUE,FALSE)</formula>
    </cfRule>
  </conditionalFormatting>
  <conditionalFormatting sqref="AE41">
    <cfRule type="expression" dxfId="237" priority="639">
      <formula>IF(RIGHT(TEXT(AE41,"0.#"),1)=".",FALSE,TRUE)</formula>
    </cfRule>
    <cfRule type="expression" dxfId="236" priority="640">
      <formula>IF(RIGHT(TEXT(AE41,"0.#"),1)=".",TRUE,FALSE)</formula>
    </cfRule>
  </conditionalFormatting>
  <conditionalFormatting sqref="AI41">
    <cfRule type="expression" dxfId="235" priority="637">
      <formula>IF(RIGHT(TEXT(AI41,"0.#"),1)=".",FALSE,TRUE)</formula>
    </cfRule>
    <cfRule type="expression" dxfId="234" priority="638">
      <formula>IF(RIGHT(TEXT(AI41,"0.#"),1)=".",TRUE,FALSE)</formula>
    </cfRule>
  </conditionalFormatting>
  <conditionalFormatting sqref="AM41">
    <cfRule type="expression" dxfId="233" priority="635">
      <formula>IF(RIGHT(TEXT(AM41,"0.#"),1)=".",FALSE,TRUE)</formula>
    </cfRule>
    <cfRule type="expression" dxfId="232" priority="636">
      <formula>IF(RIGHT(TEXT(AM41,"0.#"),1)=".",TRUE,FALSE)</formula>
    </cfRule>
  </conditionalFormatting>
  <conditionalFormatting sqref="AQ41">
    <cfRule type="expression" dxfId="231" priority="633">
      <formula>IF(RIGHT(TEXT(AQ41,"0.#"),1)=".",FALSE,TRUE)</formula>
    </cfRule>
    <cfRule type="expression" dxfId="230" priority="634">
      <formula>IF(RIGHT(TEXT(AQ41,"0.#"),1)=".",TRUE,FALSE)</formula>
    </cfRule>
  </conditionalFormatting>
  <conditionalFormatting sqref="AU40">
    <cfRule type="expression" dxfId="229" priority="631">
      <formula>IF(RIGHT(TEXT(AU40,"0.#"),1)=".",FALSE,TRUE)</formula>
    </cfRule>
    <cfRule type="expression" dxfId="228" priority="632">
      <formula>IF(RIGHT(TEXT(AU40,"0.#"),1)=".",TRUE,FALSE)</formula>
    </cfRule>
  </conditionalFormatting>
  <conditionalFormatting sqref="AU41">
    <cfRule type="expression" dxfId="227" priority="629">
      <formula>IF(RIGHT(TEXT(AU41,"0.#"),1)=".",FALSE,TRUE)</formula>
    </cfRule>
    <cfRule type="expression" dxfId="226" priority="630">
      <formula>IF(RIGHT(TEXT(AU41,"0.#"),1)=".",TRUE,FALSE)</formula>
    </cfRule>
  </conditionalFormatting>
  <conditionalFormatting sqref="AM47">
    <cfRule type="expression" dxfId="225" priority="599">
      <formula>IF(RIGHT(TEXT(AM47,"0.#"),1)=".",FALSE,TRUE)</formula>
    </cfRule>
    <cfRule type="expression" dxfId="224" priority="600">
      <formula>IF(RIGHT(TEXT(AM47,"0.#"),1)=".",TRUE,FALSE)</formula>
    </cfRule>
  </conditionalFormatting>
  <conditionalFormatting sqref="AE48">
    <cfRule type="expression" dxfId="223" priority="597">
      <formula>IF(RIGHT(TEXT(AE48,"0.#"),1)=".",FALSE,TRUE)</formula>
    </cfRule>
    <cfRule type="expression" dxfId="222" priority="598">
      <formula>IF(RIGHT(TEXT(AE48,"0.#"),1)=".",TRUE,FALSE)</formula>
    </cfRule>
  </conditionalFormatting>
  <conditionalFormatting sqref="AQ48">
    <cfRule type="expression" dxfId="221" priority="593">
      <formula>IF(RIGHT(TEXT(AQ48,"0.#"),1)=".",FALSE,TRUE)</formula>
    </cfRule>
    <cfRule type="expression" dxfId="220" priority="594">
      <formula>IF(RIGHT(TEXT(AQ48,"0.#"),1)=".",TRUE,FALSE)</formula>
    </cfRule>
  </conditionalFormatting>
  <conditionalFormatting sqref="AE47 AQ47">
    <cfRule type="expression" dxfId="219" priority="603">
      <formula>IF(RIGHT(TEXT(AE47,"0.#"),1)=".",FALSE,TRUE)</formula>
    </cfRule>
    <cfRule type="expression" dxfId="218" priority="604">
      <formula>IF(RIGHT(TEXT(AE47,"0.#"),1)=".",TRUE,FALSE)</formula>
    </cfRule>
  </conditionalFormatting>
  <conditionalFormatting sqref="AI47">
    <cfRule type="expression" dxfId="217" priority="601">
      <formula>IF(RIGHT(TEXT(AI47,"0.#"),1)=".",FALSE,TRUE)</formula>
    </cfRule>
    <cfRule type="expression" dxfId="216" priority="602">
      <formula>IF(RIGHT(TEXT(AI47,"0.#"),1)=".",TRUE,FALSE)</formula>
    </cfRule>
  </conditionalFormatting>
  <conditionalFormatting sqref="AE44 AQ44">
    <cfRule type="expression" dxfId="215" priority="337">
      <formula>IF(RIGHT(TEXT(AE44,"0.#"),1)=".",FALSE,TRUE)</formula>
    </cfRule>
    <cfRule type="expression" dxfId="214" priority="338">
      <formula>IF(RIGHT(TEXT(AE44,"0.#"),1)=".",TRUE,FALSE)</formula>
    </cfRule>
  </conditionalFormatting>
  <conditionalFormatting sqref="AI44">
    <cfRule type="expression" dxfId="213" priority="335">
      <formula>IF(RIGHT(TEXT(AI44,"0.#"),1)=".",FALSE,TRUE)</formula>
    </cfRule>
    <cfRule type="expression" dxfId="212" priority="336">
      <formula>IF(RIGHT(TEXT(AI44,"0.#"),1)=".",TRUE,FALSE)</formula>
    </cfRule>
  </conditionalFormatting>
  <conditionalFormatting sqref="AM44">
    <cfRule type="expression" dxfId="211" priority="333">
      <formula>IF(RIGHT(TEXT(AM44,"0.#"),1)=".",FALSE,TRUE)</formula>
    </cfRule>
    <cfRule type="expression" dxfId="210" priority="334">
      <formula>IF(RIGHT(TEXT(AM44,"0.#"),1)=".",TRUE,FALSE)</formula>
    </cfRule>
  </conditionalFormatting>
  <conditionalFormatting sqref="AE45">
    <cfRule type="expression" dxfId="209" priority="331">
      <formula>IF(RIGHT(TEXT(AE45,"0.#"),1)=".",FALSE,TRUE)</formula>
    </cfRule>
    <cfRule type="expression" dxfId="208" priority="332">
      <formula>IF(RIGHT(TEXT(AE45,"0.#"),1)=".",TRUE,FALSE)</formula>
    </cfRule>
  </conditionalFormatting>
  <conditionalFormatting sqref="AI45">
    <cfRule type="expression" dxfId="207" priority="329">
      <formula>IF(RIGHT(TEXT(AI45,"0.#"),1)=".",FALSE,TRUE)</formula>
    </cfRule>
    <cfRule type="expression" dxfId="206" priority="330">
      <formula>IF(RIGHT(TEXT(AI45,"0.#"),1)=".",TRUE,FALSE)</formula>
    </cfRule>
  </conditionalFormatting>
  <conditionalFormatting sqref="AM45">
    <cfRule type="expression" dxfId="205" priority="327">
      <formula>IF(RIGHT(TEXT(AM45,"0.#"),1)=".",FALSE,TRUE)</formula>
    </cfRule>
    <cfRule type="expression" dxfId="204" priority="328">
      <formula>IF(RIGHT(TEXT(AM45,"0.#"),1)=".",TRUE,FALSE)</formula>
    </cfRule>
  </conditionalFormatting>
  <conditionalFormatting sqref="AQ45">
    <cfRule type="expression" dxfId="203" priority="325">
      <formula>IF(RIGHT(TEXT(AQ45,"0.#"),1)=".",FALSE,TRUE)</formula>
    </cfRule>
    <cfRule type="expression" dxfId="202" priority="326">
      <formula>IF(RIGHT(TEXT(AQ45,"0.#"),1)=".",TRUE,FALSE)</formula>
    </cfRule>
  </conditionalFormatting>
  <conditionalFormatting sqref="AU44">
    <cfRule type="expression" dxfId="201" priority="323">
      <formula>IF(RIGHT(TEXT(AU44,"0.#"),1)=".",FALSE,TRUE)</formula>
    </cfRule>
    <cfRule type="expression" dxfId="200" priority="324">
      <formula>IF(RIGHT(TEXT(AU44,"0.#"),1)=".",TRUE,FALSE)</formula>
    </cfRule>
  </conditionalFormatting>
  <conditionalFormatting sqref="AU45">
    <cfRule type="expression" dxfId="199" priority="321">
      <formula>IF(RIGHT(TEXT(AU45,"0.#"),1)=".",FALSE,TRUE)</formula>
    </cfRule>
    <cfRule type="expression" dxfId="198" priority="322">
      <formula>IF(RIGHT(TEXT(AU45,"0.#"),1)=".",TRUE,FALSE)</formula>
    </cfRule>
  </conditionalFormatting>
  <conditionalFormatting sqref="AE56">
    <cfRule type="expression" dxfId="197" priority="147">
      <formula>IF(RIGHT(TEXT(AE56,"0.#"),1)=".",FALSE,TRUE)</formula>
    </cfRule>
    <cfRule type="expression" dxfId="196" priority="148">
      <formula>IF(RIGHT(TEXT(AE56,"0.#"),1)=".",TRUE,FALSE)</formula>
    </cfRule>
  </conditionalFormatting>
  <conditionalFormatting sqref="AE57">
    <cfRule type="expression" dxfId="195" priority="145">
      <formula>IF(RIGHT(TEXT(AE57,"0.#"),1)=".",FALSE,TRUE)</formula>
    </cfRule>
    <cfRule type="expression" dxfId="194" priority="146">
      <formula>IF(RIGHT(TEXT(AE57,"0.#"),1)=".",TRUE,FALSE)</formula>
    </cfRule>
  </conditionalFormatting>
  <conditionalFormatting sqref="AM56">
    <cfRule type="expression" dxfId="193" priority="135">
      <formula>IF(RIGHT(TEXT(AM56,"0.#"),1)=".",FALSE,TRUE)</formula>
    </cfRule>
    <cfRule type="expression" dxfId="192" priority="136">
      <formula>IF(RIGHT(TEXT(AM56,"0.#"),1)=".",TRUE,FALSE)</formula>
    </cfRule>
  </conditionalFormatting>
  <conditionalFormatting sqref="AE58">
    <cfRule type="expression" dxfId="191" priority="143">
      <formula>IF(RIGHT(TEXT(AE58,"0.#"),1)=".",FALSE,TRUE)</formula>
    </cfRule>
    <cfRule type="expression" dxfId="190" priority="144">
      <formula>IF(RIGHT(TEXT(AE58,"0.#"),1)=".",TRUE,FALSE)</formula>
    </cfRule>
  </conditionalFormatting>
  <conditionalFormatting sqref="AI58">
    <cfRule type="expression" dxfId="189" priority="141">
      <formula>IF(RIGHT(TEXT(AI58,"0.#"),1)=".",FALSE,TRUE)</formula>
    </cfRule>
    <cfRule type="expression" dxfId="188" priority="142">
      <formula>IF(RIGHT(TEXT(AI58,"0.#"),1)=".",TRUE,FALSE)</formula>
    </cfRule>
  </conditionalFormatting>
  <conditionalFormatting sqref="AI57">
    <cfRule type="expression" dxfId="187" priority="139">
      <formula>IF(RIGHT(TEXT(AI57,"0.#"),1)=".",FALSE,TRUE)</formula>
    </cfRule>
    <cfRule type="expression" dxfId="186" priority="140">
      <formula>IF(RIGHT(TEXT(AI57,"0.#"),1)=".",TRUE,FALSE)</formula>
    </cfRule>
  </conditionalFormatting>
  <conditionalFormatting sqref="AI56">
    <cfRule type="expression" dxfId="185" priority="137">
      <formula>IF(RIGHT(TEXT(AI56,"0.#"),1)=".",FALSE,TRUE)</formula>
    </cfRule>
    <cfRule type="expression" dxfId="184" priority="138">
      <formula>IF(RIGHT(TEXT(AI56,"0.#"),1)=".",TRUE,FALSE)</formula>
    </cfRule>
  </conditionalFormatting>
  <conditionalFormatting sqref="AM57">
    <cfRule type="expression" dxfId="183" priority="133">
      <formula>IF(RIGHT(TEXT(AM57,"0.#"),1)=".",FALSE,TRUE)</formula>
    </cfRule>
    <cfRule type="expression" dxfId="182" priority="134">
      <formula>IF(RIGHT(TEXT(AM57,"0.#"),1)=".",TRUE,FALSE)</formula>
    </cfRule>
  </conditionalFormatting>
  <conditionalFormatting sqref="AM58">
    <cfRule type="expression" dxfId="181" priority="131">
      <formula>IF(RIGHT(TEXT(AM58,"0.#"),1)=".",FALSE,TRUE)</formula>
    </cfRule>
    <cfRule type="expression" dxfId="180" priority="132">
      <formula>IF(RIGHT(TEXT(AM58,"0.#"),1)=".",TRUE,FALSE)</formula>
    </cfRule>
  </conditionalFormatting>
  <conditionalFormatting sqref="AQ56:AQ58">
    <cfRule type="expression" dxfId="179" priority="129">
      <formula>IF(RIGHT(TEXT(AQ56,"0.#"),1)=".",FALSE,TRUE)</formula>
    </cfRule>
    <cfRule type="expression" dxfId="178" priority="130">
      <formula>IF(RIGHT(TEXT(AQ56,"0.#"),1)=".",TRUE,FALSE)</formula>
    </cfRule>
  </conditionalFormatting>
  <conditionalFormatting sqref="AU56:AU58">
    <cfRule type="expression" dxfId="177" priority="127">
      <formula>IF(RIGHT(TEXT(AU56,"0.#"),1)=".",FALSE,TRUE)</formula>
    </cfRule>
    <cfRule type="expression" dxfId="176" priority="128">
      <formula>IF(RIGHT(TEXT(AU56,"0.#"),1)=".",TRUE,FALSE)</formula>
    </cfRule>
  </conditionalFormatting>
  <conditionalFormatting sqref="P14:AJ14">
    <cfRule type="expression" dxfId="175" priority="81">
      <formula>IF(RIGHT(TEXT(P14,"0.#"),1)=".",FALSE,TRUE)</formula>
    </cfRule>
    <cfRule type="expression" dxfId="174" priority="82">
      <formula>IF(RIGHT(TEXT(P14,"0.#"),1)=".",TRUE,FALSE)</formula>
    </cfRule>
  </conditionalFormatting>
  <conditionalFormatting sqref="P15:AJ17">
    <cfRule type="expression" dxfId="173" priority="79">
      <formula>IF(RIGHT(TEXT(P15,"0.#"),1)=".",FALSE,TRUE)</formula>
    </cfRule>
    <cfRule type="expression" dxfId="172" priority="80">
      <formula>IF(RIGHT(TEXT(P15,"0.#"),1)=".",TRUE,FALSE)</formula>
    </cfRule>
  </conditionalFormatting>
  <conditionalFormatting sqref="AK14:AQ14">
    <cfRule type="expression" dxfId="171" priority="77">
      <formula>IF(RIGHT(TEXT(AK14,"0.#"),1)=".",FALSE,TRUE)</formula>
    </cfRule>
    <cfRule type="expression" dxfId="170" priority="78">
      <formula>IF(RIGHT(TEXT(AK14,"0.#"),1)=".",TRUE,FALSE)</formula>
    </cfRule>
  </conditionalFormatting>
  <conditionalFormatting sqref="AK15:AQ17">
    <cfRule type="expression" dxfId="169" priority="75">
      <formula>IF(RIGHT(TEXT(AK15,"0.#"),1)=".",FALSE,TRUE)</formula>
    </cfRule>
    <cfRule type="expression" dxfId="168" priority="76">
      <formula>IF(RIGHT(TEXT(AK15,"0.#"),1)=".",TRUE,FALSE)</formula>
    </cfRule>
  </conditionalFormatting>
  <conditionalFormatting sqref="AQ40">
    <cfRule type="expression" dxfId="167" priority="73">
      <formula>IF(RIGHT(TEXT(AQ40,"0.#"),1)=".",FALSE,TRUE)</formula>
    </cfRule>
    <cfRule type="expression" dxfId="166" priority="74">
      <formula>IF(RIGHT(TEXT(AQ40,"0.#"),1)=".",TRUE,FALSE)</formula>
    </cfRule>
  </conditionalFormatting>
  <conditionalFormatting sqref="AL174:AO174">
    <cfRule type="expression" dxfId="165" priority="69">
      <formula>IF(AND(AL174&gt;=0, RIGHT(TEXT(AL174,"0.#"),1)&lt;&gt;"."),TRUE,FALSE)</formula>
    </cfRule>
    <cfRule type="expression" dxfId="164" priority="70">
      <formula>IF(AND(AL174&gt;=0, RIGHT(TEXT(AL174,"0.#"),1)="."),TRUE,FALSE)</formula>
    </cfRule>
    <cfRule type="expression" dxfId="163" priority="71">
      <formula>IF(AND(AL174&lt;0, RIGHT(TEXT(AL174,"0.#"),1)&lt;&gt;"."),TRUE,FALSE)</formula>
    </cfRule>
    <cfRule type="expression" dxfId="162" priority="72">
      <formula>IF(AND(AL174&lt;0, RIGHT(TEXT(AL174,"0.#"),1)="."),TRUE,FALSE)</formula>
    </cfRule>
  </conditionalFormatting>
  <conditionalFormatting sqref="Y174">
    <cfRule type="expression" dxfId="161" priority="67">
      <formula>IF(RIGHT(TEXT(Y174,"0.#"),1)=".",FALSE,TRUE)</formula>
    </cfRule>
    <cfRule type="expression" dxfId="160" priority="68">
      <formula>IF(RIGHT(TEXT(Y174,"0.#"),1)=".",TRUE,FALSE)</formula>
    </cfRule>
  </conditionalFormatting>
  <conditionalFormatting sqref="Y178">
    <cfRule type="expression" dxfId="159" priority="61">
      <formula>IF(RIGHT(TEXT(Y178,"0.#"),1)=".",FALSE,TRUE)</formula>
    </cfRule>
    <cfRule type="expression" dxfId="158" priority="62">
      <formula>IF(RIGHT(TEXT(Y178,"0.#"),1)=".",TRUE,FALSE)</formula>
    </cfRule>
  </conditionalFormatting>
  <conditionalFormatting sqref="AL178:AO178">
    <cfRule type="expression" dxfId="157" priority="63">
      <formula>IF(AND(AL178&gt;=0, RIGHT(TEXT(AL178,"0.#"),1)&lt;&gt;"."),TRUE,FALSE)</formula>
    </cfRule>
    <cfRule type="expression" dxfId="156" priority="64">
      <formula>IF(AND(AL178&gt;=0, RIGHT(TEXT(AL178,"0.#"),1)="."),TRUE,FALSE)</formula>
    </cfRule>
    <cfRule type="expression" dxfId="155" priority="65">
      <formula>IF(AND(AL178&lt;0, RIGHT(TEXT(AL178,"0.#"),1)&lt;&gt;"."),TRUE,FALSE)</formula>
    </cfRule>
    <cfRule type="expression" dxfId="154" priority="66">
      <formula>IF(AND(AL178&lt;0, RIGHT(TEXT(AL178,"0.#"),1)="."),TRUE,FALSE)</formula>
    </cfRule>
  </conditionalFormatting>
  <conditionalFormatting sqref="Y182">
    <cfRule type="expression" dxfId="153" priority="55">
      <formula>IF(RIGHT(TEXT(Y182,"0.#"),1)=".",FALSE,TRUE)</formula>
    </cfRule>
    <cfRule type="expression" dxfId="152" priority="56">
      <formula>IF(RIGHT(TEXT(Y182,"0.#"),1)=".",TRUE,FALSE)</formula>
    </cfRule>
  </conditionalFormatting>
  <conditionalFormatting sqref="AL182:AO182">
    <cfRule type="expression" dxfId="151" priority="57">
      <formula>IF(AND(AL182&gt;=0, RIGHT(TEXT(AL182,"0.#"),1)&lt;&gt;"."),TRUE,FALSE)</formula>
    </cfRule>
    <cfRule type="expression" dxfId="150" priority="58">
      <formula>IF(AND(AL182&gt;=0, RIGHT(TEXT(AL182,"0.#"),1)="."),TRUE,FALSE)</formula>
    </cfRule>
    <cfRule type="expression" dxfId="149" priority="59">
      <formula>IF(AND(AL182&lt;0, RIGHT(TEXT(AL182,"0.#"),1)&lt;&gt;"."),TRUE,FALSE)</formula>
    </cfRule>
    <cfRule type="expression" dxfId="148" priority="60">
      <formula>IF(AND(AL182&lt;0, RIGHT(TEXT(AL182,"0.#"),1)="."),TRUE,FALSE)</formula>
    </cfRule>
  </conditionalFormatting>
  <conditionalFormatting sqref="Y186">
    <cfRule type="expression" dxfId="147" priority="49">
      <formula>IF(RIGHT(TEXT(Y186,"0.#"),1)=".",FALSE,TRUE)</formula>
    </cfRule>
    <cfRule type="expression" dxfId="146" priority="50">
      <formula>IF(RIGHT(TEXT(Y186,"0.#"),1)=".",TRUE,FALSE)</formula>
    </cfRule>
  </conditionalFormatting>
  <conditionalFormatting sqref="AL186:AO186">
    <cfRule type="expression" dxfId="145" priority="51">
      <formula>IF(AND(AL186&gt;=0, RIGHT(TEXT(AL186,"0.#"),1)&lt;&gt;"."),TRUE,FALSE)</formula>
    </cfRule>
    <cfRule type="expression" dxfId="144" priority="52">
      <formula>IF(AND(AL186&gt;=0, RIGHT(TEXT(AL186,"0.#"),1)="."),TRUE,FALSE)</formula>
    </cfRule>
    <cfRule type="expression" dxfId="143" priority="53">
      <formula>IF(AND(AL186&lt;0, RIGHT(TEXT(AL186,"0.#"),1)&lt;&gt;"."),TRUE,FALSE)</formula>
    </cfRule>
    <cfRule type="expression" dxfId="142" priority="54">
      <formula>IF(AND(AL186&lt;0, RIGHT(TEXT(AL186,"0.#"),1)="."),TRUE,FALSE)</formula>
    </cfRule>
  </conditionalFormatting>
  <conditionalFormatting sqref="AL190:AO190">
    <cfRule type="expression" dxfId="141" priority="45">
      <formula>IF(AND(AL190&gt;=0, RIGHT(TEXT(AL190,"0.#"),1)&lt;&gt;"."),TRUE,FALSE)</formula>
    </cfRule>
    <cfRule type="expression" dxfId="140" priority="46">
      <formula>IF(AND(AL190&gt;=0, RIGHT(TEXT(AL190,"0.#"),1)="."),TRUE,FALSE)</formula>
    </cfRule>
    <cfRule type="expression" dxfId="139" priority="47">
      <formula>IF(AND(AL190&lt;0, RIGHT(TEXT(AL190,"0.#"),1)&lt;&gt;"."),TRUE,FALSE)</formula>
    </cfRule>
    <cfRule type="expression" dxfId="138" priority="48">
      <formula>IF(AND(AL190&lt;0, RIGHT(TEXT(AL190,"0.#"),1)="."),TRUE,FALSE)</formula>
    </cfRule>
  </conditionalFormatting>
  <conditionalFormatting sqref="Y190">
    <cfRule type="expression" dxfId="137" priority="43">
      <formula>IF(RIGHT(TEXT(Y190,"0.#"),1)=".",FALSE,TRUE)</formula>
    </cfRule>
    <cfRule type="expression" dxfId="136" priority="44">
      <formula>IF(RIGHT(TEXT(Y190,"0.#"),1)=".",TRUE,FALSE)</formula>
    </cfRule>
  </conditionalFormatting>
  <conditionalFormatting sqref="Y194">
    <cfRule type="expression" dxfId="135" priority="37">
      <formula>IF(RIGHT(TEXT(Y194,"0.#"),1)=".",FALSE,TRUE)</formula>
    </cfRule>
    <cfRule type="expression" dxfId="134" priority="38">
      <formula>IF(RIGHT(TEXT(Y194,"0.#"),1)=".",TRUE,FALSE)</formula>
    </cfRule>
  </conditionalFormatting>
  <conditionalFormatting sqref="AL194:AO194">
    <cfRule type="expression" dxfId="133" priority="39">
      <formula>IF(AND(AL194&gt;=0, RIGHT(TEXT(AL194,"0.#"),1)&lt;&gt;"."),TRUE,FALSE)</formula>
    </cfRule>
    <cfRule type="expression" dxfId="132" priority="40">
      <formula>IF(AND(AL194&gt;=0, RIGHT(TEXT(AL194,"0.#"),1)="."),TRUE,FALSE)</formula>
    </cfRule>
    <cfRule type="expression" dxfId="131" priority="41">
      <formula>IF(AND(AL194&lt;0, RIGHT(TEXT(AL194,"0.#"),1)&lt;&gt;"."),TRUE,FALSE)</formula>
    </cfRule>
    <cfRule type="expression" dxfId="130" priority="42">
      <formula>IF(AND(AL194&lt;0, RIGHT(TEXT(AL194,"0.#"),1)="."),TRUE,FALSE)</formula>
    </cfRule>
  </conditionalFormatting>
  <conditionalFormatting sqref="AQ32">
    <cfRule type="expression" dxfId="129" priority="29">
      <formula>IF(RIGHT(TEXT(AQ32,"0.#"),1)=".",FALSE,TRUE)</formula>
    </cfRule>
    <cfRule type="expression" dxfId="128" priority="30">
      <formula>IF(RIGHT(TEXT(AQ32,"0.#"),1)=".",TRUE,FALSE)</formula>
    </cfRule>
  </conditionalFormatting>
  <conditionalFormatting sqref="AL198:AO198">
    <cfRule type="expression" dxfId="127" priority="21">
      <formula>IF(AND(AL198&gt;=0, RIGHT(TEXT(AL198,"0.#"),1)&lt;&gt;"."),TRUE,FALSE)</formula>
    </cfRule>
    <cfRule type="expression" dxfId="126" priority="22">
      <formula>IF(AND(AL198&gt;=0, RIGHT(TEXT(AL198,"0.#"),1)="."),TRUE,FALSE)</formula>
    </cfRule>
    <cfRule type="expression" dxfId="125" priority="23">
      <formula>IF(AND(AL198&lt;0, RIGHT(TEXT(AL198,"0.#"),1)&lt;&gt;"."),TRUE,FALSE)</formula>
    </cfRule>
    <cfRule type="expression" dxfId="124" priority="24">
      <formula>IF(AND(AL198&lt;0, RIGHT(TEXT(AL198,"0.#"),1)="."),TRUE,FALSE)</formula>
    </cfRule>
  </conditionalFormatting>
  <conditionalFormatting sqref="Y198">
    <cfRule type="expression" dxfId="123" priority="19">
      <formula>IF(RIGHT(TEXT(Y198,"0.#"),1)=".",FALSE,TRUE)</formula>
    </cfRule>
    <cfRule type="expression" dxfId="122" priority="20">
      <formula>IF(RIGHT(TEXT(Y198,"0.#"),1)=".",TRUE,FALSE)</formula>
    </cfRule>
  </conditionalFormatting>
  <conditionalFormatting sqref="AH198:AK198">
    <cfRule type="expression" dxfId="121" priority="15">
      <formula>IF(AND(AH198&gt;=0, RIGHT(TEXT(AH198,"0.#"),1)&lt;&gt;"."),TRUE,FALSE)</formula>
    </cfRule>
    <cfRule type="expression" dxfId="120" priority="16">
      <formula>IF(AND(AH198&gt;=0, RIGHT(TEXT(AH198,"0.#"),1)="."),TRUE,FALSE)</formula>
    </cfRule>
    <cfRule type="expression" dxfId="119" priority="17">
      <formula>IF(AND(AH198&lt;0, RIGHT(TEXT(AH198,"0.#"),1)&lt;&gt;"."),TRUE,FALSE)</formula>
    </cfRule>
    <cfRule type="expression" dxfId="118" priority="18">
      <formula>IF(AND(AH198&lt;0, RIGHT(TEXT(AH198,"0.#"),1)="."),TRUE,FALSE)</formula>
    </cfRule>
  </conditionalFormatting>
  <conditionalFormatting sqref="Y202">
    <cfRule type="expression" dxfId="117" priority="13">
      <formula>IF(RIGHT(TEXT(Y202,"0.#"),1)=".",FALSE,TRUE)</formula>
    </cfRule>
    <cfRule type="expression" dxfId="116" priority="14">
      <formula>IF(RIGHT(TEXT(Y202,"0.#"),1)=".",TRUE,FALSE)</formula>
    </cfRule>
  </conditionalFormatting>
  <conditionalFormatting sqref="AL202:AO202">
    <cfRule type="expression" dxfId="115" priority="9">
      <formula>IF(AND(AL202&gt;=0, RIGHT(TEXT(AL202,"0.#"),1)&lt;&gt;"."),TRUE,FALSE)</formula>
    </cfRule>
    <cfRule type="expression" dxfId="114" priority="10">
      <formula>IF(AND(AL202&gt;=0, RIGHT(TEXT(AL202,"0.#"),1)="."),TRUE,FALSE)</formula>
    </cfRule>
    <cfRule type="expression" dxfId="113" priority="11">
      <formula>IF(AND(AL202&lt;0, RIGHT(TEXT(AL202,"0.#"),1)&lt;&gt;"."),TRUE,FALSE)</formula>
    </cfRule>
    <cfRule type="expression" dxfId="112" priority="12">
      <formula>IF(AND(AL202&lt;0, RIGHT(TEXT(AL202,"0.#"),1)="."),TRUE,FALSE)</formula>
    </cfRule>
  </conditionalFormatting>
  <conditionalFormatting sqref="AH202:AK202">
    <cfRule type="expression" dxfId="111" priority="5">
      <formula>IF(AND(AH202&gt;=0, RIGHT(TEXT(AH202,"0.#"),1)&lt;&gt;"."),TRUE,FALSE)</formula>
    </cfRule>
    <cfRule type="expression" dxfId="110" priority="6">
      <formula>IF(AND(AH202&gt;=0, RIGHT(TEXT(AH202,"0.#"),1)="."),TRUE,FALSE)</formula>
    </cfRule>
    <cfRule type="expression" dxfId="109" priority="7">
      <formula>IF(AND(AH202&lt;0, RIGHT(TEXT(AH202,"0.#"),1)&lt;&gt;"."),TRUE,FALSE)</formula>
    </cfRule>
    <cfRule type="expression" dxfId="108" priority="8">
      <formula>IF(AND(AH202&lt;0, RIGHT(TEXT(AH202,"0.#"),1)="."),TRUE,FALSE)</formula>
    </cfRule>
  </conditionalFormatting>
  <conditionalFormatting sqref="AI48">
    <cfRule type="expression" dxfId="107" priority="3">
      <formula>IF(RIGHT(TEXT(AI48,"0.#"),1)=".",FALSE,TRUE)</formula>
    </cfRule>
    <cfRule type="expression" dxfId="106" priority="4">
      <formula>IF(RIGHT(TEXT(AI48,"0.#"),1)=".",TRUE,FALSE)</formula>
    </cfRule>
  </conditionalFormatting>
  <conditionalFormatting sqref="AM48">
    <cfRule type="expression" dxfId="105" priority="1">
      <formula>IF(RIGHT(TEXT(AM48,"0.#"),1)=".",FALSE,TRUE)</formula>
    </cfRule>
    <cfRule type="expression" dxfId="104" priority="2">
      <formula>IF(RIGHT(TEXT(AM48,"0.#"),1)=".",TRUE,FALSE)</formula>
    </cfRule>
  </conditionalFormatting>
  <dataValidations count="16">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74:AK174 AH178:AK178 AH182:AK182 AH186:AK186 AH190:AK190 AH194:AK194 AH198:AK198 AH202:AK202">
      <formula1>OR(AND(MOD(IF(ISNUMBER(AH174), AH174, 0.5),1)=0, 0&lt;=AH174), AH174="-")</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7 AE67:AF71 AE73:AF77">
      <formula1>"○,△,×,‐"</formula1>
    </dataValidation>
    <dataValidation type="list" allowBlank="1" showInputMessage="1" showErrorMessage="1" sqref="AO168 AO203">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74:AB174 AL174:AO174 Y178:AB178 AL178:AO178 Y182:AB182 AL182:AO182 Y186:AB186 AL186:AO186 Y190:AB190 AL190:AO190 Y194:AB194 AL194:AO194 Y198:AB198 AL198:AO198 Y202:AB202 AL202:AO202 AE32:AX33 AE44:AX45 AE40:AX41 AE47:AX47 AE36:AX37 AU55:AX55 AE56:AX58 AQ55:AR55 AU159:AX166 Y159:AB166 AU148:AX155 Y148:AB155 AU137:AX144 Y137:AB144">
      <formula1>OR(ISNUMBER(P13), P13="-")</formula1>
    </dataValidation>
    <dataValidation type="list" allowBlank="1" showInputMessage="1" showErrorMessage="1" sqref="Q95:R95 AC95:AD95 AO95:AP95">
      <formula1>#REF!</formula1>
    </dataValidation>
    <dataValidation type="custom" allowBlank="1" showInputMessage="1" showErrorMessage="1" errorTitle="法人番号チェック" error="法人番号は13桁の数字で入力してください。" sqref="J202:O202 J198:O198 J194:O194 J190:O190 J186:O186 J182:O182 J178:O178 J174:O174">
      <formula1>OR(J174="-",AND(LEN(J174)=13,IFERROR(SEARCH("-",J174),"")="",IFERROR(SEARCH(".",J174),"")="",ISNUMBER(J174)))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38" max="50" man="1"/>
    <brk id="58" max="50" man="1"/>
    <brk id="73" max="50" man="1"/>
    <brk id="95" max="16383" man="1"/>
    <brk id="134" max="16383" man="1"/>
    <brk id="170" max="16383" man="1"/>
    <brk id="199"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AC174:AG174 AC178:AG178 AC182:AG182 AC186:AG186 AC190:AG190 AC194:AG194 AC198:AG198 AC202:AG202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AE95:AG95 G95:I95 AQ95:AS95 S95:U95</xm:sqref>
        </x14:dataValidation>
        <x14:dataValidation type="list" allowBlank="1" showInputMessage="1" showErrorMessage="1">
          <x14:formula1>
            <xm:f>入力規則等!$U$56:$U$58</xm:f>
          </x14:formula1>
          <xm:sqref>J95:K95 AT95:AU95 AH95:AI95 V95:W95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51"/>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59" customWidth="1"/>
    <col min="34" max="37" width="3.5" style="59" customWidth="1"/>
    <col min="38" max="41" width="2.625" style="59" customWidth="1"/>
    <col min="42" max="50" width="3.25" style="6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9"/>
      <c r="B2" s="43" t="s">
        <v>208</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15">
      <c r="A3" s="202"/>
      <c r="B3" s="202"/>
      <c r="C3" s="202" t="s">
        <v>23</v>
      </c>
      <c r="D3" s="202"/>
      <c r="E3" s="202"/>
      <c r="F3" s="202"/>
      <c r="G3" s="202"/>
      <c r="H3" s="202"/>
      <c r="I3" s="202"/>
      <c r="J3" s="676" t="s">
        <v>189</v>
      </c>
      <c r="K3" s="677"/>
      <c r="L3" s="677"/>
      <c r="M3" s="677"/>
      <c r="N3" s="677"/>
      <c r="O3" s="677"/>
      <c r="P3" s="179" t="s">
        <v>24</v>
      </c>
      <c r="Q3" s="179"/>
      <c r="R3" s="179"/>
      <c r="S3" s="179"/>
      <c r="T3" s="179"/>
      <c r="U3" s="179"/>
      <c r="V3" s="179"/>
      <c r="W3" s="179"/>
      <c r="X3" s="179"/>
      <c r="Y3" s="205" t="s">
        <v>222</v>
      </c>
      <c r="Z3" s="206"/>
      <c r="AA3" s="206"/>
      <c r="AB3" s="206"/>
      <c r="AC3" s="676" t="s">
        <v>216</v>
      </c>
      <c r="AD3" s="676"/>
      <c r="AE3" s="676"/>
      <c r="AF3" s="676"/>
      <c r="AG3" s="676"/>
      <c r="AH3" s="205" t="s">
        <v>184</v>
      </c>
      <c r="AI3" s="202"/>
      <c r="AJ3" s="202"/>
      <c r="AK3" s="202"/>
      <c r="AL3" s="202" t="s">
        <v>18</v>
      </c>
      <c r="AM3" s="202"/>
      <c r="AN3" s="202"/>
      <c r="AO3" s="207"/>
      <c r="AP3" s="675" t="s">
        <v>190</v>
      </c>
      <c r="AQ3" s="675"/>
      <c r="AR3" s="675"/>
      <c r="AS3" s="675"/>
      <c r="AT3" s="675"/>
      <c r="AU3" s="675"/>
      <c r="AV3" s="675"/>
      <c r="AW3" s="675"/>
      <c r="AX3" s="675"/>
      <c r="AY3">
        <f>$AY$2</f>
        <v>1</v>
      </c>
    </row>
    <row r="4" spans="1:51" ht="42.75" customHeight="1" x14ac:dyDescent="0.15">
      <c r="A4" s="678">
        <v>1</v>
      </c>
      <c r="B4" s="678">
        <v>1</v>
      </c>
      <c r="C4" s="214" t="s">
        <v>627</v>
      </c>
      <c r="D4" s="215"/>
      <c r="E4" s="215"/>
      <c r="F4" s="215"/>
      <c r="G4" s="215"/>
      <c r="H4" s="215"/>
      <c r="I4" s="215"/>
      <c r="J4" s="216">
        <v>8010401024011</v>
      </c>
      <c r="K4" s="217"/>
      <c r="L4" s="217"/>
      <c r="M4" s="217"/>
      <c r="N4" s="217"/>
      <c r="O4" s="217"/>
      <c r="P4" s="218" t="s">
        <v>628</v>
      </c>
      <c r="Q4" s="219"/>
      <c r="R4" s="219"/>
      <c r="S4" s="219"/>
      <c r="T4" s="219"/>
      <c r="U4" s="219"/>
      <c r="V4" s="219"/>
      <c r="W4" s="219"/>
      <c r="X4" s="219"/>
      <c r="Y4" s="220">
        <v>1</v>
      </c>
      <c r="Z4" s="221"/>
      <c r="AA4" s="221"/>
      <c r="AB4" s="222"/>
      <c r="AC4" s="223" t="s">
        <v>238</v>
      </c>
      <c r="AD4" s="223"/>
      <c r="AE4" s="223"/>
      <c r="AF4" s="223"/>
      <c r="AG4" s="223"/>
      <c r="AH4" s="209" t="s">
        <v>256</v>
      </c>
      <c r="AI4" s="210"/>
      <c r="AJ4" s="210"/>
      <c r="AK4" s="211"/>
      <c r="AL4" s="209" t="s">
        <v>256</v>
      </c>
      <c r="AM4" s="210"/>
      <c r="AN4" s="210"/>
      <c r="AO4" s="211"/>
      <c r="AP4" s="212" t="s">
        <v>256</v>
      </c>
      <c r="AQ4" s="212"/>
      <c r="AR4" s="212"/>
      <c r="AS4" s="212"/>
      <c r="AT4" s="212"/>
      <c r="AU4" s="212"/>
      <c r="AV4" s="212"/>
      <c r="AW4" s="212"/>
      <c r="AX4" s="212"/>
      <c r="AY4">
        <f>$AY$2</f>
        <v>1</v>
      </c>
    </row>
    <row r="5" spans="1:51" x14ac:dyDescent="0.15">
      <c r="A5" s="35"/>
      <c r="B5" s="35"/>
      <c r="P5" s="60"/>
      <c r="Q5" s="60"/>
      <c r="R5" s="60"/>
      <c r="S5" s="60"/>
      <c r="T5" s="60"/>
      <c r="U5" s="60"/>
      <c r="V5" s="60"/>
      <c r="W5" s="60"/>
      <c r="X5" s="60"/>
      <c r="Y5" s="61"/>
      <c r="Z5" s="61"/>
      <c r="AA5" s="61"/>
      <c r="AB5" s="61"/>
      <c r="AC5" s="61"/>
      <c r="AD5" s="61"/>
      <c r="AE5" s="61"/>
      <c r="AF5" s="61"/>
      <c r="AG5" s="61"/>
      <c r="AH5" s="61"/>
      <c r="AI5" s="61"/>
      <c r="AJ5" s="61"/>
      <c r="AK5" s="61"/>
      <c r="AL5" s="61"/>
      <c r="AM5" s="61"/>
      <c r="AN5" s="61"/>
      <c r="AO5" s="61"/>
      <c r="AY5">
        <f>COUNTA($C$8)</f>
        <v>1</v>
      </c>
    </row>
    <row r="6" spans="1:51" x14ac:dyDescent="0.15">
      <c r="A6" s="9"/>
      <c r="B6" s="43" t="s">
        <v>209</v>
      </c>
      <c r="C6" s="47"/>
      <c r="D6" s="47"/>
      <c r="E6" s="47"/>
      <c r="F6" s="47"/>
      <c r="G6" s="47"/>
      <c r="H6" s="47"/>
      <c r="I6" s="47"/>
      <c r="J6" s="47"/>
      <c r="K6" s="47"/>
      <c r="L6" s="47"/>
      <c r="M6" s="47"/>
      <c r="N6" s="47"/>
      <c r="O6" s="47"/>
      <c r="P6" s="52"/>
      <c r="Q6" s="52"/>
      <c r="R6" s="52"/>
      <c r="S6" s="52"/>
      <c r="T6" s="52"/>
      <c r="U6" s="52"/>
      <c r="V6" s="52"/>
      <c r="W6" s="52"/>
      <c r="X6" s="52"/>
      <c r="Y6" s="53"/>
      <c r="Z6" s="53"/>
      <c r="AA6" s="53"/>
      <c r="AB6" s="53"/>
      <c r="AC6" s="53"/>
      <c r="AD6" s="53"/>
      <c r="AE6" s="53"/>
      <c r="AF6" s="53"/>
      <c r="AG6" s="53"/>
      <c r="AH6" s="53"/>
      <c r="AI6" s="53"/>
      <c r="AJ6" s="53"/>
      <c r="AK6" s="53"/>
      <c r="AL6" s="53"/>
      <c r="AM6" s="53"/>
      <c r="AN6" s="53"/>
      <c r="AO6" s="53"/>
      <c r="AP6" s="52"/>
      <c r="AQ6" s="52"/>
      <c r="AR6" s="52"/>
      <c r="AS6" s="52"/>
      <c r="AT6" s="52"/>
      <c r="AU6" s="52"/>
      <c r="AV6" s="52"/>
      <c r="AW6" s="52"/>
      <c r="AX6" s="52"/>
      <c r="AY6">
        <f>$AY$5</f>
        <v>1</v>
      </c>
    </row>
    <row r="7" spans="1:51" customFormat="1" ht="59.25" customHeight="1" x14ac:dyDescent="0.15">
      <c r="A7" s="202"/>
      <c r="B7" s="202"/>
      <c r="C7" s="202" t="s">
        <v>23</v>
      </c>
      <c r="D7" s="202"/>
      <c r="E7" s="202"/>
      <c r="F7" s="202"/>
      <c r="G7" s="202"/>
      <c r="H7" s="202"/>
      <c r="I7" s="202"/>
      <c r="J7" s="676" t="s">
        <v>189</v>
      </c>
      <c r="K7" s="677"/>
      <c r="L7" s="677"/>
      <c r="M7" s="677"/>
      <c r="N7" s="677"/>
      <c r="O7" s="677"/>
      <c r="P7" s="179" t="s">
        <v>24</v>
      </c>
      <c r="Q7" s="179"/>
      <c r="R7" s="179"/>
      <c r="S7" s="179"/>
      <c r="T7" s="179"/>
      <c r="U7" s="179"/>
      <c r="V7" s="179"/>
      <c r="W7" s="179"/>
      <c r="X7" s="179"/>
      <c r="Y7" s="205" t="s">
        <v>222</v>
      </c>
      <c r="Z7" s="206"/>
      <c r="AA7" s="206"/>
      <c r="AB7" s="206"/>
      <c r="AC7" s="676" t="s">
        <v>216</v>
      </c>
      <c r="AD7" s="676"/>
      <c r="AE7" s="676"/>
      <c r="AF7" s="676"/>
      <c r="AG7" s="676"/>
      <c r="AH7" s="205" t="s">
        <v>184</v>
      </c>
      <c r="AI7" s="202"/>
      <c r="AJ7" s="202"/>
      <c r="AK7" s="202"/>
      <c r="AL7" s="202" t="s">
        <v>18</v>
      </c>
      <c r="AM7" s="202"/>
      <c r="AN7" s="202"/>
      <c r="AO7" s="207"/>
      <c r="AP7" s="675" t="s">
        <v>190</v>
      </c>
      <c r="AQ7" s="675"/>
      <c r="AR7" s="675"/>
      <c r="AS7" s="675"/>
      <c r="AT7" s="675"/>
      <c r="AU7" s="675"/>
      <c r="AV7" s="675"/>
      <c r="AW7" s="675"/>
      <c r="AX7" s="675"/>
      <c r="AY7">
        <f>$AY$5</f>
        <v>1</v>
      </c>
    </row>
    <row r="8" spans="1:51" ht="45" customHeight="1" x14ac:dyDescent="0.15">
      <c r="A8" s="678">
        <v>1</v>
      </c>
      <c r="B8" s="678">
        <v>1</v>
      </c>
      <c r="C8" s="214" t="s">
        <v>669</v>
      </c>
      <c r="D8" s="215"/>
      <c r="E8" s="215"/>
      <c r="F8" s="215"/>
      <c r="G8" s="215"/>
      <c r="H8" s="215"/>
      <c r="I8" s="215"/>
      <c r="J8" s="216">
        <v>8012405001283</v>
      </c>
      <c r="K8" s="217"/>
      <c r="L8" s="217"/>
      <c r="M8" s="217"/>
      <c r="N8" s="217"/>
      <c r="O8" s="217"/>
      <c r="P8" s="218" t="s">
        <v>670</v>
      </c>
      <c r="Q8" s="219"/>
      <c r="R8" s="219"/>
      <c r="S8" s="219"/>
      <c r="T8" s="219"/>
      <c r="U8" s="219"/>
      <c r="V8" s="219"/>
      <c r="W8" s="219"/>
      <c r="X8" s="219"/>
      <c r="Y8" s="220">
        <v>1</v>
      </c>
      <c r="Z8" s="221"/>
      <c r="AA8" s="221"/>
      <c r="AB8" s="222"/>
      <c r="AC8" s="223" t="s">
        <v>238</v>
      </c>
      <c r="AD8" s="223"/>
      <c r="AE8" s="223"/>
      <c r="AF8" s="223"/>
      <c r="AG8" s="223"/>
      <c r="AH8" s="209" t="s">
        <v>256</v>
      </c>
      <c r="AI8" s="210"/>
      <c r="AJ8" s="210"/>
      <c r="AK8" s="211"/>
      <c r="AL8" s="209" t="s">
        <v>256</v>
      </c>
      <c r="AM8" s="210"/>
      <c r="AN8" s="210"/>
      <c r="AO8" s="211"/>
      <c r="AP8" s="212" t="s">
        <v>256</v>
      </c>
      <c r="AQ8" s="212"/>
      <c r="AR8" s="212"/>
      <c r="AS8" s="212"/>
      <c r="AT8" s="212"/>
      <c r="AU8" s="212"/>
      <c r="AV8" s="212"/>
      <c r="AW8" s="212"/>
      <c r="AX8" s="212"/>
      <c r="AY8">
        <f>$AY$5</f>
        <v>1</v>
      </c>
    </row>
    <row r="9" spans="1:51" x14ac:dyDescent="0.15">
      <c r="P9" s="60"/>
      <c r="Q9" s="60"/>
      <c r="R9" s="60"/>
      <c r="S9" s="60"/>
      <c r="T9" s="60"/>
      <c r="U9" s="60"/>
      <c r="V9" s="60"/>
      <c r="W9" s="60"/>
      <c r="X9" s="60"/>
      <c r="Y9" s="61"/>
      <c r="Z9" s="61"/>
      <c r="AA9" s="61"/>
      <c r="AB9" s="61"/>
      <c r="AC9" s="61"/>
      <c r="AD9" s="61"/>
      <c r="AE9" s="61"/>
      <c r="AF9" s="61"/>
      <c r="AG9" s="61"/>
      <c r="AH9" s="61"/>
      <c r="AI9" s="61"/>
      <c r="AJ9" s="61"/>
      <c r="AK9" s="61"/>
      <c r="AL9" s="61"/>
      <c r="AM9" s="61"/>
      <c r="AN9" s="61"/>
      <c r="AO9" s="61"/>
      <c r="AY9">
        <f>COUNTA($C$12)</f>
        <v>1</v>
      </c>
    </row>
    <row r="10" spans="1:51" x14ac:dyDescent="0.15">
      <c r="A10" s="9"/>
      <c r="B10" s="43" t="s">
        <v>168</v>
      </c>
      <c r="C10" s="47"/>
      <c r="D10" s="47"/>
      <c r="E10" s="47"/>
      <c r="F10" s="47"/>
      <c r="G10" s="47"/>
      <c r="H10" s="47"/>
      <c r="I10" s="47"/>
      <c r="J10" s="47"/>
      <c r="K10" s="47"/>
      <c r="L10" s="47"/>
      <c r="M10" s="47"/>
      <c r="N10" s="47"/>
      <c r="O10" s="47"/>
      <c r="P10" s="52"/>
      <c r="Q10" s="52"/>
      <c r="R10" s="52"/>
      <c r="S10" s="52"/>
      <c r="T10" s="52"/>
      <c r="U10" s="52"/>
      <c r="V10" s="52"/>
      <c r="W10" s="52"/>
      <c r="X10" s="52"/>
      <c r="Y10" s="53"/>
      <c r="Z10" s="53"/>
      <c r="AA10" s="53"/>
      <c r="AB10" s="53"/>
      <c r="AC10" s="53"/>
      <c r="AD10" s="53"/>
      <c r="AE10" s="53"/>
      <c r="AF10" s="53"/>
      <c r="AG10" s="53"/>
      <c r="AH10" s="53"/>
      <c r="AI10" s="53"/>
      <c r="AJ10" s="53"/>
      <c r="AK10" s="53"/>
      <c r="AL10" s="53"/>
      <c r="AM10" s="53"/>
      <c r="AN10" s="53"/>
      <c r="AO10" s="53"/>
      <c r="AP10" s="52"/>
      <c r="AQ10" s="52"/>
      <c r="AR10" s="52"/>
      <c r="AS10" s="52"/>
      <c r="AT10" s="52"/>
      <c r="AU10" s="52"/>
      <c r="AV10" s="52"/>
      <c r="AW10" s="52"/>
      <c r="AX10" s="52"/>
      <c r="AY10" s="34">
        <f>$AY$9</f>
        <v>1</v>
      </c>
    </row>
    <row r="11" spans="1:51" customFormat="1" ht="59.25" customHeight="1" x14ac:dyDescent="0.15">
      <c r="A11" s="202"/>
      <c r="B11" s="202"/>
      <c r="C11" s="202" t="s">
        <v>23</v>
      </c>
      <c r="D11" s="202"/>
      <c r="E11" s="202"/>
      <c r="F11" s="202"/>
      <c r="G11" s="202"/>
      <c r="H11" s="202"/>
      <c r="I11" s="202"/>
      <c r="J11" s="676" t="s">
        <v>189</v>
      </c>
      <c r="K11" s="677"/>
      <c r="L11" s="677"/>
      <c r="M11" s="677"/>
      <c r="N11" s="677"/>
      <c r="O11" s="677"/>
      <c r="P11" s="179" t="s">
        <v>24</v>
      </c>
      <c r="Q11" s="179"/>
      <c r="R11" s="179"/>
      <c r="S11" s="179"/>
      <c r="T11" s="179"/>
      <c r="U11" s="179"/>
      <c r="V11" s="179"/>
      <c r="W11" s="179"/>
      <c r="X11" s="179"/>
      <c r="Y11" s="205" t="s">
        <v>222</v>
      </c>
      <c r="Z11" s="206"/>
      <c r="AA11" s="206"/>
      <c r="AB11" s="206"/>
      <c r="AC11" s="676" t="s">
        <v>216</v>
      </c>
      <c r="AD11" s="676"/>
      <c r="AE11" s="676"/>
      <c r="AF11" s="676"/>
      <c r="AG11" s="676"/>
      <c r="AH11" s="205" t="s">
        <v>184</v>
      </c>
      <c r="AI11" s="202"/>
      <c r="AJ11" s="202"/>
      <c r="AK11" s="202"/>
      <c r="AL11" s="202" t="s">
        <v>18</v>
      </c>
      <c r="AM11" s="202"/>
      <c r="AN11" s="202"/>
      <c r="AO11" s="207"/>
      <c r="AP11" s="675" t="s">
        <v>190</v>
      </c>
      <c r="AQ11" s="675"/>
      <c r="AR11" s="675"/>
      <c r="AS11" s="675"/>
      <c r="AT11" s="675"/>
      <c r="AU11" s="675"/>
      <c r="AV11" s="675"/>
      <c r="AW11" s="675"/>
      <c r="AX11" s="675"/>
      <c r="AY11" s="34">
        <f>$AY$9</f>
        <v>1</v>
      </c>
    </row>
    <row r="12" spans="1:51" ht="34.5" customHeight="1" x14ac:dyDescent="0.15">
      <c r="A12" s="678">
        <v>1</v>
      </c>
      <c r="B12" s="678">
        <v>1</v>
      </c>
      <c r="C12" s="214" t="s">
        <v>706</v>
      </c>
      <c r="D12" s="215"/>
      <c r="E12" s="215"/>
      <c r="F12" s="215"/>
      <c r="G12" s="215"/>
      <c r="H12" s="215"/>
      <c r="I12" s="215"/>
      <c r="J12" s="216">
        <v>2010001005020</v>
      </c>
      <c r="K12" s="217"/>
      <c r="L12" s="217"/>
      <c r="M12" s="217"/>
      <c r="N12" s="217"/>
      <c r="O12" s="217"/>
      <c r="P12" s="218" t="s">
        <v>686</v>
      </c>
      <c r="Q12" s="219"/>
      <c r="R12" s="219"/>
      <c r="S12" s="219"/>
      <c r="T12" s="219"/>
      <c r="U12" s="219"/>
      <c r="V12" s="219"/>
      <c r="W12" s="219"/>
      <c r="X12" s="219"/>
      <c r="Y12" s="220">
        <v>0.8</v>
      </c>
      <c r="Z12" s="221"/>
      <c r="AA12" s="221"/>
      <c r="AB12" s="222"/>
      <c r="AC12" s="223" t="s">
        <v>238</v>
      </c>
      <c r="AD12" s="223"/>
      <c r="AE12" s="223"/>
      <c r="AF12" s="223"/>
      <c r="AG12" s="223"/>
      <c r="AH12" s="209" t="s">
        <v>256</v>
      </c>
      <c r="AI12" s="210"/>
      <c r="AJ12" s="210"/>
      <c r="AK12" s="211"/>
      <c r="AL12" s="209" t="s">
        <v>256</v>
      </c>
      <c r="AM12" s="210"/>
      <c r="AN12" s="210"/>
      <c r="AO12" s="211"/>
      <c r="AP12" s="212" t="s">
        <v>256</v>
      </c>
      <c r="AQ12" s="212"/>
      <c r="AR12" s="212"/>
      <c r="AS12" s="212"/>
      <c r="AT12" s="212"/>
      <c r="AU12" s="212"/>
      <c r="AV12" s="212"/>
      <c r="AW12" s="212"/>
      <c r="AX12" s="212"/>
      <c r="AY12" s="34">
        <f>$AY$9</f>
        <v>1</v>
      </c>
    </row>
    <row r="13" spans="1:51" x14ac:dyDescent="0.15">
      <c r="P13" s="60"/>
      <c r="Q13" s="60"/>
      <c r="R13" s="60"/>
      <c r="S13" s="60"/>
      <c r="T13" s="60"/>
      <c r="U13" s="60"/>
      <c r="V13" s="60"/>
      <c r="W13" s="60"/>
      <c r="X13" s="60"/>
      <c r="Y13" s="61"/>
      <c r="Z13" s="61"/>
      <c r="AA13" s="61"/>
      <c r="AB13" s="61"/>
      <c r="AC13" s="61"/>
      <c r="AD13" s="61"/>
      <c r="AE13" s="61"/>
      <c r="AF13" s="61"/>
      <c r="AG13" s="61"/>
      <c r="AH13" s="61"/>
      <c r="AI13" s="61"/>
      <c r="AJ13" s="61"/>
      <c r="AK13" s="61"/>
      <c r="AL13" s="61"/>
      <c r="AM13" s="61"/>
      <c r="AN13" s="61"/>
      <c r="AO13" s="61"/>
      <c r="AY13">
        <f>COUNTA($C$16)</f>
        <v>1</v>
      </c>
    </row>
    <row r="14" spans="1:51" x14ac:dyDescent="0.15">
      <c r="A14" s="9"/>
      <c r="B14" s="43" t="s">
        <v>169</v>
      </c>
      <c r="C14" s="47"/>
      <c r="D14" s="47"/>
      <c r="E14" s="47"/>
      <c r="F14" s="47"/>
      <c r="G14" s="47"/>
      <c r="H14" s="47"/>
      <c r="I14" s="47"/>
      <c r="J14" s="47"/>
      <c r="K14" s="47"/>
      <c r="L14" s="47"/>
      <c r="M14" s="47"/>
      <c r="N14" s="47"/>
      <c r="O14" s="47"/>
      <c r="P14" s="52"/>
      <c r="Q14" s="52"/>
      <c r="R14" s="52"/>
      <c r="S14" s="52"/>
      <c r="T14" s="52"/>
      <c r="U14" s="52"/>
      <c r="V14" s="52"/>
      <c r="W14" s="52"/>
      <c r="X14" s="52"/>
      <c r="Y14" s="53"/>
      <c r="Z14" s="53"/>
      <c r="AA14" s="53"/>
      <c r="AB14" s="53"/>
      <c r="AC14" s="53"/>
      <c r="AD14" s="53"/>
      <c r="AE14" s="53"/>
      <c r="AF14" s="53"/>
      <c r="AG14" s="53"/>
      <c r="AH14" s="53"/>
      <c r="AI14" s="53"/>
      <c r="AJ14" s="53"/>
      <c r="AK14" s="53"/>
      <c r="AL14" s="53"/>
      <c r="AM14" s="53"/>
      <c r="AN14" s="53"/>
      <c r="AO14" s="53"/>
      <c r="AP14" s="52"/>
      <c r="AQ14" s="52"/>
      <c r="AR14" s="52"/>
      <c r="AS14" s="52"/>
      <c r="AT14" s="52"/>
      <c r="AU14" s="52"/>
      <c r="AV14" s="52"/>
      <c r="AW14" s="52"/>
      <c r="AX14" s="52"/>
      <c r="AY14" s="34">
        <f>$AY$13</f>
        <v>1</v>
      </c>
    </row>
    <row r="15" spans="1:51" customFormat="1" ht="59.25" customHeight="1" x14ac:dyDescent="0.15">
      <c r="A15" s="202"/>
      <c r="B15" s="202"/>
      <c r="C15" s="202" t="s">
        <v>23</v>
      </c>
      <c r="D15" s="202"/>
      <c r="E15" s="202"/>
      <c r="F15" s="202"/>
      <c r="G15" s="202"/>
      <c r="H15" s="202"/>
      <c r="I15" s="202"/>
      <c r="J15" s="676" t="s">
        <v>189</v>
      </c>
      <c r="K15" s="677"/>
      <c r="L15" s="677"/>
      <c r="M15" s="677"/>
      <c r="N15" s="677"/>
      <c r="O15" s="677"/>
      <c r="P15" s="179" t="s">
        <v>24</v>
      </c>
      <c r="Q15" s="179"/>
      <c r="R15" s="179"/>
      <c r="S15" s="179"/>
      <c r="T15" s="179"/>
      <c r="U15" s="179"/>
      <c r="V15" s="179"/>
      <c r="W15" s="179"/>
      <c r="X15" s="179"/>
      <c r="Y15" s="205" t="s">
        <v>222</v>
      </c>
      <c r="Z15" s="206"/>
      <c r="AA15" s="206"/>
      <c r="AB15" s="206"/>
      <c r="AC15" s="676" t="s">
        <v>216</v>
      </c>
      <c r="AD15" s="676"/>
      <c r="AE15" s="676"/>
      <c r="AF15" s="676"/>
      <c r="AG15" s="676"/>
      <c r="AH15" s="205" t="s">
        <v>184</v>
      </c>
      <c r="AI15" s="202"/>
      <c r="AJ15" s="202"/>
      <c r="AK15" s="202"/>
      <c r="AL15" s="202" t="s">
        <v>18</v>
      </c>
      <c r="AM15" s="202"/>
      <c r="AN15" s="202"/>
      <c r="AO15" s="207"/>
      <c r="AP15" s="675" t="s">
        <v>190</v>
      </c>
      <c r="AQ15" s="675"/>
      <c r="AR15" s="675"/>
      <c r="AS15" s="675"/>
      <c r="AT15" s="675"/>
      <c r="AU15" s="675"/>
      <c r="AV15" s="675"/>
      <c r="AW15" s="675"/>
      <c r="AX15" s="675"/>
      <c r="AY15" s="34">
        <f>$AY$13</f>
        <v>1</v>
      </c>
    </row>
    <row r="16" spans="1:51" ht="33" customHeight="1" x14ac:dyDescent="0.15">
      <c r="A16" s="678">
        <v>1</v>
      </c>
      <c r="B16" s="678">
        <v>1</v>
      </c>
      <c r="C16" s="214" t="s">
        <v>687</v>
      </c>
      <c r="D16" s="215"/>
      <c r="E16" s="215"/>
      <c r="F16" s="215"/>
      <c r="G16" s="215"/>
      <c r="H16" s="215"/>
      <c r="I16" s="215"/>
      <c r="J16" s="216">
        <v>7010001010296</v>
      </c>
      <c r="K16" s="217"/>
      <c r="L16" s="217"/>
      <c r="M16" s="217"/>
      <c r="N16" s="217"/>
      <c r="O16" s="217"/>
      <c r="P16" s="218" t="s">
        <v>688</v>
      </c>
      <c r="Q16" s="219"/>
      <c r="R16" s="219"/>
      <c r="S16" s="219"/>
      <c r="T16" s="219"/>
      <c r="U16" s="219"/>
      <c r="V16" s="219"/>
      <c r="W16" s="219"/>
      <c r="X16" s="219"/>
      <c r="Y16" s="220">
        <v>0.3</v>
      </c>
      <c r="Z16" s="221"/>
      <c r="AA16" s="221"/>
      <c r="AB16" s="222"/>
      <c r="AC16" s="223" t="s">
        <v>238</v>
      </c>
      <c r="AD16" s="223"/>
      <c r="AE16" s="223"/>
      <c r="AF16" s="223"/>
      <c r="AG16" s="223"/>
      <c r="AH16" s="209" t="s">
        <v>256</v>
      </c>
      <c r="AI16" s="210"/>
      <c r="AJ16" s="210"/>
      <c r="AK16" s="211"/>
      <c r="AL16" s="209" t="s">
        <v>256</v>
      </c>
      <c r="AM16" s="210"/>
      <c r="AN16" s="210"/>
      <c r="AO16" s="211"/>
      <c r="AP16" s="212" t="s">
        <v>256</v>
      </c>
      <c r="AQ16" s="212"/>
      <c r="AR16" s="212"/>
      <c r="AS16" s="212"/>
      <c r="AT16" s="212"/>
      <c r="AU16" s="212"/>
      <c r="AV16" s="212"/>
      <c r="AW16" s="212"/>
      <c r="AX16" s="212"/>
      <c r="AY16" s="34">
        <f>$AY$13</f>
        <v>1</v>
      </c>
    </row>
    <row r="17" spans="1:51" x14ac:dyDescent="0.15">
      <c r="P17" s="60"/>
      <c r="Q17" s="60"/>
      <c r="R17" s="60"/>
      <c r="S17" s="60"/>
      <c r="T17" s="60"/>
      <c r="U17" s="60"/>
      <c r="V17" s="60"/>
      <c r="W17" s="60"/>
      <c r="X17" s="60"/>
      <c r="Y17" s="61"/>
      <c r="Z17" s="61"/>
      <c r="AA17" s="61"/>
      <c r="AB17" s="61"/>
      <c r="AC17" s="61"/>
      <c r="AD17" s="61"/>
      <c r="AE17" s="61"/>
      <c r="AF17" s="61"/>
      <c r="AG17" s="61"/>
      <c r="AH17" s="61"/>
      <c r="AI17" s="61"/>
      <c r="AJ17" s="61"/>
      <c r="AK17" s="61"/>
      <c r="AL17" s="61"/>
      <c r="AM17" s="61"/>
      <c r="AN17" s="61"/>
      <c r="AO17" s="61"/>
      <c r="AY17">
        <f>COUNTA($C$20)</f>
        <v>1</v>
      </c>
    </row>
    <row r="18" spans="1:51" x14ac:dyDescent="0.15">
      <c r="A18" s="9"/>
      <c r="B18" s="43" t="s">
        <v>170</v>
      </c>
      <c r="C18" s="47"/>
      <c r="D18" s="47"/>
      <c r="E18" s="47"/>
      <c r="F18" s="47"/>
      <c r="G18" s="47"/>
      <c r="H18" s="47"/>
      <c r="I18" s="47"/>
      <c r="J18" s="47"/>
      <c r="K18" s="47"/>
      <c r="L18" s="47"/>
      <c r="M18" s="47"/>
      <c r="N18" s="47"/>
      <c r="O18" s="47"/>
      <c r="P18" s="52"/>
      <c r="Q18" s="52"/>
      <c r="R18" s="52"/>
      <c r="S18" s="52"/>
      <c r="T18" s="52"/>
      <c r="U18" s="52"/>
      <c r="V18" s="52"/>
      <c r="W18" s="52"/>
      <c r="X18" s="52"/>
      <c r="Y18" s="53"/>
      <c r="Z18" s="53"/>
      <c r="AA18" s="53"/>
      <c r="AB18" s="53"/>
      <c r="AC18" s="53"/>
      <c r="AD18" s="53"/>
      <c r="AE18" s="53"/>
      <c r="AF18" s="53"/>
      <c r="AG18" s="53"/>
      <c r="AH18" s="53"/>
      <c r="AI18" s="53"/>
      <c r="AJ18" s="53"/>
      <c r="AK18" s="53"/>
      <c r="AL18" s="53"/>
      <c r="AM18" s="53"/>
      <c r="AN18" s="53"/>
      <c r="AO18" s="53"/>
      <c r="AP18" s="52"/>
      <c r="AQ18" s="52"/>
      <c r="AR18" s="52"/>
      <c r="AS18" s="52"/>
      <c r="AT18" s="52"/>
      <c r="AU18" s="52"/>
      <c r="AV18" s="52"/>
      <c r="AW18" s="52"/>
      <c r="AX18" s="52"/>
      <c r="AY18" s="34">
        <f>$AY$17</f>
        <v>1</v>
      </c>
    </row>
    <row r="19" spans="1:51" customFormat="1" ht="59.25" customHeight="1" x14ac:dyDescent="0.15">
      <c r="A19" s="202"/>
      <c r="B19" s="202"/>
      <c r="C19" s="202" t="s">
        <v>23</v>
      </c>
      <c r="D19" s="202"/>
      <c r="E19" s="202"/>
      <c r="F19" s="202"/>
      <c r="G19" s="202"/>
      <c r="H19" s="202"/>
      <c r="I19" s="202"/>
      <c r="J19" s="676" t="s">
        <v>189</v>
      </c>
      <c r="K19" s="677"/>
      <c r="L19" s="677"/>
      <c r="M19" s="677"/>
      <c r="N19" s="677"/>
      <c r="O19" s="677"/>
      <c r="P19" s="179" t="s">
        <v>24</v>
      </c>
      <c r="Q19" s="179"/>
      <c r="R19" s="179"/>
      <c r="S19" s="179"/>
      <c r="T19" s="179"/>
      <c r="U19" s="179"/>
      <c r="V19" s="179"/>
      <c r="W19" s="179"/>
      <c r="X19" s="179"/>
      <c r="Y19" s="205" t="s">
        <v>222</v>
      </c>
      <c r="Z19" s="206"/>
      <c r="AA19" s="206"/>
      <c r="AB19" s="206"/>
      <c r="AC19" s="676" t="s">
        <v>216</v>
      </c>
      <c r="AD19" s="676"/>
      <c r="AE19" s="676"/>
      <c r="AF19" s="676"/>
      <c r="AG19" s="676"/>
      <c r="AH19" s="205" t="s">
        <v>184</v>
      </c>
      <c r="AI19" s="202"/>
      <c r="AJ19" s="202"/>
      <c r="AK19" s="202"/>
      <c r="AL19" s="202" t="s">
        <v>18</v>
      </c>
      <c r="AM19" s="202"/>
      <c r="AN19" s="202"/>
      <c r="AO19" s="207"/>
      <c r="AP19" s="675" t="s">
        <v>190</v>
      </c>
      <c r="AQ19" s="675"/>
      <c r="AR19" s="675"/>
      <c r="AS19" s="675"/>
      <c r="AT19" s="675"/>
      <c r="AU19" s="675"/>
      <c r="AV19" s="675"/>
      <c r="AW19" s="675"/>
      <c r="AX19" s="675"/>
      <c r="AY19" s="34">
        <f>$AY$17</f>
        <v>1</v>
      </c>
    </row>
    <row r="20" spans="1:51" ht="34.5" customHeight="1" x14ac:dyDescent="0.15">
      <c r="A20" s="678">
        <v>1</v>
      </c>
      <c r="B20" s="678">
        <v>1</v>
      </c>
      <c r="C20" s="214" t="s">
        <v>687</v>
      </c>
      <c r="D20" s="215"/>
      <c r="E20" s="215"/>
      <c r="F20" s="215"/>
      <c r="G20" s="215"/>
      <c r="H20" s="215"/>
      <c r="I20" s="215"/>
      <c r="J20" s="216">
        <v>7010001010296</v>
      </c>
      <c r="K20" s="217"/>
      <c r="L20" s="217"/>
      <c r="M20" s="217"/>
      <c r="N20" s="217"/>
      <c r="O20" s="217"/>
      <c r="P20" s="218" t="s">
        <v>689</v>
      </c>
      <c r="Q20" s="219"/>
      <c r="R20" s="219"/>
      <c r="S20" s="219"/>
      <c r="T20" s="219"/>
      <c r="U20" s="219"/>
      <c r="V20" s="219"/>
      <c r="W20" s="219"/>
      <c r="X20" s="219"/>
      <c r="Y20" s="220">
        <v>0.2</v>
      </c>
      <c r="Z20" s="221"/>
      <c r="AA20" s="221"/>
      <c r="AB20" s="222"/>
      <c r="AC20" s="223" t="s">
        <v>238</v>
      </c>
      <c r="AD20" s="223"/>
      <c r="AE20" s="223"/>
      <c r="AF20" s="223"/>
      <c r="AG20" s="223"/>
      <c r="AH20" s="209" t="s">
        <v>256</v>
      </c>
      <c r="AI20" s="210"/>
      <c r="AJ20" s="210"/>
      <c r="AK20" s="211"/>
      <c r="AL20" s="209" t="s">
        <v>256</v>
      </c>
      <c r="AM20" s="210"/>
      <c r="AN20" s="210"/>
      <c r="AO20" s="211"/>
      <c r="AP20" s="212" t="s">
        <v>256</v>
      </c>
      <c r="AQ20" s="212"/>
      <c r="AR20" s="212"/>
      <c r="AS20" s="212"/>
      <c r="AT20" s="212"/>
      <c r="AU20" s="212"/>
      <c r="AV20" s="212"/>
      <c r="AW20" s="212"/>
      <c r="AX20" s="212"/>
      <c r="AY20" s="34">
        <f>$AY$17</f>
        <v>1</v>
      </c>
    </row>
    <row r="21" spans="1:51" x14ac:dyDescent="0.15">
      <c r="P21" s="60"/>
      <c r="Q21" s="60"/>
      <c r="R21" s="60"/>
      <c r="S21" s="60"/>
      <c r="T21" s="60"/>
      <c r="U21" s="60"/>
      <c r="V21" s="60"/>
      <c r="W21" s="60"/>
      <c r="X21" s="60"/>
      <c r="Y21" s="61"/>
      <c r="Z21" s="61"/>
      <c r="AA21" s="61"/>
      <c r="AB21" s="61"/>
      <c r="AC21" s="61"/>
      <c r="AD21" s="61"/>
      <c r="AE21" s="61"/>
      <c r="AF21" s="61"/>
      <c r="AG21" s="61"/>
      <c r="AH21" s="61"/>
      <c r="AI21" s="61"/>
      <c r="AJ21" s="61"/>
      <c r="AK21" s="61"/>
      <c r="AL21" s="61"/>
      <c r="AM21" s="61"/>
      <c r="AN21" s="61"/>
      <c r="AO21" s="61"/>
      <c r="AY21">
        <f>COUNTA($C$24)</f>
        <v>1</v>
      </c>
    </row>
    <row r="22" spans="1:51" x14ac:dyDescent="0.15">
      <c r="A22" s="9"/>
      <c r="B22" s="43" t="s">
        <v>171</v>
      </c>
      <c r="C22" s="47"/>
      <c r="D22" s="47"/>
      <c r="E22" s="47"/>
      <c r="F22" s="47"/>
      <c r="G22" s="47"/>
      <c r="H22" s="47"/>
      <c r="I22" s="47"/>
      <c r="J22" s="47"/>
      <c r="K22" s="47"/>
      <c r="L22" s="47"/>
      <c r="M22" s="47"/>
      <c r="N22" s="47"/>
      <c r="O22" s="47"/>
      <c r="P22" s="52"/>
      <c r="Q22" s="52"/>
      <c r="R22" s="52"/>
      <c r="S22" s="52"/>
      <c r="T22" s="52"/>
      <c r="U22" s="52"/>
      <c r="V22" s="52"/>
      <c r="W22" s="52"/>
      <c r="X22" s="52"/>
      <c r="Y22" s="53"/>
      <c r="Z22" s="53"/>
      <c r="AA22" s="53"/>
      <c r="AB22" s="53"/>
      <c r="AC22" s="53"/>
      <c r="AD22" s="53"/>
      <c r="AE22" s="53"/>
      <c r="AF22" s="53"/>
      <c r="AG22" s="53"/>
      <c r="AH22" s="53"/>
      <c r="AI22" s="53"/>
      <c r="AJ22" s="53"/>
      <c r="AK22" s="53"/>
      <c r="AL22" s="53"/>
      <c r="AM22" s="53"/>
      <c r="AN22" s="53"/>
      <c r="AO22" s="53"/>
      <c r="AP22" s="52"/>
      <c r="AQ22" s="52"/>
      <c r="AR22" s="52"/>
      <c r="AS22" s="52"/>
      <c r="AT22" s="52"/>
      <c r="AU22" s="52"/>
      <c r="AV22" s="52"/>
      <c r="AW22" s="52"/>
      <c r="AX22" s="52"/>
      <c r="AY22" s="34">
        <f>$AY$21</f>
        <v>1</v>
      </c>
    </row>
    <row r="23" spans="1:51" customFormat="1" ht="59.25" customHeight="1" x14ac:dyDescent="0.15">
      <c r="A23" s="202"/>
      <c r="B23" s="202"/>
      <c r="C23" s="202" t="s">
        <v>23</v>
      </c>
      <c r="D23" s="202"/>
      <c r="E23" s="202"/>
      <c r="F23" s="202"/>
      <c r="G23" s="202"/>
      <c r="H23" s="202"/>
      <c r="I23" s="202"/>
      <c r="J23" s="676" t="s">
        <v>189</v>
      </c>
      <c r="K23" s="677"/>
      <c r="L23" s="677"/>
      <c r="M23" s="677"/>
      <c r="N23" s="677"/>
      <c r="O23" s="677"/>
      <c r="P23" s="179" t="s">
        <v>24</v>
      </c>
      <c r="Q23" s="179"/>
      <c r="R23" s="179"/>
      <c r="S23" s="179"/>
      <c r="T23" s="179"/>
      <c r="U23" s="179"/>
      <c r="V23" s="179"/>
      <c r="W23" s="179"/>
      <c r="X23" s="179"/>
      <c r="Y23" s="205" t="s">
        <v>222</v>
      </c>
      <c r="Z23" s="206"/>
      <c r="AA23" s="206"/>
      <c r="AB23" s="206"/>
      <c r="AC23" s="676" t="s">
        <v>216</v>
      </c>
      <c r="AD23" s="676"/>
      <c r="AE23" s="676"/>
      <c r="AF23" s="676"/>
      <c r="AG23" s="676"/>
      <c r="AH23" s="205" t="s">
        <v>184</v>
      </c>
      <c r="AI23" s="202"/>
      <c r="AJ23" s="202"/>
      <c r="AK23" s="202"/>
      <c r="AL23" s="202" t="s">
        <v>18</v>
      </c>
      <c r="AM23" s="202"/>
      <c r="AN23" s="202"/>
      <c r="AO23" s="207"/>
      <c r="AP23" s="675" t="s">
        <v>190</v>
      </c>
      <c r="AQ23" s="675"/>
      <c r="AR23" s="675"/>
      <c r="AS23" s="675"/>
      <c r="AT23" s="675"/>
      <c r="AU23" s="675"/>
      <c r="AV23" s="675"/>
      <c r="AW23" s="675"/>
      <c r="AX23" s="675"/>
      <c r="AY23" s="34">
        <f>$AY$21</f>
        <v>1</v>
      </c>
    </row>
    <row r="24" spans="1:51" ht="52.5" customHeight="1" x14ac:dyDescent="0.15">
      <c r="A24" s="678">
        <v>1</v>
      </c>
      <c r="B24" s="678">
        <v>1</v>
      </c>
      <c r="C24" s="214" t="s">
        <v>717</v>
      </c>
      <c r="D24" s="215"/>
      <c r="E24" s="215"/>
      <c r="F24" s="215"/>
      <c r="G24" s="215"/>
      <c r="H24" s="215"/>
      <c r="I24" s="215"/>
      <c r="J24" s="216">
        <v>8120001060882</v>
      </c>
      <c r="K24" s="217"/>
      <c r="L24" s="217"/>
      <c r="M24" s="217"/>
      <c r="N24" s="217"/>
      <c r="O24" s="217"/>
      <c r="P24" s="218" t="s">
        <v>690</v>
      </c>
      <c r="Q24" s="219"/>
      <c r="R24" s="219"/>
      <c r="S24" s="219"/>
      <c r="T24" s="219"/>
      <c r="U24" s="219"/>
      <c r="V24" s="219"/>
      <c r="W24" s="219"/>
      <c r="X24" s="219"/>
      <c r="Y24" s="220">
        <v>0.2</v>
      </c>
      <c r="Z24" s="221"/>
      <c r="AA24" s="221"/>
      <c r="AB24" s="222"/>
      <c r="AC24" s="223" t="s">
        <v>238</v>
      </c>
      <c r="AD24" s="223"/>
      <c r="AE24" s="223"/>
      <c r="AF24" s="223"/>
      <c r="AG24" s="223"/>
      <c r="AH24" s="209" t="s">
        <v>256</v>
      </c>
      <c r="AI24" s="210"/>
      <c r="AJ24" s="210"/>
      <c r="AK24" s="211"/>
      <c r="AL24" s="209" t="s">
        <v>256</v>
      </c>
      <c r="AM24" s="210"/>
      <c r="AN24" s="210"/>
      <c r="AO24" s="211"/>
      <c r="AP24" s="212" t="s">
        <v>256</v>
      </c>
      <c r="AQ24" s="212"/>
      <c r="AR24" s="212"/>
      <c r="AS24" s="212"/>
      <c r="AT24" s="212"/>
      <c r="AU24" s="212"/>
      <c r="AV24" s="212"/>
      <c r="AW24" s="212"/>
      <c r="AX24" s="212"/>
      <c r="AY24" s="34">
        <f>$AY$21</f>
        <v>1</v>
      </c>
    </row>
    <row r="25" spans="1:51" x14ac:dyDescent="0.15">
      <c r="P25" s="60"/>
      <c r="Q25" s="60"/>
      <c r="R25" s="60"/>
      <c r="S25" s="60"/>
      <c r="T25" s="60"/>
      <c r="U25" s="60"/>
      <c r="V25" s="60"/>
      <c r="W25" s="60"/>
      <c r="X25" s="60"/>
      <c r="Y25" s="61"/>
      <c r="Z25" s="61"/>
      <c r="AA25" s="61"/>
      <c r="AB25" s="61"/>
      <c r="AC25" s="61"/>
      <c r="AD25" s="61"/>
      <c r="AE25" s="61"/>
      <c r="AF25" s="61"/>
      <c r="AG25" s="61"/>
      <c r="AH25" s="61"/>
      <c r="AI25" s="61"/>
      <c r="AJ25" s="61"/>
      <c r="AK25" s="61"/>
      <c r="AL25" s="61"/>
      <c r="AM25" s="61"/>
      <c r="AN25" s="61"/>
      <c r="AO25" s="61"/>
      <c r="AY25">
        <f>COUNTA($C$28)</f>
        <v>1</v>
      </c>
    </row>
    <row r="26" spans="1:51" x14ac:dyDescent="0.15">
      <c r="A26" s="9"/>
      <c r="B26" s="43" t="s">
        <v>172</v>
      </c>
      <c r="C26" s="47"/>
      <c r="D26" s="47"/>
      <c r="E26" s="47"/>
      <c r="F26" s="47"/>
      <c r="G26" s="47"/>
      <c r="H26" s="47"/>
      <c r="I26" s="47"/>
      <c r="J26" s="47"/>
      <c r="K26" s="47"/>
      <c r="L26" s="47"/>
      <c r="M26" s="47"/>
      <c r="N26" s="47"/>
      <c r="O26" s="47"/>
      <c r="P26" s="52"/>
      <c r="Q26" s="52"/>
      <c r="R26" s="52"/>
      <c r="S26" s="52"/>
      <c r="T26" s="52"/>
      <c r="U26" s="52"/>
      <c r="V26" s="52"/>
      <c r="W26" s="52"/>
      <c r="X26" s="52"/>
      <c r="Y26" s="53"/>
      <c r="Z26" s="53"/>
      <c r="AA26" s="53"/>
      <c r="AB26" s="53"/>
      <c r="AC26" s="53"/>
      <c r="AD26" s="53"/>
      <c r="AE26" s="53"/>
      <c r="AF26" s="53"/>
      <c r="AG26" s="53"/>
      <c r="AH26" s="53"/>
      <c r="AI26" s="53"/>
      <c r="AJ26" s="53"/>
      <c r="AK26" s="53"/>
      <c r="AL26" s="53"/>
      <c r="AM26" s="53"/>
      <c r="AN26" s="53"/>
      <c r="AO26" s="53"/>
      <c r="AP26" s="52"/>
      <c r="AQ26" s="52"/>
      <c r="AR26" s="52"/>
      <c r="AS26" s="52"/>
      <c r="AT26" s="52"/>
      <c r="AU26" s="52"/>
      <c r="AV26" s="52"/>
      <c r="AW26" s="52"/>
      <c r="AX26" s="52"/>
      <c r="AY26" s="34">
        <f>$AY$25</f>
        <v>1</v>
      </c>
    </row>
    <row r="27" spans="1:51" customFormat="1" ht="59.25" customHeight="1" x14ac:dyDescent="0.15">
      <c r="A27" s="202"/>
      <c r="B27" s="202"/>
      <c r="C27" s="202" t="s">
        <v>23</v>
      </c>
      <c r="D27" s="202"/>
      <c r="E27" s="202"/>
      <c r="F27" s="202"/>
      <c r="G27" s="202"/>
      <c r="H27" s="202"/>
      <c r="I27" s="202"/>
      <c r="J27" s="676" t="s">
        <v>189</v>
      </c>
      <c r="K27" s="677"/>
      <c r="L27" s="677"/>
      <c r="M27" s="677"/>
      <c r="N27" s="677"/>
      <c r="O27" s="677"/>
      <c r="P27" s="179" t="s">
        <v>24</v>
      </c>
      <c r="Q27" s="179"/>
      <c r="R27" s="179"/>
      <c r="S27" s="179"/>
      <c r="T27" s="179"/>
      <c r="U27" s="179"/>
      <c r="V27" s="179"/>
      <c r="W27" s="179"/>
      <c r="X27" s="179"/>
      <c r="Y27" s="205" t="s">
        <v>222</v>
      </c>
      <c r="Z27" s="206"/>
      <c r="AA27" s="206"/>
      <c r="AB27" s="206"/>
      <c r="AC27" s="676" t="s">
        <v>216</v>
      </c>
      <c r="AD27" s="676"/>
      <c r="AE27" s="676"/>
      <c r="AF27" s="676"/>
      <c r="AG27" s="676"/>
      <c r="AH27" s="205" t="s">
        <v>184</v>
      </c>
      <c r="AI27" s="202"/>
      <c r="AJ27" s="202"/>
      <c r="AK27" s="202"/>
      <c r="AL27" s="202" t="s">
        <v>18</v>
      </c>
      <c r="AM27" s="202"/>
      <c r="AN27" s="202"/>
      <c r="AO27" s="207"/>
      <c r="AP27" s="675" t="s">
        <v>190</v>
      </c>
      <c r="AQ27" s="675"/>
      <c r="AR27" s="675"/>
      <c r="AS27" s="675"/>
      <c r="AT27" s="675"/>
      <c r="AU27" s="675"/>
      <c r="AV27" s="675"/>
      <c r="AW27" s="675"/>
      <c r="AX27" s="675"/>
      <c r="AY27" s="34">
        <f>$AY$25</f>
        <v>1</v>
      </c>
    </row>
    <row r="28" spans="1:51" ht="55.5" customHeight="1" x14ac:dyDescent="0.15">
      <c r="A28" s="678">
        <v>1</v>
      </c>
      <c r="B28" s="678">
        <v>1</v>
      </c>
      <c r="C28" s="214" t="s">
        <v>717</v>
      </c>
      <c r="D28" s="215"/>
      <c r="E28" s="215"/>
      <c r="F28" s="215"/>
      <c r="G28" s="215"/>
      <c r="H28" s="215"/>
      <c r="I28" s="215"/>
      <c r="J28" s="216">
        <v>8120001060882</v>
      </c>
      <c r="K28" s="217"/>
      <c r="L28" s="217"/>
      <c r="M28" s="217"/>
      <c r="N28" s="217"/>
      <c r="O28" s="217"/>
      <c r="P28" s="218" t="s">
        <v>691</v>
      </c>
      <c r="Q28" s="219"/>
      <c r="R28" s="219"/>
      <c r="S28" s="219"/>
      <c r="T28" s="219"/>
      <c r="U28" s="219"/>
      <c r="V28" s="219"/>
      <c r="W28" s="219"/>
      <c r="X28" s="219"/>
      <c r="Y28" s="220">
        <v>0.2</v>
      </c>
      <c r="Z28" s="221"/>
      <c r="AA28" s="221"/>
      <c r="AB28" s="222"/>
      <c r="AC28" s="223" t="s">
        <v>238</v>
      </c>
      <c r="AD28" s="223"/>
      <c r="AE28" s="223"/>
      <c r="AF28" s="223"/>
      <c r="AG28" s="223"/>
      <c r="AH28" s="209" t="s">
        <v>256</v>
      </c>
      <c r="AI28" s="210"/>
      <c r="AJ28" s="210"/>
      <c r="AK28" s="211"/>
      <c r="AL28" s="209" t="s">
        <v>256</v>
      </c>
      <c r="AM28" s="210"/>
      <c r="AN28" s="210"/>
      <c r="AO28" s="211"/>
      <c r="AP28" s="212" t="s">
        <v>256</v>
      </c>
      <c r="AQ28" s="212"/>
      <c r="AR28" s="212"/>
      <c r="AS28" s="212"/>
      <c r="AT28" s="212"/>
      <c r="AU28" s="212"/>
      <c r="AV28" s="212"/>
      <c r="AW28" s="212"/>
      <c r="AX28" s="212"/>
      <c r="AY28" s="34">
        <f>$AY$25</f>
        <v>1</v>
      </c>
    </row>
    <row r="29" spans="1:51" x14ac:dyDescent="0.15">
      <c r="P29" s="60"/>
      <c r="Q29" s="60"/>
      <c r="R29" s="60"/>
      <c r="S29" s="60"/>
      <c r="T29" s="60"/>
      <c r="U29" s="60"/>
      <c r="V29" s="60"/>
      <c r="W29" s="60"/>
      <c r="X29" s="60"/>
      <c r="Y29" s="61"/>
      <c r="Z29" s="61"/>
      <c r="AA29" s="61"/>
      <c r="AB29" s="61"/>
      <c r="AC29" s="61"/>
      <c r="AD29" s="61"/>
      <c r="AE29" s="61"/>
      <c r="AF29" s="61"/>
      <c r="AG29" s="61"/>
      <c r="AH29" s="61"/>
      <c r="AI29" s="61"/>
      <c r="AJ29" s="61"/>
      <c r="AK29" s="61"/>
      <c r="AL29" s="61"/>
      <c r="AM29" s="61"/>
      <c r="AN29" s="61"/>
      <c r="AO29" s="61"/>
      <c r="AY29">
        <f>COUNTA($C$32)</f>
        <v>1</v>
      </c>
    </row>
    <row r="30" spans="1:51" x14ac:dyDescent="0.15">
      <c r="A30" s="9"/>
      <c r="B30" s="43" t="s">
        <v>173</v>
      </c>
      <c r="C30" s="47"/>
      <c r="D30" s="47"/>
      <c r="E30" s="47"/>
      <c r="F30" s="47"/>
      <c r="G30" s="47"/>
      <c r="H30" s="47"/>
      <c r="I30" s="47"/>
      <c r="J30" s="47"/>
      <c r="K30" s="47"/>
      <c r="L30" s="47"/>
      <c r="M30" s="47"/>
      <c r="N30" s="47"/>
      <c r="O30" s="47"/>
      <c r="P30" s="52"/>
      <c r="Q30" s="52"/>
      <c r="R30" s="52"/>
      <c r="S30" s="52"/>
      <c r="T30" s="52"/>
      <c r="U30" s="52"/>
      <c r="V30" s="52"/>
      <c r="W30" s="52"/>
      <c r="X30" s="52"/>
      <c r="Y30" s="53"/>
      <c r="Z30" s="53"/>
      <c r="AA30" s="53"/>
      <c r="AB30" s="53"/>
      <c r="AC30" s="53"/>
      <c r="AD30" s="53"/>
      <c r="AE30" s="53"/>
      <c r="AF30" s="53"/>
      <c r="AG30" s="53"/>
      <c r="AH30" s="53"/>
      <c r="AI30" s="53"/>
      <c r="AJ30" s="53"/>
      <c r="AK30" s="53"/>
      <c r="AL30" s="53"/>
      <c r="AM30" s="53"/>
      <c r="AN30" s="53"/>
      <c r="AO30" s="53"/>
      <c r="AP30" s="52"/>
      <c r="AQ30" s="52"/>
      <c r="AR30" s="52"/>
      <c r="AS30" s="52"/>
      <c r="AT30" s="52"/>
      <c r="AU30" s="52"/>
      <c r="AV30" s="52"/>
      <c r="AW30" s="52"/>
      <c r="AX30" s="52"/>
      <c r="AY30" s="73">
        <f>$AY$29</f>
        <v>1</v>
      </c>
    </row>
    <row r="31" spans="1:51" customFormat="1" ht="59.25" customHeight="1" x14ac:dyDescent="0.15">
      <c r="A31" s="202"/>
      <c r="B31" s="202"/>
      <c r="C31" s="202" t="s">
        <v>23</v>
      </c>
      <c r="D31" s="202"/>
      <c r="E31" s="202"/>
      <c r="F31" s="202"/>
      <c r="G31" s="202"/>
      <c r="H31" s="202"/>
      <c r="I31" s="202"/>
      <c r="J31" s="676" t="s">
        <v>189</v>
      </c>
      <c r="K31" s="677"/>
      <c r="L31" s="677"/>
      <c r="M31" s="677"/>
      <c r="N31" s="677"/>
      <c r="O31" s="677"/>
      <c r="P31" s="179" t="s">
        <v>24</v>
      </c>
      <c r="Q31" s="179"/>
      <c r="R31" s="179"/>
      <c r="S31" s="179"/>
      <c r="T31" s="179"/>
      <c r="U31" s="179"/>
      <c r="V31" s="179"/>
      <c r="W31" s="179"/>
      <c r="X31" s="179"/>
      <c r="Y31" s="205" t="s">
        <v>222</v>
      </c>
      <c r="Z31" s="206"/>
      <c r="AA31" s="206"/>
      <c r="AB31" s="206"/>
      <c r="AC31" s="676" t="s">
        <v>216</v>
      </c>
      <c r="AD31" s="676"/>
      <c r="AE31" s="676"/>
      <c r="AF31" s="676"/>
      <c r="AG31" s="676"/>
      <c r="AH31" s="205" t="s">
        <v>184</v>
      </c>
      <c r="AI31" s="202"/>
      <c r="AJ31" s="202"/>
      <c r="AK31" s="202"/>
      <c r="AL31" s="202" t="s">
        <v>18</v>
      </c>
      <c r="AM31" s="202"/>
      <c r="AN31" s="202"/>
      <c r="AO31" s="207"/>
      <c r="AP31" s="675" t="s">
        <v>190</v>
      </c>
      <c r="AQ31" s="675"/>
      <c r="AR31" s="675"/>
      <c r="AS31" s="675"/>
      <c r="AT31" s="675"/>
      <c r="AU31" s="675"/>
      <c r="AV31" s="675"/>
      <c r="AW31" s="675"/>
      <c r="AX31" s="675"/>
      <c r="AY31" s="73">
        <f>$AY$29</f>
        <v>1</v>
      </c>
    </row>
    <row r="32" spans="1:51" ht="38.25" customHeight="1" x14ac:dyDescent="0.15">
      <c r="A32" s="678">
        <v>1</v>
      </c>
      <c r="B32" s="678">
        <v>1</v>
      </c>
      <c r="C32" s="215" t="s">
        <v>692</v>
      </c>
      <c r="D32" s="215"/>
      <c r="E32" s="215"/>
      <c r="F32" s="215"/>
      <c r="G32" s="215"/>
      <c r="H32" s="215"/>
      <c r="I32" s="215"/>
      <c r="J32" s="216">
        <v>7010001016830</v>
      </c>
      <c r="K32" s="217"/>
      <c r="L32" s="217"/>
      <c r="M32" s="217"/>
      <c r="N32" s="217"/>
      <c r="O32" s="217"/>
      <c r="P32" s="219" t="s">
        <v>693</v>
      </c>
      <c r="Q32" s="219"/>
      <c r="R32" s="219"/>
      <c r="S32" s="219"/>
      <c r="T32" s="219"/>
      <c r="U32" s="219"/>
      <c r="V32" s="219"/>
      <c r="W32" s="219"/>
      <c r="X32" s="219"/>
      <c r="Y32" s="220">
        <v>0.2</v>
      </c>
      <c r="Z32" s="221"/>
      <c r="AA32" s="221"/>
      <c r="AB32" s="222"/>
      <c r="AC32" s="223" t="s">
        <v>238</v>
      </c>
      <c r="AD32" s="223"/>
      <c r="AE32" s="223"/>
      <c r="AF32" s="223"/>
      <c r="AG32" s="223"/>
      <c r="AH32" s="669" t="s">
        <v>256</v>
      </c>
      <c r="AI32" s="670"/>
      <c r="AJ32" s="670"/>
      <c r="AK32" s="671"/>
      <c r="AL32" s="672" t="s">
        <v>256</v>
      </c>
      <c r="AM32" s="673"/>
      <c r="AN32" s="673"/>
      <c r="AO32" s="674"/>
      <c r="AP32" s="666" t="s">
        <v>256</v>
      </c>
      <c r="AQ32" s="667"/>
      <c r="AR32" s="667"/>
      <c r="AS32" s="667"/>
      <c r="AT32" s="667"/>
      <c r="AU32" s="667"/>
      <c r="AV32" s="667"/>
      <c r="AW32" s="667"/>
      <c r="AX32" s="668"/>
      <c r="AY32">
        <f>$AY$29</f>
        <v>1</v>
      </c>
    </row>
    <row r="33" spans="1:51" ht="38.25" customHeight="1" x14ac:dyDescent="0.15">
      <c r="A33" s="678">
        <v>2</v>
      </c>
      <c r="B33" s="678">
        <v>1</v>
      </c>
      <c r="C33" s="215" t="s">
        <v>709</v>
      </c>
      <c r="D33" s="215"/>
      <c r="E33" s="215"/>
      <c r="F33" s="215"/>
      <c r="G33" s="215"/>
      <c r="H33" s="215"/>
      <c r="I33" s="215"/>
      <c r="J33" s="216">
        <v>6011205000092</v>
      </c>
      <c r="K33" s="217"/>
      <c r="L33" s="217"/>
      <c r="M33" s="217"/>
      <c r="N33" s="217"/>
      <c r="O33" s="217"/>
      <c r="P33" s="219" t="s">
        <v>710</v>
      </c>
      <c r="Q33" s="219"/>
      <c r="R33" s="219"/>
      <c r="S33" s="219"/>
      <c r="T33" s="219"/>
      <c r="U33" s="219"/>
      <c r="V33" s="219"/>
      <c r="W33" s="219"/>
      <c r="X33" s="219"/>
      <c r="Y33" s="220">
        <v>0.2</v>
      </c>
      <c r="Z33" s="221"/>
      <c r="AA33" s="221"/>
      <c r="AB33" s="222"/>
      <c r="AC33" s="223" t="s">
        <v>237</v>
      </c>
      <c r="AD33" s="223"/>
      <c r="AE33" s="223"/>
      <c r="AF33" s="223"/>
      <c r="AG33" s="223"/>
      <c r="AH33" s="669" t="s">
        <v>256</v>
      </c>
      <c r="AI33" s="670"/>
      <c r="AJ33" s="670"/>
      <c r="AK33" s="671"/>
      <c r="AL33" s="672" t="s">
        <v>256</v>
      </c>
      <c r="AM33" s="673"/>
      <c r="AN33" s="673"/>
      <c r="AO33" s="674"/>
      <c r="AP33" s="666" t="s">
        <v>256</v>
      </c>
      <c r="AQ33" s="667"/>
      <c r="AR33" s="667"/>
      <c r="AS33" s="667"/>
      <c r="AT33" s="667"/>
      <c r="AU33" s="667"/>
      <c r="AV33" s="667"/>
      <c r="AW33" s="667"/>
      <c r="AX33" s="668"/>
      <c r="AY33">
        <f>COUNTA($C$33)</f>
        <v>1</v>
      </c>
    </row>
    <row r="34" spans="1:51" ht="38.25" customHeight="1" x14ac:dyDescent="0.15">
      <c r="A34" s="678">
        <v>3</v>
      </c>
      <c r="B34" s="678">
        <v>1</v>
      </c>
      <c r="C34" s="215" t="s">
        <v>703</v>
      </c>
      <c r="D34" s="215"/>
      <c r="E34" s="215"/>
      <c r="F34" s="215"/>
      <c r="G34" s="215"/>
      <c r="H34" s="215"/>
      <c r="I34" s="215"/>
      <c r="J34" s="216">
        <v>9010001027784</v>
      </c>
      <c r="K34" s="217"/>
      <c r="L34" s="217"/>
      <c r="M34" s="217"/>
      <c r="N34" s="217"/>
      <c r="O34" s="217"/>
      <c r="P34" s="219" t="s">
        <v>708</v>
      </c>
      <c r="Q34" s="219"/>
      <c r="R34" s="219"/>
      <c r="S34" s="219"/>
      <c r="T34" s="219"/>
      <c r="U34" s="219"/>
      <c r="V34" s="219"/>
      <c r="W34" s="219"/>
      <c r="X34" s="219"/>
      <c r="Y34" s="220">
        <v>0.1</v>
      </c>
      <c r="Z34" s="221"/>
      <c r="AA34" s="221"/>
      <c r="AB34" s="222"/>
      <c r="AC34" s="223" t="s">
        <v>238</v>
      </c>
      <c r="AD34" s="223"/>
      <c r="AE34" s="223"/>
      <c r="AF34" s="223"/>
      <c r="AG34" s="223"/>
      <c r="AH34" s="669" t="s">
        <v>256</v>
      </c>
      <c r="AI34" s="670"/>
      <c r="AJ34" s="670"/>
      <c r="AK34" s="671"/>
      <c r="AL34" s="672" t="s">
        <v>256</v>
      </c>
      <c r="AM34" s="673"/>
      <c r="AN34" s="673"/>
      <c r="AO34" s="674"/>
      <c r="AP34" s="666" t="s">
        <v>256</v>
      </c>
      <c r="AQ34" s="667"/>
      <c r="AR34" s="667"/>
      <c r="AS34" s="667"/>
      <c r="AT34" s="667"/>
      <c r="AU34" s="667"/>
      <c r="AV34" s="667"/>
      <c r="AW34" s="667"/>
      <c r="AX34" s="668"/>
      <c r="AY34">
        <f>COUNTA($C$34)</f>
        <v>1</v>
      </c>
    </row>
    <row r="35" spans="1:51" ht="38.25" customHeight="1" x14ac:dyDescent="0.15">
      <c r="A35" s="678">
        <v>4</v>
      </c>
      <c r="B35" s="678">
        <v>1</v>
      </c>
      <c r="C35" s="214" t="s">
        <v>718</v>
      </c>
      <c r="D35" s="215"/>
      <c r="E35" s="215"/>
      <c r="F35" s="215"/>
      <c r="G35" s="215"/>
      <c r="H35" s="215"/>
      <c r="I35" s="215"/>
      <c r="J35" s="216">
        <v>4010501022810</v>
      </c>
      <c r="K35" s="217"/>
      <c r="L35" s="217"/>
      <c r="M35" s="217"/>
      <c r="N35" s="217"/>
      <c r="O35" s="217"/>
      <c r="P35" s="219" t="s">
        <v>711</v>
      </c>
      <c r="Q35" s="219"/>
      <c r="R35" s="219"/>
      <c r="S35" s="219"/>
      <c r="T35" s="219"/>
      <c r="U35" s="219"/>
      <c r="V35" s="219"/>
      <c r="W35" s="219"/>
      <c r="X35" s="219"/>
      <c r="Y35" s="220">
        <v>0</v>
      </c>
      <c r="Z35" s="221"/>
      <c r="AA35" s="221"/>
      <c r="AB35" s="222"/>
      <c r="AC35" s="223" t="s">
        <v>239</v>
      </c>
      <c r="AD35" s="223"/>
      <c r="AE35" s="223"/>
      <c r="AF35" s="223"/>
      <c r="AG35" s="223"/>
      <c r="AH35" s="669" t="s">
        <v>256</v>
      </c>
      <c r="AI35" s="670"/>
      <c r="AJ35" s="670"/>
      <c r="AK35" s="671"/>
      <c r="AL35" s="672" t="s">
        <v>256</v>
      </c>
      <c r="AM35" s="673"/>
      <c r="AN35" s="673"/>
      <c r="AO35" s="674"/>
      <c r="AP35" s="666" t="s">
        <v>256</v>
      </c>
      <c r="AQ35" s="667"/>
      <c r="AR35" s="667"/>
      <c r="AS35" s="667"/>
      <c r="AT35" s="667"/>
      <c r="AU35" s="667"/>
      <c r="AV35" s="667"/>
      <c r="AW35" s="667"/>
      <c r="AX35" s="668"/>
      <c r="AY35">
        <f>COUNTA($C$35)</f>
        <v>1</v>
      </c>
    </row>
    <row r="36" spans="1:51" ht="38.25" customHeight="1" x14ac:dyDescent="0.15">
      <c r="A36" s="678">
        <v>5</v>
      </c>
      <c r="B36" s="678">
        <v>1</v>
      </c>
      <c r="C36" s="214" t="s">
        <v>704</v>
      </c>
      <c r="D36" s="215"/>
      <c r="E36" s="215"/>
      <c r="F36" s="215"/>
      <c r="G36" s="215"/>
      <c r="H36" s="215"/>
      <c r="I36" s="215"/>
      <c r="J36" s="216">
        <v>3011105004428</v>
      </c>
      <c r="K36" s="217"/>
      <c r="L36" s="217"/>
      <c r="M36" s="217"/>
      <c r="N36" s="217"/>
      <c r="O36" s="217"/>
      <c r="P36" s="219" t="s">
        <v>710</v>
      </c>
      <c r="Q36" s="219"/>
      <c r="R36" s="219"/>
      <c r="S36" s="219"/>
      <c r="T36" s="219"/>
      <c r="U36" s="219"/>
      <c r="V36" s="219"/>
      <c r="W36" s="219"/>
      <c r="X36" s="219"/>
      <c r="Y36" s="220">
        <v>0</v>
      </c>
      <c r="Z36" s="221"/>
      <c r="AA36" s="221"/>
      <c r="AB36" s="222"/>
      <c r="AC36" s="223" t="s">
        <v>237</v>
      </c>
      <c r="AD36" s="223"/>
      <c r="AE36" s="223"/>
      <c r="AF36" s="223"/>
      <c r="AG36" s="223"/>
      <c r="AH36" s="669" t="s">
        <v>256</v>
      </c>
      <c r="AI36" s="670"/>
      <c r="AJ36" s="670"/>
      <c r="AK36" s="671"/>
      <c r="AL36" s="672" t="s">
        <v>256</v>
      </c>
      <c r="AM36" s="673"/>
      <c r="AN36" s="673"/>
      <c r="AO36" s="674"/>
      <c r="AP36" s="666" t="s">
        <v>256</v>
      </c>
      <c r="AQ36" s="667"/>
      <c r="AR36" s="667"/>
      <c r="AS36" s="667"/>
      <c r="AT36" s="667"/>
      <c r="AU36" s="667"/>
      <c r="AV36" s="667"/>
      <c r="AW36" s="667"/>
      <c r="AX36" s="668"/>
      <c r="AY36">
        <f>COUNTA($C$36)</f>
        <v>1</v>
      </c>
    </row>
    <row r="37" spans="1:51" ht="38.25" customHeight="1" x14ac:dyDescent="0.15">
      <c r="A37" s="678">
        <v>6</v>
      </c>
      <c r="B37" s="678">
        <v>1</v>
      </c>
      <c r="C37" s="215" t="s">
        <v>705</v>
      </c>
      <c r="D37" s="215"/>
      <c r="E37" s="215"/>
      <c r="F37" s="215"/>
      <c r="G37" s="215"/>
      <c r="H37" s="215"/>
      <c r="I37" s="215"/>
      <c r="J37" s="216">
        <v>9010001003604</v>
      </c>
      <c r="K37" s="217"/>
      <c r="L37" s="217"/>
      <c r="M37" s="217"/>
      <c r="N37" s="217"/>
      <c r="O37" s="217"/>
      <c r="P37" s="219" t="s">
        <v>707</v>
      </c>
      <c r="Q37" s="219"/>
      <c r="R37" s="219"/>
      <c r="S37" s="219"/>
      <c r="T37" s="219"/>
      <c r="U37" s="219"/>
      <c r="V37" s="219"/>
      <c r="W37" s="219"/>
      <c r="X37" s="219"/>
      <c r="Y37" s="220">
        <v>0</v>
      </c>
      <c r="Z37" s="221"/>
      <c r="AA37" s="221"/>
      <c r="AB37" s="222"/>
      <c r="AC37" s="223" t="s">
        <v>238</v>
      </c>
      <c r="AD37" s="223"/>
      <c r="AE37" s="223"/>
      <c r="AF37" s="223"/>
      <c r="AG37" s="223"/>
      <c r="AH37" s="669" t="s">
        <v>256</v>
      </c>
      <c r="AI37" s="670"/>
      <c r="AJ37" s="670"/>
      <c r="AK37" s="671"/>
      <c r="AL37" s="672" t="s">
        <v>256</v>
      </c>
      <c r="AM37" s="673"/>
      <c r="AN37" s="673"/>
      <c r="AO37" s="674"/>
      <c r="AP37" s="666" t="s">
        <v>256</v>
      </c>
      <c r="AQ37" s="667"/>
      <c r="AR37" s="667"/>
      <c r="AS37" s="667"/>
      <c r="AT37" s="667"/>
      <c r="AU37" s="667"/>
      <c r="AV37" s="667"/>
      <c r="AW37" s="667"/>
      <c r="AX37" s="668"/>
      <c r="AY37">
        <f>COUNTA($C$37)</f>
        <v>1</v>
      </c>
    </row>
    <row r="38" spans="1:51" x14ac:dyDescent="0.15">
      <c r="P38" s="60"/>
      <c r="Q38" s="60"/>
      <c r="R38" s="60"/>
      <c r="S38" s="60"/>
      <c r="T38" s="60"/>
      <c r="U38" s="60"/>
      <c r="V38" s="60"/>
      <c r="W38" s="60"/>
      <c r="X38" s="60"/>
      <c r="Y38" s="61"/>
      <c r="Z38" s="61"/>
      <c r="AA38" s="61"/>
      <c r="AB38" s="61"/>
      <c r="AC38" s="61"/>
      <c r="AD38" s="61"/>
      <c r="AE38" s="61"/>
      <c r="AF38" s="61"/>
      <c r="AG38" s="61"/>
      <c r="AH38" s="61"/>
      <c r="AI38" s="61"/>
      <c r="AJ38" s="61"/>
      <c r="AK38" s="61"/>
      <c r="AL38" s="61"/>
      <c r="AM38" s="61"/>
      <c r="AN38" s="61"/>
      <c r="AO38" s="61"/>
      <c r="AY38">
        <f>COUNTA($C$41)</f>
        <v>1</v>
      </c>
    </row>
    <row r="39" spans="1:51" x14ac:dyDescent="0.15">
      <c r="A39" s="9"/>
      <c r="B39" s="43" t="s">
        <v>174</v>
      </c>
      <c r="C39" s="47"/>
      <c r="D39" s="47"/>
      <c r="E39" s="47"/>
      <c r="F39" s="47"/>
      <c r="G39" s="47"/>
      <c r="H39" s="47"/>
      <c r="I39" s="47"/>
      <c r="J39" s="47"/>
      <c r="K39" s="47"/>
      <c r="L39" s="47"/>
      <c r="M39" s="47"/>
      <c r="N39" s="47"/>
      <c r="O39" s="47"/>
      <c r="P39" s="52"/>
      <c r="Q39" s="52"/>
      <c r="R39" s="52"/>
      <c r="S39" s="52"/>
      <c r="T39" s="52"/>
      <c r="U39" s="52"/>
      <c r="V39" s="52"/>
      <c r="W39" s="52"/>
      <c r="X39" s="52"/>
      <c r="Y39" s="53"/>
      <c r="Z39" s="53"/>
      <c r="AA39" s="53"/>
      <c r="AB39" s="53"/>
      <c r="AC39" s="53"/>
      <c r="AD39" s="53"/>
      <c r="AE39" s="53"/>
      <c r="AF39" s="53"/>
      <c r="AG39" s="53"/>
      <c r="AH39" s="53"/>
      <c r="AI39" s="53"/>
      <c r="AJ39" s="53"/>
      <c r="AK39" s="53"/>
      <c r="AL39" s="53"/>
      <c r="AM39" s="53"/>
      <c r="AN39" s="53"/>
      <c r="AO39" s="53"/>
      <c r="AP39" s="52"/>
      <c r="AQ39" s="52"/>
      <c r="AR39" s="52"/>
      <c r="AS39" s="52"/>
      <c r="AT39" s="52"/>
      <c r="AU39" s="52"/>
      <c r="AV39" s="52"/>
      <c r="AW39" s="52"/>
      <c r="AX39" s="52"/>
      <c r="AY39" s="34">
        <f>$AY$38</f>
        <v>1</v>
      </c>
    </row>
    <row r="40" spans="1:51" customFormat="1" ht="59.25" customHeight="1" x14ac:dyDescent="0.15">
      <c r="A40" s="202"/>
      <c r="B40" s="202"/>
      <c r="C40" s="202" t="s">
        <v>23</v>
      </c>
      <c r="D40" s="202"/>
      <c r="E40" s="202"/>
      <c r="F40" s="202"/>
      <c r="G40" s="202"/>
      <c r="H40" s="202"/>
      <c r="I40" s="202"/>
      <c r="J40" s="676" t="s">
        <v>189</v>
      </c>
      <c r="K40" s="677"/>
      <c r="L40" s="677"/>
      <c r="M40" s="677"/>
      <c r="N40" s="677"/>
      <c r="O40" s="677"/>
      <c r="P40" s="179" t="s">
        <v>24</v>
      </c>
      <c r="Q40" s="179"/>
      <c r="R40" s="179"/>
      <c r="S40" s="179"/>
      <c r="T40" s="179"/>
      <c r="U40" s="179"/>
      <c r="V40" s="179"/>
      <c r="W40" s="179"/>
      <c r="X40" s="179"/>
      <c r="Y40" s="205" t="s">
        <v>222</v>
      </c>
      <c r="Z40" s="206"/>
      <c r="AA40" s="206"/>
      <c r="AB40" s="206"/>
      <c r="AC40" s="676" t="s">
        <v>216</v>
      </c>
      <c r="AD40" s="676"/>
      <c r="AE40" s="676"/>
      <c r="AF40" s="676"/>
      <c r="AG40" s="676"/>
      <c r="AH40" s="205" t="s">
        <v>184</v>
      </c>
      <c r="AI40" s="202"/>
      <c r="AJ40" s="202"/>
      <c r="AK40" s="202"/>
      <c r="AL40" s="202" t="s">
        <v>18</v>
      </c>
      <c r="AM40" s="202"/>
      <c r="AN40" s="202"/>
      <c r="AO40" s="207"/>
      <c r="AP40" s="675" t="s">
        <v>190</v>
      </c>
      <c r="AQ40" s="675"/>
      <c r="AR40" s="675"/>
      <c r="AS40" s="675"/>
      <c r="AT40" s="675"/>
      <c r="AU40" s="675"/>
      <c r="AV40" s="675"/>
      <c r="AW40" s="675"/>
      <c r="AX40" s="675"/>
      <c r="AY40" s="34">
        <f>$AY$38</f>
        <v>1</v>
      </c>
    </row>
    <row r="41" spans="1:51" ht="47.25" customHeight="1" x14ac:dyDescent="0.15">
      <c r="A41" s="678">
        <v>1</v>
      </c>
      <c r="B41" s="678">
        <v>1</v>
      </c>
      <c r="C41" s="679" t="s">
        <v>694</v>
      </c>
      <c r="D41" s="680"/>
      <c r="E41" s="680"/>
      <c r="F41" s="680"/>
      <c r="G41" s="680"/>
      <c r="H41" s="680"/>
      <c r="I41" s="681"/>
      <c r="J41" s="660" t="s">
        <v>580</v>
      </c>
      <c r="K41" s="661"/>
      <c r="L41" s="661"/>
      <c r="M41" s="661"/>
      <c r="N41" s="661"/>
      <c r="O41" s="662"/>
      <c r="P41" s="682" t="s">
        <v>713</v>
      </c>
      <c r="Q41" s="683"/>
      <c r="R41" s="683"/>
      <c r="S41" s="683"/>
      <c r="T41" s="683"/>
      <c r="U41" s="683"/>
      <c r="V41" s="683"/>
      <c r="W41" s="683"/>
      <c r="X41" s="684"/>
      <c r="Y41" s="220">
        <v>0.1</v>
      </c>
      <c r="Z41" s="221"/>
      <c r="AA41" s="221"/>
      <c r="AB41" s="222"/>
      <c r="AC41" s="685"/>
      <c r="AD41" s="686"/>
      <c r="AE41" s="686"/>
      <c r="AF41" s="686"/>
      <c r="AG41" s="687"/>
      <c r="AH41" s="663" t="s">
        <v>580</v>
      </c>
      <c r="AI41" s="664"/>
      <c r="AJ41" s="664"/>
      <c r="AK41" s="665"/>
      <c r="AL41" s="209" t="s">
        <v>580</v>
      </c>
      <c r="AM41" s="210"/>
      <c r="AN41" s="210"/>
      <c r="AO41" s="211"/>
      <c r="AP41" s="226" t="s">
        <v>580</v>
      </c>
      <c r="AQ41" s="227"/>
      <c r="AR41" s="227"/>
      <c r="AS41" s="227"/>
      <c r="AT41" s="227"/>
      <c r="AU41" s="227"/>
      <c r="AV41" s="227"/>
      <c r="AW41" s="227"/>
      <c r="AX41" s="228"/>
      <c r="AY41" s="34">
        <f>$AY$38</f>
        <v>1</v>
      </c>
    </row>
    <row r="42" spans="1:51" ht="47.25" customHeight="1" x14ac:dyDescent="0.15">
      <c r="A42" s="678">
        <v>2</v>
      </c>
      <c r="B42" s="678">
        <v>1</v>
      </c>
      <c r="C42" s="688" t="s">
        <v>695</v>
      </c>
      <c r="D42" s="680"/>
      <c r="E42" s="680"/>
      <c r="F42" s="680"/>
      <c r="G42" s="680"/>
      <c r="H42" s="680"/>
      <c r="I42" s="681"/>
      <c r="J42" s="660" t="s">
        <v>580</v>
      </c>
      <c r="K42" s="661"/>
      <c r="L42" s="661"/>
      <c r="M42" s="661"/>
      <c r="N42" s="661"/>
      <c r="O42" s="662"/>
      <c r="P42" s="689" t="s">
        <v>696</v>
      </c>
      <c r="Q42" s="683"/>
      <c r="R42" s="683"/>
      <c r="S42" s="683"/>
      <c r="T42" s="683"/>
      <c r="U42" s="683"/>
      <c r="V42" s="683"/>
      <c r="W42" s="683"/>
      <c r="X42" s="684"/>
      <c r="Y42" s="220">
        <v>0.1</v>
      </c>
      <c r="Z42" s="221"/>
      <c r="AA42" s="221"/>
      <c r="AB42" s="222"/>
      <c r="AC42" s="223"/>
      <c r="AD42" s="223"/>
      <c r="AE42" s="223"/>
      <c r="AF42" s="223"/>
      <c r="AG42" s="223"/>
      <c r="AH42" s="663" t="s">
        <v>580</v>
      </c>
      <c r="AI42" s="664"/>
      <c r="AJ42" s="664"/>
      <c r="AK42" s="665"/>
      <c r="AL42" s="209" t="s">
        <v>580</v>
      </c>
      <c r="AM42" s="210"/>
      <c r="AN42" s="210"/>
      <c r="AO42" s="211"/>
      <c r="AP42" s="226" t="s">
        <v>580</v>
      </c>
      <c r="AQ42" s="227"/>
      <c r="AR42" s="227"/>
      <c r="AS42" s="227"/>
      <c r="AT42" s="227"/>
      <c r="AU42" s="227"/>
      <c r="AV42" s="227"/>
      <c r="AW42" s="227"/>
      <c r="AX42" s="228"/>
      <c r="AY42">
        <f>COUNTA($C$42)</f>
        <v>1</v>
      </c>
    </row>
    <row r="43" spans="1:51" ht="47.25" customHeight="1" x14ac:dyDescent="0.15">
      <c r="A43" s="678">
        <v>3</v>
      </c>
      <c r="B43" s="678">
        <v>1</v>
      </c>
      <c r="C43" s="214" t="s">
        <v>697</v>
      </c>
      <c r="D43" s="215"/>
      <c r="E43" s="215"/>
      <c r="F43" s="215"/>
      <c r="G43" s="215"/>
      <c r="H43" s="215"/>
      <c r="I43" s="215"/>
      <c r="J43" s="660" t="s">
        <v>580</v>
      </c>
      <c r="K43" s="661"/>
      <c r="L43" s="661"/>
      <c r="M43" s="661"/>
      <c r="N43" s="661"/>
      <c r="O43" s="662"/>
      <c r="P43" s="218" t="s">
        <v>713</v>
      </c>
      <c r="Q43" s="219"/>
      <c r="R43" s="219"/>
      <c r="S43" s="219"/>
      <c r="T43" s="219"/>
      <c r="U43" s="219"/>
      <c r="V43" s="219"/>
      <c r="W43" s="219"/>
      <c r="X43" s="219"/>
      <c r="Y43" s="220">
        <v>0.1</v>
      </c>
      <c r="Z43" s="221"/>
      <c r="AA43" s="221"/>
      <c r="AB43" s="222"/>
      <c r="AC43" s="223"/>
      <c r="AD43" s="223"/>
      <c r="AE43" s="223"/>
      <c r="AF43" s="223"/>
      <c r="AG43" s="223"/>
      <c r="AH43" s="663" t="s">
        <v>580</v>
      </c>
      <c r="AI43" s="664"/>
      <c r="AJ43" s="664"/>
      <c r="AK43" s="665"/>
      <c r="AL43" s="209" t="s">
        <v>580</v>
      </c>
      <c r="AM43" s="210"/>
      <c r="AN43" s="210"/>
      <c r="AO43" s="211"/>
      <c r="AP43" s="226" t="s">
        <v>580</v>
      </c>
      <c r="AQ43" s="227"/>
      <c r="AR43" s="227"/>
      <c r="AS43" s="227"/>
      <c r="AT43" s="227"/>
      <c r="AU43" s="227"/>
      <c r="AV43" s="227"/>
      <c r="AW43" s="227"/>
      <c r="AX43" s="228"/>
      <c r="AY43">
        <f>COUNTA($C$43)</f>
        <v>1</v>
      </c>
    </row>
    <row r="44" spans="1:51" ht="47.25" customHeight="1" x14ac:dyDescent="0.15">
      <c r="A44" s="678">
        <v>4</v>
      </c>
      <c r="B44" s="678">
        <v>1</v>
      </c>
      <c r="C44" s="215" t="s">
        <v>698</v>
      </c>
      <c r="D44" s="215"/>
      <c r="E44" s="215"/>
      <c r="F44" s="215"/>
      <c r="G44" s="215"/>
      <c r="H44" s="215"/>
      <c r="I44" s="215"/>
      <c r="J44" s="660" t="s">
        <v>580</v>
      </c>
      <c r="K44" s="661"/>
      <c r="L44" s="661"/>
      <c r="M44" s="661"/>
      <c r="N44" s="661"/>
      <c r="O44" s="662"/>
      <c r="P44" s="218" t="s">
        <v>723</v>
      </c>
      <c r="Q44" s="219"/>
      <c r="R44" s="219"/>
      <c r="S44" s="219"/>
      <c r="T44" s="219"/>
      <c r="U44" s="219"/>
      <c r="V44" s="219"/>
      <c r="W44" s="219"/>
      <c r="X44" s="219"/>
      <c r="Y44" s="220">
        <v>0.1</v>
      </c>
      <c r="Z44" s="221"/>
      <c r="AA44" s="221"/>
      <c r="AB44" s="222"/>
      <c r="AC44" s="223"/>
      <c r="AD44" s="223"/>
      <c r="AE44" s="223"/>
      <c r="AF44" s="223"/>
      <c r="AG44" s="223"/>
      <c r="AH44" s="663" t="s">
        <v>580</v>
      </c>
      <c r="AI44" s="664"/>
      <c r="AJ44" s="664"/>
      <c r="AK44" s="665"/>
      <c r="AL44" s="209" t="s">
        <v>580</v>
      </c>
      <c r="AM44" s="210"/>
      <c r="AN44" s="210"/>
      <c r="AO44" s="211"/>
      <c r="AP44" s="226" t="s">
        <v>580</v>
      </c>
      <c r="AQ44" s="227"/>
      <c r="AR44" s="227"/>
      <c r="AS44" s="227"/>
      <c r="AT44" s="227"/>
      <c r="AU44" s="227"/>
      <c r="AV44" s="227"/>
      <c r="AW44" s="227"/>
      <c r="AX44" s="228"/>
      <c r="AY44">
        <f>COUNTA($C$44)</f>
        <v>1</v>
      </c>
    </row>
    <row r="45" spans="1:51" ht="47.25" customHeight="1" x14ac:dyDescent="0.15">
      <c r="A45" s="678">
        <v>5</v>
      </c>
      <c r="B45" s="678">
        <v>1</v>
      </c>
      <c r="C45" s="215" t="s">
        <v>699</v>
      </c>
      <c r="D45" s="215"/>
      <c r="E45" s="215"/>
      <c r="F45" s="215"/>
      <c r="G45" s="215"/>
      <c r="H45" s="215"/>
      <c r="I45" s="215"/>
      <c r="J45" s="660" t="s">
        <v>580</v>
      </c>
      <c r="K45" s="661"/>
      <c r="L45" s="661"/>
      <c r="M45" s="661"/>
      <c r="N45" s="661"/>
      <c r="O45" s="662"/>
      <c r="P45" s="218" t="s">
        <v>713</v>
      </c>
      <c r="Q45" s="219"/>
      <c r="R45" s="219"/>
      <c r="S45" s="219"/>
      <c r="T45" s="219"/>
      <c r="U45" s="219"/>
      <c r="V45" s="219"/>
      <c r="W45" s="219"/>
      <c r="X45" s="219"/>
      <c r="Y45" s="220">
        <v>0.1</v>
      </c>
      <c r="Z45" s="221"/>
      <c r="AA45" s="221"/>
      <c r="AB45" s="222"/>
      <c r="AC45" s="223"/>
      <c r="AD45" s="223"/>
      <c r="AE45" s="223"/>
      <c r="AF45" s="223"/>
      <c r="AG45" s="223"/>
      <c r="AH45" s="663" t="s">
        <v>580</v>
      </c>
      <c r="AI45" s="664"/>
      <c r="AJ45" s="664"/>
      <c r="AK45" s="665"/>
      <c r="AL45" s="209" t="s">
        <v>580</v>
      </c>
      <c r="AM45" s="210"/>
      <c r="AN45" s="210"/>
      <c r="AO45" s="211"/>
      <c r="AP45" s="226" t="s">
        <v>580</v>
      </c>
      <c r="AQ45" s="227"/>
      <c r="AR45" s="227"/>
      <c r="AS45" s="227"/>
      <c r="AT45" s="227"/>
      <c r="AU45" s="227"/>
      <c r="AV45" s="227"/>
      <c r="AW45" s="227"/>
      <c r="AX45" s="228"/>
      <c r="AY45">
        <f>COUNTA($C$45)</f>
        <v>1</v>
      </c>
    </row>
    <row r="46" spans="1:51" ht="47.25" customHeight="1" x14ac:dyDescent="0.15">
      <c r="A46" s="678">
        <v>6</v>
      </c>
      <c r="B46" s="678">
        <v>1</v>
      </c>
      <c r="C46" s="679" t="s">
        <v>700</v>
      </c>
      <c r="D46" s="680"/>
      <c r="E46" s="680"/>
      <c r="F46" s="680"/>
      <c r="G46" s="680"/>
      <c r="H46" s="680"/>
      <c r="I46" s="681"/>
      <c r="J46" s="660" t="s">
        <v>580</v>
      </c>
      <c r="K46" s="661"/>
      <c r="L46" s="661"/>
      <c r="M46" s="661"/>
      <c r="N46" s="661"/>
      <c r="O46" s="662"/>
      <c r="P46" s="218" t="s">
        <v>713</v>
      </c>
      <c r="Q46" s="219"/>
      <c r="R46" s="219"/>
      <c r="S46" s="219"/>
      <c r="T46" s="219"/>
      <c r="U46" s="219"/>
      <c r="V46" s="219"/>
      <c r="W46" s="219"/>
      <c r="X46" s="219"/>
      <c r="Y46" s="220">
        <v>0.1</v>
      </c>
      <c r="Z46" s="221"/>
      <c r="AA46" s="221"/>
      <c r="AB46" s="222"/>
      <c r="AC46" s="223"/>
      <c r="AD46" s="223"/>
      <c r="AE46" s="223"/>
      <c r="AF46" s="223"/>
      <c r="AG46" s="223"/>
      <c r="AH46" s="663" t="s">
        <v>580</v>
      </c>
      <c r="AI46" s="664"/>
      <c r="AJ46" s="664"/>
      <c r="AK46" s="665"/>
      <c r="AL46" s="209" t="s">
        <v>580</v>
      </c>
      <c r="AM46" s="210"/>
      <c r="AN46" s="210"/>
      <c r="AO46" s="211"/>
      <c r="AP46" s="226" t="s">
        <v>580</v>
      </c>
      <c r="AQ46" s="227"/>
      <c r="AR46" s="227"/>
      <c r="AS46" s="227"/>
      <c r="AT46" s="227"/>
      <c r="AU46" s="227"/>
      <c r="AV46" s="227"/>
      <c r="AW46" s="227"/>
      <c r="AX46" s="228"/>
      <c r="AY46">
        <f>COUNTA($C$46)</f>
        <v>1</v>
      </c>
    </row>
    <row r="47" spans="1:51" ht="47.25" customHeight="1" x14ac:dyDescent="0.15">
      <c r="A47" s="678">
        <v>7</v>
      </c>
      <c r="B47" s="678">
        <v>1</v>
      </c>
      <c r="C47" s="215" t="s">
        <v>701</v>
      </c>
      <c r="D47" s="215"/>
      <c r="E47" s="215"/>
      <c r="F47" s="215"/>
      <c r="G47" s="215"/>
      <c r="H47" s="215"/>
      <c r="I47" s="215"/>
      <c r="J47" s="660" t="s">
        <v>580</v>
      </c>
      <c r="K47" s="661"/>
      <c r="L47" s="661"/>
      <c r="M47" s="661"/>
      <c r="N47" s="661"/>
      <c r="O47" s="662"/>
      <c r="P47" s="218" t="s">
        <v>714</v>
      </c>
      <c r="Q47" s="219"/>
      <c r="R47" s="219"/>
      <c r="S47" s="219"/>
      <c r="T47" s="219"/>
      <c r="U47" s="219"/>
      <c r="V47" s="219"/>
      <c r="W47" s="219"/>
      <c r="X47" s="219"/>
      <c r="Y47" s="220">
        <v>0</v>
      </c>
      <c r="Z47" s="221"/>
      <c r="AA47" s="221"/>
      <c r="AB47" s="222"/>
      <c r="AC47" s="223"/>
      <c r="AD47" s="223"/>
      <c r="AE47" s="223"/>
      <c r="AF47" s="223"/>
      <c r="AG47" s="223"/>
      <c r="AH47" s="663" t="s">
        <v>580</v>
      </c>
      <c r="AI47" s="664"/>
      <c r="AJ47" s="664"/>
      <c r="AK47" s="665"/>
      <c r="AL47" s="209" t="s">
        <v>580</v>
      </c>
      <c r="AM47" s="210"/>
      <c r="AN47" s="210"/>
      <c r="AO47" s="211"/>
      <c r="AP47" s="226" t="s">
        <v>580</v>
      </c>
      <c r="AQ47" s="227"/>
      <c r="AR47" s="227"/>
      <c r="AS47" s="227"/>
      <c r="AT47" s="227"/>
      <c r="AU47" s="227"/>
      <c r="AV47" s="227"/>
      <c r="AW47" s="227"/>
      <c r="AX47" s="228"/>
      <c r="AY47">
        <f>COUNTA($C$47)</f>
        <v>1</v>
      </c>
    </row>
    <row r="48" spans="1:51" ht="47.25" customHeight="1" x14ac:dyDescent="0.15">
      <c r="A48" s="678">
        <v>8</v>
      </c>
      <c r="B48" s="678">
        <v>1</v>
      </c>
      <c r="C48" s="215" t="s">
        <v>702</v>
      </c>
      <c r="D48" s="215"/>
      <c r="E48" s="215"/>
      <c r="F48" s="215"/>
      <c r="G48" s="215"/>
      <c r="H48" s="215"/>
      <c r="I48" s="215"/>
      <c r="J48" s="660" t="s">
        <v>580</v>
      </c>
      <c r="K48" s="661"/>
      <c r="L48" s="661"/>
      <c r="M48" s="661"/>
      <c r="N48" s="661"/>
      <c r="O48" s="662"/>
      <c r="P48" s="218" t="s">
        <v>715</v>
      </c>
      <c r="Q48" s="219"/>
      <c r="R48" s="219"/>
      <c r="S48" s="219"/>
      <c r="T48" s="219"/>
      <c r="U48" s="219"/>
      <c r="V48" s="219"/>
      <c r="W48" s="219"/>
      <c r="X48" s="219"/>
      <c r="Y48" s="220">
        <v>0</v>
      </c>
      <c r="Z48" s="221"/>
      <c r="AA48" s="221"/>
      <c r="AB48" s="222"/>
      <c r="AC48" s="223"/>
      <c r="AD48" s="223"/>
      <c r="AE48" s="223"/>
      <c r="AF48" s="223"/>
      <c r="AG48" s="223"/>
      <c r="AH48" s="663" t="s">
        <v>580</v>
      </c>
      <c r="AI48" s="664"/>
      <c r="AJ48" s="664"/>
      <c r="AK48" s="665"/>
      <c r="AL48" s="209" t="s">
        <v>580</v>
      </c>
      <c r="AM48" s="210"/>
      <c r="AN48" s="210"/>
      <c r="AO48" s="211"/>
      <c r="AP48" s="226" t="s">
        <v>580</v>
      </c>
      <c r="AQ48" s="227"/>
      <c r="AR48" s="227"/>
      <c r="AS48" s="227"/>
      <c r="AT48" s="227"/>
      <c r="AU48" s="227"/>
      <c r="AV48" s="227"/>
      <c r="AW48" s="227"/>
      <c r="AX48" s="228"/>
      <c r="AY48">
        <f>COUNTA($C$48)</f>
        <v>1</v>
      </c>
    </row>
    <row r="49" spans="1:51" ht="47.25" customHeight="1" x14ac:dyDescent="0.15">
      <c r="A49" s="678">
        <v>9</v>
      </c>
      <c r="B49" s="678">
        <v>1</v>
      </c>
      <c r="C49" s="214" t="s">
        <v>724</v>
      </c>
      <c r="D49" s="215"/>
      <c r="E49" s="215"/>
      <c r="F49" s="215"/>
      <c r="G49" s="215"/>
      <c r="H49" s="215"/>
      <c r="I49" s="215"/>
      <c r="J49" s="216">
        <v>7011101076426</v>
      </c>
      <c r="K49" s="217"/>
      <c r="L49" s="217"/>
      <c r="M49" s="217"/>
      <c r="N49" s="217"/>
      <c r="O49" s="217"/>
      <c r="P49" s="218" t="s">
        <v>716</v>
      </c>
      <c r="Q49" s="219"/>
      <c r="R49" s="219"/>
      <c r="S49" s="219"/>
      <c r="T49" s="219"/>
      <c r="U49" s="219"/>
      <c r="V49" s="219"/>
      <c r="W49" s="219"/>
      <c r="X49" s="219"/>
      <c r="Y49" s="220">
        <v>0</v>
      </c>
      <c r="Z49" s="221"/>
      <c r="AA49" s="221"/>
      <c r="AB49" s="222"/>
      <c r="AC49" s="223"/>
      <c r="AD49" s="223"/>
      <c r="AE49" s="223"/>
      <c r="AF49" s="223"/>
      <c r="AG49" s="223"/>
      <c r="AH49" s="663" t="s">
        <v>580</v>
      </c>
      <c r="AI49" s="664"/>
      <c r="AJ49" s="664"/>
      <c r="AK49" s="665"/>
      <c r="AL49" s="209" t="s">
        <v>580</v>
      </c>
      <c r="AM49" s="210"/>
      <c r="AN49" s="210"/>
      <c r="AO49" s="211"/>
      <c r="AP49" s="226" t="s">
        <v>580</v>
      </c>
      <c r="AQ49" s="227"/>
      <c r="AR49" s="227"/>
      <c r="AS49" s="227"/>
      <c r="AT49" s="227"/>
      <c r="AU49" s="227"/>
      <c r="AV49" s="227"/>
      <c r="AW49" s="227"/>
      <c r="AX49" s="228"/>
      <c r="AY49">
        <f>COUNTA($C$49)</f>
        <v>1</v>
      </c>
    </row>
    <row r="50" spans="1:51" ht="47.25" customHeight="1" x14ac:dyDescent="0.15">
      <c r="A50" s="678">
        <v>10</v>
      </c>
      <c r="B50" s="678">
        <v>1</v>
      </c>
      <c r="C50" s="214" t="s">
        <v>712</v>
      </c>
      <c r="D50" s="215"/>
      <c r="E50" s="215"/>
      <c r="F50" s="215"/>
      <c r="G50" s="215"/>
      <c r="H50" s="215"/>
      <c r="I50" s="215"/>
      <c r="J50" s="216">
        <v>2330001009542</v>
      </c>
      <c r="K50" s="217"/>
      <c r="L50" s="217"/>
      <c r="M50" s="217"/>
      <c r="N50" s="217"/>
      <c r="O50" s="217"/>
      <c r="P50" s="218" t="s">
        <v>716</v>
      </c>
      <c r="Q50" s="219"/>
      <c r="R50" s="219"/>
      <c r="S50" s="219"/>
      <c r="T50" s="219"/>
      <c r="U50" s="219"/>
      <c r="V50" s="219"/>
      <c r="W50" s="219"/>
      <c r="X50" s="219"/>
      <c r="Y50" s="220">
        <v>0</v>
      </c>
      <c r="Z50" s="221"/>
      <c r="AA50" s="221"/>
      <c r="AB50" s="222"/>
      <c r="AC50" s="223"/>
      <c r="AD50" s="223"/>
      <c r="AE50" s="223"/>
      <c r="AF50" s="223"/>
      <c r="AG50" s="223"/>
      <c r="AH50" s="663" t="s">
        <v>580</v>
      </c>
      <c r="AI50" s="664"/>
      <c r="AJ50" s="664"/>
      <c r="AK50" s="665"/>
      <c r="AL50" s="209" t="s">
        <v>580</v>
      </c>
      <c r="AM50" s="210"/>
      <c r="AN50" s="210"/>
      <c r="AO50" s="211"/>
      <c r="AP50" s="226" t="s">
        <v>580</v>
      </c>
      <c r="AQ50" s="227"/>
      <c r="AR50" s="227"/>
      <c r="AS50" s="227"/>
      <c r="AT50" s="227"/>
      <c r="AU50" s="227"/>
      <c r="AV50" s="227"/>
      <c r="AW50" s="227"/>
      <c r="AX50" s="228"/>
      <c r="AY50">
        <f>COUNTA($C$50)</f>
        <v>1</v>
      </c>
    </row>
    <row r="51" spans="1:51" x14ac:dyDescent="0.15">
      <c r="A51" s="35"/>
      <c r="B51" s="35"/>
      <c r="P51" s="60"/>
      <c r="Q51" s="60"/>
      <c r="R51" s="60"/>
      <c r="S51" s="60"/>
      <c r="T51" s="60"/>
      <c r="U51" s="60"/>
      <c r="V51" s="60"/>
      <c r="W51" s="60"/>
      <c r="X51" s="60"/>
      <c r="Y51" s="61"/>
      <c r="Z51" s="61"/>
      <c r="AA51" s="61"/>
      <c r="AB51" s="61"/>
      <c r="AC51" s="61"/>
      <c r="AD51" s="61"/>
      <c r="AE51" s="61"/>
      <c r="AF51" s="61"/>
      <c r="AG51" s="61"/>
      <c r="AH51" s="61"/>
      <c r="AI51" s="61"/>
      <c r="AJ51" s="61"/>
      <c r="AK51" s="61"/>
      <c r="AL51" s="61"/>
      <c r="AM51" s="61"/>
      <c r="AN51" s="61"/>
      <c r="AO51" s="61"/>
      <c r="AY51">
        <f>COUNTA(#REF!)</f>
        <v>1</v>
      </c>
    </row>
  </sheetData>
  <sheetProtection formatRows="0"/>
  <mergeCells count="288">
    <mergeCell ref="A46:B46"/>
    <mergeCell ref="A45:B45"/>
    <mergeCell ref="C47:I47"/>
    <mergeCell ref="J47:O47"/>
    <mergeCell ref="P47:X47"/>
    <mergeCell ref="Y47:AB47"/>
    <mergeCell ref="AC47:AG47"/>
    <mergeCell ref="AH47:AK47"/>
    <mergeCell ref="C45:I45"/>
    <mergeCell ref="J45:O45"/>
    <mergeCell ref="P45:X45"/>
    <mergeCell ref="Y45:AB45"/>
    <mergeCell ref="AC45:AG45"/>
    <mergeCell ref="AH45:AK45"/>
    <mergeCell ref="C46:I46"/>
    <mergeCell ref="J46:O46"/>
    <mergeCell ref="P46:X46"/>
    <mergeCell ref="Y46:AB46"/>
    <mergeCell ref="AC46:AG46"/>
    <mergeCell ref="AH46:AK46"/>
    <mergeCell ref="AP48:AX48"/>
    <mergeCell ref="C49:I49"/>
    <mergeCell ref="J49:O49"/>
    <mergeCell ref="P49:X49"/>
    <mergeCell ref="Y49:AB49"/>
    <mergeCell ref="AC49:AG49"/>
    <mergeCell ref="AH49:AK49"/>
    <mergeCell ref="A47:B47"/>
    <mergeCell ref="AL49:AO49"/>
    <mergeCell ref="AP49:AX49"/>
    <mergeCell ref="A50:B50"/>
    <mergeCell ref="A49:B49"/>
    <mergeCell ref="A48:B48"/>
    <mergeCell ref="C48:I48"/>
    <mergeCell ref="J48:O48"/>
    <mergeCell ref="P48:X48"/>
    <mergeCell ref="Y48:AB48"/>
    <mergeCell ref="AC48:AG48"/>
    <mergeCell ref="AH48:AK48"/>
    <mergeCell ref="C50:I50"/>
    <mergeCell ref="J50:O50"/>
    <mergeCell ref="P50:X50"/>
    <mergeCell ref="Y50:AB50"/>
    <mergeCell ref="AC50:AG50"/>
    <mergeCell ref="AH50:AK50"/>
    <mergeCell ref="A41:B41"/>
    <mergeCell ref="A40:B40"/>
    <mergeCell ref="C40:I40"/>
    <mergeCell ref="J40:O40"/>
    <mergeCell ref="P40:X40"/>
    <mergeCell ref="Y40:AB40"/>
    <mergeCell ref="AC40:AG40"/>
    <mergeCell ref="AH40:AK40"/>
    <mergeCell ref="A44:B44"/>
    <mergeCell ref="A43:B43"/>
    <mergeCell ref="A42:B42"/>
    <mergeCell ref="C43:I43"/>
    <mergeCell ref="J43:O43"/>
    <mergeCell ref="P43:X43"/>
    <mergeCell ref="Y43:AB43"/>
    <mergeCell ref="AC43:AG43"/>
    <mergeCell ref="AH43:AK43"/>
    <mergeCell ref="C42:I42"/>
    <mergeCell ref="J42:O42"/>
    <mergeCell ref="P42:X42"/>
    <mergeCell ref="AL40:AO40"/>
    <mergeCell ref="AP40:AX40"/>
    <mergeCell ref="C41:I41"/>
    <mergeCell ref="J41:O41"/>
    <mergeCell ref="P41:X41"/>
    <mergeCell ref="Y41:AB41"/>
    <mergeCell ref="AC41:AG41"/>
    <mergeCell ref="AH41:AK41"/>
    <mergeCell ref="AL41:AO41"/>
    <mergeCell ref="AP41:AX41"/>
    <mergeCell ref="AL33:AO33"/>
    <mergeCell ref="A37:B37"/>
    <mergeCell ref="C31:I31"/>
    <mergeCell ref="J31:O31"/>
    <mergeCell ref="P31:X31"/>
    <mergeCell ref="Y31:AB31"/>
    <mergeCell ref="AC31:AG31"/>
    <mergeCell ref="AH31:AK31"/>
    <mergeCell ref="AL31:AO31"/>
    <mergeCell ref="AC36:AG36"/>
    <mergeCell ref="AH36:AK36"/>
    <mergeCell ref="AL36:AO36"/>
    <mergeCell ref="A33:B33"/>
    <mergeCell ref="A32:B32"/>
    <mergeCell ref="A31:B31"/>
    <mergeCell ref="C33:I33"/>
    <mergeCell ref="J33:O33"/>
    <mergeCell ref="P33:X33"/>
    <mergeCell ref="Y33:AB33"/>
    <mergeCell ref="AC33:AG33"/>
    <mergeCell ref="AH33:AK33"/>
    <mergeCell ref="AP33:AX33"/>
    <mergeCell ref="A36:B36"/>
    <mergeCell ref="A35:B35"/>
    <mergeCell ref="A34:B34"/>
    <mergeCell ref="C34:I34"/>
    <mergeCell ref="J34:O34"/>
    <mergeCell ref="P34:X34"/>
    <mergeCell ref="Y34:AB34"/>
    <mergeCell ref="AC34:AG34"/>
    <mergeCell ref="AH34:AK34"/>
    <mergeCell ref="AL34:AO34"/>
    <mergeCell ref="AP34:AX34"/>
    <mergeCell ref="C35:I35"/>
    <mergeCell ref="J35:O35"/>
    <mergeCell ref="P35:X35"/>
    <mergeCell ref="Y35:AB35"/>
    <mergeCell ref="AC35:AG35"/>
    <mergeCell ref="AH35:AK35"/>
    <mergeCell ref="AL35:AO35"/>
    <mergeCell ref="AP35:AX35"/>
    <mergeCell ref="C36:I36"/>
    <mergeCell ref="J36:O36"/>
    <mergeCell ref="P36:X36"/>
    <mergeCell ref="Y36:AB36"/>
    <mergeCell ref="AP31:AX31"/>
    <mergeCell ref="C32:I32"/>
    <mergeCell ref="J32:O32"/>
    <mergeCell ref="P32:X32"/>
    <mergeCell ref="Y32:AB32"/>
    <mergeCell ref="AC32:AG32"/>
    <mergeCell ref="AH32:AK32"/>
    <mergeCell ref="AL32:AO32"/>
    <mergeCell ref="AP32:AX32"/>
    <mergeCell ref="A27:B27"/>
    <mergeCell ref="A28:B28"/>
    <mergeCell ref="A24:B24"/>
    <mergeCell ref="A23:B23"/>
    <mergeCell ref="C24:I24"/>
    <mergeCell ref="J24:O24"/>
    <mergeCell ref="P24:X24"/>
    <mergeCell ref="Y24:AB24"/>
    <mergeCell ref="AC24:AG24"/>
    <mergeCell ref="C27:I27"/>
    <mergeCell ref="J27:O27"/>
    <mergeCell ref="P27:X27"/>
    <mergeCell ref="Y27:AB27"/>
    <mergeCell ref="AC27:AG27"/>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2:AO12"/>
    <mergeCell ref="AP12:AX12"/>
    <mergeCell ref="AP19:AX19"/>
    <mergeCell ref="C23:I23"/>
    <mergeCell ref="J23:O23"/>
    <mergeCell ref="P23:X23"/>
    <mergeCell ref="Y23:AB23"/>
    <mergeCell ref="AC23:AG23"/>
    <mergeCell ref="AH23:AK23"/>
    <mergeCell ref="AL23:AO23"/>
    <mergeCell ref="AP23:AX23"/>
    <mergeCell ref="AP8:AX8"/>
    <mergeCell ref="AP4:AX4"/>
    <mergeCell ref="AP11:AX11"/>
    <mergeCell ref="C12:I12"/>
    <mergeCell ref="J12:O12"/>
    <mergeCell ref="P12:X12"/>
    <mergeCell ref="Y12:AB12"/>
    <mergeCell ref="AC12:AG12"/>
    <mergeCell ref="AH12:AK12"/>
    <mergeCell ref="AP7:AX7"/>
    <mergeCell ref="AH27:AK27"/>
    <mergeCell ref="AL27:AO27"/>
    <mergeCell ref="AP27:AX27"/>
    <mergeCell ref="C28:I28"/>
    <mergeCell ref="J28:O28"/>
    <mergeCell ref="P28:X28"/>
    <mergeCell ref="Y28:AB28"/>
    <mergeCell ref="AC28:AG28"/>
    <mergeCell ref="AH28:AK28"/>
    <mergeCell ref="AL28:AO28"/>
    <mergeCell ref="AP28:AX28"/>
    <mergeCell ref="AP36:AX36"/>
    <mergeCell ref="C37:I37"/>
    <mergeCell ref="J37:O37"/>
    <mergeCell ref="P37:X37"/>
    <mergeCell ref="Y37:AB37"/>
    <mergeCell ref="AC37:AG37"/>
    <mergeCell ref="AH37:AK37"/>
    <mergeCell ref="AL37:AO37"/>
    <mergeCell ref="AP37:AX37"/>
    <mergeCell ref="AL50:AO50"/>
    <mergeCell ref="AP50:AX50"/>
    <mergeCell ref="AL42:AO42"/>
    <mergeCell ref="AL43:AO43"/>
    <mergeCell ref="AP43:AX43"/>
    <mergeCell ref="C44:I44"/>
    <mergeCell ref="J44:O44"/>
    <mergeCell ref="P44:X44"/>
    <mergeCell ref="Y44:AB44"/>
    <mergeCell ref="AC44:AG44"/>
    <mergeCell ref="AH44:AK44"/>
    <mergeCell ref="AL44:AO44"/>
    <mergeCell ref="AP44:AX44"/>
    <mergeCell ref="AL45:AO45"/>
    <mergeCell ref="AP45:AX45"/>
    <mergeCell ref="Y42:AB42"/>
    <mergeCell ref="AC42:AG42"/>
    <mergeCell ref="AH42:AK42"/>
    <mergeCell ref="AP42:AX42"/>
    <mergeCell ref="AL46:AO46"/>
    <mergeCell ref="AP46:AX46"/>
    <mergeCell ref="AL47:AO47"/>
    <mergeCell ref="AP47:AX47"/>
    <mergeCell ref="AL48:AO48"/>
  </mergeCells>
  <phoneticPr fontId="5"/>
  <conditionalFormatting sqref="Y8">
    <cfRule type="expression" dxfId="103" priority="405">
      <formula>IF(RIGHT(TEXT(Y8,"0.#"),1)=".",FALSE,TRUE)</formula>
    </cfRule>
    <cfRule type="expression" dxfId="102" priority="406">
      <formula>IF(RIGHT(TEXT(Y8,"0.#"),1)=".",TRUE,FALSE)</formula>
    </cfRule>
  </conditionalFormatting>
  <conditionalFormatting sqref="Y12">
    <cfRule type="expression" dxfId="101" priority="399">
      <formula>IF(RIGHT(TEXT(Y12,"0.#"),1)=".",FALSE,TRUE)</formula>
    </cfRule>
    <cfRule type="expression" dxfId="100" priority="400">
      <formula>IF(RIGHT(TEXT(Y12,"0.#"),1)=".",TRUE,FALSE)</formula>
    </cfRule>
  </conditionalFormatting>
  <conditionalFormatting sqref="Y16">
    <cfRule type="expression" dxfId="99" priority="393">
      <formula>IF(RIGHT(TEXT(Y16,"0.#"),1)=".",FALSE,TRUE)</formula>
    </cfRule>
    <cfRule type="expression" dxfId="98" priority="394">
      <formula>IF(RIGHT(TEXT(Y16,"0.#"),1)=".",TRUE,FALSE)</formula>
    </cfRule>
  </conditionalFormatting>
  <conditionalFormatting sqref="Y24">
    <cfRule type="expression" dxfId="97" priority="381">
      <formula>IF(RIGHT(TEXT(Y24,"0.#"),1)=".",FALSE,TRUE)</formula>
    </cfRule>
    <cfRule type="expression" dxfId="96" priority="382">
      <formula>IF(RIGHT(TEXT(Y24,"0.#"),1)=".",TRUE,FALSE)</formula>
    </cfRule>
  </conditionalFormatting>
  <conditionalFormatting sqref="AL8:AO8">
    <cfRule type="expression" dxfId="95" priority="173">
      <formula>IF(AND(AL8&gt;=0, RIGHT(TEXT(AL8,"0.#"),1)&lt;&gt;"."),TRUE,FALSE)</formula>
    </cfRule>
    <cfRule type="expression" dxfId="94" priority="174">
      <formula>IF(AND(AL8&gt;=0, RIGHT(TEXT(AL8,"0.#"),1)="."),TRUE,FALSE)</formula>
    </cfRule>
    <cfRule type="expression" dxfId="93" priority="175">
      <formula>IF(AND(AL8&lt;0, RIGHT(TEXT(AL8,"0.#"),1)&lt;&gt;"."),TRUE,FALSE)</formula>
    </cfRule>
    <cfRule type="expression" dxfId="92" priority="176">
      <formula>IF(AND(AL8&lt;0, RIGHT(TEXT(AL8,"0.#"),1)="."),TRUE,FALSE)</formula>
    </cfRule>
  </conditionalFormatting>
  <conditionalFormatting sqref="AH8:AK8">
    <cfRule type="expression" dxfId="91" priority="161">
      <formula>IF(AND(AH8&gt;=0, RIGHT(TEXT(AH8,"0.#"),1)&lt;&gt;"."),TRUE,FALSE)</formula>
    </cfRule>
    <cfRule type="expression" dxfId="90" priority="162">
      <formula>IF(AND(AH8&gt;=0, RIGHT(TEXT(AH8,"0.#"),1)="."),TRUE,FALSE)</formula>
    </cfRule>
    <cfRule type="expression" dxfId="89" priority="163">
      <formula>IF(AND(AH8&lt;0, RIGHT(TEXT(AH8,"0.#"),1)&lt;&gt;"."),TRUE,FALSE)</formula>
    </cfRule>
    <cfRule type="expression" dxfId="88" priority="164">
      <formula>IF(AND(AH8&lt;0, RIGHT(TEXT(AH8,"0.#"),1)="."),TRUE,FALSE)</formula>
    </cfRule>
  </conditionalFormatting>
  <conditionalFormatting sqref="Y4">
    <cfRule type="expression" dxfId="87" priority="159">
      <formula>IF(RIGHT(TEXT(Y4,"0.#"),1)=".",FALSE,TRUE)</formula>
    </cfRule>
    <cfRule type="expression" dxfId="86" priority="160">
      <formula>IF(RIGHT(TEXT(Y4,"0.#"),1)=".",TRUE,FALSE)</formula>
    </cfRule>
  </conditionalFormatting>
  <conditionalFormatting sqref="AL4:AO4">
    <cfRule type="expression" dxfId="85" priority="155">
      <formula>IF(AND(AL4&gt;=0, RIGHT(TEXT(AL4,"0.#"),1)&lt;&gt;"."),TRUE,FALSE)</formula>
    </cfRule>
    <cfRule type="expression" dxfId="84" priority="156">
      <formula>IF(AND(AL4&gt;=0, RIGHT(TEXT(AL4,"0.#"),1)="."),TRUE,FALSE)</formula>
    </cfRule>
    <cfRule type="expression" dxfId="83" priority="157">
      <formula>IF(AND(AL4&lt;0, RIGHT(TEXT(AL4,"0.#"),1)&lt;&gt;"."),TRUE,FALSE)</formula>
    </cfRule>
    <cfRule type="expression" dxfId="82" priority="158">
      <formula>IF(AND(AL4&lt;0, RIGHT(TEXT(AL4,"0.#"),1)="."),TRUE,FALSE)</formula>
    </cfRule>
  </conditionalFormatting>
  <conditionalFormatting sqref="AH4:AK4">
    <cfRule type="expression" dxfId="81" priority="151">
      <formula>IF(AND(AH4&gt;=0, RIGHT(TEXT(AH4,"0.#"),1)&lt;&gt;"."),TRUE,FALSE)</formula>
    </cfRule>
    <cfRule type="expression" dxfId="80" priority="152">
      <formula>IF(AND(AH4&gt;=0, RIGHT(TEXT(AH4,"0.#"),1)="."),TRUE,FALSE)</formula>
    </cfRule>
    <cfRule type="expression" dxfId="79" priority="153">
      <formula>IF(AND(AH4&lt;0, RIGHT(TEXT(AH4,"0.#"),1)&lt;&gt;"."),TRUE,FALSE)</formula>
    </cfRule>
    <cfRule type="expression" dxfId="78" priority="154">
      <formula>IF(AND(AH4&lt;0, RIGHT(TEXT(AH4,"0.#"),1)="."),TRUE,FALSE)</formula>
    </cfRule>
  </conditionalFormatting>
  <conditionalFormatting sqref="AL12:AO12">
    <cfRule type="expression" dxfId="77" priority="147">
      <formula>IF(AND(AL12&gt;=0, RIGHT(TEXT(AL12,"0.#"),1)&lt;&gt;"."),TRUE,FALSE)</formula>
    </cfRule>
    <cfRule type="expression" dxfId="76" priority="148">
      <formula>IF(AND(AL12&gt;=0, RIGHT(TEXT(AL12,"0.#"),1)="."),TRUE,FALSE)</formula>
    </cfRule>
    <cfRule type="expression" dxfId="75" priority="149">
      <formula>IF(AND(AL12&lt;0, RIGHT(TEXT(AL12,"0.#"),1)&lt;&gt;"."),TRUE,FALSE)</formula>
    </cfRule>
    <cfRule type="expression" dxfId="74" priority="150">
      <formula>IF(AND(AL12&lt;0, RIGHT(TEXT(AL12,"0.#"),1)="."),TRUE,FALSE)</formula>
    </cfRule>
  </conditionalFormatting>
  <conditionalFormatting sqref="AH12:AK12">
    <cfRule type="expression" dxfId="73" priority="143">
      <formula>IF(AND(AH12&gt;=0, RIGHT(TEXT(AH12,"0.#"),1)&lt;&gt;"."),TRUE,FALSE)</formula>
    </cfRule>
    <cfRule type="expression" dxfId="72" priority="144">
      <formula>IF(AND(AH12&gt;=0, RIGHT(TEXT(AH12,"0.#"),1)="."),TRUE,FALSE)</formula>
    </cfRule>
    <cfRule type="expression" dxfId="71" priority="145">
      <formula>IF(AND(AH12&lt;0, RIGHT(TEXT(AH12,"0.#"),1)&lt;&gt;"."),TRUE,FALSE)</formula>
    </cfRule>
    <cfRule type="expression" dxfId="70" priority="146">
      <formula>IF(AND(AH12&lt;0, RIGHT(TEXT(AH12,"0.#"),1)="."),TRUE,FALSE)</formula>
    </cfRule>
  </conditionalFormatting>
  <conditionalFormatting sqref="AL16:AO16">
    <cfRule type="expression" dxfId="69" priority="139">
      <formula>IF(AND(AL16&gt;=0, RIGHT(TEXT(AL16,"0.#"),1)&lt;&gt;"."),TRUE,FALSE)</formula>
    </cfRule>
    <cfRule type="expression" dxfId="68" priority="140">
      <formula>IF(AND(AL16&gt;=0, RIGHT(TEXT(AL16,"0.#"),1)="."),TRUE,FALSE)</formula>
    </cfRule>
    <cfRule type="expression" dxfId="67" priority="141">
      <formula>IF(AND(AL16&lt;0, RIGHT(TEXT(AL16,"0.#"),1)&lt;&gt;"."),TRUE,FALSE)</formula>
    </cfRule>
    <cfRule type="expression" dxfId="66" priority="142">
      <formula>IF(AND(AL16&lt;0, RIGHT(TEXT(AL16,"0.#"),1)="."),TRUE,FALSE)</formula>
    </cfRule>
  </conditionalFormatting>
  <conditionalFormatting sqref="AH16:AK16">
    <cfRule type="expression" dxfId="65" priority="135">
      <formula>IF(AND(AH16&gt;=0, RIGHT(TEXT(AH16,"0.#"),1)&lt;&gt;"."),TRUE,FALSE)</formula>
    </cfRule>
    <cfRule type="expression" dxfId="64" priority="136">
      <formula>IF(AND(AH16&gt;=0, RIGHT(TEXT(AH16,"0.#"),1)="."),TRUE,FALSE)</formula>
    </cfRule>
    <cfRule type="expression" dxfId="63" priority="137">
      <formula>IF(AND(AH16&lt;0, RIGHT(TEXT(AH16,"0.#"),1)&lt;&gt;"."),TRUE,FALSE)</formula>
    </cfRule>
    <cfRule type="expression" dxfId="62" priority="138">
      <formula>IF(AND(AH16&lt;0, RIGHT(TEXT(AH16,"0.#"),1)="."),TRUE,FALSE)</formula>
    </cfRule>
  </conditionalFormatting>
  <conditionalFormatting sqref="Y20">
    <cfRule type="expression" dxfId="61" priority="133">
      <formula>IF(RIGHT(TEXT(Y20,"0.#"),1)=".",FALSE,TRUE)</formula>
    </cfRule>
    <cfRule type="expression" dxfId="60" priority="134">
      <formula>IF(RIGHT(TEXT(Y20,"0.#"),1)=".",TRUE,FALSE)</formula>
    </cfRule>
  </conditionalFormatting>
  <conditionalFormatting sqref="AL20:AO20">
    <cfRule type="expression" dxfId="59" priority="129">
      <formula>IF(AND(AL20&gt;=0, RIGHT(TEXT(AL20,"0.#"),1)&lt;&gt;"."),TRUE,FALSE)</formula>
    </cfRule>
    <cfRule type="expression" dxfId="58" priority="130">
      <formula>IF(AND(AL20&gt;=0, RIGHT(TEXT(AL20,"0.#"),1)="."),TRUE,FALSE)</formula>
    </cfRule>
    <cfRule type="expression" dxfId="57" priority="131">
      <formula>IF(AND(AL20&lt;0, RIGHT(TEXT(AL20,"0.#"),1)&lt;&gt;"."),TRUE,FALSE)</formula>
    </cfRule>
    <cfRule type="expression" dxfId="56" priority="132">
      <formula>IF(AND(AL20&lt;0, RIGHT(TEXT(AL20,"0.#"),1)="."),TRUE,FALSE)</formula>
    </cfRule>
  </conditionalFormatting>
  <conditionalFormatting sqref="AH20:AK20">
    <cfRule type="expression" dxfId="55" priority="125">
      <formula>IF(AND(AH20&gt;=0, RIGHT(TEXT(AH20,"0.#"),1)&lt;&gt;"."),TRUE,FALSE)</formula>
    </cfRule>
    <cfRule type="expression" dxfId="54" priority="126">
      <formula>IF(AND(AH20&gt;=0, RIGHT(TEXT(AH20,"0.#"),1)="."),TRUE,FALSE)</formula>
    </cfRule>
    <cfRule type="expression" dxfId="53" priority="127">
      <formula>IF(AND(AH20&lt;0, RIGHT(TEXT(AH20,"0.#"),1)&lt;&gt;"."),TRUE,FALSE)</formula>
    </cfRule>
    <cfRule type="expression" dxfId="52" priority="128">
      <formula>IF(AND(AH20&lt;0, RIGHT(TEXT(AH20,"0.#"),1)="."),TRUE,FALSE)</formula>
    </cfRule>
  </conditionalFormatting>
  <conditionalFormatting sqref="AL24:AO24">
    <cfRule type="expression" dxfId="51" priority="121">
      <formula>IF(AND(AL24&gt;=0, RIGHT(TEXT(AL24,"0.#"),1)&lt;&gt;"."),TRUE,FALSE)</formula>
    </cfRule>
    <cfRule type="expression" dxfId="50" priority="122">
      <formula>IF(AND(AL24&gt;=0, RIGHT(TEXT(AL24,"0.#"),1)="."),TRUE,FALSE)</formula>
    </cfRule>
    <cfRule type="expression" dxfId="49" priority="123">
      <formula>IF(AND(AL24&lt;0, RIGHT(TEXT(AL24,"0.#"),1)&lt;&gt;"."),TRUE,FALSE)</formula>
    </cfRule>
    <cfRule type="expression" dxfId="48" priority="124">
      <formula>IF(AND(AL24&lt;0, RIGHT(TEXT(AL24,"0.#"),1)="."),TRUE,FALSE)</formula>
    </cfRule>
  </conditionalFormatting>
  <conditionalFormatting sqref="AH24:AK24">
    <cfRule type="expression" dxfId="47" priority="117">
      <formula>IF(AND(AH24&gt;=0, RIGHT(TEXT(AH24,"0.#"),1)&lt;&gt;"."),TRUE,FALSE)</formula>
    </cfRule>
    <cfRule type="expression" dxfId="46" priority="118">
      <formula>IF(AND(AH24&gt;=0, RIGHT(TEXT(AH24,"0.#"),1)="."),TRUE,FALSE)</formula>
    </cfRule>
    <cfRule type="expression" dxfId="45" priority="119">
      <formula>IF(AND(AH24&lt;0, RIGHT(TEXT(AH24,"0.#"),1)&lt;&gt;"."),TRUE,FALSE)</formula>
    </cfRule>
    <cfRule type="expression" dxfId="44" priority="120">
      <formula>IF(AND(AH24&lt;0, RIGHT(TEXT(AH24,"0.#"),1)="."),TRUE,FALSE)</formula>
    </cfRule>
  </conditionalFormatting>
  <conditionalFormatting sqref="Y28">
    <cfRule type="expression" dxfId="43" priority="115">
      <formula>IF(RIGHT(TEXT(Y28,"0.#"),1)=".",FALSE,TRUE)</formula>
    </cfRule>
    <cfRule type="expression" dxfId="42" priority="116">
      <formula>IF(RIGHT(TEXT(Y28,"0.#"),1)=".",TRUE,FALSE)</formula>
    </cfRule>
  </conditionalFormatting>
  <conditionalFormatting sqref="AL28:AO28">
    <cfRule type="expression" dxfId="41" priority="111">
      <formula>IF(AND(AL28&gt;=0, RIGHT(TEXT(AL28,"0.#"),1)&lt;&gt;"."),TRUE,FALSE)</formula>
    </cfRule>
    <cfRule type="expression" dxfId="40" priority="112">
      <formula>IF(AND(AL28&gt;=0, RIGHT(TEXT(AL28,"0.#"),1)="."),TRUE,FALSE)</formula>
    </cfRule>
    <cfRule type="expression" dxfId="39" priority="113">
      <formula>IF(AND(AL28&lt;0, RIGHT(TEXT(AL28,"0.#"),1)&lt;&gt;"."),TRUE,FALSE)</formula>
    </cfRule>
    <cfRule type="expression" dxfId="38" priority="114">
      <formula>IF(AND(AL28&lt;0, RIGHT(TEXT(AL28,"0.#"),1)="."),TRUE,FALSE)</formula>
    </cfRule>
  </conditionalFormatting>
  <conditionalFormatting sqref="AH28:AK28">
    <cfRule type="expression" dxfId="37" priority="107">
      <formula>IF(AND(AH28&gt;=0, RIGHT(TEXT(AH28,"0.#"),1)&lt;&gt;"."),TRUE,FALSE)</formula>
    </cfRule>
    <cfRule type="expression" dxfId="36" priority="108">
      <formula>IF(AND(AH28&gt;=0, RIGHT(TEXT(AH28,"0.#"),1)="."),TRUE,FALSE)</formula>
    </cfRule>
    <cfRule type="expression" dxfId="35" priority="109">
      <formula>IF(AND(AH28&lt;0, RIGHT(TEXT(AH28,"0.#"),1)&lt;&gt;"."),TRUE,FALSE)</formula>
    </cfRule>
    <cfRule type="expression" dxfId="34" priority="110">
      <formula>IF(AND(AH28&lt;0, RIGHT(TEXT(AH28,"0.#"),1)="."),TRUE,FALSE)</formula>
    </cfRule>
  </conditionalFormatting>
  <conditionalFormatting sqref="Y32:Y34">
    <cfRule type="expression" dxfId="33" priority="47">
      <formula>IF(RIGHT(TEXT(Y32,"0.#"),1)=".",FALSE,TRUE)</formula>
    </cfRule>
    <cfRule type="expression" dxfId="32" priority="48">
      <formula>IF(RIGHT(TEXT(Y32,"0.#"),1)=".",TRUE,FALSE)</formula>
    </cfRule>
  </conditionalFormatting>
  <conditionalFormatting sqref="AL35:AO35">
    <cfRule type="expression" dxfId="31" priority="43">
      <formula>IF(AND(AL35&gt;=0, RIGHT(TEXT(AL35,"0.#"),1)&lt;&gt;"."),TRUE,FALSE)</formula>
    </cfRule>
    <cfRule type="expression" dxfId="30" priority="44">
      <formula>IF(AND(AL35&gt;=0, RIGHT(TEXT(AL35,"0.#"),1)="."),TRUE,FALSE)</formula>
    </cfRule>
    <cfRule type="expression" dxfId="29" priority="45">
      <formula>IF(AND(AL35&lt;0, RIGHT(TEXT(AL35,"0.#"),1)&lt;&gt;"."),TRUE,FALSE)</formula>
    </cfRule>
    <cfRule type="expression" dxfId="28" priority="46">
      <formula>IF(AND(AL35&lt;0, RIGHT(TEXT(AL35,"0.#"),1)="."),TRUE,FALSE)</formula>
    </cfRule>
  </conditionalFormatting>
  <conditionalFormatting sqref="AL34:AO34">
    <cfRule type="expression" dxfId="27" priority="39">
      <formula>IF(AND(AL34&gt;=0, RIGHT(TEXT(AL34,"0.#"),1)&lt;&gt;"."),TRUE,FALSE)</formula>
    </cfRule>
    <cfRule type="expression" dxfId="26" priority="40">
      <formula>IF(AND(AL34&gt;=0, RIGHT(TEXT(AL34,"0.#"),1)="."),TRUE,FALSE)</formula>
    </cfRule>
    <cfRule type="expression" dxfId="25" priority="41">
      <formula>IF(AND(AL34&lt;0, RIGHT(TEXT(AL34,"0.#"),1)&lt;&gt;"."),TRUE,FALSE)</formula>
    </cfRule>
    <cfRule type="expression" dxfId="24" priority="42">
      <formula>IF(AND(AL34&lt;0, RIGHT(TEXT(AL34,"0.#"),1)="."),TRUE,FALSE)</formula>
    </cfRule>
  </conditionalFormatting>
  <conditionalFormatting sqref="AL33:AO33">
    <cfRule type="expression" dxfId="23" priority="35">
      <formula>IF(AND(AL33&gt;=0, RIGHT(TEXT(AL33,"0.#"),1)&lt;&gt;"."),TRUE,FALSE)</formula>
    </cfRule>
    <cfRule type="expression" dxfId="22" priority="36">
      <formula>IF(AND(AL33&gt;=0, RIGHT(TEXT(AL33,"0.#"),1)="."),TRUE,FALSE)</formula>
    </cfRule>
    <cfRule type="expression" dxfId="21" priority="37">
      <formula>IF(AND(AL33&lt;0, RIGHT(TEXT(AL33,"0.#"),1)&lt;&gt;"."),TRUE,FALSE)</formula>
    </cfRule>
    <cfRule type="expression" dxfId="20" priority="38">
      <formula>IF(AND(AL33&lt;0, RIGHT(TEXT(AL33,"0.#"),1)="."),TRUE,FALSE)</formula>
    </cfRule>
  </conditionalFormatting>
  <conditionalFormatting sqref="AL32:AO32">
    <cfRule type="expression" dxfId="19" priority="31">
      <formula>IF(AND(AL32&gt;=0, RIGHT(TEXT(AL32,"0.#"),1)&lt;&gt;"."),TRUE,FALSE)</formula>
    </cfRule>
    <cfRule type="expression" dxfId="18" priority="32">
      <formula>IF(AND(AL32&gt;=0, RIGHT(TEXT(AL32,"0.#"),1)="."),TRUE,FALSE)</formula>
    </cfRule>
    <cfRule type="expression" dxfId="17" priority="33">
      <formula>IF(AND(AL32&lt;0, RIGHT(TEXT(AL32,"0.#"),1)&lt;&gt;"."),TRUE,FALSE)</formula>
    </cfRule>
    <cfRule type="expression" dxfId="16" priority="34">
      <formula>IF(AND(AL32&lt;0, RIGHT(TEXT(AL32,"0.#"),1)="."),TRUE,FALSE)</formula>
    </cfRule>
  </conditionalFormatting>
  <conditionalFormatting sqref="AL36:AO37">
    <cfRule type="expression" dxfId="15" priority="27">
      <formula>IF(AND(AL36&gt;=0, RIGHT(TEXT(AL36,"0.#"),1)&lt;&gt;"."),TRUE,FALSE)</formula>
    </cfRule>
    <cfRule type="expression" dxfId="14" priority="28">
      <formula>IF(AND(AL36&gt;=0, RIGHT(TEXT(AL36,"0.#"),1)="."),TRUE,FALSE)</formula>
    </cfRule>
    <cfRule type="expression" dxfId="13" priority="29">
      <formula>IF(AND(AL36&lt;0, RIGHT(TEXT(AL36,"0.#"),1)&lt;&gt;"."),TRUE,FALSE)</formula>
    </cfRule>
    <cfRule type="expression" dxfId="12" priority="30">
      <formula>IF(AND(AL36&lt;0, RIGHT(TEXT(AL36,"0.#"),1)="."),TRUE,FALSE)</formula>
    </cfRule>
  </conditionalFormatting>
  <conditionalFormatting sqref="AL41:AO50">
    <cfRule type="expression" dxfId="11" priority="13">
      <formula>IF(AND(AL41&gt;=0, RIGHT(TEXT(AL41,"0.#"),1)&lt;&gt;"."),TRUE,FALSE)</formula>
    </cfRule>
    <cfRule type="expression" dxfId="10" priority="14">
      <formula>IF(AND(AL41&gt;=0, RIGHT(TEXT(AL41,"0.#"),1)="."),TRUE,FALSE)</formula>
    </cfRule>
    <cfRule type="expression" dxfId="9" priority="15">
      <formula>IF(AND(AL41&lt;0, RIGHT(TEXT(AL41,"0.#"),1)&lt;&gt;"."),TRUE,FALSE)</formula>
    </cfRule>
    <cfRule type="expression" dxfId="8" priority="16">
      <formula>IF(AND(AL41&lt;0, RIGHT(TEXT(AL41,"0.#"),1)="."),TRUE,FALSE)</formula>
    </cfRule>
  </conditionalFormatting>
  <conditionalFormatting sqref="Y41:Y50">
    <cfRule type="expression" dxfId="7" priority="11">
      <formula>IF(RIGHT(TEXT(Y41,"0.#"),1)=".",FALSE,TRUE)</formula>
    </cfRule>
    <cfRule type="expression" dxfId="6" priority="12">
      <formula>IF(RIGHT(TEXT(Y41,"0.#"),1)=".",TRUE,FALSE)</formula>
    </cfRule>
  </conditionalFormatting>
  <conditionalFormatting sqref="Y37">
    <cfRule type="expression" dxfId="5" priority="7">
      <formula>IF(RIGHT(TEXT(Y37,"0.#"),1)=".",FALSE,TRUE)</formula>
    </cfRule>
    <cfRule type="expression" dxfId="4" priority="8">
      <formula>IF(RIGHT(TEXT(Y37,"0.#"),1)=".",TRUE,FALSE)</formula>
    </cfRule>
  </conditionalFormatting>
  <conditionalFormatting sqref="Y35">
    <cfRule type="expression" dxfId="3" priority="3">
      <formula>IF(RIGHT(TEXT(Y35,"0.#"),1)=".",FALSE,TRUE)</formula>
    </cfRule>
    <cfRule type="expression" dxfId="2" priority="4">
      <formula>IF(RIGHT(TEXT(Y35,"0.#"),1)=".",TRUE,FALSE)</formula>
    </cfRule>
  </conditionalFormatting>
  <conditionalFormatting sqref="Y36">
    <cfRule type="expression" dxfId="1" priority="1">
      <formula>IF(RIGHT(TEXT(Y36,"0.#"),1)=".",FALSE,TRUE)</formula>
    </cfRule>
    <cfRule type="expression" dxfId="0" priority="2">
      <formula>IF(RIGHT(TEXT(Y36,"0.#"),1)=".",TRUE,FALSE)</formula>
    </cfRule>
  </conditionalFormatting>
  <dataValidations count="3">
    <dataValidation type="custom" imeMode="disabled" allowBlank="1" showInputMessage="1" showErrorMessage="1" sqref="AL8 AL24 AL28 AL12 AL32:AL37 AL41:AL50 AL20 AL16 AL4 Y4:AB4 Y8:AB8 Y12:AB12 Y16:AB16 Y20:AB20 Y24:AB24 Y28:AB28 Y32:AB37 Y41:AB50">
      <formula1>OR(ISNUMBER(Y4), Y4="-")</formula1>
    </dataValidation>
    <dataValidation type="custom" imeMode="disabled" allowBlank="1" showInputMessage="1" showErrorMessage="1" sqref="AH4:AK4 AH8:AK8 AH12:AK12 AH16:AK16 AH20:AK20 AH24:AK24 AH28:AK28 AH32:AK37 AH41:AK50">
      <formula1>OR(AND(MOD(IF(ISNUMBER(AH4), AH4, 0.5),1)=0, 0&lt;=AH4), AH4="-")</formula1>
    </dataValidation>
    <dataValidation type="custom" allowBlank="1" showInputMessage="1" showErrorMessage="1" errorTitle="法人番号チェック" error="法人番号は13桁の数字で入力してください。" sqref="J41:O50 J32:O37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3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AC32:AG37 AC41:AG50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155</v>
      </c>
      <c r="W1" s="29" t="s">
        <v>154</v>
      </c>
      <c r="Y1" s="29" t="s">
        <v>73</v>
      </c>
      <c r="Z1" s="29" t="s">
        <v>389</v>
      </c>
      <c r="AA1" s="29" t="s">
        <v>74</v>
      </c>
      <c r="AB1" s="29" t="s">
        <v>390</v>
      </c>
      <c r="AC1" s="29" t="s">
        <v>30</v>
      </c>
      <c r="AD1" s="28"/>
      <c r="AE1" s="29" t="s">
        <v>42</v>
      </c>
      <c r="AF1" s="30"/>
      <c r="AG1" s="44" t="s">
        <v>178</v>
      </c>
      <c r="AI1" s="44" t="s">
        <v>180</v>
      </c>
      <c r="AK1" s="44" t="s">
        <v>185</v>
      </c>
      <c r="AM1" s="67"/>
      <c r="AN1" s="67"/>
      <c r="AP1" s="28" t="s">
        <v>224</v>
      </c>
    </row>
    <row r="2" spans="1:42" ht="13.5" customHeight="1" x14ac:dyDescent="0.15">
      <c r="A2" s="14" t="s">
        <v>77</v>
      </c>
      <c r="B2" s="15"/>
      <c r="C2" s="13" t="str">
        <f>IF(B2="","",A2)</f>
        <v/>
      </c>
      <c r="D2" s="13" t="str">
        <f>IF(C2="","",IF(D1&lt;&gt;"",CONCATENATE(D1,"、",C2),C2))</f>
        <v/>
      </c>
      <c r="F2" s="12" t="s">
        <v>64</v>
      </c>
      <c r="G2" s="17" t="s">
        <v>575</v>
      </c>
      <c r="H2" s="13" t="str">
        <f>IF(G2="","",F2)</f>
        <v>一般会計</v>
      </c>
      <c r="I2" s="13" t="str">
        <f>IF(H2="","",IF(I1&lt;&gt;"",CONCATENATE(I1,"、",H2),H2))</f>
        <v>一般会計</v>
      </c>
      <c r="K2" s="14" t="s">
        <v>94</v>
      </c>
      <c r="L2" s="15"/>
      <c r="M2" s="13" t="str">
        <f>IF(L2="","",K2)</f>
        <v/>
      </c>
      <c r="N2" s="13" t="str">
        <f>IF(M2="","",IF(N1&lt;&gt;"",CONCATENATE(N1,"、",M2),M2))</f>
        <v/>
      </c>
      <c r="O2" s="13"/>
      <c r="P2" s="12" t="s">
        <v>66</v>
      </c>
      <c r="Q2" s="17" t="s">
        <v>575</v>
      </c>
      <c r="R2" s="13" t="str">
        <f>IF(Q2="","",P2)</f>
        <v>直接実施</v>
      </c>
      <c r="S2" s="13" t="str">
        <f>IF(R2="","",IF(S1&lt;&gt;"",CONCATENATE(S1,"、",R2),R2))</f>
        <v>直接実施</v>
      </c>
      <c r="T2" s="13"/>
      <c r="U2" s="80">
        <v>21</v>
      </c>
      <c r="W2" s="32" t="s">
        <v>160</v>
      </c>
      <c r="Y2" s="32" t="s">
        <v>60</v>
      </c>
      <c r="Z2" s="32" t="s">
        <v>60</v>
      </c>
      <c r="AA2" s="74" t="s">
        <v>259</v>
      </c>
      <c r="AB2" s="74" t="s">
        <v>484</v>
      </c>
      <c r="AC2" s="75" t="s">
        <v>126</v>
      </c>
      <c r="AD2" s="28"/>
      <c r="AE2" s="36" t="s">
        <v>156</v>
      </c>
      <c r="AF2" s="30"/>
      <c r="AG2" s="45" t="s">
        <v>232</v>
      </c>
      <c r="AI2" s="44" t="s">
        <v>256</v>
      </c>
      <c r="AK2" s="44" t="s">
        <v>186</v>
      </c>
      <c r="AM2" s="67"/>
      <c r="AN2" s="67"/>
      <c r="AP2" s="45" t="s">
        <v>232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575</v>
      </c>
      <c r="R3" s="13" t="str">
        <f t="shared" ref="R3:R8" si="3">IF(Q3="","",P3)</f>
        <v>委託・請負</v>
      </c>
      <c r="S3" s="13" t="str">
        <f t="shared" ref="S3:S8" si="4">IF(R3="",S2,IF(S2&lt;&gt;"",CONCATENATE(S2,"、",R3),R3))</f>
        <v>直接実施、委託・請負</v>
      </c>
      <c r="T3" s="13"/>
      <c r="U3" s="32" t="s">
        <v>515</v>
      </c>
      <c r="W3" s="32" t="s">
        <v>135</v>
      </c>
      <c r="Y3" s="32" t="s">
        <v>61</v>
      </c>
      <c r="Z3" s="32" t="s">
        <v>391</v>
      </c>
      <c r="AA3" s="74" t="s">
        <v>357</v>
      </c>
      <c r="AB3" s="74" t="s">
        <v>485</v>
      </c>
      <c r="AC3" s="75" t="s">
        <v>127</v>
      </c>
      <c r="AD3" s="28"/>
      <c r="AE3" s="36" t="s">
        <v>157</v>
      </c>
      <c r="AF3" s="30"/>
      <c r="AG3" s="45" t="s">
        <v>233</v>
      </c>
      <c r="AI3" s="44" t="s">
        <v>179</v>
      </c>
      <c r="AK3" s="44" t="str">
        <f>CHAR(CODE(AK2)+1)</f>
        <v>B</v>
      </c>
      <c r="AM3" s="67"/>
      <c r="AN3" s="67"/>
      <c r="AP3" s="45" t="s">
        <v>233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569</v>
      </c>
      <c r="W4" s="32" t="s">
        <v>136</v>
      </c>
      <c r="Y4" s="32" t="s">
        <v>264</v>
      </c>
      <c r="Z4" s="32" t="s">
        <v>392</v>
      </c>
      <c r="AA4" s="74" t="s">
        <v>358</v>
      </c>
      <c r="AB4" s="74" t="s">
        <v>486</v>
      </c>
      <c r="AC4" s="74" t="s">
        <v>128</v>
      </c>
      <c r="AD4" s="28"/>
      <c r="AE4" s="36" t="s">
        <v>158</v>
      </c>
      <c r="AF4" s="30"/>
      <c r="AG4" s="45" t="s">
        <v>234</v>
      </c>
      <c r="AI4" s="44" t="s">
        <v>181</v>
      </c>
      <c r="AK4" s="44" t="str">
        <f t="shared" ref="AK4:AK49" si="7">CHAR(CODE(AK3)+1)</f>
        <v>C</v>
      </c>
      <c r="AM4" s="67"/>
      <c r="AN4" s="67"/>
      <c r="AP4" s="45" t="s">
        <v>234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539</v>
      </c>
      <c r="Y5" s="32" t="s">
        <v>265</v>
      </c>
      <c r="Z5" s="32" t="s">
        <v>393</v>
      </c>
      <c r="AA5" s="74" t="s">
        <v>359</v>
      </c>
      <c r="AB5" s="74" t="s">
        <v>487</v>
      </c>
      <c r="AC5" s="74" t="s">
        <v>159</v>
      </c>
      <c r="AD5" s="31"/>
      <c r="AE5" s="36" t="s">
        <v>243</v>
      </c>
      <c r="AF5" s="30"/>
      <c r="AG5" s="45" t="s">
        <v>235</v>
      </c>
      <c r="AI5" s="44" t="s">
        <v>262</v>
      </c>
      <c r="AK5" s="44" t="str">
        <f t="shared" si="7"/>
        <v>D</v>
      </c>
      <c r="AP5" s="45" t="s">
        <v>235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245</v>
      </c>
      <c r="W6" s="32" t="s">
        <v>541</v>
      </c>
      <c r="Y6" s="32" t="s">
        <v>266</v>
      </c>
      <c r="Z6" s="32" t="s">
        <v>394</v>
      </c>
      <c r="AA6" s="74" t="s">
        <v>360</v>
      </c>
      <c r="AB6" s="74" t="s">
        <v>488</v>
      </c>
      <c r="AC6" s="74" t="s">
        <v>129</v>
      </c>
      <c r="AD6" s="31"/>
      <c r="AE6" s="36" t="s">
        <v>241</v>
      </c>
      <c r="AF6" s="30"/>
      <c r="AG6" s="45" t="s">
        <v>236</v>
      </c>
      <c r="AI6" s="44" t="s">
        <v>263</v>
      </c>
      <c r="AK6" s="44" t="str">
        <f>CHAR(CODE(AK5)+1)</f>
        <v>E</v>
      </c>
      <c r="AP6" s="45" t="s">
        <v>236</v>
      </c>
    </row>
    <row r="7" spans="1:42" ht="13.5" customHeight="1" x14ac:dyDescent="0.15">
      <c r="A7" s="14" t="s">
        <v>82</v>
      </c>
      <c r="B7" s="15"/>
      <c r="C7" s="13" t="str">
        <f t="shared" si="0"/>
        <v/>
      </c>
      <c r="D7" s="13" t="str">
        <f t="shared" si="8"/>
        <v/>
      </c>
      <c r="F7" s="18" t="s">
        <v>191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137</v>
      </c>
      <c r="Y7" s="32" t="s">
        <v>267</v>
      </c>
      <c r="Z7" s="32" t="s">
        <v>395</v>
      </c>
      <c r="AA7" s="74" t="s">
        <v>361</v>
      </c>
      <c r="AB7" s="74" t="s">
        <v>489</v>
      </c>
      <c r="AC7" s="31"/>
      <c r="AD7" s="31"/>
      <c r="AE7" s="32" t="s">
        <v>129</v>
      </c>
      <c r="AF7" s="30"/>
      <c r="AG7" s="45" t="s">
        <v>237</v>
      </c>
      <c r="AH7" s="69"/>
      <c r="AI7" s="45" t="s">
        <v>253</v>
      </c>
      <c r="AK7" s="44" t="str">
        <f>CHAR(CODE(AK6)+1)</f>
        <v>F</v>
      </c>
      <c r="AP7" s="45" t="s">
        <v>237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260</v>
      </c>
      <c r="W8" s="32" t="s">
        <v>138</v>
      </c>
      <c r="Y8" s="32" t="s">
        <v>268</v>
      </c>
      <c r="Z8" s="32" t="s">
        <v>396</v>
      </c>
      <c r="AA8" s="74" t="s">
        <v>362</v>
      </c>
      <c r="AB8" s="74" t="s">
        <v>490</v>
      </c>
      <c r="AC8" s="31"/>
      <c r="AD8" s="31"/>
      <c r="AE8" s="31"/>
      <c r="AF8" s="30"/>
      <c r="AG8" s="45" t="s">
        <v>238</v>
      </c>
      <c r="AI8" s="44" t="s">
        <v>254</v>
      </c>
      <c r="AK8" s="44" t="str">
        <f t="shared" si="7"/>
        <v>G</v>
      </c>
      <c r="AP8" s="45" t="s">
        <v>238</v>
      </c>
    </row>
    <row r="9" spans="1:42" ht="13.5" customHeight="1" x14ac:dyDescent="0.15">
      <c r="A9" s="14" t="s">
        <v>84</v>
      </c>
      <c r="B9" s="15"/>
      <c r="C9" s="13" t="str">
        <f t="shared" si="0"/>
        <v/>
      </c>
      <c r="D9" s="13" t="str">
        <f t="shared" si="8"/>
        <v/>
      </c>
      <c r="F9" s="18" t="s">
        <v>192</v>
      </c>
      <c r="G9" s="17"/>
      <c r="H9" s="13" t="str">
        <f t="shared" si="1"/>
        <v/>
      </c>
      <c r="I9" s="13" t="str">
        <f t="shared" si="5"/>
        <v>一般会計</v>
      </c>
      <c r="K9" s="14" t="s">
        <v>101</v>
      </c>
      <c r="L9" s="15"/>
      <c r="M9" s="13" t="str">
        <f t="shared" si="2"/>
        <v/>
      </c>
      <c r="N9" s="13" t="str">
        <f t="shared" si="6"/>
        <v/>
      </c>
      <c r="O9" s="13"/>
      <c r="P9" s="13"/>
      <c r="Q9" s="19"/>
      <c r="T9" s="13"/>
      <c r="U9" s="32" t="s">
        <v>261</v>
      </c>
      <c r="W9" s="32" t="s">
        <v>139</v>
      </c>
      <c r="Y9" s="32" t="s">
        <v>269</v>
      </c>
      <c r="Z9" s="32" t="s">
        <v>397</v>
      </c>
      <c r="AA9" s="74" t="s">
        <v>363</v>
      </c>
      <c r="AB9" s="74" t="s">
        <v>491</v>
      </c>
      <c r="AC9" s="31"/>
      <c r="AD9" s="31"/>
      <c r="AE9" s="31"/>
      <c r="AF9" s="30"/>
      <c r="AG9" s="45" t="s">
        <v>239</v>
      </c>
      <c r="AI9" s="66"/>
      <c r="AK9" s="44" t="str">
        <f t="shared" si="7"/>
        <v>H</v>
      </c>
      <c r="AP9" s="45" t="s">
        <v>239</v>
      </c>
    </row>
    <row r="10" spans="1:42" ht="13.5" customHeight="1" x14ac:dyDescent="0.15">
      <c r="A10" s="14" t="s">
        <v>212</v>
      </c>
      <c r="B10" s="15"/>
      <c r="C10" s="13" t="str">
        <f t="shared" si="0"/>
        <v/>
      </c>
      <c r="D10" s="13" t="str">
        <f t="shared" si="8"/>
        <v/>
      </c>
      <c r="F10" s="18" t="s">
        <v>108</v>
      </c>
      <c r="G10" s="17"/>
      <c r="H10" s="13" t="str">
        <f t="shared" si="1"/>
        <v/>
      </c>
      <c r="I10" s="13" t="str">
        <f t="shared" si="5"/>
        <v>一般会計</v>
      </c>
      <c r="K10" s="14" t="s">
        <v>213</v>
      </c>
      <c r="L10" s="15"/>
      <c r="M10" s="13" t="str">
        <f t="shared" si="2"/>
        <v/>
      </c>
      <c r="N10" s="13" t="str">
        <f t="shared" si="6"/>
        <v/>
      </c>
      <c r="O10" s="13"/>
      <c r="P10" s="13" t="str">
        <f>S8</f>
        <v>直接実施、委託・請負</v>
      </c>
      <c r="Q10" s="19"/>
      <c r="T10" s="13"/>
      <c r="W10" s="32" t="s">
        <v>140</v>
      </c>
      <c r="Y10" s="32" t="s">
        <v>270</v>
      </c>
      <c r="Z10" s="32" t="s">
        <v>398</v>
      </c>
      <c r="AA10" s="74" t="s">
        <v>364</v>
      </c>
      <c r="AB10" s="74" t="s">
        <v>492</v>
      </c>
      <c r="AC10" s="31"/>
      <c r="AD10" s="31"/>
      <c r="AE10" s="31"/>
      <c r="AF10" s="30"/>
      <c r="AG10" s="45" t="s">
        <v>227</v>
      </c>
      <c r="AK10" s="44" t="str">
        <f t="shared" si="7"/>
        <v>I</v>
      </c>
      <c r="AP10" s="44" t="s">
        <v>225</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575</v>
      </c>
      <c r="M11" s="13" t="str">
        <f t="shared" si="2"/>
        <v>その他の事項経費</v>
      </c>
      <c r="N11" s="13" t="str">
        <f t="shared" si="6"/>
        <v>その他の事項経費</v>
      </c>
      <c r="O11" s="13"/>
      <c r="P11" s="13"/>
      <c r="Q11" s="19"/>
      <c r="T11" s="13"/>
      <c r="W11" s="32" t="s">
        <v>566</v>
      </c>
      <c r="Y11" s="32" t="s">
        <v>271</v>
      </c>
      <c r="Z11" s="32" t="s">
        <v>399</v>
      </c>
      <c r="AA11" s="74" t="s">
        <v>365</v>
      </c>
      <c r="AB11" s="74" t="s">
        <v>493</v>
      </c>
      <c r="AC11" s="31"/>
      <c r="AD11" s="31"/>
      <c r="AE11" s="31"/>
      <c r="AF11" s="30"/>
      <c r="AG11" s="44" t="s">
        <v>230</v>
      </c>
      <c r="AK11" s="44"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516</v>
      </c>
      <c r="W12" s="32" t="s">
        <v>141</v>
      </c>
      <c r="Y12" s="32" t="s">
        <v>272</v>
      </c>
      <c r="Z12" s="32" t="s">
        <v>400</v>
      </c>
      <c r="AA12" s="74" t="s">
        <v>366</v>
      </c>
      <c r="AB12" s="74" t="s">
        <v>494</v>
      </c>
      <c r="AC12" s="31"/>
      <c r="AD12" s="31"/>
      <c r="AE12" s="31"/>
      <c r="AF12" s="30"/>
      <c r="AG12" s="44" t="s">
        <v>228</v>
      </c>
      <c r="AK12" s="44"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160</v>
      </c>
      <c r="W13" s="32" t="s">
        <v>142</v>
      </c>
      <c r="Y13" s="32" t="s">
        <v>273</v>
      </c>
      <c r="Z13" s="32" t="s">
        <v>401</v>
      </c>
      <c r="AA13" s="74" t="s">
        <v>367</v>
      </c>
      <c r="AB13" s="74" t="s">
        <v>495</v>
      </c>
      <c r="AC13" s="31"/>
      <c r="AD13" s="31"/>
      <c r="AE13" s="31"/>
      <c r="AF13" s="30"/>
      <c r="AG13" s="44" t="s">
        <v>229</v>
      </c>
      <c r="AK13" s="44"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517</v>
      </c>
      <c r="W14" s="32" t="s">
        <v>143</v>
      </c>
      <c r="Y14" s="32" t="s">
        <v>274</v>
      </c>
      <c r="Z14" s="32" t="s">
        <v>402</v>
      </c>
      <c r="AA14" s="74" t="s">
        <v>368</v>
      </c>
      <c r="AB14" s="74" t="s">
        <v>496</v>
      </c>
      <c r="AC14" s="31"/>
      <c r="AD14" s="31"/>
      <c r="AE14" s="31"/>
      <c r="AF14" s="30"/>
      <c r="AG14" s="66"/>
      <c r="AK14" s="44"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518</v>
      </c>
      <c r="W15" s="32" t="s">
        <v>144</v>
      </c>
      <c r="Y15" s="32" t="s">
        <v>275</v>
      </c>
      <c r="Z15" s="32" t="s">
        <v>403</v>
      </c>
      <c r="AA15" s="74" t="s">
        <v>369</v>
      </c>
      <c r="AB15" s="74" t="s">
        <v>497</v>
      </c>
      <c r="AC15" s="31"/>
      <c r="AD15" s="31"/>
      <c r="AE15" s="31"/>
      <c r="AF15" s="30"/>
      <c r="AG15" s="67"/>
      <c r="AK15" s="44"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519</v>
      </c>
      <c r="W16" s="32" t="s">
        <v>145</v>
      </c>
      <c r="Y16" s="32" t="s">
        <v>276</v>
      </c>
      <c r="Z16" s="32" t="s">
        <v>404</v>
      </c>
      <c r="AA16" s="74" t="s">
        <v>370</v>
      </c>
      <c r="AB16" s="74" t="s">
        <v>498</v>
      </c>
      <c r="AC16" s="31"/>
      <c r="AD16" s="31"/>
      <c r="AE16" s="31"/>
      <c r="AF16" s="30"/>
      <c r="AG16" s="67"/>
      <c r="AK16" s="44"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537</v>
      </c>
      <c r="W17" s="32" t="s">
        <v>146</v>
      </c>
      <c r="Y17" s="32" t="s">
        <v>277</v>
      </c>
      <c r="Z17" s="32" t="s">
        <v>405</v>
      </c>
      <c r="AA17" s="74" t="s">
        <v>371</v>
      </c>
      <c r="AB17" s="74" t="s">
        <v>499</v>
      </c>
      <c r="AC17" s="31"/>
      <c r="AD17" s="31"/>
      <c r="AE17" s="31"/>
      <c r="AF17" s="30"/>
      <c r="AG17" s="67"/>
      <c r="AK17" s="44"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520</v>
      </c>
      <c r="W18" s="32" t="s">
        <v>147</v>
      </c>
      <c r="Y18" s="32" t="s">
        <v>278</v>
      </c>
      <c r="Z18" s="32" t="s">
        <v>406</v>
      </c>
      <c r="AA18" s="74" t="s">
        <v>372</v>
      </c>
      <c r="AB18" s="74" t="s">
        <v>500</v>
      </c>
      <c r="AC18" s="31"/>
      <c r="AD18" s="31"/>
      <c r="AE18" s="31"/>
      <c r="AF18" s="30"/>
      <c r="AK18" s="44" t="str">
        <f t="shared" si="7"/>
        <v>Q</v>
      </c>
    </row>
    <row r="19" spans="1:37" ht="13.5" customHeight="1" x14ac:dyDescent="0.15">
      <c r="A19" s="14" t="s">
        <v>202</v>
      </c>
      <c r="B19" s="15"/>
      <c r="C19" s="13" t="str">
        <f t="shared" si="9"/>
        <v/>
      </c>
      <c r="D19" s="13" t="str">
        <f t="shared" si="8"/>
        <v/>
      </c>
      <c r="F19" s="18" t="s">
        <v>117</v>
      </c>
      <c r="G19" s="17"/>
      <c r="H19" s="13" t="str">
        <f t="shared" si="1"/>
        <v/>
      </c>
      <c r="I19" s="13" t="str">
        <f t="shared" si="5"/>
        <v>一般会計</v>
      </c>
      <c r="K19" s="13"/>
      <c r="L19" s="13"/>
      <c r="O19" s="13"/>
      <c r="P19" s="13"/>
      <c r="Q19" s="19"/>
      <c r="T19" s="13"/>
      <c r="U19" s="32" t="s">
        <v>521</v>
      </c>
      <c r="W19" s="32" t="s">
        <v>148</v>
      </c>
      <c r="Y19" s="32" t="s">
        <v>279</v>
      </c>
      <c r="Z19" s="32" t="s">
        <v>407</v>
      </c>
      <c r="AA19" s="74" t="s">
        <v>373</v>
      </c>
      <c r="AB19" s="74" t="s">
        <v>501</v>
      </c>
      <c r="AC19" s="31"/>
      <c r="AD19" s="31"/>
      <c r="AE19" s="31"/>
      <c r="AF19" s="30"/>
      <c r="AK19" s="44" t="str">
        <f t="shared" si="7"/>
        <v>R</v>
      </c>
    </row>
    <row r="20" spans="1:37" ht="13.5" customHeight="1" x14ac:dyDescent="0.15">
      <c r="A20" s="14" t="s">
        <v>203</v>
      </c>
      <c r="B20" s="15"/>
      <c r="C20" s="13" t="str">
        <f t="shared" si="9"/>
        <v/>
      </c>
      <c r="D20" s="13" t="str">
        <f t="shared" si="8"/>
        <v/>
      </c>
      <c r="F20" s="18" t="s">
        <v>201</v>
      </c>
      <c r="G20" s="17"/>
      <c r="H20" s="13" t="str">
        <f t="shared" si="1"/>
        <v/>
      </c>
      <c r="I20" s="13" t="str">
        <f t="shared" si="5"/>
        <v>一般会計</v>
      </c>
      <c r="K20" s="13"/>
      <c r="L20" s="13"/>
      <c r="O20" s="13"/>
      <c r="P20" s="13"/>
      <c r="Q20" s="19"/>
      <c r="T20" s="13"/>
      <c r="U20" s="32" t="s">
        <v>522</v>
      </c>
      <c r="W20" s="32" t="s">
        <v>149</v>
      </c>
      <c r="Y20" s="32" t="s">
        <v>280</v>
      </c>
      <c r="Z20" s="32" t="s">
        <v>408</v>
      </c>
      <c r="AA20" s="74" t="s">
        <v>374</v>
      </c>
      <c r="AB20" s="74" t="s">
        <v>502</v>
      </c>
      <c r="AC20" s="31"/>
      <c r="AD20" s="31"/>
      <c r="AE20" s="31"/>
      <c r="AF20" s="30"/>
      <c r="AK20" s="44" t="str">
        <f t="shared" si="7"/>
        <v>S</v>
      </c>
    </row>
    <row r="21" spans="1:37" ht="13.5" customHeight="1" x14ac:dyDescent="0.15">
      <c r="A21" s="14" t="s">
        <v>204</v>
      </c>
      <c r="B21" s="15"/>
      <c r="C21" s="13" t="str">
        <f t="shared" si="9"/>
        <v/>
      </c>
      <c r="D21" s="13" t="str">
        <f t="shared" si="8"/>
        <v/>
      </c>
      <c r="F21" s="18" t="s">
        <v>118</v>
      </c>
      <c r="G21" s="17"/>
      <c r="H21" s="13" t="str">
        <f t="shared" si="1"/>
        <v/>
      </c>
      <c r="I21" s="13" t="str">
        <f t="shared" si="5"/>
        <v>一般会計</v>
      </c>
      <c r="K21" s="13"/>
      <c r="L21" s="13"/>
      <c r="O21" s="13"/>
      <c r="P21" s="13"/>
      <c r="Q21" s="19"/>
      <c r="T21" s="13"/>
      <c r="U21" s="32" t="s">
        <v>523</v>
      </c>
      <c r="W21" s="32" t="s">
        <v>150</v>
      </c>
      <c r="Y21" s="32" t="s">
        <v>281</v>
      </c>
      <c r="Z21" s="32" t="s">
        <v>409</v>
      </c>
      <c r="AA21" s="74" t="s">
        <v>375</v>
      </c>
      <c r="AB21" s="74" t="s">
        <v>503</v>
      </c>
      <c r="AC21" s="31"/>
      <c r="AD21" s="31"/>
      <c r="AE21" s="31"/>
      <c r="AF21" s="30"/>
      <c r="AK21" s="44" t="str">
        <f t="shared" si="7"/>
        <v>T</v>
      </c>
    </row>
    <row r="22" spans="1:37" ht="13.5" customHeight="1" x14ac:dyDescent="0.15">
      <c r="A22" s="14" t="s">
        <v>205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568</v>
      </c>
      <c r="W22" s="32" t="s">
        <v>151</v>
      </c>
      <c r="Y22" s="32" t="s">
        <v>282</v>
      </c>
      <c r="Z22" s="32" t="s">
        <v>410</v>
      </c>
      <c r="AA22" s="74" t="s">
        <v>376</v>
      </c>
      <c r="AB22" s="74" t="s">
        <v>504</v>
      </c>
      <c r="AC22" s="31"/>
      <c r="AD22" s="31"/>
      <c r="AE22" s="31"/>
      <c r="AF22" s="30"/>
      <c r="AK22" s="44" t="str">
        <f t="shared" si="7"/>
        <v>U</v>
      </c>
    </row>
    <row r="23" spans="1:37" ht="13.5" customHeight="1" x14ac:dyDescent="0.15">
      <c r="A23" s="72" t="s">
        <v>255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524</v>
      </c>
      <c r="W23" s="32" t="s">
        <v>152</v>
      </c>
      <c r="Y23" s="32" t="s">
        <v>283</v>
      </c>
      <c r="Z23" s="32" t="s">
        <v>411</v>
      </c>
      <c r="AA23" s="74" t="s">
        <v>377</v>
      </c>
      <c r="AB23" s="74" t="s">
        <v>505</v>
      </c>
      <c r="AC23" s="31"/>
      <c r="AD23" s="31"/>
      <c r="AE23" s="31"/>
      <c r="AF23" s="30"/>
      <c r="AK23" s="44" t="str">
        <f t="shared" si="7"/>
        <v>V</v>
      </c>
    </row>
    <row r="24" spans="1:37" ht="13.5" customHeight="1" x14ac:dyDescent="0.15">
      <c r="A24" s="83"/>
      <c r="B24" s="70"/>
      <c r="F24" s="18" t="s">
        <v>257</v>
      </c>
      <c r="G24" s="17"/>
      <c r="H24" s="13" t="str">
        <f t="shared" si="1"/>
        <v/>
      </c>
      <c r="I24" s="13" t="str">
        <f t="shared" si="5"/>
        <v>一般会計</v>
      </c>
      <c r="K24" s="13"/>
      <c r="L24" s="13"/>
      <c r="O24" s="13"/>
      <c r="P24" s="13"/>
      <c r="Q24" s="19"/>
      <c r="T24" s="13"/>
      <c r="U24" s="32" t="s">
        <v>525</v>
      </c>
      <c r="W24" s="32" t="s">
        <v>153</v>
      </c>
      <c r="Y24" s="32" t="s">
        <v>284</v>
      </c>
      <c r="Z24" s="32" t="s">
        <v>412</v>
      </c>
      <c r="AA24" s="74" t="s">
        <v>378</v>
      </c>
      <c r="AB24" s="74" t="s">
        <v>506</v>
      </c>
      <c r="AC24" s="31"/>
      <c r="AD24" s="31"/>
      <c r="AE24" s="31"/>
      <c r="AF24" s="30"/>
      <c r="AK24" s="44" t="str">
        <f>CHAR(CODE(AK23)+1)</f>
        <v>W</v>
      </c>
    </row>
    <row r="25" spans="1:37" ht="13.5" customHeight="1" x14ac:dyDescent="0.15">
      <c r="A25" s="71"/>
      <c r="B25" s="70"/>
      <c r="F25" s="18" t="s">
        <v>121</v>
      </c>
      <c r="G25" s="17"/>
      <c r="H25" s="13" t="str">
        <f t="shared" si="1"/>
        <v/>
      </c>
      <c r="I25" s="13" t="str">
        <f t="shared" si="5"/>
        <v>一般会計</v>
      </c>
      <c r="K25" s="13"/>
      <c r="L25" s="13"/>
      <c r="O25" s="13"/>
      <c r="P25" s="13"/>
      <c r="Q25" s="19"/>
      <c r="T25" s="13"/>
      <c r="U25" s="32" t="s">
        <v>526</v>
      </c>
      <c r="W25" s="64"/>
      <c r="Y25" s="32" t="s">
        <v>285</v>
      </c>
      <c r="Z25" s="32" t="s">
        <v>413</v>
      </c>
      <c r="AA25" s="74" t="s">
        <v>379</v>
      </c>
      <c r="AB25" s="74" t="s">
        <v>507</v>
      </c>
      <c r="AC25" s="31"/>
      <c r="AD25" s="31"/>
      <c r="AE25" s="31"/>
      <c r="AF25" s="30"/>
      <c r="AK25" s="44" t="str">
        <f t="shared" si="7"/>
        <v>X</v>
      </c>
    </row>
    <row r="26" spans="1:37" ht="13.5" customHeight="1" x14ac:dyDescent="0.15">
      <c r="A26" s="71"/>
      <c r="B26" s="70"/>
      <c r="F26" s="18" t="s">
        <v>122</v>
      </c>
      <c r="G26" s="17"/>
      <c r="H26" s="13" t="str">
        <f t="shared" si="1"/>
        <v/>
      </c>
      <c r="I26" s="13" t="str">
        <f t="shared" si="5"/>
        <v>一般会計</v>
      </c>
      <c r="K26" s="13"/>
      <c r="L26" s="13"/>
      <c r="O26" s="13"/>
      <c r="P26" s="13"/>
      <c r="Q26" s="19"/>
      <c r="T26" s="13"/>
      <c r="U26" s="32" t="s">
        <v>527</v>
      </c>
      <c r="Y26" s="32" t="s">
        <v>286</v>
      </c>
      <c r="Z26" s="32" t="s">
        <v>414</v>
      </c>
      <c r="AA26" s="74" t="s">
        <v>380</v>
      </c>
      <c r="AB26" s="74" t="s">
        <v>508</v>
      </c>
      <c r="AC26" s="31"/>
      <c r="AD26" s="31"/>
      <c r="AE26" s="31"/>
      <c r="AF26" s="30"/>
      <c r="AK26" s="44"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528</v>
      </c>
      <c r="Y27" s="32" t="s">
        <v>287</v>
      </c>
      <c r="Z27" s="32" t="s">
        <v>415</v>
      </c>
      <c r="AA27" s="74" t="s">
        <v>381</v>
      </c>
      <c r="AB27" s="74" t="s">
        <v>509</v>
      </c>
      <c r="AC27" s="31"/>
      <c r="AD27" s="31"/>
      <c r="AE27" s="31"/>
      <c r="AF27" s="30"/>
      <c r="AK27" s="44"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529</v>
      </c>
      <c r="Y28" s="32" t="s">
        <v>288</v>
      </c>
      <c r="Z28" s="32" t="s">
        <v>416</v>
      </c>
      <c r="AA28" s="74" t="s">
        <v>382</v>
      </c>
      <c r="AB28" s="74" t="s">
        <v>510</v>
      </c>
      <c r="AC28" s="31"/>
      <c r="AD28" s="31"/>
      <c r="AE28" s="31"/>
      <c r="AF28" s="30"/>
      <c r="AK28" s="44" t="s">
        <v>187</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530</v>
      </c>
      <c r="Y29" s="32" t="s">
        <v>289</v>
      </c>
      <c r="Z29" s="32" t="s">
        <v>417</v>
      </c>
      <c r="AA29" s="74" t="s">
        <v>383</v>
      </c>
      <c r="AB29" s="74" t="s">
        <v>511</v>
      </c>
      <c r="AC29" s="31"/>
      <c r="AD29" s="31"/>
      <c r="AE29" s="31"/>
      <c r="AF29" s="30"/>
      <c r="AK29" s="44"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531</v>
      </c>
      <c r="Y30" s="32" t="s">
        <v>290</v>
      </c>
      <c r="Z30" s="32" t="s">
        <v>418</v>
      </c>
      <c r="AA30" s="74" t="s">
        <v>384</v>
      </c>
      <c r="AB30" s="74" t="s">
        <v>512</v>
      </c>
      <c r="AC30" s="31"/>
      <c r="AD30" s="31"/>
      <c r="AE30" s="31"/>
      <c r="AF30" s="30"/>
      <c r="AK30" s="44"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532</v>
      </c>
      <c r="Y31" s="32" t="s">
        <v>291</v>
      </c>
      <c r="Z31" s="32" t="s">
        <v>419</v>
      </c>
      <c r="AA31" s="74" t="s">
        <v>385</v>
      </c>
      <c r="AB31" s="74" t="s">
        <v>513</v>
      </c>
      <c r="AC31" s="31"/>
      <c r="AD31" s="31"/>
      <c r="AE31" s="31"/>
      <c r="AF31" s="30"/>
      <c r="AK31" s="44"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533</v>
      </c>
      <c r="Y32" s="32" t="s">
        <v>292</v>
      </c>
      <c r="Z32" s="32" t="s">
        <v>420</v>
      </c>
      <c r="AA32" s="74" t="s">
        <v>62</v>
      </c>
      <c r="AB32" s="74" t="s">
        <v>62</v>
      </c>
      <c r="AC32" s="31"/>
      <c r="AD32" s="31"/>
      <c r="AE32" s="31"/>
      <c r="AF32" s="30"/>
      <c r="AK32" s="44"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534</v>
      </c>
      <c r="Y33" s="32" t="s">
        <v>293</v>
      </c>
      <c r="Z33" s="32" t="s">
        <v>421</v>
      </c>
      <c r="AA33" s="64"/>
      <c r="AB33" s="31"/>
      <c r="AC33" s="31"/>
      <c r="AD33" s="31"/>
      <c r="AE33" s="31"/>
      <c r="AF33" s="30"/>
      <c r="AK33" s="44"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535</v>
      </c>
      <c r="Y34" s="32" t="s">
        <v>294</v>
      </c>
      <c r="Z34" s="32" t="s">
        <v>422</v>
      </c>
      <c r="AB34" s="31"/>
      <c r="AC34" s="31"/>
      <c r="AD34" s="31"/>
      <c r="AE34" s="31"/>
      <c r="AF34" s="30"/>
      <c r="AK34" s="44"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U35" s="32" t="s">
        <v>536</v>
      </c>
      <c r="Y35" s="32" t="s">
        <v>295</v>
      </c>
      <c r="Z35" s="32" t="s">
        <v>423</v>
      </c>
      <c r="AC35" s="31"/>
      <c r="AF35" s="30"/>
      <c r="AK35" s="44"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Y36" s="32" t="s">
        <v>296</v>
      </c>
      <c r="Z36" s="32" t="s">
        <v>424</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297</v>
      </c>
      <c r="Z37" s="32" t="s">
        <v>425</v>
      </c>
      <c r="AF37" s="30"/>
      <c r="AK37" s="44" t="str">
        <f t="shared" si="7"/>
        <v>j</v>
      </c>
    </row>
    <row r="38" spans="1:37" x14ac:dyDescent="0.15">
      <c r="A38" s="13"/>
      <c r="B38" s="13"/>
      <c r="F38" s="13"/>
      <c r="G38" s="19"/>
      <c r="K38" s="13"/>
      <c r="L38" s="13"/>
      <c r="O38" s="13"/>
      <c r="P38" s="13"/>
      <c r="Q38" s="19"/>
      <c r="T38" s="13"/>
      <c r="Y38" s="32" t="s">
        <v>298</v>
      </c>
      <c r="Z38" s="32" t="s">
        <v>426</v>
      </c>
      <c r="AF38" s="30"/>
      <c r="AK38" s="44" t="str">
        <f t="shared" si="7"/>
        <v>k</v>
      </c>
    </row>
    <row r="39" spans="1:37" x14ac:dyDescent="0.15">
      <c r="A39" s="13"/>
      <c r="B39" s="13"/>
      <c r="F39" s="13" t="str">
        <f>I37</f>
        <v>一般会計</v>
      </c>
      <c r="G39" s="19"/>
      <c r="K39" s="13"/>
      <c r="L39" s="13"/>
      <c r="O39" s="13"/>
      <c r="P39" s="13"/>
      <c r="Q39" s="19"/>
      <c r="T39" s="13"/>
      <c r="U39" s="32" t="s">
        <v>538</v>
      </c>
      <c r="Y39" s="32" t="s">
        <v>299</v>
      </c>
      <c r="Z39" s="32" t="s">
        <v>427</v>
      </c>
      <c r="AF39" s="30"/>
      <c r="AK39" s="44" t="str">
        <f t="shared" si="7"/>
        <v>l</v>
      </c>
    </row>
    <row r="40" spans="1:37" x14ac:dyDescent="0.15">
      <c r="A40" s="13"/>
      <c r="B40" s="13"/>
      <c r="F40" s="13"/>
      <c r="G40" s="19"/>
      <c r="K40" s="13"/>
      <c r="L40" s="13"/>
      <c r="O40" s="13"/>
      <c r="P40" s="13"/>
      <c r="Q40" s="19"/>
      <c r="T40" s="13"/>
      <c r="U40" s="32"/>
      <c r="Y40" s="32" t="s">
        <v>300</v>
      </c>
      <c r="Z40" s="32" t="s">
        <v>428</v>
      </c>
      <c r="AF40" s="30"/>
      <c r="AK40" s="44" t="str">
        <f t="shared" si="7"/>
        <v>m</v>
      </c>
    </row>
    <row r="41" spans="1:37" x14ac:dyDescent="0.15">
      <c r="A41" s="13"/>
      <c r="B41" s="13"/>
      <c r="F41" s="13"/>
      <c r="G41" s="19"/>
      <c r="K41" s="13"/>
      <c r="L41" s="13"/>
      <c r="O41" s="13"/>
      <c r="P41" s="13"/>
      <c r="Q41" s="19"/>
      <c r="T41" s="13"/>
      <c r="U41" s="32" t="s">
        <v>246</v>
      </c>
      <c r="Y41" s="32" t="s">
        <v>301</v>
      </c>
      <c r="Z41" s="32" t="s">
        <v>429</v>
      </c>
      <c r="AF41" s="30"/>
      <c r="AK41" s="44" t="str">
        <f t="shared" si="7"/>
        <v>n</v>
      </c>
    </row>
    <row r="42" spans="1:37" x14ac:dyDescent="0.15">
      <c r="A42" s="13"/>
      <c r="B42" s="13"/>
      <c r="F42" s="13"/>
      <c r="G42" s="19"/>
      <c r="K42" s="13"/>
      <c r="L42" s="13"/>
      <c r="O42" s="13"/>
      <c r="P42" s="13"/>
      <c r="Q42" s="19"/>
      <c r="T42" s="13"/>
      <c r="U42" s="32" t="s">
        <v>252</v>
      </c>
      <c r="Y42" s="32" t="s">
        <v>302</v>
      </c>
      <c r="Z42" s="32" t="s">
        <v>430</v>
      </c>
      <c r="AF42" s="30"/>
      <c r="AK42" s="44" t="str">
        <f t="shared" si="7"/>
        <v>o</v>
      </c>
    </row>
    <row r="43" spans="1:37" x14ac:dyDescent="0.15">
      <c r="A43" s="13"/>
      <c r="B43" s="13"/>
      <c r="F43" s="13"/>
      <c r="G43" s="19"/>
      <c r="K43" s="13"/>
      <c r="L43" s="13"/>
      <c r="O43" s="13"/>
      <c r="P43" s="13"/>
      <c r="Q43" s="19"/>
      <c r="T43" s="13"/>
      <c r="Y43" s="32" t="s">
        <v>303</v>
      </c>
      <c r="Z43" s="32" t="s">
        <v>431</v>
      </c>
      <c r="AF43" s="30"/>
      <c r="AK43" s="44" t="str">
        <f t="shared" si="7"/>
        <v>p</v>
      </c>
    </row>
    <row r="44" spans="1:37" x14ac:dyDescent="0.15">
      <c r="A44" s="13"/>
      <c r="B44" s="13"/>
      <c r="F44" s="13"/>
      <c r="G44" s="19"/>
      <c r="K44" s="13"/>
      <c r="L44" s="13"/>
      <c r="O44" s="13"/>
      <c r="P44" s="13"/>
      <c r="Q44" s="19"/>
      <c r="T44" s="13"/>
      <c r="Y44" s="32" t="s">
        <v>304</v>
      </c>
      <c r="Z44" s="32" t="s">
        <v>432</v>
      </c>
      <c r="AF44" s="30"/>
      <c r="AK44" s="44" t="str">
        <f t="shared" si="7"/>
        <v>q</v>
      </c>
    </row>
    <row r="45" spans="1:37" x14ac:dyDescent="0.15">
      <c r="A45" s="13"/>
      <c r="B45" s="13"/>
      <c r="F45" s="13"/>
      <c r="G45" s="19"/>
      <c r="K45" s="13"/>
      <c r="L45" s="13"/>
      <c r="O45" s="13"/>
      <c r="P45" s="13"/>
      <c r="Q45" s="19"/>
      <c r="T45" s="13"/>
      <c r="U45" s="29" t="s">
        <v>155</v>
      </c>
      <c r="Y45" s="32" t="s">
        <v>305</v>
      </c>
      <c r="Z45" s="32" t="s">
        <v>433</v>
      </c>
      <c r="AF45" s="30"/>
      <c r="AK45" s="44" t="str">
        <f t="shared" si="7"/>
        <v>r</v>
      </c>
    </row>
    <row r="46" spans="1:37" x14ac:dyDescent="0.15">
      <c r="A46" s="13"/>
      <c r="B46" s="13"/>
      <c r="F46" s="13"/>
      <c r="G46" s="19"/>
      <c r="K46" s="13"/>
      <c r="L46" s="13"/>
      <c r="O46" s="13"/>
      <c r="P46" s="13"/>
      <c r="Q46" s="19"/>
      <c r="T46" s="13"/>
      <c r="U46" s="80" t="s">
        <v>567</v>
      </c>
      <c r="Y46" s="32" t="s">
        <v>306</v>
      </c>
      <c r="Z46" s="32" t="s">
        <v>434</v>
      </c>
      <c r="AF46" s="30"/>
      <c r="AK46" s="44" t="str">
        <f t="shared" si="7"/>
        <v>s</v>
      </c>
    </row>
    <row r="47" spans="1:37" x14ac:dyDescent="0.15">
      <c r="A47" s="13"/>
      <c r="B47" s="13"/>
      <c r="F47" s="13"/>
      <c r="G47" s="19"/>
      <c r="K47" s="13"/>
      <c r="L47" s="13"/>
      <c r="O47" s="13"/>
      <c r="P47" s="13"/>
      <c r="Q47" s="19"/>
      <c r="T47" s="13"/>
      <c r="Y47" s="32" t="s">
        <v>307</v>
      </c>
      <c r="Z47" s="32" t="s">
        <v>435</v>
      </c>
      <c r="AF47" s="30"/>
      <c r="AK47" s="44" t="str">
        <f t="shared" si="7"/>
        <v>t</v>
      </c>
    </row>
    <row r="48" spans="1:37" x14ac:dyDescent="0.15">
      <c r="A48" s="13"/>
      <c r="B48" s="13"/>
      <c r="F48" s="13"/>
      <c r="G48" s="19"/>
      <c r="K48" s="13"/>
      <c r="L48" s="13"/>
      <c r="O48" s="13"/>
      <c r="P48" s="13"/>
      <c r="Q48" s="19"/>
      <c r="T48" s="13"/>
      <c r="U48" s="80">
        <v>2021</v>
      </c>
      <c r="Y48" s="32" t="s">
        <v>308</v>
      </c>
      <c r="Z48" s="32" t="s">
        <v>436</v>
      </c>
      <c r="AF48" s="30"/>
      <c r="AK48" s="44" t="str">
        <f t="shared" si="7"/>
        <v>u</v>
      </c>
    </row>
    <row r="49" spans="1:37" x14ac:dyDescent="0.15">
      <c r="A49" s="13"/>
      <c r="B49" s="13"/>
      <c r="F49" s="13"/>
      <c r="G49" s="19"/>
      <c r="K49" s="13"/>
      <c r="L49" s="13"/>
      <c r="O49" s="13"/>
      <c r="P49" s="13"/>
      <c r="Q49" s="19"/>
      <c r="T49" s="13"/>
      <c r="U49" s="80">
        <v>2022</v>
      </c>
      <c r="Y49" s="32" t="s">
        <v>309</v>
      </c>
      <c r="Z49" s="32" t="s">
        <v>437</v>
      </c>
      <c r="AF49" s="30"/>
      <c r="AK49" s="44" t="str">
        <f t="shared" si="7"/>
        <v>v</v>
      </c>
    </row>
    <row r="50" spans="1:37" x14ac:dyDescent="0.15">
      <c r="A50" s="13"/>
      <c r="B50" s="13"/>
      <c r="F50" s="13"/>
      <c r="G50" s="19"/>
      <c r="K50" s="13"/>
      <c r="L50" s="13"/>
      <c r="O50" s="13"/>
      <c r="P50" s="13"/>
      <c r="Q50" s="19"/>
      <c r="T50" s="13"/>
      <c r="U50" s="80">
        <v>2023</v>
      </c>
      <c r="Y50" s="32" t="s">
        <v>310</v>
      </c>
      <c r="Z50" s="32" t="s">
        <v>438</v>
      </c>
      <c r="AF50" s="30"/>
    </row>
    <row r="51" spans="1:37" x14ac:dyDescent="0.15">
      <c r="A51" s="13"/>
      <c r="B51" s="13"/>
      <c r="F51" s="13"/>
      <c r="G51" s="19"/>
      <c r="K51" s="13"/>
      <c r="L51" s="13"/>
      <c r="O51" s="13"/>
      <c r="P51" s="13"/>
      <c r="Q51" s="19"/>
      <c r="T51" s="13"/>
      <c r="U51" s="80">
        <v>2024</v>
      </c>
      <c r="Y51" s="32" t="s">
        <v>311</v>
      </c>
      <c r="Z51" s="32" t="s">
        <v>439</v>
      </c>
      <c r="AF51" s="30"/>
    </row>
    <row r="52" spans="1:37" x14ac:dyDescent="0.15">
      <c r="A52" s="13"/>
      <c r="B52" s="13"/>
      <c r="F52" s="13"/>
      <c r="G52" s="19"/>
      <c r="K52" s="13"/>
      <c r="L52" s="13"/>
      <c r="O52" s="13"/>
      <c r="P52" s="13"/>
      <c r="Q52" s="19"/>
      <c r="T52" s="13"/>
      <c r="U52" s="80">
        <v>2025</v>
      </c>
      <c r="Y52" s="32" t="s">
        <v>312</v>
      </c>
      <c r="Z52" s="32" t="s">
        <v>440</v>
      </c>
      <c r="AF52" s="30"/>
    </row>
    <row r="53" spans="1:37" x14ac:dyDescent="0.15">
      <c r="A53" s="13"/>
      <c r="B53" s="13"/>
      <c r="F53" s="13"/>
      <c r="G53" s="19"/>
      <c r="K53" s="13"/>
      <c r="L53" s="13"/>
      <c r="O53" s="13"/>
      <c r="P53" s="13"/>
      <c r="Q53" s="19"/>
      <c r="T53" s="13"/>
      <c r="U53" s="80">
        <v>2026</v>
      </c>
      <c r="Y53" s="32" t="s">
        <v>313</v>
      </c>
      <c r="Z53" s="32" t="s">
        <v>441</v>
      </c>
      <c r="AF53" s="30"/>
    </row>
    <row r="54" spans="1:37" x14ac:dyDescent="0.15">
      <c r="A54" s="13"/>
      <c r="B54" s="13"/>
      <c r="F54" s="13"/>
      <c r="G54" s="19"/>
      <c r="K54" s="13"/>
      <c r="L54" s="13"/>
      <c r="O54" s="13"/>
      <c r="P54" s="20"/>
      <c r="Q54" s="19"/>
      <c r="T54" s="13"/>
      <c r="Y54" s="32" t="s">
        <v>314</v>
      </c>
      <c r="Z54" s="32" t="s">
        <v>442</v>
      </c>
      <c r="AF54" s="30"/>
    </row>
    <row r="55" spans="1:37" x14ac:dyDescent="0.15">
      <c r="A55" s="13"/>
      <c r="B55" s="13"/>
      <c r="F55" s="13"/>
      <c r="G55" s="19"/>
      <c r="K55" s="13"/>
      <c r="L55" s="13"/>
      <c r="O55" s="13"/>
      <c r="P55" s="13"/>
      <c r="Q55" s="19"/>
      <c r="T55" s="13"/>
      <c r="Y55" s="32" t="s">
        <v>315</v>
      </c>
      <c r="Z55" s="32" t="s">
        <v>443</v>
      </c>
      <c r="AF55" s="30"/>
    </row>
    <row r="56" spans="1:37" x14ac:dyDescent="0.15">
      <c r="A56" s="13"/>
      <c r="B56" s="13"/>
      <c r="F56" s="13"/>
      <c r="G56" s="19"/>
      <c r="K56" s="13"/>
      <c r="L56" s="13"/>
      <c r="O56" s="13"/>
      <c r="P56" s="13"/>
      <c r="Q56" s="19"/>
      <c r="T56" s="13"/>
      <c r="U56" s="80">
        <v>20</v>
      </c>
      <c r="Y56" s="32" t="s">
        <v>316</v>
      </c>
      <c r="Z56" s="32" t="s">
        <v>444</v>
      </c>
      <c r="AF56" s="30"/>
    </row>
    <row r="57" spans="1:37" x14ac:dyDescent="0.15">
      <c r="A57" s="13"/>
      <c r="B57" s="13"/>
      <c r="F57" s="13"/>
      <c r="G57" s="19"/>
      <c r="K57" s="13"/>
      <c r="L57" s="13"/>
      <c r="O57" s="13"/>
      <c r="P57" s="13"/>
      <c r="Q57" s="19"/>
      <c r="T57" s="13"/>
      <c r="U57" s="32" t="s">
        <v>514</v>
      </c>
      <c r="Y57" s="32" t="s">
        <v>317</v>
      </c>
      <c r="Z57" s="32" t="s">
        <v>445</v>
      </c>
      <c r="AF57" s="30"/>
    </row>
    <row r="58" spans="1:37" x14ac:dyDescent="0.15">
      <c r="A58" s="13"/>
      <c r="B58" s="13"/>
      <c r="F58" s="13"/>
      <c r="G58" s="19"/>
      <c r="K58" s="13"/>
      <c r="L58" s="13"/>
      <c r="O58" s="13"/>
      <c r="P58" s="13"/>
      <c r="Q58" s="19"/>
      <c r="T58" s="13"/>
      <c r="U58" s="32" t="s">
        <v>515</v>
      </c>
      <c r="Y58" s="32" t="s">
        <v>318</v>
      </c>
      <c r="Z58" s="32" t="s">
        <v>446</v>
      </c>
      <c r="AF58" s="30"/>
    </row>
    <row r="59" spans="1:37" x14ac:dyDescent="0.15">
      <c r="A59" s="13"/>
      <c r="B59" s="13"/>
      <c r="F59" s="13"/>
      <c r="G59" s="19"/>
      <c r="K59" s="13"/>
      <c r="L59" s="13"/>
      <c r="O59" s="13"/>
      <c r="P59" s="13"/>
      <c r="Q59" s="19"/>
      <c r="T59" s="13"/>
      <c r="Y59" s="32" t="s">
        <v>319</v>
      </c>
      <c r="Z59" s="32" t="s">
        <v>447</v>
      </c>
      <c r="AF59" s="30"/>
    </row>
    <row r="60" spans="1:37" x14ac:dyDescent="0.15">
      <c r="A60" s="13"/>
      <c r="B60" s="13"/>
      <c r="F60" s="13"/>
      <c r="G60" s="19"/>
      <c r="K60" s="13"/>
      <c r="L60" s="13"/>
      <c r="O60" s="13"/>
      <c r="P60" s="13"/>
      <c r="Q60" s="19"/>
      <c r="T60" s="13"/>
      <c r="Y60" s="32" t="s">
        <v>320</v>
      </c>
      <c r="Z60" s="32" t="s">
        <v>448</v>
      </c>
      <c r="AF60" s="30"/>
    </row>
    <row r="61" spans="1:37" x14ac:dyDescent="0.15">
      <c r="A61" s="13"/>
      <c r="B61" s="13"/>
      <c r="F61" s="13"/>
      <c r="G61" s="19"/>
      <c r="K61" s="13"/>
      <c r="L61" s="13"/>
      <c r="O61" s="13"/>
      <c r="P61" s="13"/>
      <c r="Q61" s="19"/>
      <c r="T61" s="13"/>
      <c r="Y61" s="32" t="s">
        <v>321</v>
      </c>
      <c r="Z61" s="32" t="s">
        <v>449</v>
      </c>
      <c r="AF61" s="30"/>
    </row>
    <row r="62" spans="1:37" x14ac:dyDescent="0.15">
      <c r="A62" s="13"/>
      <c r="B62" s="13"/>
      <c r="F62" s="13"/>
      <c r="G62" s="19"/>
      <c r="K62" s="13"/>
      <c r="L62" s="13"/>
      <c r="O62" s="13"/>
      <c r="P62" s="13"/>
      <c r="Q62" s="19"/>
      <c r="T62" s="13"/>
      <c r="Y62" s="32" t="s">
        <v>322</v>
      </c>
      <c r="Z62" s="32" t="s">
        <v>450</v>
      </c>
      <c r="AF62" s="30"/>
    </row>
    <row r="63" spans="1:37" x14ac:dyDescent="0.15">
      <c r="A63" s="13"/>
      <c r="B63" s="13"/>
      <c r="F63" s="13"/>
      <c r="G63" s="19"/>
      <c r="K63" s="13"/>
      <c r="L63" s="13"/>
      <c r="O63" s="13"/>
      <c r="P63" s="13"/>
      <c r="Q63" s="19"/>
      <c r="T63" s="13"/>
      <c r="Y63" s="32" t="s">
        <v>323</v>
      </c>
      <c r="Z63" s="32" t="s">
        <v>451</v>
      </c>
      <c r="AF63" s="30"/>
    </row>
    <row r="64" spans="1:37" x14ac:dyDescent="0.15">
      <c r="A64" s="13"/>
      <c r="B64" s="13"/>
      <c r="F64" s="13"/>
      <c r="G64" s="19"/>
      <c r="K64" s="13"/>
      <c r="L64" s="13"/>
      <c r="O64" s="13"/>
      <c r="P64" s="13"/>
      <c r="Q64" s="19"/>
      <c r="T64" s="13"/>
      <c r="Y64" s="32" t="s">
        <v>324</v>
      </c>
      <c r="Z64" s="32" t="s">
        <v>452</v>
      </c>
      <c r="AF64" s="30"/>
    </row>
    <row r="65" spans="1:32" x14ac:dyDescent="0.15">
      <c r="A65" s="13"/>
      <c r="B65" s="13"/>
      <c r="F65" s="13"/>
      <c r="G65" s="19"/>
      <c r="K65" s="13"/>
      <c r="L65" s="13"/>
      <c r="O65" s="13"/>
      <c r="P65" s="13"/>
      <c r="Q65" s="19"/>
      <c r="T65" s="13"/>
      <c r="Y65" s="32" t="s">
        <v>325</v>
      </c>
      <c r="Z65" s="32" t="s">
        <v>453</v>
      </c>
      <c r="AF65" s="30"/>
    </row>
    <row r="66" spans="1:32" x14ac:dyDescent="0.15">
      <c r="A66" s="13"/>
      <c r="B66" s="13"/>
      <c r="F66" s="13"/>
      <c r="G66" s="19"/>
      <c r="K66" s="13"/>
      <c r="L66" s="13"/>
      <c r="O66" s="13"/>
      <c r="P66" s="13"/>
      <c r="Q66" s="19"/>
      <c r="T66" s="13"/>
      <c r="Y66" s="32" t="s">
        <v>63</v>
      </c>
      <c r="Z66" s="32" t="s">
        <v>454</v>
      </c>
      <c r="AF66" s="30"/>
    </row>
    <row r="67" spans="1:32" x14ac:dyDescent="0.15">
      <c r="A67" s="13"/>
      <c r="B67" s="13"/>
      <c r="F67" s="13"/>
      <c r="G67" s="19"/>
      <c r="K67" s="13"/>
      <c r="L67" s="13"/>
      <c r="O67" s="13"/>
      <c r="P67" s="13"/>
      <c r="Q67" s="19"/>
      <c r="T67" s="13"/>
      <c r="Y67" s="32" t="s">
        <v>326</v>
      </c>
      <c r="Z67" s="32" t="s">
        <v>455</v>
      </c>
      <c r="AF67" s="30"/>
    </row>
    <row r="68" spans="1:32" x14ac:dyDescent="0.15">
      <c r="A68" s="13"/>
      <c r="B68" s="13"/>
      <c r="F68" s="13"/>
      <c r="G68" s="19"/>
      <c r="K68" s="13"/>
      <c r="L68" s="13"/>
      <c r="O68" s="13"/>
      <c r="P68" s="13"/>
      <c r="Q68" s="19"/>
      <c r="T68" s="13"/>
      <c r="Y68" s="32" t="s">
        <v>327</v>
      </c>
      <c r="Z68" s="32" t="s">
        <v>456</v>
      </c>
      <c r="AF68" s="30"/>
    </row>
    <row r="69" spans="1:32" x14ac:dyDescent="0.15">
      <c r="A69" s="13"/>
      <c r="B69" s="13"/>
      <c r="F69" s="13"/>
      <c r="G69" s="19"/>
      <c r="K69" s="13"/>
      <c r="L69" s="13"/>
      <c r="O69" s="13"/>
      <c r="P69" s="13"/>
      <c r="Q69" s="19"/>
      <c r="T69" s="13"/>
      <c r="Y69" s="32" t="s">
        <v>328</v>
      </c>
      <c r="Z69" s="32" t="s">
        <v>457</v>
      </c>
      <c r="AF69" s="30"/>
    </row>
    <row r="70" spans="1:32" x14ac:dyDescent="0.15">
      <c r="A70" s="13"/>
      <c r="B70" s="13"/>
      <c r="Y70" s="32" t="s">
        <v>329</v>
      </c>
      <c r="Z70" s="32" t="s">
        <v>458</v>
      </c>
    </row>
    <row r="71" spans="1:32" x14ac:dyDescent="0.15">
      <c r="Y71" s="32" t="s">
        <v>330</v>
      </c>
      <c r="Z71" s="32" t="s">
        <v>459</v>
      </c>
    </row>
    <row r="72" spans="1:32" x14ac:dyDescent="0.15">
      <c r="Y72" s="32" t="s">
        <v>331</v>
      </c>
      <c r="Z72" s="32" t="s">
        <v>460</v>
      </c>
    </row>
    <row r="73" spans="1:32" x14ac:dyDescent="0.15">
      <c r="Y73" s="32" t="s">
        <v>332</v>
      </c>
      <c r="Z73" s="32" t="s">
        <v>461</v>
      </c>
    </row>
    <row r="74" spans="1:32" x14ac:dyDescent="0.15">
      <c r="Y74" s="32" t="s">
        <v>333</v>
      </c>
      <c r="Z74" s="32" t="s">
        <v>462</v>
      </c>
    </row>
    <row r="75" spans="1:32" x14ac:dyDescent="0.15">
      <c r="Y75" s="32" t="s">
        <v>334</v>
      </c>
      <c r="Z75" s="32" t="s">
        <v>463</v>
      </c>
    </row>
    <row r="76" spans="1:32" x14ac:dyDescent="0.15">
      <c r="Y76" s="32" t="s">
        <v>335</v>
      </c>
      <c r="Z76" s="32" t="s">
        <v>464</v>
      </c>
    </row>
    <row r="77" spans="1:32" x14ac:dyDescent="0.15">
      <c r="Y77" s="32" t="s">
        <v>336</v>
      </c>
      <c r="Z77" s="32" t="s">
        <v>465</v>
      </c>
    </row>
    <row r="78" spans="1:32" x14ac:dyDescent="0.15">
      <c r="Y78" s="32" t="s">
        <v>337</v>
      </c>
      <c r="Z78" s="32" t="s">
        <v>466</v>
      </c>
    </row>
    <row r="79" spans="1:32" x14ac:dyDescent="0.15">
      <c r="Y79" s="32" t="s">
        <v>338</v>
      </c>
      <c r="Z79" s="32" t="s">
        <v>467</v>
      </c>
    </row>
    <row r="80" spans="1:32" x14ac:dyDescent="0.15">
      <c r="Y80" s="32" t="s">
        <v>339</v>
      </c>
      <c r="Z80" s="32" t="s">
        <v>468</v>
      </c>
    </row>
    <row r="81" spans="25:26" x14ac:dyDescent="0.15">
      <c r="Y81" s="32" t="s">
        <v>340</v>
      </c>
      <c r="Z81" s="32" t="s">
        <v>469</v>
      </c>
    </row>
    <row r="82" spans="25:26" x14ac:dyDescent="0.15">
      <c r="Y82" s="32" t="s">
        <v>341</v>
      </c>
      <c r="Z82" s="32" t="s">
        <v>470</v>
      </c>
    </row>
    <row r="83" spans="25:26" x14ac:dyDescent="0.15">
      <c r="Y83" s="32" t="s">
        <v>342</v>
      </c>
      <c r="Z83" s="32" t="s">
        <v>471</v>
      </c>
    </row>
    <row r="84" spans="25:26" x14ac:dyDescent="0.15">
      <c r="Y84" s="32" t="s">
        <v>343</v>
      </c>
      <c r="Z84" s="32" t="s">
        <v>472</v>
      </c>
    </row>
    <row r="85" spans="25:26" x14ac:dyDescent="0.15">
      <c r="Y85" s="32" t="s">
        <v>344</v>
      </c>
      <c r="Z85" s="32" t="s">
        <v>473</v>
      </c>
    </row>
    <row r="86" spans="25:26" x14ac:dyDescent="0.15">
      <c r="Y86" s="32" t="s">
        <v>345</v>
      </c>
      <c r="Z86" s="32" t="s">
        <v>474</v>
      </c>
    </row>
    <row r="87" spans="25:26" x14ac:dyDescent="0.15">
      <c r="Y87" s="32" t="s">
        <v>346</v>
      </c>
      <c r="Z87" s="32" t="s">
        <v>475</v>
      </c>
    </row>
    <row r="88" spans="25:26" x14ac:dyDescent="0.15">
      <c r="Y88" s="32" t="s">
        <v>347</v>
      </c>
      <c r="Z88" s="32" t="s">
        <v>476</v>
      </c>
    </row>
    <row r="89" spans="25:26" x14ac:dyDescent="0.15">
      <c r="Y89" s="32" t="s">
        <v>348</v>
      </c>
      <c r="Z89" s="32" t="s">
        <v>477</v>
      </c>
    </row>
    <row r="90" spans="25:26" x14ac:dyDescent="0.15">
      <c r="Y90" s="32" t="s">
        <v>349</v>
      </c>
      <c r="Z90" s="32" t="s">
        <v>478</v>
      </c>
    </row>
    <row r="91" spans="25:26" x14ac:dyDescent="0.15">
      <c r="Y91" s="32" t="s">
        <v>350</v>
      </c>
      <c r="Z91" s="32" t="s">
        <v>479</v>
      </c>
    </row>
    <row r="92" spans="25:26" x14ac:dyDescent="0.15">
      <c r="Y92" s="32" t="s">
        <v>351</v>
      </c>
      <c r="Z92" s="32" t="s">
        <v>480</v>
      </c>
    </row>
    <row r="93" spans="25:26" x14ac:dyDescent="0.15">
      <c r="Y93" s="32" t="s">
        <v>352</v>
      </c>
      <c r="Z93" s="32" t="s">
        <v>481</v>
      </c>
    </row>
    <row r="94" spans="25:26" x14ac:dyDescent="0.15">
      <c r="Y94" s="32" t="s">
        <v>353</v>
      </c>
      <c r="Z94" s="32" t="s">
        <v>482</v>
      </c>
    </row>
    <row r="95" spans="25:26" x14ac:dyDescent="0.15">
      <c r="Y95" s="32" t="s">
        <v>354</v>
      </c>
      <c r="Z95" s="32" t="s">
        <v>483</v>
      </c>
    </row>
    <row r="96" spans="25:26" x14ac:dyDescent="0.15">
      <c r="Y96" s="32" t="s">
        <v>258</v>
      </c>
      <c r="Z96" s="32" t="s">
        <v>484</v>
      </c>
    </row>
    <row r="97" spans="25:26" x14ac:dyDescent="0.15">
      <c r="Y97" s="32" t="s">
        <v>355</v>
      </c>
      <c r="Z97" s="32" t="s">
        <v>485</v>
      </c>
    </row>
    <row r="98" spans="25:26" x14ac:dyDescent="0.15">
      <c r="Y98" s="32" t="s">
        <v>356</v>
      </c>
      <c r="Z98" s="32" t="s">
        <v>486</v>
      </c>
    </row>
    <row r="99" spans="25:26" x14ac:dyDescent="0.15">
      <c r="Y99" s="32" t="s">
        <v>386</v>
      </c>
      <c r="Z99" s="32" t="s">
        <v>487</v>
      </c>
    </row>
    <row r="100" spans="25:26" x14ac:dyDescent="0.15">
      <c r="Y100" s="32" t="s">
        <v>570</v>
      </c>
      <c r="Z100" s="32"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2022-08-25T16:54:29Z</dcterms:created>
  <dcterms:modified xsi:type="dcterms:W3CDTF">2022-08-26T10:24:35Z</dcterms:modified>
</cp:coreProperties>
</file>