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行政事業レビューシート!$A$2:$BH$1048078</definedName>
    <definedName name="_xlnm.Print_Area" localSheetId="0">行政事業レビューシート!$A$1:$AX$161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7" i="11" l="1"/>
  <c r="AY42" i="11" s="1"/>
  <c r="AY142" i="11"/>
  <c r="AY144" i="11" s="1"/>
  <c r="AY132" i="11"/>
  <c r="AY126" i="11"/>
  <c r="AY145" i="11" l="1"/>
  <c r="AY143" i="11"/>
  <c r="AY134" i="11"/>
  <c r="AY128" i="11"/>
  <c r="AY130" i="11"/>
  <c r="AY131" i="11"/>
  <c r="AY127" i="11"/>
  <c r="AY129" i="11"/>
  <c r="AY41" i="11"/>
  <c r="AY39" i="11"/>
  <c r="AY43" i="11"/>
  <c r="AY40" i="11"/>
  <c r="AY38" i="11"/>
  <c r="AY133" i="11"/>
  <c r="AW95" i="11" l="1"/>
  <c r="AT95" i="11"/>
  <c r="AQ95" i="11"/>
  <c r="AL95" i="11"/>
  <c r="AI95" i="11"/>
  <c r="AF95" i="11"/>
  <c r="Z95" i="11"/>
  <c r="W95" i="11"/>
  <c r="T95" i="11"/>
  <c r="N95" i="11"/>
  <c r="AW94" i="11"/>
  <c r="AT94" i="11"/>
  <c r="AQ94" i="11"/>
  <c r="AL94" i="11"/>
  <c r="AI94" i="11"/>
  <c r="AF94" i="11"/>
  <c r="Z94" i="11"/>
  <c r="W94" i="11"/>
  <c r="T94" i="11"/>
  <c r="N94" i="11"/>
  <c r="K94" i="11"/>
  <c r="H94" i="11"/>
  <c r="AY162" i="11" l="1"/>
  <c r="AY158" i="11"/>
  <c r="AY160" i="11" s="1"/>
  <c r="AY154" i="11"/>
  <c r="AY157" i="11" s="1"/>
  <c r="AY150" i="11"/>
  <c r="AY152" i="11" s="1"/>
  <c r="AY146" i="11"/>
  <c r="AY149" i="11" s="1"/>
  <c r="AU135" i="11"/>
  <c r="Y135" i="11"/>
  <c r="AY135" i="11"/>
  <c r="AU131" i="11"/>
  <c r="Y131" i="11"/>
  <c r="AU125" i="11"/>
  <c r="Y125" i="11"/>
  <c r="W24" i="11"/>
  <c r="P24" i="11"/>
  <c r="AD21" i="11"/>
  <c r="W21" i="11"/>
  <c r="P21" i="11"/>
  <c r="AR18" i="11"/>
  <c r="AK18" i="11"/>
  <c r="AD18" i="11"/>
  <c r="AD20" i="11" s="1"/>
  <c r="W18" i="11"/>
  <c r="W20" i="11" s="1"/>
  <c r="P18" i="11"/>
  <c r="P20" i="11" s="1"/>
  <c r="AV2" i="11"/>
  <c r="AY153" i="11" l="1"/>
  <c r="AY161" i="11"/>
  <c r="AY151" i="11"/>
  <c r="AY159" i="11"/>
  <c r="AY148" i="11"/>
  <c r="AY156" i="11"/>
  <c r="AY147" i="11"/>
  <c r="AY15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<sst xmlns="http://schemas.openxmlformats.org/spreadsheetml/2006/main" count="882" uniqueCount="662">
  <si>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</si>
  <si>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</si>
  <si>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</si>
  <si>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</si>
  <si>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</si>
  <si>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</si>
  <si>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</si>
  <si>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</si>
  <si>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</si>
  <si>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</si>
  <si>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</si>
  <si>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</si>
  <si>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</si>
  <si>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</si>
  <si>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</si>
  <si>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</si>
  <si>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</si>
  <si>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</si>
  <si>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</si>
  <si>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</si>
  <si>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</si>
  <si>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</si>
  <si>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</si>
  <si>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</si>
  <si>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</si>
  <si>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</si>
  <si>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</si>
  <si>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</si>
  <si>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</si>
  <si>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</si>
  <si>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</si>
  <si>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</si>
  <si>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</si>
  <si>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</si>
  <si>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</si>
  <si>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</si>
  <si>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</si>
  <si>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</si>
  <si>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</si>
  <si>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</si>
  <si>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</si>
  <si>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</si>
  <si>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</si>
  <si>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</si>
  <si>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</si>
  <si>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</si>
  <si>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</si>
  <si>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</si>
  <si>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</si>
  <si>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</si>
  <si>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</si>
  <si>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</si>
  <si>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</si>
  <si>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</si>
  <si>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</si>
  <si>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</si>
  <si>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</si>
  <si>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</si>
  <si>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</si>
  <si>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</si>
  <si>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</si>
  <si>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</si>
  <si>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</si>
  <si>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</si>
  <si>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</si>
  <si>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</si>
  <si>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</si>
  <si>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</si>
  <si>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</si>
  <si>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</si>
  <si>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</si>
  <si>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</si>
  <si>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</si>
  <si>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</si>
  <si>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</si>
  <si>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</si>
  <si>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</si>
  <si>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</si>
  <si>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</si>
  <si>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</si>
  <si>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</si>
  <si>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</si>
  <si>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</si>
  <si>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</si>
  <si>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</si>
  <si>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</si>
  <si>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</si>
  <si>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</si>
  <si>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</si>
  <si>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</si>
  <si>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</si>
  <si>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</si>
  <si>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</si>
  <si>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</si>
  <si>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</si>
  <si>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</si>
  <si>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</si>
  <si>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</si>
  <si>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</si>
  <si>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</si>
  <si>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</si>
  <si>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</si>
  <si>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</si>
  <si>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</si>
  <si>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</si>
  <si>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</si>
  <si>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</si>
  <si>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</si>
  <si>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</si>
  <si>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</si>
  <si>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</si>
  <si>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</si>
  <si>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</si>
  <si>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</si>
  <si>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</si>
  <si>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</si>
  <si>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</si>
  <si>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</si>
  <si>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</si>
  <si>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</si>
  <si>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</si>
  <si>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</si>
  <si>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</si>
  <si>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</si>
  <si>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</si>
  <si>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</si>
  <si>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</si>
  <si>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</si>
  <si>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</si>
  <si>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</si>
  <si>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</si>
  <si>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</si>
  <si>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</si>
  <si>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</si>
  <si>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</si>
  <si>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</si>
  <si>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</si>
  <si>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</si>
  <si>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</si>
  <si>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</si>
  <si>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</si>
  <si>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</si>
  <si>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</si>
  <si>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</si>
  <si>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</si>
  <si>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</si>
  <si>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</si>
  <si>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</si>
  <si>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</si>
  <si>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</si>
  <si>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</si>
  <si>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</si>
  <si>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</si>
  <si>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</si>
  <si>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</si>
  <si>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</si>
  <si>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</si>
  <si>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</si>
  <si>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</si>
  <si>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</si>
  <si>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</si>
  <si>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</si>
  <si>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</si>
  <si>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</si>
  <si>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</si>
  <si>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</si>
  <si>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</si>
  <si>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</si>
  <si>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</si>
  <si>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</si>
  <si>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</si>
  <si>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</si>
  <si>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</si>
  <si>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</si>
  <si>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</si>
  <si>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</si>
  <si>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</si>
  <si>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</si>
  <si>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</si>
  <si>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</si>
  <si>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</si>
  <si>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</si>
  <si>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</si>
  <si>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</si>
  <si>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</si>
  <si>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</si>
  <si>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</si>
  <si>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</si>
  <si>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</si>
  <si>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</si>
  <si>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</si>
  <si>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</si>
  <si>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</si>
  <si>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</si>
  <si>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</si>
  <si>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</si>
  <si>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</si>
  <si>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</si>
  <si>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</si>
  <si>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</si>
  <si>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</si>
  <si>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</si>
  <si>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</si>
  <si>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</si>
  <si>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</si>
  <si>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</si>
  <si>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</si>
  <si>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</si>
  <si>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</si>
  <si>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</si>
  <si>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</si>
  <si>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</si>
  <si>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</si>
  <si>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</si>
  <si>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</si>
  <si>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</si>
  <si>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</si>
  <si>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</si>
  <si>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</si>
  <si>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</si>
  <si>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</si>
  <si>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</si>
  <si>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</si>
  <si>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</si>
  <si>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</si>
  <si>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</si>
  <si>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</si>
  <si>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</si>
  <si>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</si>
  <si>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</si>
  <si>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</si>
  <si>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</si>
  <si>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</si>
  <si>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</si>
  <si>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</si>
  <si>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</si>
  <si>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</si>
  <si>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</si>
  <si>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</si>
  <si>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</si>
  <si>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</si>
  <si>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</si>
  <si>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</si>
  <si>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</si>
  <si>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</si>
  <si>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</si>
  <si>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</si>
  <si>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</si>
  <si>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</si>
  <si>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</si>
  <si>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</si>
  <si>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</si>
  <si>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</si>
  <si>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</si>
  <si>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</si>
  <si>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</si>
  <si>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</si>
  <si>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</si>
  <si>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</si>
  <si>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</si>
  <si>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</si>
  <si>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</si>
  <si>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</si>
  <si>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</si>
  <si>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</si>
  <si>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</si>
  <si>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</si>
  <si>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</si>
  <si>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</si>
  <si>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</si>
  <si>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</si>
  <si>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</si>
  <si>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</si>
  <si>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</si>
  <si>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</si>
  <si>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</si>
  <si>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</si>
  <si>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</si>
  <si>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</si>
  <si>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</si>
  <si>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</si>
  <si>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</si>
  <si>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</si>
  <si>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</si>
  <si>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</si>
  <si>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</si>
  <si>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</si>
  <si>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</si>
  <si>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</si>
  <si>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</si>
  <si>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</si>
  <si>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</si>
  <si>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</si>
  <si>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</si>
  <si>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</si>
  <si>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</si>
  <si>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</si>
  <si>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</si>
  <si>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</si>
  <si>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</si>
  <si>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</si>
  <si>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</si>
  <si>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</si>
  <si>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</si>
  <si>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</si>
  <si>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</si>
  <si>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</si>
  <si>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</si>
  <si>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</si>
  <si>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</si>
  <si>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</si>
  <si>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</si>
  <si>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</si>
  <si>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</si>
  <si>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</si>
  <si>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</si>
  <si>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</si>
  <si>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</si>
  <si>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</si>
  <si>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</si>
  <si>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</si>
  <si>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</si>
  <si>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</si>
  <si>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</si>
  <si>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</si>
  <si>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</si>
  <si>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</si>
  <si>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</si>
  <si>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</si>
  <si>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</si>
  <si>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</si>
  <si>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</si>
  <si>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</si>
  <si>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</si>
  <si>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</si>
  <si>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</si>
  <si>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</si>
  <si>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</si>
  <si>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</si>
  <si>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</si>
  <si>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</si>
  <si>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</si>
  <si>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</si>
  <si>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</si>
  <si>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</si>
  <si>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</si>
  <si>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</si>
  <si>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</si>
  <si>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</si>
  <si>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</si>
  <si>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</si>
  <si>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</si>
  <si>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</si>
  <si>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</si>
  <si>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</si>
  <si>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</si>
  <si>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</si>
  <si>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</si>
  <si>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</si>
  <si>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</si>
  <si>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</si>
  <si>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</si>
  <si>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</si>
  <si>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</si>
  <si>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</si>
  <si>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</si>
  <si>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</si>
  <si>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</si>
  <si>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</si>
  <si>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</si>
  <si>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</si>
  <si>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</si>
  <si>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</si>
  <si>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</si>
  <si>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</si>
  <si>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</si>
  <si>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</si>
  <si>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</si>
  <si>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</si>
  <si>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</si>
  <si>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</si>
  <si>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</si>
  <si>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</si>
  <si>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</si>
  <si>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</si>
  <si>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</si>
  <si>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</si>
  <si>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</si>
  <si>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</si>
  <si>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</si>
  <si>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</si>
  <si>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</si>
  <si>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</si>
  <si>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</si>
  <si>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</si>
  <si>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</si>
  <si>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</si>
  <si>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</si>
  <si>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</si>
  <si>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</si>
  <si>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</si>
  <si>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</si>
  <si>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</si>
  <si>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</si>
  <si>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</si>
  <si>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</si>
  <si>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</si>
  <si>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</si>
  <si>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</si>
  <si>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</si>
  <si>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</si>
  <si>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</si>
  <si>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</si>
  <si>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</si>
  <si>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</si>
  <si>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</si>
  <si>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</si>
  <si>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</si>
  <si>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</si>
  <si>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</si>
  <si>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</si>
  <si>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</si>
  <si>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</si>
  <si>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</si>
  <si>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</si>
  <si>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</si>
  <si>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</si>
  <si>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</si>
  <si>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</si>
  <si>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</si>
  <si>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</si>
  <si>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</si>
  <si>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</si>
  <si>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</si>
  <si>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</si>
  <si>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</si>
  <si>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</si>
  <si>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</si>
  <si>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</si>
  <si>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</si>
  <si>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</si>
  <si>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</si>
  <si>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</si>
  <si>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</si>
  <si>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</si>
  <si>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</si>
  <si>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</si>
  <si>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</si>
  <si>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</si>
  <si>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</si>
  <si>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</si>
  <si>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</si>
  <si>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</si>
  <si>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</si>
  <si>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</si>
  <si>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</si>
  <si>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</si>
  <si>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</si>
  <si>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</si>
  <si>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</si>
  <si>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</si>
  <si>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</si>
  <si>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</si>
  <si>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</si>
  <si>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</si>
  <si>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</si>
  <si>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</si>
  <si>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</si>
  <si>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</si>
  <si>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</si>
  <si>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</si>
  <si>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</si>
  <si>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</si>
  <si>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</si>
  <si>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</si>
  <si>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</si>
  <si>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</si>
  <si>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</si>
  <si>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</si>
  <si>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</si>
  <si>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</si>
  <si>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</si>
  <si>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</si>
  <si>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</si>
  <si>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</si>
  <si>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</si>
  <si>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</si>
  <si>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</si>
  <si>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</si>
  <si>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</si>
  <si>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</si>
  <si>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</si>
  <si>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</si>
  <si>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</si>
  <si>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</si>
  <si>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</si>
  <si>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</si>
  <si>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</si>
  <si>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</si>
  <si>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</si>
  <si>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</si>
  <si>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</si>
  <si>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</si>
  <si>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</si>
  <si>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</si>
  <si>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</si>
  <si>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</si>
  <si>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</si>
  <si>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</si>
  <si>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</si>
  <si>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</si>
  <si>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</si>
  <si>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</si>
  <si>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</si>
  <si>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</si>
  <si>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</si>
  <si>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</si>
  <si>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</si>
  <si>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</si>
  <si>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</si>
  <si>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</si>
  <si>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</si>
  <si>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</si>
  <si>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</si>
  <si>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</si>
  <si>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</si>
  <si>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</si>
  <si>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</si>
  <si>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</si>
  <si>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</si>
  <si>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</si>
  <si>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</si>
  <si>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</si>
  <si>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</si>
  <si>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</si>
  <si>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</si>
  <si>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</si>
  <si>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</si>
  <si>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</si>
  <si>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</si>
  <si>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</si>
  <si>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</si>
  <si>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</si>
  <si>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</si>
  <si>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</si>
  <si>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</si>
  <si>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</si>
  <si>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</si>
  <si>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</si>
  <si>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</si>
  <si>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</si>
  <si>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</si>
  <si>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</si>
  <si>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</si>
  <si>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</si>
  <si>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</si>
  <si>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</si>
  <si>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</si>
  <si>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</si>
  <si>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</si>
  <si>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</si>
  <si>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</si>
  <si>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</si>
  <si>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</si>
  <si>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</si>
  <si>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</si>
  <si>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</si>
  <si>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</si>
  <si>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健康・医療戦略の推進に必要な経費</t>
  </si>
  <si>
    <t>内閣官房副長官補</t>
  </si>
  <si>
    <t>平成24年度</t>
  </si>
  <si>
    <t>終了予定なし</t>
  </si>
  <si>
    <t>健康・医療戦略室</t>
  </si>
  <si>
    <t>健康・医療戦略室の設置に関する規則（平成25年2月22日内閣総理大臣決定）</t>
  </si>
  <si>
    <t>健康・医療戦略（平成26年7月22日閣議決定、令和2年3月27日第2期閣議決定）等</t>
  </si>
  <si>
    <t>-</t>
  </si>
  <si>
    <t>諸謝金</t>
  </si>
  <si>
    <t>箇所</t>
  </si>
  <si>
    <t>調査件数</t>
  </si>
  <si>
    <t>本</t>
  </si>
  <si>
    <t>百万円</t>
  </si>
  <si>
    <t>　百万円/本</t>
    <phoneticPr fontId="5"/>
  </si>
  <si>
    <t>128.5/7</t>
  </si>
  <si>
    <t>250.9/13</t>
  </si>
  <si>
    <t>内閣府</t>
  </si>
  <si>
    <t>新24-0001</t>
  </si>
  <si>
    <t>0007</t>
  </si>
  <si>
    <t>0006</t>
  </si>
  <si>
    <t>0008</t>
  </si>
  <si>
    <t>○</t>
  </si>
  <si>
    <t>官房</t>
  </si>
  <si>
    <t>-</t>
    <phoneticPr fontId="5"/>
  </si>
  <si>
    <t>単価契約額</t>
    <phoneticPr fontId="5"/>
  </si>
  <si>
    <t>「アフリカ健康構想」ロゴマークの出願登録</t>
    <phoneticPr fontId="5"/>
  </si>
  <si>
    <t>調査費</t>
    <rPh sb="0" eb="2">
      <t>チョウサ</t>
    </rPh>
    <rPh sb="2" eb="3">
      <t>ヒ</t>
    </rPh>
    <phoneticPr fontId="5"/>
  </si>
  <si>
    <t>人件費（一般管理費を含む）、旅費、謝金</t>
    <phoneticPr fontId="5"/>
  </si>
  <si>
    <t>人件費、旅費、謝金等（一般管理費を含む）</t>
    <phoneticPr fontId="5"/>
  </si>
  <si>
    <t>「アジア健康構想」実現に向けた介護・ヘルスケア産業の国際展開等に関する調査</t>
    <phoneticPr fontId="5"/>
  </si>
  <si>
    <t>有限責任監査法人トーマツ</t>
    <phoneticPr fontId="5"/>
  </si>
  <si>
    <t>-</t>
    <phoneticPr fontId="5"/>
  </si>
  <si>
    <t>「アフリカ健康構想」に係る民間事業者と現地ステークホルダーとのネットワーク構築支援業務</t>
    <phoneticPr fontId="5"/>
  </si>
  <si>
    <t>ICT遠隔医療ユースケースの現地訴求可能性調査</t>
    <phoneticPr fontId="5"/>
  </si>
  <si>
    <t>「アジア健康構想」、「アフリカ健康構想」ロゴマークに関する国外商標登録業務</t>
    <phoneticPr fontId="5"/>
  </si>
  <si>
    <t>C. 有限責任監査法人トーマツ</t>
    <phoneticPr fontId="5"/>
  </si>
  <si>
    <t>D. 浅村特許事務所</t>
    <phoneticPr fontId="5"/>
  </si>
  <si>
    <t>単価契約額</t>
    <phoneticPr fontId="5"/>
  </si>
  <si>
    <t>「アジア健康構想」ロゴマークの出願登録</t>
    <phoneticPr fontId="5"/>
  </si>
  <si>
    <t>期間延長費用等（実費）</t>
    <phoneticPr fontId="5"/>
  </si>
  <si>
    <t>E. 有限責任監査法人トーマツ</t>
    <phoneticPr fontId="5"/>
  </si>
  <si>
    <t>主要国及び主要ステークホルダーによるグローバルヘルスへの取り組みに係る調査分析</t>
    <phoneticPr fontId="5"/>
  </si>
  <si>
    <t>有限責任監査法人トーマツ</t>
    <phoneticPr fontId="5"/>
  </si>
  <si>
    <t>△</t>
  </si>
  <si>
    <t>有</t>
  </si>
  <si>
    <t>　資金は直接委託先に支払われており合理的と認められる。また、再委託については、「公共調達の適正化について」に基づき審査を行い、適正かつ合理的なものとなっている。</t>
    <phoneticPr fontId="5"/>
  </si>
  <si>
    <t>‐</t>
  </si>
  <si>
    <t>入札にあたっては、一般競争入札（総合評価落札方式）を主に実施しており、資金の流れ、使途等の適正化の確保に努めた。</t>
    <rPh sb="26" eb="27">
      <t>オモ</t>
    </rPh>
    <phoneticPr fontId="5"/>
  </si>
  <si>
    <t>今後とも効果的・効率的な予算の執行に努めていく。</t>
    <phoneticPr fontId="5"/>
  </si>
  <si>
    <t>-</t>
    <phoneticPr fontId="5"/>
  </si>
  <si>
    <t>　活動実績にあたる調査結果は、今後の施策や戦略の策定・実施等に必要な有益な情報となっており、見込みに見合ったものである。</t>
    <phoneticPr fontId="5"/>
  </si>
  <si>
    <t>　調査結果は、健康・医療戦略等の推進のため、具体的な個別施策や戦略の策定・実施等に有益な情報として活用している。</t>
    <phoneticPr fontId="5"/>
  </si>
  <si>
    <t>　各調査ともに次につながる取り組みを行っており、例としてアフリカに関する調査事業では本年8月に実施予定であるTICAD8に向けて各国との連携強化を行うことができた。</t>
    <rPh sb="1" eb="4">
      <t>カクチョウサ</t>
    </rPh>
    <rPh sb="7" eb="8">
      <t>ツギ</t>
    </rPh>
    <rPh sb="13" eb="14">
      <t>ト</t>
    </rPh>
    <rPh sb="15" eb="16">
      <t>ク</t>
    </rPh>
    <rPh sb="18" eb="19">
      <t>オコナ</t>
    </rPh>
    <rPh sb="24" eb="25">
      <t>レイ</t>
    </rPh>
    <rPh sb="33" eb="34">
      <t>カン</t>
    </rPh>
    <rPh sb="36" eb="38">
      <t>チョウサ</t>
    </rPh>
    <rPh sb="38" eb="40">
      <t>ジギョウ</t>
    </rPh>
    <rPh sb="42" eb="44">
      <t>ホンネン</t>
    </rPh>
    <rPh sb="45" eb="46">
      <t>ガツ</t>
    </rPh>
    <rPh sb="47" eb="49">
      <t>ジッシ</t>
    </rPh>
    <rPh sb="49" eb="51">
      <t>ヨテイ</t>
    </rPh>
    <rPh sb="61" eb="62">
      <t>ム</t>
    </rPh>
    <rPh sb="64" eb="66">
      <t>カッコク</t>
    </rPh>
    <rPh sb="68" eb="70">
      <t>レンケイ</t>
    </rPh>
    <rPh sb="70" eb="72">
      <t>キョウカ</t>
    </rPh>
    <rPh sb="73" eb="74">
      <t>オコナ</t>
    </rPh>
    <phoneticPr fontId="5"/>
  </si>
  <si>
    <t>F. 有限責任監査法人トーマツ</t>
    <phoneticPr fontId="5"/>
  </si>
  <si>
    <t>B. 株式会社　日刊工業新聞社</t>
    <phoneticPr fontId="5"/>
  </si>
  <si>
    <t>調査補助業務</t>
    <rPh sb="0" eb="2">
      <t>チョウサ</t>
    </rPh>
    <rPh sb="2" eb="4">
      <t>ホジョ</t>
    </rPh>
    <rPh sb="4" eb="6">
      <t>ギョウム</t>
    </rPh>
    <phoneticPr fontId="5"/>
  </si>
  <si>
    <t>再委託費</t>
    <rPh sb="0" eb="3">
      <t>サイイタク</t>
    </rPh>
    <rPh sb="3" eb="4">
      <t>ヒ</t>
    </rPh>
    <phoneticPr fontId="5"/>
  </si>
  <si>
    <t>「アジア健康構想」実現に向けた介護・ヘルスケア産業の国際展開等に関する調査（再委託）</t>
    <rPh sb="38" eb="41">
      <t>サイイタク</t>
    </rPh>
    <phoneticPr fontId="5"/>
  </si>
  <si>
    <t>その他</t>
    <rPh sb="2" eb="3">
      <t>タ</t>
    </rPh>
    <phoneticPr fontId="5"/>
  </si>
  <si>
    <t>健康・医療戦略の下、ユニバーサル・ヘルス・カバレッジ（UHC)の達成への貢献を視野に、アジア健康構想及びアフリカ健康構想等の推進による、各国の自律的な産業振興と裾野の広い健康・医療分野への貢献を目指し、我が国の健康・医療関連産業の国際展開を推進する。</t>
    <rPh sb="60" eb="61">
      <t>トウ</t>
    </rPh>
    <rPh sb="62" eb="64">
      <t>スイシン</t>
    </rPh>
    <phoneticPr fontId="5"/>
  </si>
  <si>
    <t>上記目的のため、次の調査等を行う。
（１）「アジア健康構想」や「アフリカ健康構想」のもと、我が国の健康・医療関連産業の国際展開に向けた各国政府及び医療等関係者との協力関係構築に向けた調査等を実施。
（２）グローバルヘルス戦略の推進にあたり、途上国のユニバーサル・ヘルス・カバレッジ達成の推進に資する好事例の収集・分析を含む調査や、2023年のG7議長国および国連UHCハイレベル会合、SDGサミットなどの機会をとらえた国際的な発信に取り組む。</t>
    <rPh sb="64" eb="65">
      <t>ム</t>
    </rPh>
    <rPh sb="67" eb="69">
      <t>カッコク</t>
    </rPh>
    <rPh sb="69" eb="71">
      <t>セイフ</t>
    </rPh>
    <rPh sb="71" eb="72">
      <t>オヨ</t>
    </rPh>
    <rPh sb="73" eb="75">
      <t>イリョウ</t>
    </rPh>
    <rPh sb="75" eb="76">
      <t>トウ</t>
    </rPh>
    <rPh sb="76" eb="79">
      <t>カンケイシャ</t>
    </rPh>
    <rPh sb="81" eb="83">
      <t>キョウリョク</t>
    </rPh>
    <rPh sb="83" eb="85">
      <t>カンケイ</t>
    </rPh>
    <rPh sb="85" eb="87">
      <t>コウチク</t>
    </rPh>
    <rPh sb="88" eb="89">
      <t>ム</t>
    </rPh>
    <rPh sb="110" eb="112">
      <t>センリャク</t>
    </rPh>
    <rPh sb="113" eb="115">
      <t>スイシン</t>
    </rPh>
    <phoneticPr fontId="5"/>
  </si>
  <si>
    <t>　例えば昨年度は、新型コロナウイルスの感染拡大に伴う世界的なニーズの高まりを踏まえ、デジタル技術や遠隔医療に係る日本企業の製品・サービスを相手国保健省や大学病院の関係者に紹介し、高い評価を得て継続的な協力を希望されるなど、社会のニーズを反映して我が国企業の支援を効果的に実施していると判断できる。</t>
    <rPh sb="1" eb="2">
      <t>タト</t>
    </rPh>
    <rPh sb="4" eb="7">
      <t>サクネンド</t>
    </rPh>
    <rPh sb="9" eb="11">
      <t>シンガタ</t>
    </rPh>
    <rPh sb="19" eb="21">
      <t>カンセン</t>
    </rPh>
    <rPh sb="21" eb="23">
      <t>カクダイ</t>
    </rPh>
    <rPh sb="24" eb="25">
      <t>トモナ</t>
    </rPh>
    <rPh sb="26" eb="29">
      <t>セカイテキ</t>
    </rPh>
    <rPh sb="34" eb="35">
      <t>タカ</t>
    </rPh>
    <rPh sb="38" eb="39">
      <t>フ</t>
    </rPh>
    <rPh sb="46" eb="48">
      <t>ギジュツ</t>
    </rPh>
    <rPh sb="49" eb="51">
      <t>エンカク</t>
    </rPh>
    <rPh sb="51" eb="53">
      <t>イリョウ</t>
    </rPh>
    <rPh sb="54" eb="55">
      <t>カカ</t>
    </rPh>
    <rPh sb="56" eb="58">
      <t>ニホン</t>
    </rPh>
    <rPh sb="58" eb="60">
      <t>キギョウ</t>
    </rPh>
    <rPh sb="61" eb="63">
      <t>セイヒン</t>
    </rPh>
    <rPh sb="69" eb="72">
      <t>アイテコク</t>
    </rPh>
    <rPh sb="72" eb="75">
      <t>ホケンショウ</t>
    </rPh>
    <rPh sb="76" eb="78">
      <t>ダイガク</t>
    </rPh>
    <rPh sb="78" eb="80">
      <t>ビョウイン</t>
    </rPh>
    <rPh sb="81" eb="84">
      <t>カンケイシャ</t>
    </rPh>
    <rPh sb="85" eb="87">
      <t>ショウカイ</t>
    </rPh>
    <rPh sb="89" eb="90">
      <t>タカ</t>
    </rPh>
    <rPh sb="91" eb="93">
      <t>ヒョウカ</t>
    </rPh>
    <rPh sb="94" eb="95">
      <t>エ</t>
    </rPh>
    <rPh sb="96" eb="99">
      <t>ケイゾクテキ</t>
    </rPh>
    <rPh sb="100" eb="102">
      <t>キョウリョク</t>
    </rPh>
    <rPh sb="103" eb="105">
      <t>キボウ</t>
    </rPh>
    <rPh sb="111" eb="113">
      <t>シャカイ</t>
    </rPh>
    <rPh sb="118" eb="120">
      <t>ハンエイ</t>
    </rPh>
    <rPh sb="122" eb="123">
      <t>ワ</t>
    </rPh>
    <rPh sb="124" eb="125">
      <t>クニ</t>
    </rPh>
    <rPh sb="125" eb="127">
      <t>キギョウ</t>
    </rPh>
    <rPh sb="128" eb="130">
      <t>シエン</t>
    </rPh>
    <rPh sb="131" eb="134">
      <t>コウカテキ</t>
    </rPh>
    <rPh sb="135" eb="137">
      <t>ジッシ</t>
    </rPh>
    <rPh sb="142" eb="144">
      <t>ハンダン</t>
    </rPh>
    <phoneticPr fontId="5"/>
  </si>
  <si>
    <t>　我が国の健康・医療関連産業の国際展開を推進するにあたり、相手国の医療関係者との関係構築が重要であるところ、現地のキーパーソンの特定・関係構築が二国間の協力の枠組みのもとで効果的に図られることから、国が実施することが適当である。</t>
    <rPh sb="54" eb="56">
      <t>ゲンチ</t>
    </rPh>
    <rPh sb="64" eb="66">
      <t>トクテイ</t>
    </rPh>
    <rPh sb="67" eb="69">
      <t>カンケイ</t>
    </rPh>
    <rPh sb="69" eb="71">
      <t>コウチク</t>
    </rPh>
    <rPh sb="86" eb="89">
      <t>コウカテキ</t>
    </rPh>
    <rPh sb="90" eb="91">
      <t>ハカ</t>
    </rPh>
    <rPh sb="99" eb="100">
      <t>クニ</t>
    </rPh>
    <rPh sb="101" eb="103">
      <t>ジッシ</t>
    </rPh>
    <rPh sb="108" eb="110">
      <t>テキトウ</t>
    </rPh>
    <phoneticPr fontId="5"/>
  </si>
  <si>
    <t>　上述の通り、国際展開にあたって重要な相手国関係者との関係構築に注力した取組であり、必要かつ適切な事業と判断できる。関係構築後の個別案件の支援は連携する関係各省が担っており、政策体系における内閣官房の役割を踏まえると優先度の高い事業である。</t>
    <rPh sb="1" eb="3">
      <t>ジョウジュツ</t>
    </rPh>
    <rPh sb="4" eb="5">
      <t>トオ</t>
    </rPh>
    <rPh sb="7" eb="9">
      <t>コクサイ</t>
    </rPh>
    <rPh sb="9" eb="11">
      <t>テンカイ</t>
    </rPh>
    <rPh sb="16" eb="18">
      <t>ジュウヨウ</t>
    </rPh>
    <rPh sb="19" eb="22">
      <t>アイテコク</t>
    </rPh>
    <rPh sb="22" eb="25">
      <t>カンケイシャ</t>
    </rPh>
    <rPh sb="27" eb="29">
      <t>カンケイ</t>
    </rPh>
    <rPh sb="29" eb="31">
      <t>コウチク</t>
    </rPh>
    <rPh sb="32" eb="34">
      <t>チュウリョク</t>
    </rPh>
    <rPh sb="36" eb="37">
      <t>ト</t>
    </rPh>
    <rPh sb="37" eb="38">
      <t>ク</t>
    </rPh>
    <rPh sb="42" eb="44">
      <t>ヒツヨウ</t>
    </rPh>
    <rPh sb="46" eb="48">
      <t>テキセツ</t>
    </rPh>
    <rPh sb="49" eb="51">
      <t>ジギョウ</t>
    </rPh>
    <rPh sb="52" eb="54">
      <t>ハンダン</t>
    </rPh>
    <rPh sb="58" eb="60">
      <t>カンケイ</t>
    </rPh>
    <rPh sb="60" eb="62">
      <t>コウチク</t>
    </rPh>
    <rPh sb="62" eb="63">
      <t>ゴ</t>
    </rPh>
    <rPh sb="64" eb="66">
      <t>コベツ</t>
    </rPh>
    <rPh sb="66" eb="68">
      <t>アンケン</t>
    </rPh>
    <rPh sb="69" eb="71">
      <t>シエン</t>
    </rPh>
    <rPh sb="72" eb="74">
      <t>レンケイ</t>
    </rPh>
    <rPh sb="76" eb="78">
      <t>カンケイ</t>
    </rPh>
    <rPh sb="78" eb="80">
      <t>カクショウ</t>
    </rPh>
    <rPh sb="81" eb="82">
      <t>ニナ</t>
    </rPh>
    <rPh sb="87" eb="89">
      <t>セイサク</t>
    </rPh>
    <rPh sb="89" eb="91">
      <t>タイケイ</t>
    </rPh>
    <rPh sb="95" eb="97">
      <t>ナイカク</t>
    </rPh>
    <rPh sb="97" eb="99">
      <t>カンボウ</t>
    </rPh>
    <rPh sb="100" eb="102">
      <t>ヤクワリ</t>
    </rPh>
    <rPh sb="103" eb="104">
      <t>フ</t>
    </rPh>
    <rPh sb="108" eb="111">
      <t>ユウセンド</t>
    </rPh>
    <rPh sb="112" eb="113">
      <t>タカ</t>
    </rPh>
    <rPh sb="114" eb="116">
      <t>ジギョウ</t>
    </rPh>
    <phoneticPr fontId="5"/>
  </si>
  <si>
    <t>無</t>
  </si>
  <si>
    <t>　昨年度の事業ではそれぞれ複数回のイベントを開催し、各回で十数名を超える出席者と活発な質疑を交わすなど、相手国のキーパーソンのみならず幅広い関係者との関係構築に貢献しており、単位当たりコストは妥当と考える。</t>
    <rPh sb="1" eb="4">
      <t>サクネンド</t>
    </rPh>
    <rPh sb="5" eb="7">
      <t>ジギョウ</t>
    </rPh>
    <rPh sb="13" eb="16">
      <t>フクスウカイ</t>
    </rPh>
    <rPh sb="22" eb="24">
      <t>カイサイ</t>
    </rPh>
    <rPh sb="26" eb="28">
      <t>カクカイ</t>
    </rPh>
    <rPh sb="29" eb="30">
      <t>ジュッ</t>
    </rPh>
    <rPh sb="30" eb="32">
      <t>スウメイ</t>
    </rPh>
    <rPh sb="33" eb="34">
      <t>コ</t>
    </rPh>
    <rPh sb="36" eb="39">
      <t>シュッセキシャ</t>
    </rPh>
    <rPh sb="40" eb="42">
      <t>カッパツ</t>
    </rPh>
    <rPh sb="43" eb="45">
      <t>シツギ</t>
    </rPh>
    <rPh sb="46" eb="47">
      <t>カ</t>
    </rPh>
    <rPh sb="52" eb="55">
      <t>アイテコク</t>
    </rPh>
    <rPh sb="67" eb="69">
      <t>ハバヒロ</t>
    </rPh>
    <rPh sb="70" eb="72">
      <t>カンケイ</t>
    </rPh>
    <rPh sb="72" eb="73">
      <t>シャ</t>
    </rPh>
    <rPh sb="75" eb="77">
      <t>カンケイ</t>
    </rPh>
    <rPh sb="77" eb="79">
      <t>コウチク</t>
    </rPh>
    <rPh sb="80" eb="82">
      <t>コウケン</t>
    </rPh>
    <rPh sb="87" eb="89">
      <t>タンイ</t>
    </rPh>
    <rPh sb="89" eb="90">
      <t>ア</t>
    </rPh>
    <rPh sb="96" eb="98">
      <t>ダトウ</t>
    </rPh>
    <rPh sb="99" eb="100">
      <t>カンガ</t>
    </rPh>
    <phoneticPr fontId="5"/>
  </si>
  <si>
    <t>　国際展開にあたって重要かつ我が国政府の関与が重要な、相手国との関係構築に注力して取り組んでいることから、目的に即し真に必要なものに限定されていると言える。</t>
    <rPh sb="1" eb="3">
      <t>コクサイ</t>
    </rPh>
    <rPh sb="3" eb="5">
      <t>テンカイ</t>
    </rPh>
    <rPh sb="10" eb="12">
      <t>ジュウヨウ</t>
    </rPh>
    <rPh sb="37" eb="39">
      <t>チュウリョク</t>
    </rPh>
    <rPh sb="41" eb="42">
      <t>ト</t>
    </rPh>
    <rPh sb="43" eb="44">
      <t>ク</t>
    </rPh>
    <rPh sb="53" eb="55">
      <t>モクテキ</t>
    </rPh>
    <rPh sb="56" eb="57">
      <t>ソク</t>
    </rPh>
    <rPh sb="58" eb="59">
      <t>シン</t>
    </rPh>
    <rPh sb="60" eb="62">
      <t>ヒツヨウ</t>
    </rPh>
    <rPh sb="66" eb="68">
      <t>ゲンテイ</t>
    </rPh>
    <rPh sb="74" eb="75">
      <t>イ</t>
    </rPh>
    <phoneticPr fontId="5"/>
  </si>
  <si>
    <t>　我が国政府の関与が重要な相手国との関係構築以降は、各企業が自ら事業展開を行っており、適切な負担関係と判断できる。</t>
    <rPh sb="1" eb="2">
      <t>ワ</t>
    </rPh>
    <rPh sb="3" eb="4">
      <t>クニ</t>
    </rPh>
    <rPh sb="4" eb="6">
      <t>セイフ</t>
    </rPh>
    <rPh sb="7" eb="9">
      <t>カンヨ</t>
    </rPh>
    <rPh sb="10" eb="12">
      <t>ジュウヨウ</t>
    </rPh>
    <rPh sb="13" eb="16">
      <t>アイテコク</t>
    </rPh>
    <rPh sb="18" eb="20">
      <t>カンケイ</t>
    </rPh>
    <rPh sb="20" eb="22">
      <t>コウチク</t>
    </rPh>
    <rPh sb="22" eb="24">
      <t>イコウ</t>
    </rPh>
    <rPh sb="26" eb="29">
      <t>カクキギョウ</t>
    </rPh>
    <rPh sb="30" eb="31">
      <t>ミズカ</t>
    </rPh>
    <rPh sb="32" eb="34">
      <t>ジギョウ</t>
    </rPh>
    <rPh sb="34" eb="36">
      <t>テンカイ</t>
    </rPh>
    <rPh sb="37" eb="38">
      <t>オコナ</t>
    </rPh>
    <rPh sb="43" eb="45">
      <t>テキセツ</t>
    </rPh>
    <rPh sb="46" eb="48">
      <t>フタン</t>
    </rPh>
    <rPh sb="48" eb="50">
      <t>カンケイ</t>
    </rPh>
    <rPh sb="51" eb="53">
      <t>ハンダン</t>
    </rPh>
    <phoneticPr fontId="5"/>
  </si>
  <si>
    <t>　相手国関係者に我が国企業の製品の現物をもとにデモンストレーションを行う場合は対面での開催、より多くの関係者への紹介のためにはオンライン開催とするなど、ターゲットとする聴衆や目的に応じた開催方法を選定する等、コスト削減や効率化等に努めている。</t>
    <rPh sb="1" eb="4">
      <t>アイテコク</t>
    </rPh>
    <rPh sb="4" eb="7">
      <t>カンケイシャ</t>
    </rPh>
    <rPh sb="8" eb="9">
      <t>ワ</t>
    </rPh>
    <rPh sb="10" eb="11">
      <t>クニ</t>
    </rPh>
    <rPh sb="11" eb="13">
      <t>キギョウ</t>
    </rPh>
    <rPh sb="14" eb="16">
      <t>セイヒン</t>
    </rPh>
    <rPh sb="17" eb="19">
      <t>ゲンブツ</t>
    </rPh>
    <rPh sb="34" eb="35">
      <t>オコナ</t>
    </rPh>
    <rPh sb="36" eb="38">
      <t>バアイ</t>
    </rPh>
    <rPh sb="39" eb="41">
      <t>タイメン</t>
    </rPh>
    <rPh sb="43" eb="45">
      <t>カイサイ</t>
    </rPh>
    <rPh sb="48" eb="49">
      <t>オオ</t>
    </rPh>
    <rPh sb="51" eb="54">
      <t>カンケイシャ</t>
    </rPh>
    <rPh sb="56" eb="58">
      <t>ショウカイ</t>
    </rPh>
    <rPh sb="68" eb="70">
      <t>カイサイ</t>
    </rPh>
    <rPh sb="84" eb="86">
      <t>チョウシュウ</t>
    </rPh>
    <rPh sb="87" eb="89">
      <t>モクテキ</t>
    </rPh>
    <rPh sb="90" eb="91">
      <t>オウ</t>
    </rPh>
    <rPh sb="93" eb="95">
      <t>カイサイ</t>
    </rPh>
    <rPh sb="95" eb="97">
      <t>ホウホウ</t>
    </rPh>
    <rPh sb="98" eb="100">
      <t>センテイ</t>
    </rPh>
    <rPh sb="102" eb="103">
      <t>ナド</t>
    </rPh>
    <phoneticPr fontId="5"/>
  </si>
  <si>
    <t>　他の方法として官民ミッションの派遣が考えられるが、テーマと関係者を絞ってピンポイントで関係構築に繋げられていることから、より効果的に実施できている。</t>
    <rPh sb="1" eb="2">
      <t>タ</t>
    </rPh>
    <rPh sb="3" eb="5">
      <t>ホウホウ</t>
    </rPh>
    <rPh sb="8" eb="10">
      <t>カンミン</t>
    </rPh>
    <rPh sb="16" eb="18">
      <t>ハケン</t>
    </rPh>
    <rPh sb="19" eb="20">
      <t>カンガ</t>
    </rPh>
    <rPh sb="30" eb="33">
      <t>カンケイシャ</t>
    </rPh>
    <rPh sb="34" eb="35">
      <t>シボ</t>
    </rPh>
    <rPh sb="44" eb="46">
      <t>カンケイ</t>
    </rPh>
    <rPh sb="46" eb="48">
      <t>コウチク</t>
    </rPh>
    <rPh sb="49" eb="50">
      <t>ツナ</t>
    </rPh>
    <rPh sb="63" eb="66">
      <t>コウカテキ</t>
    </rPh>
    <rPh sb="67" eb="69">
      <t>ジッシ</t>
    </rPh>
    <phoneticPr fontId="5"/>
  </si>
  <si>
    <t>　令和3年度は、本事業では、下記調査を実施。
（１）健康・医療に関する成長戦略の推進に係る国際展開の支援の推進等についての総合調整と、「アジア健康構想」や「アフリカ健康構想」の推進等に関する調査
（２）グローバルヘルス戦略の推進にあたり、途上国のユニバーサル・ヘルス・カバレッジ達成の推進に資する好事例の収集・分析を含む調査
　令和4年度以降は、
（１）（２）については、引き続き当事業にて実施する。</t>
    <phoneticPr fontId="5"/>
  </si>
  <si>
    <t>健康・医療関連産業の国際展開事業数（変更理由：令和3年にKPIが改定されたことを踏まえ、施策とKPIを統一することで成果目標の明確化を図る為）</t>
    <rPh sb="0" eb="2">
      <t>ケンコウ</t>
    </rPh>
    <rPh sb="3" eb="5">
      <t>イリョウ</t>
    </rPh>
    <rPh sb="5" eb="7">
      <t>カンレン</t>
    </rPh>
    <rPh sb="7" eb="9">
      <t>サンギョウ</t>
    </rPh>
    <rPh sb="10" eb="12">
      <t>コクサイ</t>
    </rPh>
    <rPh sb="12" eb="14">
      <t>テンカイ</t>
    </rPh>
    <rPh sb="14" eb="16">
      <t>ジギョウ</t>
    </rPh>
    <rPh sb="16" eb="17">
      <t>スウ</t>
    </rPh>
    <rPh sb="18" eb="20">
      <t>ヘンコウ</t>
    </rPh>
    <rPh sb="20" eb="22">
      <t>リユウ</t>
    </rPh>
    <rPh sb="23" eb="25">
      <t>レイワ</t>
    </rPh>
    <rPh sb="26" eb="27">
      <t>ネン</t>
    </rPh>
    <rPh sb="32" eb="34">
      <t>カイテイ</t>
    </rPh>
    <rPh sb="40" eb="41">
      <t>フ</t>
    </rPh>
    <rPh sb="44" eb="45">
      <t>セ</t>
    </rPh>
    <rPh sb="45" eb="46">
      <t>サク</t>
    </rPh>
    <rPh sb="51" eb="53">
      <t>トウイツ</t>
    </rPh>
    <rPh sb="58" eb="60">
      <t>セイカ</t>
    </rPh>
    <rPh sb="60" eb="62">
      <t>モクヒョウ</t>
    </rPh>
    <rPh sb="63" eb="66">
      <t>メイカクカ</t>
    </rPh>
    <rPh sb="67" eb="68">
      <t>ハカ</t>
    </rPh>
    <rPh sb="69" eb="70">
      <t>タメ</t>
    </rPh>
    <phoneticPr fontId="5"/>
  </si>
  <si>
    <t>・健康・医療関連産業の国際展開事業数</t>
    <phoneticPr fontId="5"/>
  </si>
  <si>
    <t>医療機器・医薬品の海外市場規模（変更理由：令和3年にKPIが改定されたことを踏まえ、施策とKPIを統一することで成果目標の明確化を図る為）</t>
    <phoneticPr fontId="5"/>
  </si>
  <si>
    <t>　主に総合評価落札方式による一般競争契約を実施しており、一部案件を除いて二社以上が応札していることから、競争性が確保されていると判断できる。一社応札への対応として、既に活用済みではあるが、会計課から発行されている今後の入札予定案件について漏れなく記載し、その上で下見積りを依頼した業者への周知を徹底する等、今後の入札に向けて改善を図る。</t>
    <rPh sb="1" eb="2">
      <t>オモ</t>
    </rPh>
    <rPh sb="14" eb="16">
      <t>イッパン</t>
    </rPh>
    <rPh sb="16" eb="18">
      <t>キョウソウ</t>
    </rPh>
    <rPh sb="18" eb="20">
      <t>ケイヤク</t>
    </rPh>
    <rPh sb="28" eb="30">
      <t>イチブ</t>
    </rPh>
    <rPh sb="30" eb="32">
      <t>アンケン</t>
    </rPh>
    <rPh sb="33" eb="34">
      <t>ノゾ</t>
    </rPh>
    <rPh sb="36" eb="40">
      <t>ニシャイジョウ</t>
    </rPh>
    <rPh sb="41" eb="43">
      <t>オウサツ</t>
    </rPh>
    <rPh sb="52" eb="55">
      <t>キョウソウセイ</t>
    </rPh>
    <rPh sb="56" eb="58">
      <t>カクホ</t>
    </rPh>
    <rPh sb="64" eb="66">
      <t>ハンダン</t>
    </rPh>
    <rPh sb="76" eb="78">
      <t>タイオウ</t>
    </rPh>
    <rPh sb="82" eb="83">
      <t>スデ</t>
    </rPh>
    <rPh sb="84" eb="86">
      <t>カツヨウ</t>
    </rPh>
    <rPh sb="86" eb="87">
      <t>ズ</t>
    </rPh>
    <rPh sb="94" eb="97">
      <t>カイケイカ</t>
    </rPh>
    <rPh sb="99" eb="101">
      <t>ハッコウ</t>
    </rPh>
    <rPh sb="106" eb="108">
      <t>コンゴ</t>
    </rPh>
    <rPh sb="109" eb="111">
      <t>ニュウサツ</t>
    </rPh>
    <rPh sb="111" eb="113">
      <t>ヨテイ</t>
    </rPh>
    <rPh sb="113" eb="115">
      <t>アンケン</t>
    </rPh>
    <rPh sb="119" eb="120">
      <t>モ</t>
    </rPh>
    <rPh sb="123" eb="125">
      <t>キサイ</t>
    </rPh>
    <rPh sb="129" eb="130">
      <t>ウエ</t>
    </rPh>
    <rPh sb="131" eb="132">
      <t>シタ</t>
    </rPh>
    <rPh sb="132" eb="134">
      <t>ミツモ</t>
    </rPh>
    <rPh sb="136" eb="138">
      <t>イライ</t>
    </rPh>
    <rPh sb="140" eb="142">
      <t>ギョウシャ</t>
    </rPh>
    <rPh sb="144" eb="146">
      <t>シュウチ</t>
    </rPh>
    <rPh sb="147" eb="149">
      <t>テッテイ</t>
    </rPh>
    <rPh sb="151" eb="152">
      <t>ナド</t>
    </rPh>
    <rPh sb="153" eb="155">
      <t>コンゴ</t>
    </rPh>
    <phoneticPr fontId="5"/>
  </si>
  <si>
    <t>株式会社日刊工業新聞社</t>
    <phoneticPr fontId="5"/>
  </si>
  <si>
    <t xml:space="preserve">特許業務法人浅村特許事務所 </t>
    <phoneticPr fontId="5"/>
  </si>
  <si>
    <t>-</t>
    <phoneticPr fontId="5"/>
  </si>
  <si>
    <t>兆円</t>
    <rPh sb="0" eb="2">
      <t>チョウエン</t>
    </rPh>
    <phoneticPr fontId="5"/>
  </si>
  <si>
    <t>・医療機器・医薬品の海外市場規模（※令和3年度の数値は令和4年6月8日時点で公表されていない）</t>
    <rPh sb="1" eb="3">
      <t>イリョウ</t>
    </rPh>
    <rPh sb="3" eb="5">
      <t>キキ</t>
    </rPh>
    <rPh sb="6" eb="9">
      <t>イヤクヒン</t>
    </rPh>
    <rPh sb="10" eb="12">
      <t>カイガイ</t>
    </rPh>
    <rPh sb="12" eb="14">
      <t>シジョウ</t>
    </rPh>
    <rPh sb="14" eb="16">
      <t>キボ</t>
    </rPh>
    <rPh sb="18" eb="20">
      <t>レイワ</t>
    </rPh>
    <rPh sb="21" eb="23">
      <t>ネンド</t>
    </rPh>
    <rPh sb="24" eb="26">
      <t>スウチ</t>
    </rPh>
    <rPh sb="27" eb="29">
      <t>レイワ</t>
    </rPh>
    <rPh sb="30" eb="31">
      <t>ネン</t>
    </rPh>
    <rPh sb="32" eb="33">
      <t>ガツ</t>
    </rPh>
    <rPh sb="34" eb="35">
      <t>ニチ</t>
    </rPh>
    <rPh sb="35" eb="37">
      <t>ジテン</t>
    </rPh>
    <rPh sb="38" eb="40">
      <t>コウヒョウ</t>
    </rPh>
    <phoneticPr fontId="5"/>
  </si>
  <si>
    <t>-</t>
    <phoneticPr fontId="5"/>
  </si>
  <si>
    <t>-</t>
    <phoneticPr fontId="5"/>
  </si>
  <si>
    <t>100/5</t>
    <phoneticPr fontId="5"/>
  </si>
  <si>
    <t>97.2/4</t>
    <phoneticPr fontId="5"/>
  </si>
  <si>
    <t xml:space="preserve">事業目的達成のため、次の調査等を行う。
（１）「アジア健康構想」や「アフリカ健康構想」のもと、我が国の健康・医療関連産業の国際展開に向けた各国政府及び医療等関係者との協力関係構築に向けた調査等を実施。
（２）グローバルヘルス戦略の推進にあたり、途上国のユニバーサル・ヘルス・カバレッジ達成の推進に資する好事例の収集・分析を含む調査や、2023年のG7議長国および国連UHCハイレベル会合、SDGサミットなどの機会をとらえた国際的な発信に取り組む。 
</t>
    <phoneticPr fontId="5"/>
  </si>
  <si>
    <t>調査に必要な経費（百万円）　／　調査実施件数（本）　　　　　　　　　　　　</t>
    <rPh sb="9" eb="11">
      <t>ヒャクマン</t>
    </rPh>
    <phoneticPr fontId="5"/>
  </si>
  <si>
    <t>我が国の健康・医療関連産業の国際展開促進、国際社会の安定及び我が国の安全性向上</t>
    <rPh sb="0" eb="1">
      <t>ワ</t>
    </rPh>
    <rPh sb="2" eb="3">
      <t>クニ</t>
    </rPh>
    <rPh sb="4" eb="6">
      <t>ケンコウ</t>
    </rPh>
    <rPh sb="7" eb="9">
      <t>イリョウ</t>
    </rPh>
    <rPh sb="9" eb="11">
      <t>カンレン</t>
    </rPh>
    <rPh sb="11" eb="13">
      <t>サンギョウ</t>
    </rPh>
    <rPh sb="14" eb="16">
      <t>コクサイ</t>
    </rPh>
    <rPh sb="16" eb="18">
      <t>テンカイ</t>
    </rPh>
    <rPh sb="18" eb="20">
      <t>ソクシン</t>
    </rPh>
    <rPh sb="21" eb="23">
      <t>コクサイ</t>
    </rPh>
    <rPh sb="23" eb="25">
      <t>シャカイ</t>
    </rPh>
    <rPh sb="26" eb="28">
      <t>アンテイ</t>
    </rPh>
    <rPh sb="28" eb="29">
      <t>オヨ</t>
    </rPh>
    <rPh sb="30" eb="31">
      <t>ワ</t>
    </rPh>
    <rPh sb="32" eb="33">
      <t>クニ</t>
    </rPh>
    <rPh sb="34" eb="37">
      <t>アンゼンセイ</t>
    </rPh>
    <rPh sb="37" eb="39">
      <t>コウジョウ</t>
    </rPh>
    <phoneticPr fontId="5"/>
  </si>
  <si>
    <t>引き続き、効果的･効率的な事業の実施に努めることとし、予算の適切かつ効率的な執行に努めること。</t>
    <phoneticPr fontId="5"/>
  </si>
  <si>
    <t>所見の通り、引き続き、事業の適切な進捗管理、予算の効率的かつ適正な執行に努めることとする。</t>
  </si>
  <si>
    <t>参事官　宮原光穂</t>
    <phoneticPr fontId="5"/>
  </si>
  <si>
    <t>健康・医療戦略の推進に必要な経費</t>
    <phoneticPr fontId="5"/>
  </si>
  <si>
    <t>重要政策推進枠　30</t>
    <rPh sb="0" eb="2">
      <t>ジュウヨウ</t>
    </rPh>
    <rPh sb="2" eb="4">
      <t>セイサク</t>
    </rPh>
    <rPh sb="4" eb="6">
      <t>スイシン</t>
    </rPh>
    <rPh sb="6" eb="7">
      <t>ワク</t>
    </rPh>
    <phoneticPr fontId="5"/>
  </si>
  <si>
    <t xml:space="preserve">株式会社エヌ・ティ・ティ・データ経営研究所 </t>
    <phoneticPr fontId="5"/>
  </si>
  <si>
    <t>A. 株式会社エヌ・ティ・ティ・データ経営研究所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</si>
</sst>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xdr:colOff>
      <xdr:row>97</xdr:row>
      <xdr:rowOff>0</xdr:rowOff>
    </xdr:from>
    <xdr:to>
      <xdr:col>14</xdr:col>
      <xdr:colOff>145059</xdr:colOff>
      <xdr:row>98</xdr:row>
      <xdr:rowOff>237902</xdr:rowOff>
    </xdr:to>
    <xdr:sp macro="" textlink="">
      <xdr:nvSpPr>
        <xdr:cNvPr id="2" name="正方形/長方形 1"/>
        <xdr:cNvSpPr/>
      </xdr:nvSpPr>
      <xdr:spPr bwMode="auto">
        <a:xfrm>
          <a:off x="1210236" y="38200853"/>
          <a:ext cx="1758705" cy="58528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latin typeface="+mn-ea"/>
              <a:ea typeface="+mn-ea"/>
            </a:rPr>
            <a:t>99.6</a:t>
          </a:r>
          <a:r>
            <a:rPr kumimoji="1" lang="ja-JP" altLang="en-US" sz="1100">
              <a:solidFill>
                <a:sysClr val="windowText" lastClr="000000"/>
              </a:solidFill>
            </a:rPr>
            <a:t>百万円</a:t>
          </a:r>
        </a:p>
      </xdr:txBody>
    </xdr:sp>
    <xdr:clientData/>
  </xdr:twoCellAnchor>
  <xdr:twoCellAnchor>
    <xdr:from>
      <xdr:col>11</xdr:col>
      <xdr:colOff>78442</xdr:colOff>
      <xdr:row>106</xdr:row>
      <xdr:rowOff>179278</xdr:rowOff>
    </xdr:from>
    <xdr:to>
      <xdr:col>49</xdr:col>
      <xdr:colOff>181217</xdr:colOff>
      <xdr:row>110</xdr:row>
      <xdr:rowOff>224099</xdr:rowOff>
    </xdr:to>
    <xdr:grpSp>
      <xdr:nvGrpSpPr>
        <xdr:cNvPr id="22" name="グループ化 21"/>
        <xdr:cNvGrpSpPr/>
      </xdr:nvGrpSpPr>
      <xdr:grpSpPr>
        <a:xfrm>
          <a:off x="2297207" y="45697572"/>
          <a:ext cx="7767598" cy="1434351"/>
          <a:chOff x="2138052" y="49592362"/>
          <a:chExt cx="7975405" cy="1461729"/>
        </a:xfrm>
      </xdr:grpSpPr>
      <xdr:sp macro="" textlink="">
        <xdr:nvSpPr>
          <xdr:cNvPr id="23" name="正方形/長方形 22"/>
          <xdr:cNvSpPr/>
        </xdr:nvSpPr>
        <xdr:spPr bwMode="auto">
          <a:xfrm>
            <a:off x="3130314" y="49931961"/>
            <a:ext cx="6983143"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Ｃ　</a:t>
            </a:r>
            <a:r>
              <a:rPr lang="ja-JP" altLang="en-US" sz="1100">
                <a:solidFill>
                  <a:schemeClr val="tx1"/>
                </a:solidFill>
                <a:effectLst/>
                <a:latin typeface="+mn-lt"/>
                <a:ea typeface="+mn-ea"/>
                <a:cs typeface="+mn-cs"/>
              </a:rPr>
              <a:t>有限責任監査法人トーマツ　／　</a:t>
            </a:r>
            <a:r>
              <a:rPr lang="en-US" altLang="ja-JP" sz="1100">
                <a:solidFill>
                  <a:schemeClr val="tx1"/>
                </a:solidFill>
                <a:effectLst/>
                <a:latin typeface="+mn-lt"/>
                <a:ea typeface="+mn-ea"/>
                <a:cs typeface="+mn-cs"/>
              </a:rPr>
              <a:t>28.1</a:t>
            </a:r>
            <a:r>
              <a:rPr kumimoji="1" lang="ja-JP" altLang="en-US" sz="1100">
                <a:solidFill>
                  <a:schemeClr val="tx1"/>
                </a:solidFill>
              </a:rPr>
              <a:t>百万円</a:t>
            </a:r>
          </a:p>
        </xdr:txBody>
      </xdr:sp>
      <xdr:sp macro="" textlink="">
        <xdr:nvSpPr>
          <xdr:cNvPr id="24" name="テキスト ボックス 23"/>
          <xdr:cNvSpPr txBox="1"/>
        </xdr:nvSpPr>
        <xdr:spPr bwMode="auto">
          <a:xfrm>
            <a:off x="3095016" y="49592362"/>
            <a:ext cx="3285845"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cxnSp macro="">
        <xdr:nvCxnSpPr>
          <xdr:cNvPr id="25" name="直線矢印コネクタ 24"/>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大かっこ 25"/>
          <xdr:cNvSpPr/>
        </xdr:nvSpPr>
        <xdr:spPr bwMode="auto">
          <a:xfrm>
            <a:off x="3320769" y="50335137"/>
            <a:ext cx="6598786" cy="57613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27" name="テキスト ボックス 26"/>
          <xdr:cNvSpPr txBox="1"/>
        </xdr:nvSpPr>
        <xdr:spPr bwMode="auto">
          <a:xfrm>
            <a:off x="3441354" y="50329126"/>
            <a:ext cx="6336465" cy="724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solidFill>
                  <a:schemeClr val="tx1"/>
                </a:solidFill>
              </a:rPr>
              <a:t>アフリカ有識者による啓発と、関連する本邦製品・サービスの紹介といったヘルスケアビジネスセミナーを実施し、我が国と相手国の関係者（民間事業者、現地日本大使館、先方政府、産業団体、医療関係者等）のネットワーク構築を実施。</a:t>
            </a:r>
            <a:endParaRPr kumimoji="1" lang="en-US" altLang="ja-JP" sz="1050">
              <a:solidFill>
                <a:schemeClr val="tx1"/>
              </a:solidFill>
            </a:endParaRPr>
          </a:p>
          <a:p>
            <a:pPr>
              <a:lnSpc>
                <a:spcPts val="1300"/>
              </a:lnSpc>
            </a:pPr>
            <a:endParaRPr kumimoji="1" lang="ja-JP" altLang="en-US" sz="1050">
              <a:solidFill>
                <a:schemeClr val="tx1"/>
              </a:solidFill>
            </a:endParaRPr>
          </a:p>
        </xdr:txBody>
      </xdr:sp>
    </xdr:grpSp>
    <xdr:clientData/>
  </xdr:twoCellAnchor>
  <xdr:twoCellAnchor>
    <xdr:from>
      <xdr:col>11</xdr:col>
      <xdr:colOff>44824</xdr:colOff>
      <xdr:row>110</xdr:row>
      <xdr:rowOff>302561</xdr:rowOff>
    </xdr:from>
    <xdr:to>
      <xdr:col>49</xdr:col>
      <xdr:colOff>163287</xdr:colOff>
      <xdr:row>113</xdr:row>
      <xdr:rowOff>628929</xdr:rowOff>
    </xdr:to>
    <xdr:grpSp>
      <xdr:nvGrpSpPr>
        <xdr:cNvPr id="28" name="グループ化 27"/>
        <xdr:cNvGrpSpPr/>
      </xdr:nvGrpSpPr>
      <xdr:grpSpPr>
        <a:xfrm>
          <a:off x="2263589" y="47210385"/>
          <a:ext cx="7783286" cy="1368515"/>
          <a:chOff x="2138052" y="49567213"/>
          <a:chExt cx="7991280" cy="1392615"/>
        </a:xfrm>
      </xdr:grpSpPr>
      <xdr:sp macro="" textlink="">
        <xdr:nvSpPr>
          <xdr:cNvPr id="29" name="正方形/長方形 28"/>
          <xdr:cNvSpPr/>
        </xdr:nvSpPr>
        <xdr:spPr bwMode="auto">
          <a:xfrm>
            <a:off x="3130314" y="49931961"/>
            <a:ext cx="6999018"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Ｄ　浅村特許事務所</a:t>
            </a:r>
            <a:r>
              <a:rPr lang="ja-JP" altLang="en-US" sz="1100">
                <a:solidFill>
                  <a:schemeClr val="tx1"/>
                </a:solidFill>
                <a:effectLst/>
                <a:latin typeface="+mn-lt"/>
                <a:ea typeface="+mn-ea"/>
                <a:cs typeface="+mn-cs"/>
              </a:rPr>
              <a:t>　／　</a:t>
            </a:r>
            <a:r>
              <a:rPr lang="en-US" altLang="ja-JP" sz="1100">
                <a:solidFill>
                  <a:schemeClr val="tx1"/>
                </a:solidFill>
                <a:effectLst/>
                <a:latin typeface="+mn-lt"/>
                <a:ea typeface="+mn-ea"/>
                <a:cs typeface="+mn-cs"/>
              </a:rPr>
              <a:t>2.4</a:t>
            </a:r>
            <a:r>
              <a:rPr kumimoji="1" lang="ja-JP" altLang="en-US" sz="1100">
                <a:solidFill>
                  <a:schemeClr val="tx1"/>
                </a:solidFill>
              </a:rPr>
              <a:t>百万円</a:t>
            </a:r>
          </a:p>
        </xdr:txBody>
      </xdr:sp>
      <xdr:sp macro="" textlink="">
        <xdr:nvSpPr>
          <xdr:cNvPr id="30" name="テキスト ボックス 29"/>
          <xdr:cNvSpPr txBox="1"/>
        </xdr:nvSpPr>
        <xdr:spPr bwMode="auto">
          <a:xfrm>
            <a:off x="3095017" y="49567213"/>
            <a:ext cx="3285845" cy="32714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一般競争入札</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最低価格落札方式</a:t>
            </a:r>
            <a:r>
              <a:rPr lang="ja-JP" altLang="ja-JP" sz="1100">
                <a:solidFill>
                  <a:schemeClr val="tx1"/>
                </a:solidFill>
                <a:effectLst/>
                <a:latin typeface="+mn-lt"/>
                <a:ea typeface="+mn-ea"/>
                <a:cs typeface="+mn-cs"/>
              </a:rPr>
              <a:t>）</a:t>
            </a:r>
            <a:r>
              <a:rPr kumimoji="1" lang="en-US" altLang="ja-JP" sz="1100">
                <a:solidFill>
                  <a:schemeClr val="tx1"/>
                </a:solidFill>
              </a:rPr>
              <a:t>】</a:t>
            </a:r>
            <a:endParaRPr kumimoji="1" lang="ja-JP" altLang="en-US" sz="1100">
              <a:solidFill>
                <a:schemeClr val="tx1"/>
              </a:solidFill>
            </a:endParaRPr>
          </a:p>
        </xdr:txBody>
      </xdr:sp>
      <xdr:cxnSp macro="">
        <xdr:nvCxnSpPr>
          <xdr:cNvPr id="31" name="直線矢印コネクタ 30"/>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大かっこ 31"/>
          <xdr:cNvSpPr/>
        </xdr:nvSpPr>
        <xdr:spPr bwMode="auto">
          <a:xfrm>
            <a:off x="3355285" y="50346508"/>
            <a:ext cx="6617901" cy="37203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33" name="テキスト ボックス 32"/>
          <xdr:cNvSpPr txBox="1"/>
        </xdr:nvSpPr>
        <xdr:spPr bwMode="auto">
          <a:xfrm>
            <a:off x="3487377" y="50329126"/>
            <a:ext cx="6508821"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050">
                <a:solidFill>
                  <a:schemeClr val="dk1"/>
                </a:solidFill>
                <a:effectLst/>
                <a:latin typeface="+mn-lt"/>
                <a:ea typeface="+mn-ea"/>
                <a:cs typeface="+mn-cs"/>
              </a:rPr>
              <a:t>「アジア健康構想」および「アフリカ健康構想」ロゴマークの、国内外での商標登録出願および登録に係る事務作業等の実施。</a:t>
            </a:r>
            <a:endParaRPr lang="en-US" altLang="ja-JP" sz="1050">
              <a:solidFill>
                <a:schemeClr val="dk1"/>
              </a:solidFill>
              <a:effectLst/>
              <a:latin typeface="+mn-lt"/>
              <a:ea typeface="+mn-ea"/>
              <a:cs typeface="+mn-cs"/>
            </a:endParaRPr>
          </a:p>
        </xdr:txBody>
      </xdr:sp>
    </xdr:grpSp>
    <xdr:clientData/>
  </xdr:twoCellAnchor>
  <xdr:twoCellAnchor>
    <xdr:from>
      <xdr:col>11</xdr:col>
      <xdr:colOff>56029</xdr:colOff>
      <xdr:row>98</xdr:row>
      <xdr:rowOff>347254</xdr:rowOff>
    </xdr:from>
    <xdr:to>
      <xdr:col>49</xdr:col>
      <xdr:colOff>166180</xdr:colOff>
      <xdr:row>107</xdr:row>
      <xdr:rowOff>84036</xdr:rowOff>
    </xdr:to>
    <xdr:grpSp>
      <xdr:nvGrpSpPr>
        <xdr:cNvPr id="41" name="グループ化 40"/>
        <xdr:cNvGrpSpPr/>
      </xdr:nvGrpSpPr>
      <xdr:grpSpPr>
        <a:xfrm>
          <a:off x="2274794" y="43086489"/>
          <a:ext cx="7774974" cy="2863223"/>
          <a:chOff x="2902324" y="52320557"/>
          <a:chExt cx="7886727" cy="2794984"/>
        </a:xfrm>
      </xdr:grpSpPr>
      <xdr:grpSp>
        <xdr:nvGrpSpPr>
          <xdr:cNvPr id="42" name="グループ化 41"/>
          <xdr:cNvGrpSpPr/>
        </xdr:nvGrpSpPr>
        <xdr:grpSpPr>
          <a:xfrm>
            <a:off x="3832412" y="52320557"/>
            <a:ext cx="6956639" cy="2794984"/>
            <a:chOff x="2614083" y="50014013"/>
            <a:chExt cx="6956639" cy="2794984"/>
          </a:xfrm>
        </xdr:grpSpPr>
        <xdr:grpSp>
          <xdr:nvGrpSpPr>
            <xdr:cNvPr id="44" name="グループ化 43"/>
            <xdr:cNvGrpSpPr/>
          </xdr:nvGrpSpPr>
          <xdr:grpSpPr>
            <a:xfrm>
              <a:off x="2614083" y="50014013"/>
              <a:ext cx="6936441" cy="1586187"/>
              <a:chOff x="2005127" y="242784530"/>
              <a:chExt cx="5021925" cy="2772740"/>
            </a:xfrm>
          </xdr:grpSpPr>
          <xdr:sp macro="" textlink="">
            <xdr:nvSpPr>
              <xdr:cNvPr id="53" name="正方形/長方形 52"/>
              <xdr:cNvSpPr/>
            </xdr:nvSpPr>
            <xdr:spPr bwMode="auto">
              <a:xfrm>
                <a:off x="2036536" y="243350768"/>
                <a:ext cx="4990516" cy="65699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100">
                    <a:solidFill>
                      <a:sysClr val="windowText" lastClr="000000"/>
                    </a:solidFill>
                    <a:effectLst/>
                    <a:latin typeface="+mn-lt"/>
                    <a:ea typeface="+mn-ea"/>
                    <a:cs typeface="+mn-cs"/>
                  </a:rPr>
                  <a:t>A</a:t>
                </a:r>
                <a:r>
                  <a:rPr lang="ja-JP" altLang="en-US" sz="1100">
                    <a:solidFill>
                      <a:sysClr val="windowText" lastClr="000000"/>
                    </a:solidFill>
                    <a:effectLst/>
                    <a:latin typeface="+mn-lt"/>
                    <a:ea typeface="+mn-ea"/>
                    <a:cs typeface="+mn-cs"/>
                  </a:rPr>
                  <a:t>　株式会社エヌ・ティ・ティ・データ経営研究所　／　</a:t>
                </a:r>
                <a:r>
                  <a:rPr lang="en-US" altLang="ja-JP" sz="1100">
                    <a:solidFill>
                      <a:sysClr val="windowText" lastClr="000000"/>
                    </a:solidFill>
                    <a:effectLst/>
                    <a:latin typeface="+mn-lt"/>
                    <a:ea typeface="+mn-ea"/>
                    <a:cs typeface="+mn-cs"/>
                  </a:rPr>
                  <a:t>21.8</a:t>
                </a:r>
                <a:r>
                  <a:rPr kumimoji="1" lang="ja-JP" altLang="en-US" sz="1100">
                    <a:solidFill>
                      <a:sysClr val="windowText" lastClr="000000"/>
                    </a:solidFill>
                  </a:rPr>
                  <a:t>百万円</a:t>
                </a:r>
              </a:p>
            </xdr:txBody>
          </xdr:sp>
          <xdr:sp macro="" textlink="">
            <xdr:nvSpPr>
              <xdr:cNvPr id="54" name="テキスト ボックス 53"/>
              <xdr:cNvSpPr txBox="1"/>
            </xdr:nvSpPr>
            <xdr:spPr bwMode="auto">
              <a:xfrm>
                <a:off x="2245234" y="244050636"/>
                <a:ext cx="4707028" cy="150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ja-JP" altLang="ja-JP" sz="1050">
                    <a:solidFill>
                      <a:schemeClr val="dk1"/>
                    </a:solidFill>
                    <a:effectLst/>
                    <a:latin typeface="+mn-lt"/>
                    <a:ea typeface="+mn-ea"/>
                    <a:cs typeface="+mn-cs"/>
                  </a:rPr>
                  <a:t>アジア健康構想の下、外国人介護人材の受入や民間事業者の海外展開を推進に向け、アジアに紹介すべき「日本的介護」の整理、標準介護</a:t>
                </a:r>
                <a:r>
                  <a:rPr kumimoji="1" lang="en-US" altLang="ja-JP" sz="1050">
                    <a:solidFill>
                      <a:schemeClr val="dk1"/>
                    </a:solidFill>
                    <a:effectLst/>
                    <a:latin typeface="+mn-lt"/>
                    <a:ea typeface="+mn-ea"/>
                    <a:cs typeface="+mn-cs"/>
                  </a:rPr>
                  <a:t>can</a:t>
                </a:r>
                <a:r>
                  <a:rPr kumimoji="1" lang="ja-JP" altLang="ja-JP" sz="1050" baseline="0">
                    <a:solidFill>
                      <a:schemeClr val="dk1"/>
                    </a:solidFill>
                    <a:effectLst/>
                    <a:latin typeface="+mn-lt"/>
                    <a:ea typeface="+mn-ea"/>
                    <a:cs typeface="+mn-cs"/>
                  </a:rPr>
                  <a:t> </a:t>
                </a:r>
                <a:r>
                  <a:rPr kumimoji="1" lang="en-US" altLang="ja-JP" sz="1050">
                    <a:solidFill>
                      <a:schemeClr val="dk1"/>
                    </a:solidFill>
                    <a:effectLst/>
                    <a:latin typeface="+mn-lt"/>
                    <a:ea typeface="+mn-ea"/>
                    <a:cs typeface="+mn-cs"/>
                  </a:rPr>
                  <a:t>do</a:t>
                </a:r>
                <a:r>
                  <a:rPr kumimoji="1" lang="ja-JP" altLang="ja-JP" sz="1050">
                    <a:solidFill>
                      <a:schemeClr val="dk1"/>
                    </a:solidFill>
                    <a:effectLst/>
                    <a:latin typeface="+mn-lt"/>
                    <a:ea typeface="+mn-ea"/>
                    <a:cs typeface="+mn-cs"/>
                  </a:rPr>
                  <a:t>に基づく日本語テストに関する検討、介護事業者の国際展開に係る課題分析等の総合的な調査・検討を実施</a:t>
                </a:r>
                <a:r>
                  <a:rPr lang="ja-JP" altLang="ja-JP" sz="1100">
                    <a:solidFill>
                      <a:schemeClr val="dk1"/>
                    </a:solidFill>
                    <a:effectLst/>
                    <a:latin typeface="+mn-lt"/>
                    <a:ea typeface="+mn-ea"/>
                    <a:cs typeface="+mn-cs"/>
                  </a:rPr>
                  <a:t>。</a:t>
                </a:r>
                <a:endParaRPr lang="ja-JP" altLang="ja-JP">
                  <a:effectLst/>
                </a:endParaRPr>
              </a:p>
            </xdr:txBody>
          </xdr:sp>
          <xdr:sp macro="" textlink="">
            <xdr:nvSpPr>
              <xdr:cNvPr id="55" name="大かっこ 54"/>
              <xdr:cNvSpPr/>
            </xdr:nvSpPr>
            <xdr:spPr bwMode="auto">
              <a:xfrm>
                <a:off x="2187626" y="244097373"/>
                <a:ext cx="4732007" cy="9693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56" name="テキスト ボックス 55"/>
              <xdr:cNvSpPr txBox="1"/>
            </xdr:nvSpPr>
            <xdr:spPr bwMode="auto">
              <a:xfrm>
                <a:off x="2005127" y="242784530"/>
                <a:ext cx="3303631" cy="4601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一般競争入札（総合評価落札方式）</a:t>
                </a:r>
                <a:r>
                  <a:rPr kumimoji="1" lang="en-US" altLang="ja-JP" sz="1100">
                    <a:solidFill>
                      <a:schemeClr val="tx1"/>
                    </a:solidFill>
                    <a:effectLst/>
                    <a:latin typeface="+mn-lt"/>
                    <a:ea typeface="+mn-ea"/>
                    <a:cs typeface="+mn-cs"/>
                  </a:rPr>
                  <a:t>】</a:t>
                </a:r>
                <a:endParaRPr lang="ja-JP" altLang="ja-JP">
                  <a:effectLst/>
                </a:endParaRPr>
              </a:p>
            </xdr:txBody>
          </xdr:sp>
        </xdr:grpSp>
        <xdr:grpSp>
          <xdr:nvGrpSpPr>
            <xdr:cNvPr id="45" name="グループ化 44"/>
            <xdr:cNvGrpSpPr/>
          </xdr:nvGrpSpPr>
          <xdr:grpSpPr>
            <a:xfrm>
              <a:off x="3313400" y="51345329"/>
              <a:ext cx="6257322" cy="1463668"/>
              <a:chOff x="3855201" y="53399197"/>
              <a:chExt cx="5808179" cy="1809542"/>
            </a:xfrm>
          </xdr:grpSpPr>
          <xdr:grpSp>
            <xdr:nvGrpSpPr>
              <xdr:cNvPr id="48" name="グループ化 14"/>
              <xdr:cNvGrpSpPr>
                <a:grpSpLocks/>
              </xdr:cNvGrpSpPr>
            </xdr:nvGrpSpPr>
            <xdr:grpSpPr bwMode="auto">
              <a:xfrm>
                <a:off x="3855201" y="53399197"/>
                <a:ext cx="5799832" cy="1331337"/>
                <a:chOff x="3863084" y="51849785"/>
                <a:chExt cx="5587096" cy="1169769"/>
              </a:xfrm>
            </xdr:grpSpPr>
            <xdr:sp macro="" textlink="">
              <xdr:nvSpPr>
                <xdr:cNvPr id="50" name="正方形/長方形 49"/>
                <xdr:cNvSpPr/>
              </xdr:nvSpPr>
              <xdr:spPr>
                <a:xfrm>
                  <a:off x="3863084" y="52113336"/>
                  <a:ext cx="5587096" cy="33747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ysClr val="windowText" lastClr="000000"/>
                      </a:solidFill>
                      <a:latin typeface="+mn-ea"/>
                      <a:ea typeface="+mn-ea"/>
                    </a:rPr>
                    <a:t>B</a:t>
                  </a:r>
                  <a:r>
                    <a:rPr lang="ja-JP" altLang="en-US">
                      <a:solidFill>
                        <a:sysClr val="windowText" lastClr="000000"/>
                      </a:solidFill>
                      <a:latin typeface="+mn-ea"/>
                      <a:ea typeface="+mn-ea"/>
                    </a:rPr>
                    <a:t>　株式会社　日刊工業新聞社</a:t>
                  </a:r>
                  <a:r>
                    <a:rPr lang="ja-JP" altLang="en-US" sz="1100">
                      <a:solidFill>
                        <a:sysClr val="windowText" lastClr="000000"/>
                      </a:solidFill>
                      <a:effectLst/>
                      <a:latin typeface="+mn-ea"/>
                      <a:ea typeface="+mn-ea"/>
                      <a:cs typeface="+mn-cs"/>
                    </a:rPr>
                    <a:t>　／　</a:t>
                  </a:r>
                  <a:r>
                    <a:rPr lang="en-US" altLang="ja-JP" sz="1100">
                      <a:solidFill>
                        <a:sysClr val="windowText" lastClr="000000"/>
                      </a:solidFill>
                      <a:effectLst/>
                      <a:latin typeface="+mn-ea"/>
                      <a:ea typeface="+mn-ea"/>
                      <a:cs typeface="+mn-cs"/>
                    </a:rPr>
                    <a:t>3.3</a:t>
                  </a:r>
                  <a:r>
                    <a:rPr lang="ja-JP" altLang="en-US" sz="1100">
                      <a:solidFill>
                        <a:sysClr val="windowText" lastClr="000000"/>
                      </a:solidFill>
                      <a:effectLst/>
                      <a:latin typeface="+mn-ea"/>
                      <a:ea typeface="+mn-ea"/>
                      <a:cs typeface="+mn-cs"/>
                    </a:rPr>
                    <a:t>百万円</a:t>
                  </a:r>
                  <a:endParaRPr kumimoji="1" lang="ja-JP" altLang="en-US" sz="1100">
                    <a:solidFill>
                      <a:sysClr val="windowText" lastClr="000000"/>
                    </a:solidFill>
                    <a:latin typeface="+mn-ea"/>
                    <a:ea typeface="+mn-ea"/>
                  </a:endParaRPr>
                </a:p>
              </xdr:txBody>
            </xdr:sp>
            <xdr:sp macro="" textlink="">
              <xdr:nvSpPr>
                <xdr:cNvPr id="51" name="テキスト ボックス 50"/>
                <xdr:cNvSpPr txBox="1"/>
              </xdr:nvSpPr>
              <xdr:spPr>
                <a:xfrm>
                  <a:off x="3919774" y="51849785"/>
                  <a:ext cx="1729059" cy="222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再委託</a:t>
                  </a:r>
                  <a:r>
                    <a:rPr kumimoji="1" lang="en-US" altLang="ja-JP" sz="1100"/>
                    <a:t>】</a:t>
                  </a:r>
                  <a:endParaRPr kumimoji="1" lang="ja-JP" altLang="en-US" sz="1100"/>
                </a:p>
              </xdr:txBody>
            </xdr:sp>
            <xdr:sp macro="" textlink="">
              <xdr:nvSpPr>
                <xdr:cNvPr id="52" name="大かっこ 51"/>
                <xdr:cNvSpPr/>
              </xdr:nvSpPr>
              <xdr:spPr>
                <a:xfrm>
                  <a:off x="4005890" y="52500651"/>
                  <a:ext cx="5311765" cy="51890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sp macro="" textlink="">
            <xdr:nvSpPr>
              <xdr:cNvPr id="49" name="テキスト ボックス 48"/>
              <xdr:cNvSpPr txBox="1"/>
            </xdr:nvSpPr>
            <xdr:spPr bwMode="auto">
              <a:xfrm>
                <a:off x="4071568" y="54123355"/>
                <a:ext cx="5591812" cy="1085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hangingPunct="0"/>
                <a:r>
                  <a:rPr lang="ja-JP" altLang="en-US" sz="1050">
                    <a:solidFill>
                      <a:schemeClr val="dk1"/>
                    </a:solidFill>
                    <a:effectLst/>
                    <a:latin typeface="+mn-lt"/>
                    <a:ea typeface="+mn-ea"/>
                    <a:cs typeface="+mn-cs"/>
                  </a:rPr>
                  <a:t>国際・アジア健康構想協議会シンポジウムの開催について、シンポジウム運営に係る準備や打合せ、当日の配信業務に関わる業務等の実施。</a:t>
                </a:r>
              </a:p>
              <a:p>
                <a:pPr fontAlgn="base" hangingPunct="0"/>
                <a:endParaRPr lang="ja-JP" altLang="ja-JP" sz="1100">
                  <a:solidFill>
                    <a:schemeClr val="dk1"/>
                  </a:solidFill>
                  <a:effectLst/>
                  <a:latin typeface="+mn-lt"/>
                  <a:ea typeface="+mn-ea"/>
                  <a:cs typeface="+mn-cs"/>
                </a:endParaRPr>
              </a:p>
            </xdr:txBody>
          </xdr:sp>
        </xdr:grpSp>
        <xdr:cxnSp macro="">
          <xdr:nvCxnSpPr>
            <xdr:cNvPr id="47" name="直線コネクタ 46"/>
            <xdr:cNvCxnSpPr/>
          </xdr:nvCxnSpPr>
          <xdr:spPr>
            <a:xfrm flipH="1">
              <a:off x="2713807" y="50719424"/>
              <a:ext cx="1" cy="1019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3" name="直線矢印コネクタ 42"/>
          <xdr:cNvCxnSpPr/>
        </xdr:nvCxnSpPr>
        <xdr:spPr bwMode="auto">
          <a:xfrm>
            <a:off x="2902324" y="52846941"/>
            <a:ext cx="9645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67235</xdr:colOff>
      <xdr:row>114</xdr:row>
      <xdr:rowOff>134489</xdr:rowOff>
    </xdr:from>
    <xdr:to>
      <xdr:col>49</xdr:col>
      <xdr:colOff>205918</xdr:colOff>
      <xdr:row>116</xdr:row>
      <xdr:rowOff>67237</xdr:rowOff>
    </xdr:to>
    <xdr:grpSp>
      <xdr:nvGrpSpPr>
        <xdr:cNvPr id="57" name="グループ化 56"/>
        <xdr:cNvGrpSpPr/>
      </xdr:nvGrpSpPr>
      <xdr:grpSpPr>
        <a:xfrm>
          <a:off x="2286000" y="48756813"/>
          <a:ext cx="7803506" cy="1333483"/>
          <a:chOff x="2138052" y="49592362"/>
          <a:chExt cx="8011741" cy="1329184"/>
        </a:xfrm>
      </xdr:grpSpPr>
      <xdr:sp macro="" textlink="">
        <xdr:nvSpPr>
          <xdr:cNvPr id="58" name="正方形/長方形 57"/>
          <xdr:cNvSpPr/>
        </xdr:nvSpPr>
        <xdr:spPr bwMode="auto">
          <a:xfrm>
            <a:off x="3140034" y="49931961"/>
            <a:ext cx="7009759"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Ｅ　有限責任監査法人トーマツ　／　</a:t>
            </a:r>
            <a:r>
              <a:rPr lang="en-US" altLang="ja-JP">
                <a:solidFill>
                  <a:schemeClr val="tx1"/>
                </a:solidFill>
              </a:rPr>
              <a:t>22.8</a:t>
            </a:r>
            <a:r>
              <a:rPr lang="ja-JP" altLang="en-US">
                <a:solidFill>
                  <a:schemeClr val="tx1"/>
                </a:solidFill>
              </a:rPr>
              <a:t>百万円</a:t>
            </a:r>
          </a:p>
        </xdr:txBody>
      </xdr:sp>
      <xdr:sp macro="" textlink="">
        <xdr:nvSpPr>
          <xdr:cNvPr id="59" name="テキスト ボックス 58"/>
          <xdr:cNvSpPr txBox="1"/>
        </xdr:nvSpPr>
        <xdr:spPr bwMode="auto">
          <a:xfrm>
            <a:off x="3095016" y="49592362"/>
            <a:ext cx="3285845"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一般競争入札（総合評価落札方式）</a:t>
            </a:r>
            <a:r>
              <a:rPr kumimoji="1" lang="en-US" altLang="ja-JP" sz="1100">
                <a:solidFill>
                  <a:schemeClr val="tx1"/>
                </a:solidFill>
                <a:effectLst/>
                <a:latin typeface="+mn-lt"/>
                <a:ea typeface="+mn-ea"/>
                <a:cs typeface="+mn-cs"/>
              </a:rPr>
              <a:t>】</a:t>
            </a:r>
            <a:endParaRPr lang="ja-JP" altLang="ja-JP">
              <a:effectLst/>
            </a:endParaRPr>
          </a:p>
          <a:p>
            <a:endParaRPr kumimoji="1" lang="ja-JP" altLang="en-US" sz="1100">
              <a:solidFill>
                <a:schemeClr val="tx1"/>
              </a:solidFill>
            </a:endParaRPr>
          </a:p>
        </xdr:txBody>
      </xdr:sp>
      <xdr:cxnSp macro="">
        <xdr:nvCxnSpPr>
          <xdr:cNvPr id="60" name="直線矢印コネクタ 59"/>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1" name="大かっこ 60"/>
          <xdr:cNvSpPr/>
        </xdr:nvSpPr>
        <xdr:spPr bwMode="auto">
          <a:xfrm>
            <a:off x="3295151" y="50323467"/>
            <a:ext cx="6654734" cy="41062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62" name="テキスト ボックス 61"/>
          <xdr:cNvSpPr txBox="1"/>
        </xdr:nvSpPr>
        <xdr:spPr bwMode="auto">
          <a:xfrm>
            <a:off x="3392411" y="50306766"/>
            <a:ext cx="6603494" cy="61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050">
                <a:solidFill>
                  <a:schemeClr val="dk1"/>
                </a:solidFill>
                <a:effectLst/>
                <a:latin typeface="+mn-lt"/>
                <a:ea typeface="+mn-ea"/>
                <a:cs typeface="+mn-cs"/>
              </a:rPr>
              <a:t>アジア健康構想</a:t>
            </a:r>
            <a:r>
              <a:rPr kumimoji="1" lang="ja-JP" altLang="en-US" sz="1050">
                <a:solidFill>
                  <a:schemeClr val="dk1"/>
                </a:solidFill>
                <a:effectLst/>
                <a:latin typeface="+mn-lt"/>
                <a:ea typeface="+mn-ea"/>
                <a:cs typeface="+mn-cs"/>
              </a:rPr>
              <a:t>のもと、フィリピンへの</a:t>
            </a:r>
            <a:r>
              <a:rPr kumimoji="1" lang="en-US" altLang="ja-JP" sz="1050">
                <a:solidFill>
                  <a:schemeClr val="dk1"/>
                </a:solidFill>
                <a:effectLst/>
                <a:latin typeface="+mn-lt"/>
                <a:ea typeface="+mn-ea"/>
                <a:cs typeface="+mn-cs"/>
              </a:rPr>
              <a:t>ICT</a:t>
            </a:r>
            <a:r>
              <a:rPr kumimoji="1" lang="ja-JP" altLang="en-US" sz="1050">
                <a:solidFill>
                  <a:schemeClr val="dk1"/>
                </a:solidFill>
                <a:effectLst/>
                <a:latin typeface="+mn-lt"/>
                <a:ea typeface="+mn-ea"/>
                <a:cs typeface="+mn-cs"/>
              </a:rPr>
              <a:t>遠隔医療の普及・展開を見据え、日本で</a:t>
            </a:r>
            <a:r>
              <a:rPr kumimoji="1" lang="en-US" altLang="ja-JP" sz="1050">
                <a:solidFill>
                  <a:schemeClr val="dk1"/>
                </a:solidFill>
                <a:effectLst/>
                <a:latin typeface="+mn-lt"/>
                <a:ea typeface="+mn-ea"/>
                <a:cs typeface="+mn-cs"/>
              </a:rPr>
              <a:t>ICT</a:t>
            </a:r>
            <a:r>
              <a:rPr kumimoji="1" lang="ja-JP" altLang="en-US" sz="1050">
                <a:solidFill>
                  <a:schemeClr val="dk1"/>
                </a:solidFill>
                <a:effectLst/>
                <a:latin typeface="+mn-lt"/>
                <a:ea typeface="+mn-ea"/>
                <a:cs typeface="+mn-cs"/>
              </a:rPr>
              <a:t>遠隔医療の実例について、フィリピン保健省やフィリピン大学に紹介を行った。</a:t>
            </a:r>
            <a:endParaRPr lang="en-US" altLang="ja-JP" sz="1050">
              <a:solidFill>
                <a:schemeClr val="dk1"/>
              </a:solidFill>
              <a:effectLst/>
              <a:latin typeface="+mn-lt"/>
              <a:ea typeface="+mn-ea"/>
              <a:cs typeface="+mn-cs"/>
            </a:endParaRPr>
          </a:p>
        </xdr:txBody>
      </xdr:sp>
    </xdr:grpSp>
    <xdr:clientData/>
  </xdr:twoCellAnchor>
  <xdr:twoCellAnchor>
    <xdr:from>
      <xdr:col>11</xdr:col>
      <xdr:colOff>45835</xdr:colOff>
      <xdr:row>98</xdr:row>
      <xdr:rowOff>212912</xdr:rowOff>
    </xdr:from>
    <xdr:to>
      <xdr:col>11</xdr:col>
      <xdr:colOff>56029</xdr:colOff>
      <xdr:row>118</xdr:row>
      <xdr:rowOff>190500</xdr:rowOff>
    </xdr:to>
    <xdr:cxnSp macro="">
      <xdr:nvCxnSpPr>
        <xdr:cNvPr id="64" name="直線コネクタ 63"/>
        <xdr:cNvCxnSpPr/>
      </xdr:nvCxnSpPr>
      <xdr:spPr>
        <a:xfrm>
          <a:off x="2264600" y="40453236"/>
          <a:ext cx="10194" cy="77992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67235</xdr:colOff>
      <xdr:row>104</xdr:row>
      <xdr:rowOff>22412</xdr:rowOff>
    </xdr:from>
    <xdr:to>
      <xdr:col>19</xdr:col>
      <xdr:colOff>10757</xdr:colOff>
      <xdr:row>104</xdr:row>
      <xdr:rowOff>22412</xdr:rowOff>
    </xdr:to>
    <xdr:cxnSp macro="">
      <xdr:nvCxnSpPr>
        <xdr:cNvPr id="63" name="直線矢印コネクタ 62"/>
        <xdr:cNvCxnSpPr/>
      </xdr:nvCxnSpPr>
      <xdr:spPr bwMode="auto">
        <a:xfrm>
          <a:off x="3294529" y="40845441"/>
          <a:ext cx="54864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6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23">
        <v>2022</v>
      </c>
      <c r="AE2" s="623"/>
      <c r="AF2" s="623"/>
      <c r="AG2" s="623"/>
      <c r="AH2" s="623"/>
      <c r="AI2" s="66" t="s">
        <v>254</v>
      </c>
      <c r="AJ2" s="623" t="s">
        <v>590</v>
      </c>
      <c r="AK2" s="623"/>
      <c r="AL2" s="623"/>
      <c r="AM2" s="623"/>
      <c r="AN2" s="66" t="s">
        <v>254</v>
      </c>
      <c r="AO2" s="623">
        <v>21</v>
      </c>
      <c r="AP2" s="623"/>
      <c r="AQ2" s="623"/>
      <c r="AR2" s="67" t="s">
        <v>254</v>
      </c>
      <c r="AS2" s="624">
        <v>7</v>
      </c>
      <c r="AT2" s="624"/>
      <c r="AU2" s="624"/>
      <c r="AV2" s="66" t="str">
        <f>IF(AW2="","","-")</f>
        <v/>
      </c>
      <c r="AW2" s="625"/>
      <c r="AX2" s="625"/>
    </row>
    <row r="3" spans="1:50" ht="21" customHeight="1" thickBot="1" x14ac:dyDescent="0.2">
      <c r="A3" s="626" t="s">
        <v>558</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20" t="s">
        <v>56</v>
      </c>
      <c r="AJ3" s="628" t="s">
        <v>136</v>
      </c>
      <c r="AK3" s="628"/>
      <c r="AL3" s="628"/>
      <c r="AM3" s="628"/>
      <c r="AN3" s="628"/>
      <c r="AO3" s="628"/>
      <c r="AP3" s="628"/>
      <c r="AQ3" s="628"/>
      <c r="AR3" s="628"/>
      <c r="AS3" s="628"/>
      <c r="AT3" s="628"/>
      <c r="AU3" s="628"/>
      <c r="AV3" s="628"/>
      <c r="AW3" s="628"/>
      <c r="AX3" s="21" t="s">
        <v>57</v>
      </c>
    </row>
    <row r="4" spans="1:50" ht="24.75" customHeight="1" x14ac:dyDescent="0.15">
      <c r="A4" s="598" t="s">
        <v>23</v>
      </c>
      <c r="B4" s="599"/>
      <c r="C4" s="599"/>
      <c r="D4" s="599"/>
      <c r="E4" s="599"/>
      <c r="F4" s="599"/>
      <c r="G4" s="600" t="s">
        <v>658</v>
      </c>
      <c r="H4" s="601"/>
      <c r="I4" s="601"/>
      <c r="J4" s="601"/>
      <c r="K4" s="601"/>
      <c r="L4" s="601"/>
      <c r="M4" s="601"/>
      <c r="N4" s="601"/>
      <c r="O4" s="601"/>
      <c r="P4" s="601"/>
      <c r="Q4" s="601"/>
      <c r="R4" s="601"/>
      <c r="S4" s="601"/>
      <c r="T4" s="601"/>
      <c r="U4" s="601"/>
      <c r="V4" s="601"/>
      <c r="W4" s="601"/>
      <c r="X4" s="601"/>
      <c r="Y4" s="602" t="s">
        <v>1</v>
      </c>
      <c r="Z4" s="603"/>
      <c r="AA4" s="603"/>
      <c r="AB4" s="603"/>
      <c r="AC4" s="603"/>
      <c r="AD4" s="604"/>
      <c r="AE4" s="605" t="s">
        <v>569</v>
      </c>
      <c r="AF4" s="606"/>
      <c r="AG4" s="606"/>
      <c r="AH4" s="606"/>
      <c r="AI4" s="606"/>
      <c r="AJ4" s="606"/>
      <c r="AK4" s="606"/>
      <c r="AL4" s="606"/>
      <c r="AM4" s="606"/>
      <c r="AN4" s="606"/>
      <c r="AO4" s="606"/>
      <c r="AP4" s="607"/>
      <c r="AQ4" s="608" t="s">
        <v>2</v>
      </c>
      <c r="AR4" s="603"/>
      <c r="AS4" s="603"/>
      <c r="AT4" s="603"/>
      <c r="AU4" s="603"/>
      <c r="AV4" s="603"/>
      <c r="AW4" s="603"/>
      <c r="AX4" s="609"/>
    </row>
    <row r="5" spans="1:50" ht="30" customHeight="1" x14ac:dyDescent="0.15">
      <c r="A5" s="610" t="s">
        <v>59</v>
      </c>
      <c r="B5" s="611"/>
      <c r="C5" s="611"/>
      <c r="D5" s="611"/>
      <c r="E5" s="611"/>
      <c r="F5" s="612"/>
      <c r="G5" s="613" t="s">
        <v>570</v>
      </c>
      <c r="H5" s="614"/>
      <c r="I5" s="614"/>
      <c r="J5" s="614"/>
      <c r="K5" s="614"/>
      <c r="L5" s="614"/>
      <c r="M5" s="615" t="s">
        <v>58</v>
      </c>
      <c r="N5" s="616"/>
      <c r="O5" s="616"/>
      <c r="P5" s="616"/>
      <c r="Q5" s="616"/>
      <c r="R5" s="617"/>
      <c r="S5" s="618" t="s">
        <v>571</v>
      </c>
      <c r="T5" s="614"/>
      <c r="U5" s="614"/>
      <c r="V5" s="614"/>
      <c r="W5" s="614"/>
      <c r="X5" s="619"/>
      <c r="Y5" s="620" t="s">
        <v>3</v>
      </c>
      <c r="Z5" s="621"/>
      <c r="AA5" s="621"/>
      <c r="AB5" s="621"/>
      <c r="AC5" s="621"/>
      <c r="AD5" s="622"/>
      <c r="AE5" s="643" t="s">
        <v>572</v>
      </c>
      <c r="AF5" s="643"/>
      <c r="AG5" s="643"/>
      <c r="AH5" s="643"/>
      <c r="AI5" s="643"/>
      <c r="AJ5" s="643"/>
      <c r="AK5" s="643"/>
      <c r="AL5" s="643"/>
      <c r="AM5" s="643"/>
      <c r="AN5" s="643"/>
      <c r="AO5" s="643"/>
      <c r="AP5" s="644"/>
      <c r="AQ5" s="645" t="s">
        <v>657</v>
      </c>
      <c r="AR5" s="646"/>
      <c r="AS5" s="646"/>
      <c r="AT5" s="646"/>
      <c r="AU5" s="646"/>
      <c r="AV5" s="646"/>
      <c r="AW5" s="646"/>
      <c r="AX5" s="647"/>
    </row>
    <row r="6" spans="1:50" ht="30" customHeight="1" x14ac:dyDescent="0.15">
      <c r="A6" s="648" t="s">
        <v>4</v>
      </c>
      <c r="B6" s="649"/>
      <c r="C6" s="649"/>
      <c r="D6" s="649"/>
      <c r="E6" s="649"/>
      <c r="F6" s="649"/>
      <c r="G6" s="650" t="str">
        <f>入力規則等!F39</f>
        <v>一般会計</v>
      </c>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651"/>
      <c r="AU6" s="651"/>
      <c r="AV6" s="651"/>
      <c r="AW6" s="651"/>
      <c r="AX6" s="652"/>
    </row>
    <row r="7" spans="1:50" ht="49.5" customHeight="1" x14ac:dyDescent="0.15">
      <c r="A7" s="629" t="s">
        <v>20</v>
      </c>
      <c r="B7" s="630"/>
      <c r="C7" s="630"/>
      <c r="D7" s="630"/>
      <c r="E7" s="630"/>
      <c r="F7" s="631"/>
      <c r="G7" s="653" t="s">
        <v>573</v>
      </c>
      <c r="H7" s="654"/>
      <c r="I7" s="654"/>
      <c r="J7" s="654"/>
      <c r="K7" s="654"/>
      <c r="L7" s="654"/>
      <c r="M7" s="654"/>
      <c r="N7" s="654"/>
      <c r="O7" s="654"/>
      <c r="P7" s="654"/>
      <c r="Q7" s="654"/>
      <c r="R7" s="654"/>
      <c r="S7" s="654"/>
      <c r="T7" s="654"/>
      <c r="U7" s="654"/>
      <c r="V7" s="654"/>
      <c r="W7" s="654"/>
      <c r="X7" s="655"/>
      <c r="Y7" s="656" t="s">
        <v>239</v>
      </c>
      <c r="Z7" s="434"/>
      <c r="AA7" s="434"/>
      <c r="AB7" s="434"/>
      <c r="AC7" s="434"/>
      <c r="AD7" s="657"/>
      <c r="AE7" s="583" t="s">
        <v>574</v>
      </c>
      <c r="AF7" s="584"/>
      <c r="AG7" s="584"/>
      <c r="AH7" s="584"/>
      <c r="AI7" s="584"/>
      <c r="AJ7" s="584"/>
      <c r="AK7" s="584"/>
      <c r="AL7" s="584"/>
      <c r="AM7" s="584"/>
      <c r="AN7" s="584"/>
      <c r="AO7" s="584"/>
      <c r="AP7" s="584"/>
      <c r="AQ7" s="584"/>
      <c r="AR7" s="584"/>
      <c r="AS7" s="584"/>
      <c r="AT7" s="584"/>
      <c r="AU7" s="584"/>
      <c r="AV7" s="584"/>
      <c r="AW7" s="584"/>
      <c r="AX7" s="585"/>
    </row>
    <row r="8" spans="1:50" ht="39" customHeight="1" x14ac:dyDescent="0.15">
      <c r="A8" s="629" t="s">
        <v>176</v>
      </c>
      <c r="B8" s="630"/>
      <c r="C8" s="630"/>
      <c r="D8" s="630"/>
      <c r="E8" s="630"/>
      <c r="F8" s="631"/>
      <c r="G8" s="632" t="str">
        <f>入力規則等!A27</f>
        <v>科学技術・イノベーション</v>
      </c>
      <c r="H8" s="633"/>
      <c r="I8" s="633"/>
      <c r="J8" s="633"/>
      <c r="K8" s="633"/>
      <c r="L8" s="633"/>
      <c r="M8" s="633"/>
      <c r="N8" s="633"/>
      <c r="O8" s="633"/>
      <c r="P8" s="633"/>
      <c r="Q8" s="633"/>
      <c r="R8" s="633"/>
      <c r="S8" s="633"/>
      <c r="T8" s="633"/>
      <c r="U8" s="633"/>
      <c r="V8" s="633"/>
      <c r="W8" s="633"/>
      <c r="X8" s="634"/>
      <c r="Y8" s="635" t="s">
        <v>177</v>
      </c>
      <c r="Z8" s="636"/>
      <c r="AA8" s="636"/>
      <c r="AB8" s="636"/>
      <c r="AC8" s="636"/>
      <c r="AD8" s="637"/>
      <c r="AE8" s="638" t="str">
        <f>入力規則等!K13</f>
        <v>その他の事項経費</v>
      </c>
      <c r="AF8" s="633"/>
      <c r="AG8" s="633"/>
      <c r="AH8" s="633"/>
      <c r="AI8" s="633"/>
      <c r="AJ8" s="633"/>
      <c r="AK8" s="633"/>
      <c r="AL8" s="633"/>
      <c r="AM8" s="633"/>
      <c r="AN8" s="633"/>
      <c r="AO8" s="633"/>
      <c r="AP8" s="633"/>
      <c r="AQ8" s="633"/>
      <c r="AR8" s="633"/>
      <c r="AS8" s="633"/>
      <c r="AT8" s="633"/>
      <c r="AU8" s="633"/>
      <c r="AV8" s="633"/>
      <c r="AW8" s="633"/>
      <c r="AX8" s="639"/>
    </row>
    <row r="9" spans="1:50" ht="57" customHeight="1" x14ac:dyDescent="0.15">
      <c r="A9" s="553" t="s">
        <v>21</v>
      </c>
      <c r="B9" s="554"/>
      <c r="C9" s="554"/>
      <c r="D9" s="554"/>
      <c r="E9" s="554"/>
      <c r="F9" s="554"/>
      <c r="G9" s="640" t="s">
        <v>627</v>
      </c>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2"/>
    </row>
    <row r="10" spans="1:50" ht="66" customHeight="1" x14ac:dyDescent="0.15">
      <c r="A10" s="541" t="s">
        <v>27</v>
      </c>
      <c r="B10" s="542"/>
      <c r="C10" s="542"/>
      <c r="D10" s="542"/>
      <c r="E10" s="542"/>
      <c r="F10" s="542"/>
      <c r="G10" s="543" t="s">
        <v>628</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5"/>
    </row>
    <row r="11" spans="1:50" ht="30" customHeight="1" x14ac:dyDescent="0.15">
      <c r="A11" s="541" t="s">
        <v>5</v>
      </c>
      <c r="B11" s="542"/>
      <c r="C11" s="542"/>
      <c r="D11" s="542"/>
      <c r="E11" s="542"/>
      <c r="F11" s="546"/>
      <c r="G11" s="547" t="str">
        <f>入力規則等!P10</f>
        <v>委託・請負</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9"/>
    </row>
    <row r="12" spans="1:50" ht="21" customHeight="1" x14ac:dyDescent="0.15">
      <c r="A12" s="550" t="s">
        <v>22</v>
      </c>
      <c r="B12" s="551"/>
      <c r="C12" s="551"/>
      <c r="D12" s="551"/>
      <c r="E12" s="551"/>
      <c r="F12" s="552"/>
      <c r="G12" s="556"/>
      <c r="H12" s="557"/>
      <c r="I12" s="557"/>
      <c r="J12" s="557"/>
      <c r="K12" s="557"/>
      <c r="L12" s="557"/>
      <c r="M12" s="557"/>
      <c r="N12" s="557"/>
      <c r="O12" s="557"/>
      <c r="P12" s="370" t="s">
        <v>386</v>
      </c>
      <c r="Q12" s="371"/>
      <c r="R12" s="371"/>
      <c r="S12" s="371"/>
      <c r="T12" s="371"/>
      <c r="U12" s="371"/>
      <c r="V12" s="372"/>
      <c r="W12" s="370" t="s">
        <v>538</v>
      </c>
      <c r="X12" s="371"/>
      <c r="Y12" s="371"/>
      <c r="Z12" s="371"/>
      <c r="AA12" s="371"/>
      <c r="AB12" s="371"/>
      <c r="AC12" s="372"/>
      <c r="AD12" s="370" t="s">
        <v>540</v>
      </c>
      <c r="AE12" s="371"/>
      <c r="AF12" s="371"/>
      <c r="AG12" s="371"/>
      <c r="AH12" s="371"/>
      <c r="AI12" s="371"/>
      <c r="AJ12" s="372"/>
      <c r="AK12" s="370" t="s">
        <v>550</v>
      </c>
      <c r="AL12" s="371"/>
      <c r="AM12" s="371"/>
      <c r="AN12" s="371"/>
      <c r="AO12" s="371"/>
      <c r="AP12" s="371"/>
      <c r="AQ12" s="372"/>
      <c r="AR12" s="370" t="s">
        <v>551</v>
      </c>
      <c r="AS12" s="371"/>
      <c r="AT12" s="371"/>
      <c r="AU12" s="371"/>
      <c r="AV12" s="371"/>
      <c r="AW12" s="371"/>
      <c r="AX12" s="589"/>
    </row>
    <row r="13" spans="1:50" ht="21" customHeight="1" x14ac:dyDescent="0.15">
      <c r="A13" s="156"/>
      <c r="B13" s="157"/>
      <c r="C13" s="157"/>
      <c r="D13" s="157"/>
      <c r="E13" s="157"/>
      <c r="F13" s="158"/>
      <c r="G13" s="573" t="s">
        <v>6</v>
      </c>
      <c r="H13" s="574"/>
      <c r="I13" s="590" t="s">
        <v>7</v>
      </c>
      <c r="J13" s="591"/>
      <c r="K13" s="591"/>
      <c r="L13" s="591"/>
      <c r="M13" s="591"/>
      <c r="N13" s="591"/>
      <c r="O13" s="592"/>
      <c r="P13" s="558">
        <v>141</v>
      </c>
      <c r="Q13" s="559"/>
      <c r="R13" s="559"/>
      <c r="S13" s="559"/>
      <c r="T13" s="559"/>
      <c r="U13" s="559"/>
      <c r="V13" s="560"/>
      <c r="W13" s="558">
        <v>140</v>
      </c>
      <c r="X13" s="559"/>
      <c r="Y13" s="559"/>
      <c r="Z13" s="559"/>
      <c r="AA13" s="559"/>
      <c r="AB13" s="559"/>
      <c r="AC13" s="560"/>
      <c r="AD13" s="558">
        <v>102.5</v>
      </c>
      <c r="AE13" s="559"/>
      <c r="AF13" s="559"/>
      <c r="AG13" s="559"/>
      <c r="AH13" s="559"/>
      <c r="AI13" s="559"/>
      <c r="AJ13" s="560"/>
      <c r="AK13" s="558">
        <v>99.98</v>
      </c>
      <c r="AL13" s="559"/>
      <c r="AM13" s="559"/>
      <c r="AN13" s="559"/>
      <c r="AO13" s="559"/>
      <c r="AP13" s="559"/>
      <c r="AQ13" s="560"/>
      <c r="AR13" s="525">
        <v>107.45</v>
      </c>
      <c r="AS13" s="526"/>
      <c r="AT13" s="526"/>
      <c r="AU13" s="526"/>
      <c r="AV13" s="526"/>
      <c r="AW13" s="526"/>
      <c r="AX13" s="593"/>
    </row>
    <row r="14" spans="1:50" ht="21" customHeight="1" x14ac:dyDescent="0.15">
      <c r="A14" s="156"/>
      <c r="B14" s="157"/>
      <c r="C14" s="157"/>
      <c r="D14" s="157"/>
      <c r="E14" s="157"/>
      <c r="F14" s="158"/>
      <c r="G14" s="575"/>
      <c r="H14" s="576"/>
      <c r="I14" s="568" t="s">
        <v>8</v>
      </c>
      <c r="J14" s="569"/>
      <c r="K14" s="569"/>
      <c r="L14" s="569"/>
      <c r="M14" s="569"/>
      <c r="N14" s="569"/>
      <c r="O14" s="570"/>
      <c r="P14" s="558">
        <v>195</v>
      </c>
      <c r="Q14" s="559"/>
      <c r="R14" s="559"/>
      <c r="S14" s="559"/>
      <c r="T14" s="559"/>
      <c r="U14" s="559"/>
      <c r="V14" s="560"/>
      <c r="W14" s="558" t="s">
        <v>575</v>
      </c>
      <c r="X14" s="559"/>
      <c r="Y14" s="559"/>
      <c r="Z14" s="559"/>
      <c r="AA14" s="559"/>
      <c r="AB14" s="559"/>
      <c r="AC14" s="560"/>
      <c r="AD14" s="558" t="s">
        <v>575</v>
      </c>
      <c r="AE14" s="559"/>
      <c r="AF14" s="559"/>
      <c r="AG14" s="559"/>
      <c r="AH14" s="559"/>
      <c r="AI14" s="559"/>
      <c r="AJ14" s="560"/>
      <c r="AK14" s="558"/>
      <c r="AL14" s="559"/>
      <c r="AM14" s="559"/>
      <c r="AN14" s="559"/>
      <c r="AO14" s="559"/>
      <c r="AP14" s="559"/>
      <c r="AQ14" s="560"/>
      <c r="AR14" s="579"/>
      <c r="AS14" s="579"/>
      <c r="AT14" s="579"/>
      <c r="AU14" s="579"/>
      <c r="AV14" s="579"/>
      <c r="AW14" s="579"/>
      <c r="AX14" s="580"/>
    </row>
    <row r="15" spans="1:50" ht="21" customHeight="1" x14ac:dyDescent="0.15">
      <c r="A15" s="156"/>
      <c r="B15" s="157"/>
      <c r="C15" s="157"/>
      <c r="D15" s="157"/>
      <c r="E15" s="157"/>
      <c r="F15" s="158"/>
      <c r="G15" s="575"/>
      <c r="H15" s="576"/>
      <c r="I15" s="568" t="s">
        <v>47</v>
      </c>
      <c r="J15" s="581"/>
      <c r="K15" s="581"/>
      <c r="L15" s="581"/>
      <c r="M15" s="581"/>
      <c r="N15" s="581"/>
      <c r="O15" s="582"/>
      <c r="P15" s="558" t="s">
        <v>575</v>
      </c>
      <c r="Q15" s="559"/>
      <c r="R15" s="559"/>
      <c r="S15" s="559"/>
      <c r="T15" s="559"/>
      <c r="U15" s="559"/>
      <c r="V15" s="560"/>
      <c r="W15" s="558">
        <v>190</v>
      </c>
      <c r="X15" s="559"/>
      <c r="Y15" s="559"/>
      <c r="Z15" s="559"/>
      <c r="AA15" s="559"/>
      <c r="AB15" s="559"/>
      <c r="AC15" s="560"/>
      <c r="AD15" s="558" t="s">
        <v>575</v>
      </c>
      <c r="AE15" s="559"/>
      <c r="AF15" s="559"/>
      <c r="AG15" s="559"/>
      <c r="AH15" s="559"/>
      <c r="AI15" s="559"/>
      <c r="AJ15" s="560"/>
      <c r="AK15" s="558" t="s">
        <v>591</v>
      </c>
      <c r="AL15" s="559"/>
      <c r="AM15" s="559"/>
      <c r="AN15" s="559"/>
      <c r="AO15" s="559"/>
      <c r="AP15" s="559"/>
      <c r="AQ15" s="560"/>
      <c r="AR15" s="558" t="s">
        <v>599</v>
      </c>
      <c r="AS15" s="559"/>
      <c r="AT15" s="559"/>
      <c r="AU15" s="559"/>
      <c r="AV15" s="559"/>
      <c r="AW15" s="559"/>
      <c r="AX15" s="594"/>
    </row>
    <row r="16" spans="1:50" ht="21" customHeight="1" x14ac:dyDescent="0.15">
      <c r="A16" s="156"/>
      <c r="B16" s="157"/>
      <c r="C16" s="157"/>
      <c r="D16" s="157"/>
      <c r="E16" s="157"/>
      <c r="F16" s="158"/>
      <c r="G16" s="575"/>
      <c r="H16" s="576"/>
      <c r="I16" s="568" t="s">
        <v>48</v>
      </c>
      <c r="J16" s="581"/>
      <c r="K16" s="581"/>
      <c r="L16" s="581"/>
      <c r="M16" s="581"/>
      <c r="N16" s="581"/>
      <c r="O16" s="582"/>
      <c r="P16" s="558">
        <v>-190</v>
      </c>
      <c r="Q16" s="559"/>
      <c r="R16" s="559"/>
      <c r="S16" s="559"/>
      <c r="T16" s="559"/>
      <c r="U16" s="559"/>
      <c r="V16" s="560"/>
      <c r="W16" s="558" t="s">
        <v>575</v>
      </c>
      <c r="X16" s="559"/>
      <c r="Y16" s="559"/>
      <c r="Z16" s="559"/>
      <c r="AA16" s="559"/>
      <c r="AB16" s="559"/>
      <c r="AC16" s="560"/>
      <c r="AD16" s="558" t="s">
        <v>575</v>
      </c>
      <c r="AE16" s="559"/>
      <c r="AF16" s="559"/>
      <c r="AG16" s="559"/>
      <c r="AH16" s="559"/>
      <c r="AI16" s="559"/>
      <c r="AJ16" s="560"/>
      <c r="AK16" s="558" t="s">
        <v>599</v>
      </c>
      <c r="AL16" s="559"/>
      <c r="AM16" s="559"/>
      <c r="AN16" s="559"/>
      <c r="AO16" s="559"/>
      <c r="AP16" s="559"/>
      <c r="AQ16" s="560"/>
      <c r="AR16" s="586"/>
      <c r="AS16" s="587"/>
      <c r="AT16" s="587"/>
      <c r="AU16" s="587"/>
      <c r="AV16" s="587"/>
      <c r="AW16" s="587"/>
      <c r="AX16" s="588"/>
    </row>
    <row r="17" spans="1:50" ht="24.75" customHeight="1" x14ac:dyDescent="0.15">
      <c r="A17" s="156"/>
      <c r="B17" s="157"/>
      <c r="C17" s="157"/>
      <c r="D17" s="157"/>
      <c r="E17" s="157"/>
      <c r="F17" s="158"/>
      <c r="G17" s="575"/>
      <c r="H17" s="576"/>
      <c r="I17" s="568" t="s">
        <v>46</v>
      </c>
      <c r="J17" s="569"/>
      <c r="K17" s="569"/>
      <c r="L17" s="569"/>
      <c r="M17" s="569"/>
      <c r="N17" s="569"/>
      <c r="O17" s="570"/>
      <c r="P17" s="558" t="s">
        <v>575</v>
      </c>
      <c r="Q17" s="559"/>
      <c r="R17" s="559"/>
      <c r="S17" s="559"/>
      <c r="T17" s="559"/>
      <c r="U17" s="559"/>
      <c r="V17" s="560"/>
      <c r="W17" s="558" t="s">
        <v>575</v>
      </c>
      <c r="X17" s="559"/>
      <c r="Y17" s="559"/>
      <c r="Z17" s="559"/>
      <c r="AA17" s="559"/>
      <c r="AB17" s="559"/>
      <c r="AC17" s="560"/>
      <c r="AD17" s="558" t="s">
        <v>575</v>
      </c>
      <c r="AE17" s="559"/>
      <c r="AF17" s="559"/>
      <c r="AG17" s="559"/>
      <c r="AH17" s="559"/>
      <c r="AI17" s="559"/>
      <c r="AJ17" s="560"/>
      <c r="AK17" s="558" t="s">
        <v>599</v>
      </c>
      <c r="AL17" s="559"/>
      <c r="AM17" s="559"/>
      <c r="AN17" s="559"/>
      <c r="AO17" s="559"/>
      <c r="AP17" s="559"/>
      <c r="AQ17" s="560"/>
      <c r="AR17" s="571"/>
      <c r="AS17" s="571"/>
      <c r="AT17" s="571"/>
      <c r="AU17" s="571"/>
      <c r="AV17" s="571"/>
      <c r="AW17" s="571"/>
      <c r="AX17" s="572"/>
    </row>
    <row r="18" spans="1:50" ht="24.75" customHeight="1" x14ac:dyDescent="0.15">
      <c r="A18" s="156"/>
      <c r="B18" s="157"/>
      <c r="C18" s="157"/>
      <c r="D18" s="157"/>
      <c r="E18" s="157"/>
      <c r="F18" s="158"/>
      <c r="G18" s="577"/>
      <c r="H18" s="578"/>
      <c r="I18" s="561" t="s">
        <v>18</v>
      </c>
      <c r="J18" s="562"/>
      <c r="K18" s="562"/>
      <c r="L18" s="562"/>
      <c r="M18" s="562"/>
      <c r="N18" s="562"/>
      <c r="O18" s="563"/>
      <c r="P18" s="564">
        <f>SUM(P13:V17)</f>
        <v>146</v>
      </c>
      <c r="Q18" s="565"/>
      <c r="R18" s="565"/>
      <c r="S18" s="565"/>
      <c r="T18" s="565"/>
      <c r="U18" s="565"/>
      <c r="V18" s="566"/>
      <c r="W18" s="564">
        <f>SUM(W13:AC17)</f>
        <v>330</v>
      </c>
      <c r="X18" s="565"/>
      <c r="Y18" s="565"/>
      <c r="Z18" s="565"/>
      <c r="AA18" s="565"/>
      <c r="AB18" s="565"/>
      <c r="AC18" s="566"/>
      <c r="AD18" s="564">
        <f>SUM(AD13:AJ17)</f>
        <v>102.5</v>
      </c>
      <c r="AE18" s="565"/>
      <c r="AF18" s="565"/>
      <c r="AG18" s="565"/>
      <c r="AH18" s="565"/>
      <c r="AI18" s="565"/>
      <c r="AJ18" s="566"/>
      <c r="AK18" s="564">
        <f>SUM(AK13:AQ17)</f>
        <v>99.98</v>
      </c>
      <c r="AL18" s="565"/>
      <c r="AM18" s="565"/>
      <c r="AN18" s="565"/>
      <c r="AO18" s="565"/>
      <c r="AP18" s="565"/>
      <c r="AQ18" s="566"/>
      <c r="AR18" s="564">
        <f>SUM(AR13:AX17)</f>
        <v>107.45</v>
      </c>
      <c r="AS18" s="565"/>
      <c r="AT18" s="565"/>
      <c r="AU18" s="565"/>
      <c r="AV18" s="565"/>
      <c r="AW18" s="565"/>
      <c r="AX18" s="567"/>
    </row>
    <row r="19" spans="1:50" ht="24.75" customHeight="1" x14ac:dyDescent="0.15">
      <c r="A19" s="156"/>
      <c r="B19" s="157"/>
      <c r="C19" s="157"/>
      <c r="D19" s="157"/>
      <c r="E19" s="157"/>
      <c r="F19" s="158"/>
      <c r="G19" s="539" t="s">
        <v>9</v>
      </c>
      <c r="H19" s="540"/>
      <c r="I19" s="540"/>
      <c r="J19" s="540"/>
      <c r="K19" s="540"/>
      <c r="L19" s="540"/>
      <c r="M19" s="540"/>
      <c r="N19" s="540"/>
      <c r="O19" s="540"/>
      <c r="P19" s="558">
        <v>128.5</v>
      </c>
      <c r="Q19" s="559"/>
      <c r="R19" s="559"/>
      <c r="S19" s="559"/>
      <c r="T19" s="559"/>
      <c r="U19" s="559"/>
      <c r="V19" s="560"/>
      <c r="W19" s="558">
        <v>250.9</v>
      </c>
      <c r="X19" s="559"/>
      <c r="Y19" s="559"/>
      <c r="Z19" s="559"/>
      <c r="AA19" s="559"/>
      <c r="AB19" s="559"/>
      <c r="AC19" s="560"/>
      <c r="AD19" s="558">
        <v>99</v>
      </c>
      <c r="AE19" s="559"/>
      <c r="AF19" s="559"/>
      <c r="AG19" s="559"/>
      <c r="AH19" s="559"/>
      <c r="AI19" s="559"/>
      <c r="AJ19" s="560"/>
      <c r="AK19" s="536"/>
      <c r="AL19" s="536"/>
      <c r="AM19" s="536"/>
      <c r="AN19" s="536"/>
      <c r="AO19" s="536"/>
      <c r="AP19" s="536"/>
      <c r="AQ19" s="536"/>
      <c r="AR19" s="536"/>
      <c r="AS19" s="536"/>
      <c r="AT19" s="536"/>
      <c r="AU19" s="536"/>
      <c r="AV19" s="536"/>
      <c r="AW19" s="536"/>
      <c r="AX19" s="538"/>
    </row>
    <row r="20" spans="1:50" ht="24.75" customHeight="1" x14ac:dyDescent="0.15">
      <c r="A20" s="156"/>
      <c r="B20" s="157"/>
      <c r="C20" s="157"/>
      <c r="D20" s="157"/>
      <c r="E20" s="157"/>
      <c r="F20" s="158"/>
      <c r="G20" s="539" t="s">
        <v>10</v>
      </c>
      <c r="H20" s="540"/>
      <c r="I20" s="540"/>
      <c r="J20" s="540"/>
      <c r="K20" s="540"/>
      <c r="L20" s="540"/>
      <c r="M20" s="540"/>
      <c r="N20" s="540"/>
      <c r="O20" s="540"/>
      <c r="P20" s="535">
        <f>IF(P18=0, "-", SUM(P19)/P18)</f>
        <v>0.88013698630136983</v>
      </c>
      <c r="Q20" s="535"/>
      <c r="R20" s="535"/>
      <c r="S20" s="535"/>
      <c r="T20" s="535"/>
      <c r="U20" s="535"/>
      <c r="V20" s="535"/>
      <c r="W20" s="535">
        <f>IF(W18=0, "-", SUM(W19)/W18)</f>
        <v>0.76030303030303037</v>
      </c>
      <c r="X20" s="535"/>
      <c r="Y20" s="535"/>
      <c r="Z20" s="535"/>
      <c r="AA20" s="535"/>
      <c r="AB20" s="535"/>
      <c r="AC20" s="535"/>
      <c r="AD20" s="535">
        <f>IF(AD18=0, "-", SUM(AD19)/AD18)</f>
        <v>0.96585365853658534</v>
      </c>
      <c r="AE20" s="535"/>
      <c r="AF20" s="535"/>
      <c r="AG20" s="535"/>
      <c r="AH20" s="535"/>
      <c r="AI20" s="535"/>
      <c r="AJ20" s="535"/>
      <c r="AK20" s="536"/>
      <c r="AL20" s="536"/>
      <c r="AM20" s="536"/>
      <c r="AN20" s="536"/>
      <c r="AO20" s="536"/>
      <c r="AP20" s="536"/>
      <c r="AQ20" s="537"/>
      <c r="AR20" s="537"/>
      <c r="AS20" s="537"/>
      <c r="AT20" s="537"/>
      <c r="AU20" s="536"/>
      <c r="AV20" s="536"/>
      <c r="AW20" s="536"/>
      <c r="AX20" s="538"/>
    </row>
    <row r="21" spans="1:50" ht="25.5" customHeight="1" x14ac:dyDescent="0.15">
      <c r="A21" s="553"/>
      <c r="B21" s="554"/>
      <c r="C21" s="554"/>
      <c r="D21" s="554"/>
      <c r="E21" s="554"/>
      <c r="F21" s="555"/>
      <c r="G21" s="533" t="s">
        <v>214</v>
      </c>
      <c r="H21" s="534"/>
      <c r="I21" s="534"/>
      <c r="J21" s="534"/>
      <c r="K21" s="534"/>
      <c r="L21" s="534"/>
      <c r="M21" s="534"/>
      <c r="N21" s="534"/>
      <c r="O21" s="534"/>
      <c r="P21" s="535">
        <f>IF(P19=0, "-", SUM(P19)/SUM(P13,P14))</f>
        <v>0.38244047619047616</v>
      </c>
      <c r="Q21" s="535"/>
      <c r="R21" s="535"/>
      <c r="S21" s="535"/>
      <c r="T21" s="535"/>
      <c r="U21" s="535"/>
      <c r="V21" s="535"/>
      <c r="W21" s="535">
        <f>IF(W19=0, "-", SUM(W19)/SUM(W13,W14))</f>
        <v>1.7921428571428573</v>
      </c>
      <c r="X21" s="535"/>
      <c r="Y21" s="535"/>
      <c r="Z21" s="535"/>
      <c r="AA21" s="535"/>
      <c r="AB21" s="535"/>
      <c r="AC21" s="535"/>
      <c r="AD21" s="535">
        <f>IF(AD19=0, "-", SUM(AD19)/SUM(AD13,AD14))</f>
        <v>0.96585365853658534</v>
      </c>
      <c r="AE21" s="535"/>
      <c r="AF21" s="535"/>
      <c r="AG21" s="535"/>
      <c r="AH21" s="535"/>
      <c r="AI21" s="535"/>
      <c r="AJ21" s="535"/>
      <c r="AK21" s="536"/>
      <c r="AL21" s="536"/>
      <c r="AM21" s="536"/>
      <c r="AN21" s="536"/>
      <c r="AO21" s="536"/>
      <c r="AP21" s="536"/>
      <c r="AQ21" s="537"/>
      <c r="AR21" s="537"/>
      <c r="AS21" s="537"/>
      <c r="AT21" s="537"/>
      <c r="AU21" s="536"/>
      <c r="AV21" s="536"/>
      <c r="AW21" s="536"/>
      <c r="AX21" s="538"/>
    </row>
    <row r="22" spans="1:50" ht="18.75" customHeight="1" x14ac:dyDescent="0.15">
      <c r="A22" s="484" t="s">
        <v>554</v>
      </c>
      <c r="B22" s="485"/>
      <c r="C22" s="485"/>
      <c r="D22" s="485"/>
      <c r="E22" s="485"/>
      <c r="F22" s="486"/>
      <c r="G22" s="490" t="s">
        <v>208</v>
      </c>
      <c r="H22" s="491"/>
      <c r="I22" s="491"/>
      <c r="J22" s="491"/>
      <c r="K22" s="491"/>
      <c r="L22" s="491"/>
      <c r="M22" s="491"/>
      <c r="N22" s="491"/>
      <c r="O22" s="492"/>
      <c r="P22" s="493" t="s">
        <v>552</v>
      </c>
      <c r="Q22" s="491"/>
      <c r="R22" s="491"/>
      <c r="S22" s="491"/>
      <c r="T22" s="491"/>
      <c r="U22" s="491"/>
      <c r="V22" s="492"/>
      <c r="W22" s="493" t="s">
        <v>553</v>
      </c>
      <c r="X22" s="491"/>
      <c r="Y22" s="491"/>
      <c r="Z22" s="491"/>
      <c r="AA22" s="491"/>
      <c r="AB22" s="491"/>
      <c r="AC22" s="492"/>
      <c r="AD22" s="493" t="s">
        <v>207</v>
      </c>
      <c r="AE22" s="491"/>
      <c r="AF22" s="491"/>
      <c r="AG22" s="491"/>
      <c r="AH22" s="491"/>
      <c r="AI22" s="491"/>
      <c r="AJ22" s="491"/>
      <c r="AK22" s="491"/>
      <c r="AL22" s="491"/>
      <c r="AM22" s="491"/>
      <c r="AN22" s="491"/>
      <c r="AO22" s="491"/>
      <c r="AP22" s="491"/>
      <c r="AQ22" s="491"/>
      <c r="AR22" s="491"/>
      <c r="AS22" s="491"/>
      <c r="AT22" s="491"/>
      <c r="AU22" s="491"/>
      <c r="AV22" s="491"/>
      <c r="AW22" s="491"/>
      <c r="AX22" s="521"/>
    </row>
    <row r="23" spans="1:50" ht="25.5" customHeight="1" x14ac:dyDescent="0.15">
      <c r="A23" s="487"/>
      <c r="B23" s="488"/>
      <c r="C23" s="488"/>
      <c r="D23" s="488"/>
      <c r="E23" s="488"/>
      <c r="F23" s="489"/>
      <c r="G23" s="522" t="s">
        <v>576</v>
      </c>
      <c r="H23" s="523"/>
      <c r="I23" s="523"/>
      <c r="J23" s="523"/>
      <c r="K23" s="523"/>
      <c r="L23" s="523"/>
      <c r="M23" s="523"/>
      <c r="N23" s="523"/>
      <c r="O23" s="524"/>
      <c r="P23" s="525">
        <v>99.98</v>
      </c>
      <c r="Q23" s="526"/>
      <c r="R23" s="526"/>
      <c r="S23" s="526"/>
      <c r="T23" s="526"/>
      <c r="U23" s="526"/>
      <c r="V23" s="527"/>
      <c r="W23" s="525">
        <v>107.45</v>
      </c>
      <c r="X23" s="526"/>
      <c r="Y23" s="526"/>
      <c r="Z23" s="526"/>
      <c r="AA23" s="526"/>
      <c r="AB23" s="526"/>
      <c r="AC23" s="527"/>
      <c r="AD23" s="528" t="s">
        <v>659</v>
      </c>
      <c r="AE23" s="529"/>
      <c r="AF23" s="529"/>
      <c r="AG23" s="529"/>
      <c r="AH23" s="529"/>
      <c r="AI23" s="529"/>
      <c r="AJ23" s="529"/>
      <c r="AK23" s="529"/>
      <c r="AL23" s="529"/>
      <c r="AM23" s="529"/>
      <c r="AN23" s="529"/>
      <c r="AO23" s="529"/>
      <c r="AP23" s="529"/>
      <c r="AQ23" s="529"/>
      <c r="AR23" s="529"/>
      <c r="AS23" s="529"/>
      <c r="AT23" s="529"/>
      <c r="AU23" s="529"/>
      <c r="AV23" s="529"/>
      <c r="AW23" s="529"/>
      <c r="AX23" s="530"/>
    </row>
    <row r="24" spans="1:50" ht="25.5" customHeight="1" thickBot="1" x14ac:dyDescent="0.2">
      <c r="A24" s="487"/>
      <c r="B24" s="488"/>
      <c r="C24" s="488"/>
      <c r="D24" s="488"/>
      <c r="E24" s="488"/>
      <c r="F24" s="489"/>
      <c r="G24" s="137" t="s">
        <v>18</v>
      </c>
      <c r="H24" s="494"/>
      <c r="I24" s="494"/>
      <c r="J24" s="494"/>
      <c r="K24" s="494"/>
      <c r="L24" s="494"/>
      <c r="M24" s="494"/>
      <c r="N24" s="494"/>
      <c r="O24" s="495"/>
      <c r="P24" s="496">
        <f>AK13</f>
        <v>99.98</v>
      </c>
      <c r="Q24" s="497"/>
      <c r="R24" s="497"/>
      <c r="S24" s="497"/>
      <c r="T24" s="497"/>
      <c r="U24" s="497"/>
      <c r="V24" s="498"/>
      <c r="W24" s="499">
        <f>AR13</f>
        <v>107.45</v>
      </c>
      <c r="X24" s="500"/>
      <c r="Y24" s="500"/>
      <c r="Z24" s="500"/>
      <c r="AA24" s="500"/>
      <c r="AB24" s="500"/>
      <c r="AC24" s="501"/>
      <c r="AD24" s="531"/>
      <c r="AE24" s="531"/>
      <c r="AF24" s="531"/>
      <c r="AG24" s="531"/>
      <c r="AH24" s="531"/>
      <c r="AI24" s="531"/>
      <c r="AJ24" s="531"/>
      <c r="AK24" s="531"/>
      <c r="AL24" s="531"/>
      <c r="AM24" s="531"/>
      <c r="AN24" s="531"/>
      <c r="AO24" s="531"/>
      <c r="AP24" s="531"/>
      <c r="AQ24" s="531"/>
      <c r="AR24" s="531"/>
      <c r="AS24" s="531"/>
      <c r="AT24" s="531"/>
      <c r="AU24" s="531"/>
      <c r="AV24" s="531"/>
      <c r="AW24" s="531"/>
      <c r="AX24" s="532"/>
    </row>
    <row r="25" spans="1:50" ht="80.25" customHeight="1" x14ac:dyDescent="0.15">
      <c r="A25" s="502" t="s">
        <v>543</v>
      </c>
      <c r="B25" s="503"/>
      <c r="C25" s="503"/>
      <c r="D25" s="503"/>
      <c r="E25" s="503"/>
      <c r="F25" s="504"/>
      <c r="G25" s="505" t="s">
        <v>652</v>
      </c>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7"/>
    </row>
    <row r="26" spans="1:50" ht="31.5" customHeight="1" x14ac:dyDescent="0.15">
      <c r="A26" s="443" t="s">
        <v>544</v>
      </c>
      <c r="B26" s="444"/>
      <c r="C26" s="444"/>
      <c r="D26" s="444"/>
      <c r="E26" s="444"/>
      <c r="F26" s="340"/>
      <c r="G26" s="445" t="s">
        <v>542</v>
      </c>
      <c r="H26" s="446"/>
      <c r="I26" s="446"/>
      <c r="J26" s="446"/>
      <c r="K26" s="446"/>
      <c r="L26" s="446"/>
      <c r="M26" s="446"/>
      <c r="N26" s="446"/>
      <c r="O26" s="446"/>
      <c r="P26" s="447" t="s">
        <v>541</v>
      </c>
      <c r="Q26" s="446"/>
      <c r="R26" s="446"/>
      <c r="S26" s="446"/>
      <c r="T26" s="446"/>
      <c r="U26" s="446"/>
      <c r="V26" s="446"/>
      <c r="W26" s="446"/>
      <c r="X26" s="448"/>
      <c r="Y26" s="449"/>
      <c r="Z26" s="450"/>
      <c r="AA26" s="451"/>
      <c r="AB26" s="452" t="s">
        <v>11</v>
      </c>
      <c r="AC26" s="452"/>
      <c r="AD26" s="452"/>
      <c r="AE26" s="401" t="s">
        <v>386</v>
      </c>
      <c r="AF26" s="453"/>
      <c r="AG26" s="453"/>
      <c r="AH26" s="454"/>
      <c r="AI26" s="401" t="s">
        <v>538</v>
      </c>
      <c r="AJ26" s="453"/>
      <c r="AK26" s="453"/>
      <c r="AL26" s="454"/>
      <c r="AM26" s="401" t="s">
        <v>354</v>
      </c>
      <c r="AN26" s="453"/>
      <c r="AO26" s="453"/>
      <c r="AP26" s="454"/>
      <c r="AQ26" s="465" t="s">
        <v>385</v>
      </c>
      <c r="AR26" s="466"/>
      <c r="AS26" s="466"/>
      <c r="AT26" s="467"/>
      <c r="AU26" s="465" t="s">
        <v>555</v>
      </c>
      <c r="AV26" s="466"/>
      <c r="AW26" s="466"/>
      <c r="AX26" s="468"/>
    </row>
    <row r="27" spans="1:50" ht="30" customHeight="1" x14ac:dyDescent="0.15">
      <c r="A27" s="443"/>
      <c r="B27" s="444"/>
      <c r="C27" s="444"/>
      <c r="D27" s="444"/>
      <c r="E27" s="444"/>
      <c r="F27" s="340"/>
      <c r="G27" s="508" t="s">
        <v>654</v>
      </c>
      <c r="H27" s="509"/>
      <c r="I27" s="509"/>
      <c r="J27" s="509"/>
      <c r="K27" s="509"/>
      <c r="L27" s="509"/>
      <c r="M27" s="509"/>
      <c r="N27" s="509"/>
      <c r="O27" s="509"/>
      <c r="P27" s="512" t="s">
        <v>578</v>
      </c>
      <c r="Q27" s="513"/>
      <c r="R27" s="513"/>
      <c r="S27" s="513"/>
      <c r="T27" s="513"/>
      <c r="U27" s="513"/>
      <c r="V27" s="513"/>
      <c r="W27" s="513"/>
      <c r="X27" s="514"/>
      <c r="Y27" s="518" t="s">
        <v>51</v>
      </c>
      <c r="Z27" s="519"/>
      <c r="AA27" s="520"/>
      <c r="AB27" s="463" t="s">
        <v>579</v>
      </c>
      <c r="AC27" s="463"/>
      <c r="AD27" s="463"/>
      <c r="AE27" s="456">
        <v>7</v>
      </c>
      <c r="AF27" s="456"/>
      <c r="AG27" s="456"/>
      <c r="AH27" s="456"/>
      <c r="AI27" s="456">
        <v>13</v>
      </c>
      <c r="AJ27" s="456"/>
      <c r="AK27" s="456"/>
      <c r="AL27" s="456"/>
      <c r="AM27" s="456">
        <v>4</v>
      </c>
      <c r="AN27" s="456"/>
      <c r="AO27" s="456"/>
      <c r="AP27" s="456"/>
      <c r="AQ27" s="457" t="s">
        <v>649</v>
      </c>
      <c r="AR27" s="456"/>
      <c r="AS27" s="456"/>
      <c r="AT27" s="456"/>
      <c r="AU27" s="83" t="s">
        <v>649</v>
      </c>
      <c r="AV27" s="458"/>
      <c r="AW27" s="458"/>
      <c r="AX27" s="459"/>
    </row>
    <row r="28" spans="1:50" ht="30" customHeight="1" x14ac:dyDescent="0.15">
      <c r="A28" s="346"/>
      <c r="B28" s="347"/>
      <c r="C28" s="347"/>
      <c r="D28" s="347"/>
      <c r="E28" s="347"/>
      <c r="F28" s="269"/>
      <c r="G28" s="510"/>
      <c r="H28" s="511"/>
      <c r="I28" s="511"/>
      <c r="J28" s="511"/>
      <c r="K28" s="511"/>
      <c r="L28" s="511"/>
      <c r="M28" s="511"/>
      <c r="N28" s="511"/>
      <c r="O28" s="511"/>
      <c r="P28" s="515"/>
      <c r="Q28" s="516"/>
      <c r="R28" s="516"/>
      <c r="S28" s="516"/>
      <c r="T28" s="516"/>
      <c r="U28" s="516"/>
      <c r="V28" s="516"/>
      <c r="W28" s="516"/>
      <c r="X28" s="517"/>
      <c r="Y28" s="460" t="s">
        <v>52</v>
      </c>
      <c r="Z28" s="461"/>
      <c r="AA28" s="462"/>
      <c r="AB28" s="463" t="s">
        <v>579</v>
      </c>
      <c r="AC28" s="463"/>
      <c r="AD28" s="463"/>
      <c r="AE28" s="456">
        <v>4</v>
      </c>
      <c r="AF28" s="456"/>
      <c r="AG28" s="456"/>
      <c r="AH28" s="456"/>
      <c r="AI28" s="456">
        <v>12</v>
      </c>
      <c r="AJ28" s="456"/>
      <c r="AK28" s="456"/>
      <c r="AL28" s="456"/>
      <c r="AM28" s="456">
        <v>4</v>
      </c>
      <c r="AN28" s="456"/>
      <c r="AO28" s="456"/>
      <c r="AP28" s="456"/>
      <c r="AQ28" s="456">
        <v>5</v>
      </c>
      <c r="AR28" s="456"/>
      <c r="AS28" s="456"/>
      <c r="AT28" s="456"/>
      <c r="AU28" s="464">
        <v>4</v>
      </c>
      <c r="AV28" s="458"/>
      <c r="AW28" s="458"/>
      <c r="AX28" s="459"/>
    </row>
    <row r="29" spans="1:50" ht="23.25" customHeight="1" x14ac:dyDescent="0.15">
      <c r="A29" s="427" t="s">
        <v>545</v>
      </c>
      <c r="B29" s="428"/>
      <c r="C29" s="428"/>
      <c r="D29" s="428"/>
      <c r="E29" s="428"/>
      <c r="F29" s="429"/>
      <c r="G29" s="371" t="s">
        <v>546</v>
      </c>
      <c r="H29" s="371"/>
      <c r="I29" s="371"/>
      <c r="J29" s="371"/>
      <c r="K29" s="371"/>
      <c r="L29" s="371"/>
      <c r="M29" s="371"/>
      <c r="N29" s="371"/>
      <c r="O29" s="371"/>
      <c r="P29" s="371"/>
      <c r="Q29" s="371"/>
      <c r="R29" s="371"/>
      <c r="S29" s="371"/>
      <c r="T29" s="371"/>
      <c r="U29" s="371"/>
      <c r="V29" s="371"/>
      <c r="W29" s="371"/>
      <c r="X29" s="372"/>
      <c r="Y29" s="436"/>
      <c r="Z29" s="437"/>
      <c r="AA29" s="438"/>
      <c r="AB29" s="370" t="s">
        <v>11</v>
      </c>
      <c r="AC29" s="371"/>
      <c r="AD29" s="372"/>
      <c r="AE29" s="370" t="s">
        <v>386</v>
      </c>
      <c r="AF29" s="371"/>
      <c r="AG29" s="371"/>
      <c r="AH29" s="372"/>
      <c r="AI29" s="370" t="s">
        <v>538</v>
      </c>
      <c r="AJ29" s="371"/>
      <c r="AK29" s="371"/>
      <c r="AL29" s="372"/>
      <c r="AM29" s="370" t="s">
        <v>354</v>
      </c>
      <c r="AN29" s="371"/>
      <c r="AO29" s="371"/>
      <c r="AP29" s="372"/>
      <c r="AQ29" s="469" t="s">
        <v>556</v>
      </c>
      <c r="AR29" s="470"/>
      <c r="AS29" s="470"/>
      <c r="AT29" s="470"/>
      <c r="AU29" s="470"/>
      <c r="AV29" s="470"/>
      <c r="AW29" s="470"/>
      <c r="AX29" s="471"/>
    </row>
    <row r="30" spans="1:50" ht="23.25" customHeight="1" x14ac:dyDescent="0.15">
      <c r="A30" s="430"/>
      <c r="B30" s="431"/>
      <c r="C30" s="431"/>
      <c r="D30" s="431"/>
      <c r="E30" s="431"/>
      <c r="F30" s="432"/>
      <c r="G30" s="478" t="s">
        <v>653</v>
      </c>
      <c r="H30" s="479"/>
      <c r="I30" s="479"/>
      <c r="J30" s="479"/>
      <c r="K30" s="479"/>
      <c r="L30" s="479"/>
      <c r="M30" s="479"/>
      <c r="N30" s="479"/>
      <c r="O30" s="479"/>
      <c r="P30" s="479"/>
      <c r="Q30" s="479"/>
      <c r="R30" s="479"/>
      <c r="S30" s="479"/>
      <c r="T30" s="479"/>
      <c r="U30" s="479"/>
      <c r="V30" s="479"/>
      <c r="W30" s="479"/>
      <c r="X30" s="479"/>
      <c r="Y30" s="472" t="s">
        <v>545</v>
      </c>
      <c r="Z30" s="473"/>
      <c r="AA30" s="474"/>
      <c r="AB30" s="475" t="s">
        <v>580</v>
      </c>
      <c r="AC30" s="476"/>
      <c r="AD30" s="477"/>
      <c r="AE30" s="457">
        <v>18.399999999999999</v>
      </c>
      <c r="AF30" s="457"/>
      <c r="AG30" s="457"/>
      <c r="AH30" s="457"/>
      <c r="AI30" s="457">
        <v>19.3</v>
      </c>
      <c r="AJ30" s="457"/>
      <c r="AK30" s="457"/>
      <c r="AL30" s="457"/>
      <c r="AM30" s="457">
        <v>24.3</v>
      </c>
      <c r="AN30" s="457"/>
      <c r="AO30" s="457"/>
      <c r="AP30" s="457"/>
      <c r="AQ30" s="83">
        <v>20</v>
      </c>
      <c r="AR30" s="84"/>
      <c r="AS30" s="84"/>
      <c r="AT30" s="84"/>
      <c r="AU30" s="84"/>
      <c r="AV30" s="84"/>
      <c r="AW30" s="84"/>
      <c r="AX30" s="357"/>
    </row>
    <row r="31" spans="1:50" ht="23.25" customHeight="1" x14ac:dyDescent="0.15">
      <c r="A31" s="433"/>
      <c r="B31" s="434"/>
      <c r="C31" s="434"/>
      <c r="D31" s="434"/>
      <c r="E31" s="434"/>
      <c r="F31" s="435"/>
      <c r="G31" s="480"/>
      <c r="H31" s="481"/>
      <c r="I31" s="481"/>
      <c r="J31" s="481"/>
      <c r="K31" s="481"/>
      <c r="L31" s="481"/>
      <c r="M31" s="481"/>
      <c r="N31" s="481"/>
      <c r="O31" s="481"/>
      <c r="P31" s="481"/>
      <c r="Q31" s="481"/>
      <c r="R31" s="481"/>
      <c r="S31" s="481"/>
      <c r="T31" s="481"/>
      <c r="U31" s="481"/>
      <c r="V31" s="481"/>
      <c r="W31" s="481"/>
      <c r="X31" s="481"/>
      <c r="Y31" s="79" t="s">
        <v>547</v>
      </c>
      <c r="Z31" s="482"/>
      <c r="AA31" s="483"/>
      <c r="AB31" s="439" t="s">
        <v>581</v>
      </c>
      <c r="AC31" s="440"/>
      <c r="AD31" s="441"/>
      <c r="AE31" s="442" t="s">
        <v>582</v>
      </c>
      <c r="AF31" s="442"/>
      <c r="AG31" s="442"/>
      <c r="AH31" s="442"/>
      <c r="AI31" s="442" t="s">
        <v>583</v>
      </c>
      <c r="AJ31" s="442"/>
      <c r="AK31" s="442"/>
      <c r="AL31" s="442"/>
      <c r="AM31" s="442" t="s">
        <v>651</v>
      </c>
      <c r="AN31" s="442"/>
      <c r="AO31" s="442"/>
      <c r="AP31" s="442"/>
      <c r="AQ31" s="442" t="s">
        <v>650</v>
      </c>
      <c r="AR31" s="442"/>
      <c r="AS31" s="442"/>
      <c r="AT31" s="442"/>
      <c r="AU31" s="442"/>
      <c r="AV31" s="442"/>
      <c r="AW31" s="442"/>
      <c r="AX31" s="455"/>
    </row>
    <row r="32" spans="1:50" ht="18.75" customHeight="1" x14ac:dyDescent="0.15">
      <c r="A32" s="415" t="s">
        <v>212</v>
      </c>
      <c r="B32" s="416"/>
      <c r="C32" s="416"/>
      <c r="D32" s="416"/>
      <c r="E32" s="416"/>
      <c r="F32" s="417"/>
      <c r="G32" s="384" t="s">
        <v>135</v>
      </c>
      <c r="H32" s="385"/>
      <c r="I32" s="385"/>
      <c r="J32" s="385"/>
      <c r="K32" s="385"/>
      <c r="L32" s="385"/>
      <c r="M32" s="385"/>
      <c r="N32" s="385"/>
      <c r="O32" s="386"/>
      <c r="P32" s="390" t="s">
        <v>55</v>
      </c>
      <c r="Q32" s="385"/>
      <c r="R32" s="385"/>
      <c r="S32" s="385"/>
      <c r="T32" s="385"/>
      <c r="U32" s="385"/>
      <c r="V32" s="385"/>
      <c r="W32" s="385"/>
      <c r="X32" s="386"/>
      <c r="Y32" s="392"/>
      <c r="Z32" s="393"/>
      <c r="AA32" s="394"/>
      <c r="AB32" s="398" t="s">
        <v>11</v>
      </c>
      <c r="AC32" s="399"/>
      <c r="AD32" s="400"/>
      <c r="AE32" s="398" t="s">
        <v>386</v>
      </c>
      <c r="AF32" s="399"/>
      <c r="AG32" s="399"/>
      <c r="AH32" s="400"/>
      <c r="AI32" s="425" t="s">
        <v>538</v>
      </c>
      <c r="AJ32" s="425"/>
      <c r="AK32" s="425"/>
      <c r="AL32" s="398"/>
      <c r="AM32" s="425" t="s">
        <v>354</v>
      </c>
      <c r="AN32" s="425"/>
      <c r="AO32" s="425"/>
      <c r="AP32" s="398"/>
      <c r="AQ32" s="405" t="s">
        <v>167</v>
      </c>
      <c r="AR32" s="406"/>
      <c r="AS32" s="406"/>
      <c r="AT32" s="407"/>
      <c r="AU32" s="385" t="s">
        <v>125</v>
      </c>
      <c r="AV32" s="385"/>
      <c r="AW32" s="385"/>
      <c r="AX32" s="408"/>
    </row>
    <row r="33" spans="1:51" ht="18.75" customHeight="1" x14ac:dyDescent="0.15">
      <c r="A33" s="418"/>
      <c r="B33" s="419"/>
      <c r="C33" s="419"/>
      <c r="D33" s="419"/>
      <c r="E33" s="419"/>
      <c r="F33" s="420"/>
      <c r="G33" s="387"/>
      <c r="H33" s="388"/>
      <c r="I33" s="388"/>
      <c r="J33" s="388"/>
      <c r="K33" s="388"/>
      <c r="L33" s="388"/>
      <c r="M33" s="388"/>
      <c r="N33" s="388"/>
      <c r="O33" s="389"/>
      <c r="P33" s="391"/>
      <c r="Q33" s="388"/>
      <c r="R33" s="388"/>
      <c r="S33" s="388"/>
      <c r="T33" s="388"/>
      <c r="U33" s="388"/>
      <c r="V33" s="388"/>
      <c r="W33" s="388"/>
      <c r="X33" s="389"/>
      <c r="Y33" s="395"/>
      <c r="Z33" s="396"/>
      <c r="AA33" s="397"/>
      <c r="AB33" s="401"/>
      <c r="AC33" s="402"/>
      <c r="AD33" s="403"/>
      <c r="AE33" s="401"/>
      <c r="AF33" s="402"/>
      <c r="AG33" s="402"/>
      <c r="AH33" s="403"/>
      <c r="AI33" s="426"/>
      <c r="AJ33" s="426"/>
      <c r="AK33" s="426"/>
      <c r="AL33" s="401"/>
      <c r="AM33" s="426"/>
      <c r="AN33" s="426"/>
      <c r="AO33" s="426"/>
      <c r="AP33" s="401"/>
      <c r="AQ33" s="409">
        <v>7</v>
      </c>
      <c r="AR33" s="410"/>
      <c r="AS33" s="411" t="s">
        <v>168</v>
      </c>
      <c r="AT33" s="412"/>
      <c r="AU33" s="413" t="s">
        <v>575</v>
      </c>
      <c r="AV33" s="413"/>
      <c r="AW33" s="388" t="s">
        <v>162</v>
      </c>
      <c r="AX33" s="414"/>
    </row>
    <row r="34" spans="1:51" ht="23.25" customHeight="1" x14ac:dyDescent="0.15">
      <c r="A34" s="421"/>
      <c r="B34" s="419"/>
      <c r="C34" s="419"/>
      <c r="D34" s="419"/>
      <c r="E34" s="419"/>
      <c r="F34" s="420"/>
      <c r="G34" s="358" t="s">
        <v>639</v>
      </c>
      <c r="H34" s="359"/>
      <c r="I34" s="359"/>
      <c r="J34" s="359"/>
      <c r="K34" s="359"/>
      <c r="L34" s="359"/>
      <c r="M34" s="359"/>
      <c r="N34" s="359"/>
      <c r="O34" s="360"/>
      <c r="P34" s="235" t="s">
        <v>640</v>
      </c>
      <c r="Q34" s="235"/>
      <c r="R34" s="235"/>
      <c r="S34" s="235"/>
      <c r="T34" s="235"/>
      <c r="U34" s="235"/>
      <c r="V34" s="235"/>
      <c r="W34" s="235"/>
      <c r="X34" s="367"/>
      <c r="Y34" s="79" t="s">
        <v>12</v>
      </c>
      <c r="Z34" s="80"/>
      <c r="AA34" s="81"/>
      <c r="AB34" s="82" t="s">
        <v>577</v>
      </c>
      <c r="AC34" s="82"/>
      <c r="AD34" s="82"/>
      <c r="AE34" s="83">
        <v>41</v>
      </c>
      <c r="AF34" s="84"/>
      <c r="AG34" s="84"/>
      <c r="AH34" s="84"/>
      <c r="AI34" s="83">
        <v>48</v>
      </c>
      <c r="AJ34" s="84"/>
      <c r="AK34" s="84"/>
      <c r="AL34" s="84"/>
      <c r="AM34" s="83">
        <v>35</v>
      </c>
      <c r="AN34" s="84"/>
      <c r="AO34" s="84"/>
      <c r="AP34" s="84"/>
      <c r="AQ34" s="354" t="s">
        <v>575</v>
      </c>
      <c r="AR34" s="355"/>
      <c r="AS34" s="355"/>
      <c r="AT34" s="356"/>
      <c r="AU34" s="84" t="s">
        <v>575</v>
      </c>
      <c r="AV34" s="84"/>
      <c r="AW34" s="84"/>
      <c r="AX34" s="357"/>
    </row>
    <row r="35" spans="1:51" ht="23.25" customHeight="1" x14ac:dyDescent="0.15">
      <c r="A35" s="422"/>
      <c r="B35" s="423"/>
      <c r="C35" s="423"/>
      <c r="D35" s="423"/>
      <c r="E35" s="423"/>
      <c r="F35" s="424"/>
      <c r="G35" s="361"/>
      <c r="H35" s="362"/>
      <c r="I35" s="362"/>
      <c r="J35" s="362"/>
      <c r="K35" s="362"/>
      <c r="L35" s="362"/>
      <c r="M35" s="362"/>
      <c r="N35" s="362"/>
      <c r="O35" s="363"/>
      <c r="P35" s="238"/>
      <c r="Q35" s="238"/>
      <c r="R35" s="238"/>
      <c r="S35" s="238"/>
      <c r="T35" s="238"/>
      <c r="U35" s="238"/>
      <c r="V35" s="238"/>
      <c r="W35" s="238"/>
      <c r="X35" s="368"/>
      <c r="Y35" s="370" t="s">
        <v>50</v>
      </c>
      <c r="Z35" s="371"/>
      <c r="AA35" s="372"/>
      <c r="AB35" s="404" t="s">
        <v>577</v>
      </c>
      <c r="AC35" s="404"/>
      <c r="AD35" s="404"/>
      <c r="AE35" s="83" t="s">
        <v>575</v>
      </c>
      <c r="AF35" s="84"/>
      <c r="AG35" s="84"/>
      <c r="AH35" s="84"/>
      <c r="AI35" s="83" t="s">
        <v>575</v>
      </c>
      <c r="AJ35" s="84"/>
      <c r="AK35" s="84"/>
      <c r="AL35" s="84"/>
      <c r="AM35" s="83" t="s">
        <v>575</v>
      </c>
      <c r="AN35" s="84"/>
      <c r="AO35" s="84"/>
      <c r="AP35" s="84"/>
      <c r="AQ35" s="354">
        <v>75</v>
      </c>
      <c r="AR35" s="355"/>
      <c r="AS35" s="355"/>
      <c r="AT35" s="356"/>
      <c r="AU35" s="84" t="s">
        <v>575</v>
      </c>
      <c r="AV35" s="84"/>
      <c r="AW35" s="84"/>
      <c r="AX35" s="357"/>
    </row>
    <row r="36" spans="1:51" ht="42.75" customHeight="1" x14ac:dyDescent="0.15">
      <c r="A36" s="421"/>
      <c r="B36" s="419"/>
      <c r="C36" s="419"/>
      <c r="D36" s="419"/>
      <c r="E36" s="419"/>
      <c r="F36" s="420"/>
      <c r="G36" s="364"/>
      <c r="H36" s="365"/>
      <c r="I36" s="365"/>
      <c r="J36" s="365"/>
      <c r="K36" s="365"/>
      <c r="L36" s="365"/>
      <c r="M36" s="365"/>
      <c r="N36" s="365"/>
      <c r="O36" s="366"/>
      <c r="P36" s="253"/>
      <c r="Q36" s="253"/>
      <c r="R36" s="253"/>
      <c r="S36" s="253"/>
      <c r="T36" s="253"/>
      <c r="U36" s="253"/>
      <c r="V36" s="253"/>
      <c r="W36" s="253"/>
      <c r="X36" s="369"/>
      <c r="Y36" s="370" t="s">
        <v>13</v>
      </c>
      <c r="Z36" s="371"/>
      <c r="AA36" s="372"/>
      <c r="AB36" s="373" t="s">
        <v>14</v>
      </c>
      <c r="AC36" s="373"/>
      <c r="AD36" s="373"/>
      <c r="AE36" s="83" t="s">
        <v>575</v>
      </c>
      <c r="AF36" s="84"/>
      <c r="AG36" s="84"/>
      <c r="AH36" s="84"/>
      <c r="AI36" s="83" t="s">
        <v>575</v>
      </c>
      <c r="AJ36" s="84"/>
      <c r="AK36" s="84"/>
      <c r="AL36" s="84"/>
      <c r="AM36" s="83" t="s">
        <v>575</v>
      </c>
      <c r="AN36" s="84"/>
      <c r="AO36" s="84"/>
      <c r="AP36" s="84"/>
      <c r="AQ36" s="354" t="s">
        <v>575</v>
      </c>
      <c r="AR36" s="355"/>
      <c r="AS36" s="355"/>
      <c r="AT36" s="356"/>
      <c r="AU36" s="84" t="s">
        <v>575</v>
      </c>
      <c r="AV36" s="84"/>
      <c r="AW36" s="84"/>
      <c r="AX36" s="357"/>
    </row>
    <row r="37" spans="1:51" ht="18.75" customHeight="1" x14ac:dyDescent="0.15">
      <c r="A37" s="374" t="s">
        <v>212</v>
      </c>
      <c r="B37" s="375"/>
      <c r="C37" s="375"/>
      <c r="D37" s="375"/>
      <c r="E37" s="375"/>
      <c r="F37" s="376"/>
      <c r="G37" s="384" t="s">
        <v>135</v>
      </c>
      <c r="H37" s="385"/>
      <c r="I37" s="385"/>
      <c r="J37" s="385"/>
      <c r="K37" s="385"/>
      <c r="L37" s="385"/>
      <c r="M37" s="385"/>
      <c r="N37" s="385"/>
      <c r="O37" s="386"/>
      <c r="P37" s="390" t="s">
        <v>55</v>
      </c>
      <c r="Q37" s="385"/>
      <c r="R37" s="385"/>
      <c r="S37" s="385"/>
      <c r="T37" s="385"/>
      <c r="U37" s="385"/>
      <c r="V37" s="385"/>
      <c r="W37" s="385"/>
      <c r="X37" s="386"/>
      <c r="Y37" s="392"/>
      <c r="Z37" s="393"/>
      <c r="AA37" s="394"/>
      <c r="AB37" s="398" t="s">
        <v>11</v>
      </c>
      <c r="AC37" s="399"/>
      <c r="AD37" s="400"/>
      <c r="AE37" s="91" t="s">
        <v>386</v>
      </c>
      <c r="AF37" s="91"/>
      <c r="AG37" s="91"/>
      <c r="AH37" s="91"/>
      <c r="AI37" s="91" t="s">
        <v>538</v>
      </c>
      <c r="AJ37" s="91"/>
      <c r="AK37" s="91"/>
      <c r="AL37" s="91"/>
      <c r="AM37" s="91" t="s">
        <v>354</v>
      </c>
      <c r="AN37" s="91"/>
      <c r="AO37" s="91"/>
      <c r="AP37" s="91"/>
      <c r="AQ37" s="405" t="s">
        <v>167</v>
      </c>
      <c r="AR37" s="406"/>
      <c r="AS37" s="406"/>
      <c r="AT37" s="407"/>
      <c r="AU37" s="385" t="s">
        <v>125</v>
      </c>
      <c r="AV37" s="385"/>
      <c r="AW37" s="385"/>
      <c r="AX37" s="408"/>
      <c r="AY37">
        <f>COUNTA($G$39)</f>
        <v>1</v>
      </c>
    </row>
    <row r="38" spans="1:51" ht="18.75" customHeight="1" x14ac:dyDescent="0.15">
      <c r="A38" s="377"/>
      <c r="B38" s="378"/>
      <c r="C38" s="378"/>
      <c r="D38" s="378"/>
      <c r="E38" s="378"/>
      <c r="F38" s="379"/>
      <c r="G38" s="387"/>
      <c r="H38" s="388"/>
      <c r="I38" s="388"/>
      <c r="J38" s="388"/>
      <c r="K38" s="388"/>
      <c r="L38" s="388"/>
      <c r="M38" s="388"/>
      <c r="N38" s="388"/>
      <c r="O38" s="389"/>
      <c r="P38" s="391"/>
      <c r="Q38" s="388"/>
      <c r="R38" s="388"/>
      <c r="S38" s="388"/>
      <c r="T38" s="388"/>
      <c r="U38" s="388"/>
      <c r="V38" s="388"/>
      <c r="W38" s="388"/>
      <c r="X38" s="389"/>
      <c r="Y38" s="395"/>
      <c r="Z38" s="396"/>
      <c r="AA38" s="397"/>
      <c r="AB38" s="401"/>
      <c r="AC38" s="402"/>
      <c r="AD38" s="403"/>
      <c r="AE38" s="91"/>
      <c r="AF38" s="91"/>
      <c r="AG38" s="91"/>
      <c r="AH38" s="91"/>
      <c r="AI38" s="91"/>
      <c r="AJ38" s="91"/>
      <c r="AK38" s="91"/>
      <c r="AL38" s="91"/>
      <c r="AM38" s="91"/>
      <c r="AN38" s="91"/>
      <c r="AO38" s="91"/>
      <c r="AP38" s="91"/>
      <c r="AQ38" s="409">
        <v>12</v>
      </c>
      <c r="AR38" s="410"/>
      <c r="AS38" s="411" t="s">
        <v>168</v>
      </c>
      <c r="AT38" s="412"/>
      <c r="AU38" s="413" t="s">
        <v>575</v>
      </c>
      <c r="AV38" s="413"/>
      <c r="AW38" s="388" t="s">
        <v>162</v>
      </c>
      <c r="AX38" s="414"/>
      <c r="AY38">
        <f t="shared" ref="AY38:AY43" si="0">$AY$37</f>
        <v>1</v>
      </c>
    </row>
    <row r="39" spans="1:51" ht="23.25" customHeight="1" x14ac:dyDescent="0.15">
      <c r="A39" s="380"/>
      <c r="B39" s="378"/>
      <c r="C39" s="378"/>
      <c r="D39" s="378"/>
      <c r="E39" s="378"/>
      <c r="F39" s="379"/>
      <c r="G39" s="358" t="s">
        <v>641</v>
      </c>
      <c r="H39" s="359"/>
      <c r="I39" s="359"/>
      <c r="J39" s="359"/>
      <c r="K39" s="359"/>
      <c r="L39" s="359"/>
      <c r="M39" s="359"/>
      <c r="N39" s="359"/>
      <c r="O39" s="360"/>
      <c r="P39" s="235" t="s">
        <v>647</v>
      </c>
      <c r="Q39" s="235"/>
      <c r="R39" s="235"/>
      <c r="S39" s="235"/>
      <c r="T39" s="235"/>
      <c r="U39" s="235"/>
      <c r="V39" s="235"/>
      <c r="W39" s="235"/>
      <c r="X39" s="367"/>
      <c r="Y39" s="79" t="s">
        <v>12</v>
      </c>
      <c r="Z39" s="80"/>
      <c r="AA39" s="81"/>
      <c r="AB39" s="82" t="s">
        <v>646</v>
      </c>
      <c r="AC39" s="82"/>
      <c r="AD39" s="82"/>
      <c r="AE39" s="83">
        <v>7.2</v>
      </c>
      <c r="AF39" s="84"/>
      <c r="AG39" s="84"/>
      <c r="AH39" s="84"/>
      <c r="AI39" s="83">
        <v>6.4</v>
      </c>
      <c r="AJ39" s="84"/>
      <c r="AK39" s="84"/>
      <c r="AL39" s="84"/>
      <c r="AM39" s="83" t="s">
        <v>645</v>
      </c>
      <c r="AN39" s="84"/>
      <c r="AO39" s="84"/>
      <c r="AP39" s="84"/>
      <c r="AQ39" s="354" t="s">
        <v>575</v>
      </c>
      <c r="AR39" s="355"/>
      <c r="AS39" s="355"/>
      <c r="AT39" s="356"/>
      <c r="AU39" s="84" t="s">
        <v>575</v>
      </c>
      <c r="AV39" s="84"/>
      <c r="AW39" s="84"/>
      <c r="AX39" s="357"/>
      <c r="AY39">
        <f t="shared" si="0"/>
        <v>1</v>
      </c>
    </row>
    <row r="40" spans="1:51" ht="23.25" customHeight="1" x14ac:dyDescent="0.15">
      <c r="A40" s="381"/>
      <c r="B40" s="382"/>
      <c r="C40" s="382"/>
      <c r="D40" s="382"/>
      <c r="E40" s="382"/>
      <c r="F40" s="383"/>
      <c r="G40" s="361"/>
      <c r="H40" s="362"/>
      <c r="I40" s="362"/>
      <c r="J40" s="362"/>
      <c r="K40" s="362"/>
      <c r="L40" s="362"/>
      <c r="M40" s="362"/>
      <c r="N40" s="362"/>
      <c r="O40" s="363"/>
      <c r="P40" s="238"/>
      <c r="Q40" s="238"/>
      <c r="R40" s="238"/>
      <c r="S40" s="238"/>
      <c r="T40" s="238"/>
      <c r="U40" s="238"/>
      <c r="V40" s="238"/>
      <c r="W40" s="238"/>
      <c r="X40" s="368"/>
      <c r="Y40" s="370" t="s">
        <v>50</v>
      </c>
      <c r="Z40" s="371"/>
      <c r="AA40" s="372"/>
      <c r="AB40" s="404" t="s">
        <v>646</v>
      </c>
      <c r="AC40" s="404"/>
      <c r="AD40" s="404"/>
      <c r="AE40" s="83" t="s">
        <v>575</v>
      </c>
      <c r="AF40" s="84"/>
      <c r="AG40" s="84"/>
      <c r="AH40" s="84"/>
      <c r="AI40" s="83" t="s">
        <v>575</v>
      </c>
      <c r="AJ40" s="84"/>
      <c r="AK40" s="84"/>
      <c r="AL40" s="84"/>
      <c r="AM40" s="83" t="s">
        <v>575</v>
      </c>
      <c r="AN40" s="84"/>
      <c r="AO40" s="84"/>
      <c r="AP40" s="84"/>
      <c r="AQ40" s="354">
        <v>10</v>
      </c>
      <c r="AR40" s="355"/>
      <c r="AS40" s="355"/>
      <c r="AT40" s="356"/>
      <c r="AU40" s="84" t="s">
        <v>575</v>
      </c>
      <c r="AV40" s="84"/>
      <c r="AW40" s="84"/>
      <c r="AX40" s="357"/>
      <c r="AY40">
        <f t="shared" si="0"/>
        <v>1</v>
      </c>
    </row>
    <row r="41" spans="1:51" ht="41.25" customHeight="1" x14ac:dyDescent="0.15">
      <c r="A41" s="380"/>
      <c r="B41" s="378"/>
      <c r="C41" s="378"/>
      <c r="D41" s="378"/>
      <c r="E41" s="378"/>
      <c r="F41" s="379"/>
      <c r="G41" s="364"/>
      <c r="H41" s="365"/>
      <c r="I41" s="365"/>
      <c r="J41" s="365"/>
      <c r="K41" s="365"/>
      <c r="L41" s="365"/>
      <c r="M41" s="365"/>
      <c r="N41" s="365"/>
      <c r="O41" s="366"/>
      <c r="P41" s="253"/>
      <c r="Q41" s="253"/>
      <c r="R41" s="253"/>
      <c r="S41" s="253"/>
      <c r="T41" s="253"/>
      <c r="U41" s="253"/>
      <c r="V41" s="253"/>
      <c r="W41" s="253"/>
      <c r="X41" s="369"/>
      <c r="Y41" s="370" t="s">
        <v>13</v>
      </c>
      <c r="Z41" s="371"/>
      <c r="AA41" s="372"/>
      <c r="AB41" s="373" t="s">
        <v>14</v>
      </c>
      <c r="AC41" s="373"/>
      <c r="AD41" s="373"/>
      <c r="AE41" s="83" t="s">
        <v>575</v>
      </c>
      <c r="AF41" s="84"/>
      <c r="AG41" s="84"/>
      <c r="AH41" s="84"/>
      <c r="AI41" s="83" t="s">
        <v>575</v>
      </c>
      <c r="AJ41" s="84"/>
      <c r="AK41" s="84"/>
      <c r="AL41" s="84"/>
      <c r="AM41" s="83" t="s">
        <v>575</v>
      </c>
      <c r="AN41" s="84"/>
      <c r="AO41" s="84"/>
      <c r="AP41" s="84"/>
      <c r="AQ41" s="354" t="s">
        <v>575</v>
      </c>
      <c r="AR41" s="355"/>
      <c r="AS41" s="355"/>
      <c r="AT41" s="356"/>
      <c r="AU41" s="84" t="s">
        <v>575</v>
      </c>
      <c r="AV41" s="84"/>
      <c r="AW41" s="84"/>
      <c r="AX41" s="357"/>
      <c r="AY41">
        <f t="shared" si="0"/>
        <v>1</v>
      </c>
    </row>
    <row r="42" spans="1:51" ht="23.25" customHeight="1" x14ac:dyDescent="0.15">
      <c r="A42" s="344" t="s">
        <v>231</v>
      </c>
      <c r="B42" s="345"/>
      <c r="C42" s="345"/>
      <c r="D42" s="345"/>
      <c r="E42" s="345"/>
      <c r="F42" s="267"/>
      <c r="G42" s="348" t="s">
        <v>575</v>
      </c>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50"/>
      <c r="AY42">
        <f t="shared" si="0"/>
        <v>1</v>
      </c>
    </row>
    <row r="43" spans="1:51" ht="23.25" customHeight="1" thickBot="1" x14ac:dyDescent="0.2">
      <c r="A43" s="346"/>
      <c r="B43" s="347"/>
      <c r="C43" s="347"/>
      <c r="D43" s="347"/>
      <c r="E43" s="347"/>
      <c r="F43" s="269"/>
      <c r="G43" s="351"/>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c r="AT43" s="352"/>
      <c r="AU43" s="352"/>
      <c r="AV43" s="352"/>
      <c r="AW43" s="352"/>
      <c r="AX43" s="353"/>
      <c r="AY43">
        <f t="shared" si="0"/>
        <v>1</v>
      </c>
    </row>
    <row r="44" spans="1:51" ht="45" customHeight="1" x14ac:dyDescent="0.15">
      <c r="A44" s="255" t="s">
        <v>253</v>
      </c>
      <c r="B44" s="256"/>
      <c r="C44" s="259" t="s">
        <v>169</v>
      </c>
      <c r="D44" s="256"/>
      <c r="E44" s="261" t="s">
        <v>182</v>
      </c>
      <c r="F44" s="262"/>
      <c r="G44" s="263" t="s">
        <v>648</v>
      </c>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5"/>
    </row>
    <row r="45" spans="1:51" ht="32.25" customHeight="1" x14ac:dyDescent="0.15">
      <c r="A45" s="257"/>
      <c r="B45" s="258"/>
      <c r="C45" s="260"/>
      <c r="D45" s="258"/>
      <c r="E45" s="266" t="s">
        <v>181</v>
      </c>
      <c r="F45" s="267"/>
      <c r="G45" s="595" t="s">
        <v>648</v>
      </c>
      <c r="H45" s="235"/>
      <c r="I45" s="235"/>
      <c r="J45" s="235"/>
      <c r="K45" s="235"/>
      <c r="L45" s="235"/>
      <c r="M45" s="235"/>
      <c r="N45" s="235"/>
      <c r="O45" s="235"/>
      <c r="P45" s="235"/>
      <c r="Q45" s="235"/>
      <c r="R45" s="235"/>
      <c r="S45" s="235"/>
      <c r="T45" s="235"/>
      <c r="U45" s="235"/>
      <c r="V45" s="367"/>
      <c r="W45" s="328" t="s">
        <v>548</v>
      </c>
      <c r="X45" s="329"/>
      <c r="Y45" s="329"/>
      <c r="Z45" s="329"/>
      <c r="AA45" s="330"/>
      <c r="AB45" s="331" t="s">
        <v>648</v>
      </c>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3"/>
    </row>
    <row r="46" spans="1:51" ht="21" customHeight="1" x14ac:dyDescent="0.15">
      <c r="A46" s="257"/>
      <c r="B46" s="258"/>
      <c r="C46" s="260"/>
      <c r="D46" s="258"/>
      <c r="E46" s="268"/>
      <c r="F46" s="269"/>
      <c r="G46" s="596"/>
      <c r="H46" s="253"/>
      <c r="I46" s="253"/>
      <c r="J46" s="253"/>
      <c r="K46" s="253"/>
      <c r="L46" s="253"/>
      <c r="M46" s="253"/>
      <c r="N46" s="253"/>
      <c r="O46" s="253"/>
      <c r="P46" s="253"/>
      <c r="Q46" s="253"/>
      <c r="R46" s="253"/>
      <c r="S46" s="253"/>
      <c r="T46" s="253"/>
      <c r="U46" s="253"/>
      <c r="V46" s="369"/>
      <c r="W46" s="334" t="s">
        <v>549</v>
      </c>
      <c r="X46" s="335"/>
      <c r="Y46" s="335"/>
      <c r="Z46" s="335"/>
      <c r="AA46" s="336"/>
      <c r="AB46" s="331" t="s">
        <v>648</v>
      </c>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3"/>
    </row>
    <row r="47" spans="1:51" ht="34.5" customHeight="1" x14ac:dyDescent="0.15">
      <c r="A47" s="257"/>
      <c r="B47" s="258"/>
      <c r="C47" s="337" t="s">
        <v>560</v>
      </c>
      <c r="D47" s="338"/>
      <c r="E47" s="266" t="s">
        <v>249</v>
      </c>
      <c r="F47" s="267"/>
      <c r="G47" s="318" t="s">
        <v>172</v>
      </c>
      <c r="H47" s="319"/>
      <c r="I47" s="319"/>
      <c r="J47" s="341" t="s">
        <v>575</v>
      </c>
      <c r="K47" s="342"/>
      <c r="L47" s="342"/>
      <c r="M47" s="342"/>
      <c r="N47" s="342"/>
      <c r="O47" s="342"/>
      <c r="P47" s="342"/>
      <c r="Q47" s="342"/>
      <c r="R47" s="342"/>
      <c r="S47" s="342"/>
      <c r="T47" s="343"/>
      <c r="U47" s="316" t="s">
        <v>648</v>
      </c>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7"/>
      <c r="AY47" s="61"/>
    </row>
    <row r="48" spans="1:51" ht="34.5" customHeight="1" x14ac:dyDescent="0.15">
      <c r="A48" s="257"/>
      <c r="B48" s="258"/>
      <c r="C48" s="260"/>
      <c r="D48" s="258"/>
      <c r="E48" s="339"/>
      <c r="F48" s="340"/>
      <c r="G48" s="318" t="s">
        <v>561</v>
      </c>
      <c r="H48" s="319"/>
      <c r="I48" s="319"/>
      <c r="J48" s="319"/>
      <c r="K48" s="319"/>
      <c r="L48" s="319"/>
      <c r="M48" s="319"/>
      <c r="N48" s="319"/>
      <c r="O48" s="319"/>
      <c r="P48" s="319"/>
      <c r="Q48" s="319"/>
      <c r="R48" s="319"/>
      <c r="S48" s="319"/>
      <c r="T48" s="319"/>
      <c r="U48" s="315" t="s">
        <v>648</v>
      </c>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7"/>
      <c r="AY48" s="61"/>
    </row>
    <row r="49" spans="1:51" ht="34.5" customHeight="1" thickBot="1" x14ac:dyDescent="0.2">
      <c r="A49" s="257"/>
      <c r="B49" s="258"/>
      <c r="C49" s="260"/>
      <c r="D49" s="258"/>
      <c r="E49" s="268"/>
      <c r="F49" s="269"/>
      <c r="G49" s="318" t="s">
        <v>549</v>
      </c>
      <c r="H49" s="319"/>
      <c r="I49" s="319"/>
      <c r="J49" s="319"/>
      <c r="K49" s="319"/>
      <c r="L49" s="319"/>
      <c r="M49" s="319"/>
      <c r="N49" s="319"/>
      <c r="O49" s="319"/>
      <c r="P49" s="319"/>
      <c r="Q49" s="319"/>
      <c r="R49" s="319"/>
      <c r="S49" s="319"/>
      <c r="T49" s="319"/>
      <c r="U49" s="597" t="s">
        <v>648</v>
      </c>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3"/>
      <c r="AY49" s="61"/>
    </row>
    <row r="50" spans="1:51" ht="27" customHeight="1" x14ac:dyDescent="0.15">
      <c r="A50" s="320" t="s">
        <v>44</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2"/>
    </row>
    <row r="51" spans="1:51" ht="27" customHeight="1" x14ac:dyDescent="0.15">
      <c r="A51" s="5"/>
      <c r="B51" s="6"/>
      <c r="C51" s="323" t="s">
        <v>29</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5"/>
      <c r="AD51" s="324" t="s">
        <v>33</v>
      </c>
      <c r="AE51" s="324"/>
      <c r="AF51" s="324"/>
      <c r="AG51" s="326" t="s">
        <v>28</v>
      </c>
      <c r="AH51" s="324"/>
      <c r="AI51" s="324"/>
      <c r="AJ51" s="324"/>
      <c r="AK51" s="324"/>
      <c r="AL51" s="324"/>
      <c r="AM51" s="324"/>
      <c r="AN51" s="324"/>
      <c r="AO51" s="324"/>
      <c r="AP51" s="324"/>
      <c r="AQ51" s="324"/>
      <c r="AR51" s="324"/>
      <c r="AS51" s="324"/>
      <c r="AT51" s="324"/>
      <c r="AU51" s="324"/>
      <c r="AV51" s="324"/>
      <c r="AW51" s="324"/>
      <c r="AX51" s="327"/>
    </row>
    <row r="52" spans="1:51" ht="96.75" customHeight="1" x14ac:dyDescent="0.15">
      <c r="A52" s="290" t="s">
        <v>130</v>
      </c>
      <c r="B52" s="291"/>
      <c r="C52" s="296" t="s">
        <v>131</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8"/>
      <c r="AD52" s="299" t="s">
        <v>589</v>
      </c>
      <c r="AE52" s="300"/>
      <c r="AF52" s="300"/>
      <c r="AG52" s="301" t="s">
        <v>629</v>
      </c>
      <c r="AH52" s="302"/>
      <c r="AI52" s="302"/>
      <c r="AJ52" s="302"/>
      <c r="AK52" s="302"/>
      <c r="AL52" s="302"/>
      <c r="AM52" s="302"/>
      <c r="AN52" s="302"/>
      <c r="AO52" s="302"/>
      <c r="AP52" s="302"/>
      <c r="AQ52" s="302"/>
      <c r="AR52" s="302"/>
      <c r="AS52" s="302"/>
      <c r="AT52" s="302"/>
      <c r="AU52" s="302"/>
      <c r="AV52" s="302"/>
      <c r="AW52" s="302"/>
      <c r="AX52" s="303"/>
    </row>
    <row r="53" spans="1:51" ht="81.75" customHeight="1" x14ac:dyDescent="0.15">
      <c r="A53" s="292"/>
      <c r="B53" s="293"/>
      <c r="C53" s="304" t="s">
        <v>34</v>
      </c>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214"/>
      <c r="AD53" s="215" t="s">
        <v>589</v>
      </c>
      <c r="AE53" s="216"/>
      <c r="AF53" s="216"/>
      <c r="AG53" s="210" t="s">
        <v>630</v>
      </c>
      <c r="AH53" s="211"/>
      <c r="AI53" s="211"/>
      <c r="AJ53" s="211"/>
      <c r="AK53" s="211"/>
      <c r="AL53" s="211"/>
      <c r="AM53" s="211"/>
      <c r="AN53" s="211"/>
      <c r="AO53" s="211"/>
      <c r="AP53" s="211"/>
      <c r="AQ53" s="211"/>
      <c r="AR53" s="211"/>
      <c r="AS53" s="211"/>
      <c r="AT53" s="211"/>
      <c r="AU53" s="211"/>
      <c r="AV53" s="211"/>
      <c r="AW53" s="211"/>
      <c r="AX53" s="212"/>
    </row>
    <row r="54" spans="1:51" ht="85.5" customHeight="1" x14ac:dyDescent="0.15">
      <c r="A54" s="294"/>
      <c r="B54" s="295"/>
      <c r="C54" s="306" t="s">
        <v>132</v>
      </c>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8"/>
      <c r="AD54" s="247" t="s">
        <v>589</v>
      </c>
      <c r="AE54" s="248"/>
      <c r="AF54" s="248"/>
      <c r="AG54" s="237" t="s">
        <v>631</v>
      </c>
      <c r="AH54" s="238"/>
      <c r="AI54" s="238"/>
      <c r="AJ54" s="238"/>
      <c r="AK54" s="238"/>
      <c r="AL54" s="238"/>
      <c r="AM54" s="238"/>
      <c r="AN54" s="238"/>
      <c r="AO54" s="238"/>
      <c r="AP54" s="238"/>
      <c r="AQ54" s="238"/>
      <c r="AR54" s="238"/>
      <c r="AS54" s="238"/>
      <c r="AT54" s="238"/>
      <c r="AU54" s="238"/>
      <c r="AV54" s="238"/>
      <c r="AW54" s="238"/>
      <c r="AX54" s="239"/>
    </row>
    <row r="55" spans="1:51" ht="27" customHeight="1" x14ac:dyDescent="0.15">
      <c r="A55" s="190" t="s">
        <v>36</v>
      </c>
      <c r="B55" s="270"/>
      <c r="C55" s="272" t="s">
        <v>38</v>
      </c>
      <c r="D55" s="230"/>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4"/>
      <c r="AD55" s="231" t="s">
        <v>611</v>
      </c>
      <c r="AE55" s="232"/>
      <c r="AF55" s="232"/>
      <c r="AG55" s="234" t="s">
        <v>642</v>
      </c>
      <c r="AH55" s="235"/>
      <c r="AI55" s="235"/>
      <c r="AJ55" s="235"/>
      <c r="AK55" s="235"/>
      <c r="AL55" s="235"/>
      <c r="AM55" s="235"/>
      <c r="AN55" s="235"/>
      <c r="AO55" s="235"/>
      <c r="AP55" s="235"/>
      <c r="AQ55" s="235"/>
      <c r="AR55" s="235"/>
      <c r="AS55" s="235"/>
      <c r="AT55" s="235"/>
      <c r="AU55" s="235"/>
      <c r="AV55" s="235"/>
      <c r="AW55" s="235"/>
      <c r="AX55" s="236"/>
    </row>
    <row r="56" spans="1:51" ht="35.25" customHeight="1" x14ac:dyDescent="0.15">
      <c r="A56" s="192"/>
      <c r="B56" s="271"/>
      <c r="C56" s="275"/>
      <c r="D56" s="276"/>
      <c r="E56" s="279" t="s">
        <v>232</v>
      </c>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1"/>
      <c r="AD56" s="215" t="s">
        <v>612</v>
      </c>
      <c r="AE56" s="216"/>
      <c r="AF56" s="282"/>
      <c r="AG56" s="237"/>
      <c r="AH56" s="238"/>
      <c r="AI56" s="238"/>
      <c r="AJ56" s="238"/>
      <c r="AK56" s="238"/>
      <c r="AL56" s="238"/>
      <c r="AM56" s="238"/>
      <c r="AN56" s="238"/>
      <c r="AO56" s="238"/>
      <c r="AP56" s="238"/>
      <c r="AQ56" s="238"/>
      <c r="AR56" s="238"/>
      <c r="AS56" s="238"/>
      <c r="AT56" s="238"/>
      <c r="AU56" s="238"/>
      <c r="AV56" s="238"/>
      <c r="AW56" s="238"/>
      <c r="AX56" s="239"/>
    </row>
    <row r="57" spans="1:51" ht="36" customHeight="1" x14ac:dyDescent="0.15">
      <c r="A57" s="192"/>
      <c r="B57" s="271"/>
      <c r="C57" s="277"/>
      <c r="D57" s="278"/>
      <c r="E57" s="283" t="s">
        <v>201</v>
      </c>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5"/>
      <c r="AD57" s="286" t="s">
        <v>632</v>
      </c>
      <c r="AE57" s="287"/>
      <c r="AF57" s="287"/>
      <c r="AG57" s="237"/>
      <c r="AH57" s="238"/>
      <c r="AI57" s="238"/>
      <c r="AJ57" s="238"/>
      <c r="AK57" s="238"/>
      <c r="AL57" s="238"/>
      <c r="AM57" s="238"/>
      <c r="AN57" s="238"/>
      <c r="AO57" s="238"/>
      <c r="AP57" s="238"/>
      <c r="AQ57" s="238"/>
      <c r="AR57" s="238"/>
      <c r="AS57" s="238"/>
      <c r="AT57" s="238"/>
      <c r="AU57" s="238"/>
      <c r="AV57" s="238"/>
      <c r="AW57" s="238"/>
      <c r="AX57" s="239"/>
    </row>
    <row r="58" spans="1:51" ht="53.25" customHeight="1" x14ac:dyDescent="0.15">
      <c r="A58" s="192"/>
      <c r="B58" s="193"/>
      <c r="C58" s="288" t="s">
        <v>39</v>
      </c>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199" t="s">
        <v>589</v>
      </c>
      <c r="AE58" s="200"/>
      <c r="AF58" s="200"/>
      <c r="AG58" s="202" t="s">
        <v>635</v>
      </c>
      <c r="AH58" s="203"/>
      <c r="AI58" s="203"/>
      <c r="AJ58" s="203"/>
      <c r="AK58" s="203"/>
      <c r="AL58" s="203"/>
      <c r="AM58" s="203"/>
      <c r="AN58" s="203"/>
      <c r="AO58" s="203"/>
      <c r="AP58" s="203"/>
      <c r="AQ58" s="203"/>
      <c r="AR58" s="203"/>
      <c r="AS58" s="203"/>
      <c r="AT58" s="203"/>
      <c r="AU58" s="203"/>
      <c r="AV58" s="203"/>
      <c r="AW58" s="203"/>
      <c r="AX58" s="204"/>
    </row>
    <row r="59" spans="1:51" ht="63" customHeight="1" x14ac:dyDescent="0.15">
      <c r="A59" s="192"/>
      <c r="B59" s="193"/>
      <c r="C59" s="213" t="s">
        <v>133</v>
      </c>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5" t="s">
        <v>589</v>
      </c>
      <c r="AE59" s="216"/>
      <c r="AF59" s="216"/>
      <c r="AG59" s="210" t="s">
        <v>633</v>
      </c>
      <c r="AH59" s="211"/>
      <c r="AI59" s="211"/>
      <c r="AJ59" s="211"/>
      <c r="AK59" s="211"/>
      <c r="AL59" s="211"/>
      <c r="AM59" s="211"/>
      <c r="AN59" s="211"/>
      <c r="AO59" s="211"/>
      <c r="AP59" s="211"/>
      <c r="AQ59" s="211"/>
      <c r="AR59" s="211"/>
      <c r="AS59" s="211"/>
      <c r="AT59" s="211"/>
      <c r="AU59" s="211"/>
      <c r="AV59" s="211"/>
      <c r="AW59" s="211"/>
      <c r="AX59" s="212"/>
    </row>
    <row r="60" spans="1:51" ht="54.75" customHeight="1" x14ac:dyDescent="0.15">
      <c r="A60" s="192"/>
      <c r="B60" s="193"/>
      <c r="C60" s="213" t="s">
        <v>35</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5" t="s">
        <v>589</v>
      </c>
      <c r="AE60" s="216"/>
      <c r="AF60" s="216"/>
      <c r="AG60" s="210" t="s">
        <v>613</v>
      </c>
      <c r="AH60" s="211"/>
      <c r="AI60" s="211"/>
      <c r="AJ60" s="211"/>
      <c r="AK60" s="211"/>
      <c r="AL60" s="211"/>
      <c r="AM60" s="211"/>
      <c r="AN60" s="211"/>
      <c r="AO60" s="211"/>
      <c r="AP60" s="211"/>
      <c r="AQ60" s="211"/>
      <c r="AR60" s="211"/>
      <c r="AS60" s="211"/>
      <c r="AT60" s="211"/>
      <c r="AU60" s="211"/>
      <c r="AV60" s="211"/>
      <c r="AW60" s="211"/>
      <c r="AX60" s="212"/>
    </row>
    <row r="61" spans="1:51" ht="50.25" customHeight="1" x14ac:dyDescent="0.15">
      <c r="A61" s="192"/>
      <c r="B61" s="193"/>
      <c r="C61" s="213" t="s">
        <v>40</v>
      </c>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46"/>
      <c r="AD61" s="215" t="s">
        <v>589</v>
      </c>
      <c r="AE61" s="216"/>
      <c r="AF61" s="216"/>
      <c r="AG61" s="210" t="s">
        <v>634</v>
      </c>
      <c r="AH61" s="211"/>
      <c r="AI61" s="211"/>
      <c r="AJ61" s="211"/>
      <c r="AK61" s="211"/>
      <c r="AL61" s="211"/>
      <c r="AM61" s="211"/>
      <c r="AN61" s="211"/>
      <c r="AO61" s="211"/>
      <c r="AP61" s="211"/>
      <c r="AQ61" s="211"/>
      <c r="AR61" s="211"/>
      <c r="AS61" s="211"/>
      <c r="AT61" s="211"/>
      <c r="AU61" s="211"/>
      <c r="AV61" s="211"/>
      <c r="AW61" s="211"/>
      <c r="AX61" s="212"/>
    </row>
    <row r="62" spans="1:51" ht="26.25" customHeight="1" x14ac:dyDescent="0.15">
      <c r="A62" s="192"/>
      <c r="B62" s="193"/>
      <c r="C62" s="213" t="s">
        <v>210</v>
      </c>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46"/>
      <c r="AD62" s="247" t="s">
        <v>614</v>
      </c>
      <c r="AE62" s="248"/>
      <c r="AF62" s="248"/>
      <c r="AG62" s="249" t="s">
        <v>617</v>
      </c>
      <c r="AH62" s="250"/>
      <c r="AI62" s="250"/>
      <c r="AJ62" s="250"/>
      <c r="AK62" s="250"/>
      <c r="AL62" s="250"/>
      <c r="AM62" s="250"/>
      <c r="AN62" s="250"/>
      <c r="AO62" s="250"/>
      <c r="AP62" s="250"/>
      <c r="AQ62" s="250"/>
      <c r="AR62" s="250"/>
      <c r="AS62" s="250"/>
      <c r="AT62" s="250"/>
      <c r="AU62" s="250"/>
      <c r="AV62" s="250"/>
      <c r="AW62" s="250"/>
      <c r="AX62" s="251"/>
    </row>
    <row r="63" spans="1:51" ht="26.25" customHeight="1" x14ac:dyDescent="0.15">
      <c r="A63" s="192"/>
      <c r="B63" s="193"/>
      <c r="C63" s="309" t="s">
        <v>211</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1"/>
      <c r="AD63" s="215" t="s">
        <v>614</v>
      </c>
      <c r="AE63" s="216"/>
      <c r="AF63" s="282"/>
      <c r="AG63" s="210" t="s">
        <v>617</v>
      </c>
      <c r="AH63" s="211"/>
      <c r="AI63" s="211"/>
      <c r="AJ63" s="211"/>
      <c r="AK63" s="211"/>
      <c r="AL63" s="211"/>
      <c r="AM63" s="211"/>
      <c r="AN63" s="211"/>
      <c r="AO63" s="211"/>
      <c r="AP63" s="211"/>
      <c r="AQ63" s="211"/>
      <c r="AR63" s="211"/>
      <c r="AS63" s="211"/>
      <c r="AT63" s="211"/>
      <c r="AU63" s="211"/>
      <c r="AV63" s="211"/>
      <c r="AW63" s="211"/>
      <c r="AX63" s="212"/>
    </row>
    <row r="64" spans="1:51" ht="86.25" customHeight="1" x14ac:dyDescent="0.15">
      <c r="A64" s="194"/>
      <c r="B64" s="195"/>
      <c r="C64" s="312" t="s">
        <v>203</v>
      </c>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4"/>
      <c r="AD64" s="240" t="s">
        <v>589</v>
      </c>
      <c r="AE64" s="241"/>
      <c r="AF64" s="242"/>
      <c r="AG64" s="243" t="s">
        <v>636</v>
      </c>
      <c r="AH64" s="244"/>
      <c r="AI64" s="244"/>
      <c r="AJ64" s="244"/>
      <c r="AK64" s="244"/>
      <c r="AL64" s="244"/>
      <c r="AM64" s="244"/>
      <c r="AN64" s="244"/>
      <c r="AO64" s="244"/>
      <c r="AP64" s="244"/>
      <c r="AQ64" s="244"/>
      <c r="AR64" s="244"/>
      <c r="AS64" s="244"/>
      <c r="AT64" s="244"/>
      <c r="AU64" s="244"/>
      <c r="AV64" s="244"/>
      <c r="AW64" s="244"/>
      <c r="AX64" s="245"/>
    </row>
    <row r="65" spans="1:50" ht="59.25" customHeight="1" x14ac:dyDescent="0.15">
      <c r="A65" s="190" t="s">
        <v>37</v>
      </c>
      <c r="B65" s="191"/>
      <c r="C65" s="196" t="s">
        <v>204</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8"/>
      <c r="AD65" s="199" t="s">
        <v>589</v>
      </c>
      <c r="AE65" s="200"/>
      <c r="AF65" s="201"/>
      <c r="AG65" s="202" t="s">
        <v>620</v>
      </c>
      <c r="AH65" s="203"/>
      <c r="AI65" s="203"/>
      <c r="AJ65" s="203"/>
      <c r="AK65" s="203"/>
      <c r="AL65" s="203"/>
      <c r="AM65" s="203"/>
      <c r="AN65" s="203"/>
      <c r="AO65" s="203"/>
      <c r="AP65" s="203"/>
      <c r="AQ65" s="203"/>
      <c r="AR65" s="203"/>
      <c r="AS65" s="203"/>
      <c r="AT65" s="203"/>
      <c r="AU65" s="203"/>
      <c r="AV65" s="203"/>
      <c r="AW65" s="203"/>
      <c r="AX65" s="204"/>
    </row>
    <row r="66" spans="1:50" ht="54.75" customHeight="1" x14ac:dyDescent="0.15">
      <c r="A66" s="192"/>
      <c r="B66" s="193"/>
      <c r="C66" s="205" t="s">
        <v>42</v>
      </c>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7"/>
      <c r="AD66" s="208" t="s">
        <v>589</v>
      </c>
      <c r="AE66" s="209"/>
      <c r="AF66" s="209"/>
      <c r="AG66" s="210" t="s">
        <v>637</v>
      </c>
      <c r="AH66" s="211"/>
      <c r="AI66" s="211"/>
      <c r="AJ66" s="211"/>
      <c r="AK66" s="211"/>
      <c r="AL66" s="211"/>
      <c r="AM66" s="211"/>
      <c r="AN66" s="211"/>
      <c r="AO66" s="211"/>
      <c r="AP66" s="211"/>
      <c r="AQ66" s="211"/>
      <c r="AR66" s="211"/>
      <c r="AS66" s="211"/>
      <c r="AT66" s="211"/>
      <c r="AU66" s="211"/>
      <c r="AV66" s="211"/>
      <c r="AW66" s="211"/>
      <c r="AX66" s="212"/>
    </row>
    <row r="67" spans="1:50" ht="45.75" customHeight="1" x14ac:dyDescent="0.15">
      <c r="A67" s="192"/>
      <c r="B67" s="193"/>
      <c r="C67" s="213" t="s">
        <v>170</v>
      </c>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5" t="s">
        <v>589</v>
      </c>
      <c r="AE67" s="216"/>
      <c r="AF67" s="216"/>
      <c r="AG67" s="210" t="s">
        <v>618</v>
      </c>
      <c r="AH67" s="211"/>
      <c r="AI67" s="211"/>
      <c r="AJ67" s="211"/>
      <c r="AK67" s="211"/>
      <c r="AL67" s="211"/>
      <c r="AM67" s="211"/>
      <c r="AN67" s="211"/>
      <c r="AO67" s="211"/>
      <c r="AP67" s="211"/>
      <c r="AQ67" s="211"/>
      <c r="AR67" s="211"/>
      <c r="AS67" s="211"/>
      <c r="AT67" s="211"/>
      <c r="AU67" s="211"/>
      <c r="AV67" s="211"/>
      <c r="AW67" s="211"/>
      <c r="AX67" s="212"/>
    </row>
    <row r="68" spans="1:50" ht="45.75" customHeight="1" x14ac:dyDescent="0.15">
      <c r="A68" s="194"/>
      <c r="B68" s="195"/>
      <c r="C68" s="213" t="s">
        <v>41</v>
      </c>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5" t="s">
        <v>589</v>
      </c>
      <c r="AE68" s="216"/>
      <c r="AF68" s="216"/>
      <c r="AG68" s="252" t="s">
        <v>619</v>
      </c>
      <c r="AH68" s="253"/>
      <c r="AI68" s="253"/>
      <c r="AJ68" s="253"/>
      <c r="AK68" s="253"/>
      <c r="AL68" s="253"/>
      <c r="AM68" s="253"/>
      <c r="AN68" s="253"/>
      <c r="AO68" s="253"/>
      <c r="AP68" s="253"/>
      <c r="AQ68" s="253"/>
      <c r="AR68" s="253"/>
      <c r="AS68" s="253"/>
      <c r="AT68" s="253"/>
      <c r="AU68" s="253"/>
      <c r="AV68" s="253"/>
      <c r="AW68" s="253"/>
      <c r="AX68" s="254"/>
    </row>
    <row r="69" spans="1:50" ht="41.25" customHeight="1" x14ac:dyDescent="0.15">
      <c r="A69" s="224" t="s">
        <v>54</v>
      </c>
      <c r="B69" s="225"/>
      <c r="C69" s="228" t="s">
        <v>134</v>
      </c>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30"/>
      <c r="AD69" s="231" t="s">
        <v>589</v>
      </c>
      <c r="AE69" s="232"/>
      <c r="AF69" s="233"/>
      <c r="AG69" s="234" t="s">
        <v>638</v>
      </c>
      <c r="AH69" s="235"/>
      <c r="AI69" s="235"/>
      <c r="AJ69" s="235"/>
      <c r="AK69" s="235"/>
      <c r="AL69" s="235"/>
      <c r="AM69" s="235"/>
      <c r="AN69" s="235"/>
      <c r="AO69" s="235"/>
      <c r="AP69" s="235"/>
      <c r="AQ69" s="235"/>
      <c r="AR69" s="235"/>
      <c r="AS69" s="235"/>
      <c r="AT69" s="235"/>
      <c r="AU69" s="235"/>
      <c r="AV69" s="235"/>
      <c r="AW69" s="235"/>
      <c r="AX69" s="236"/>
    </row>
    <row r="70" spans="1:50" ht="19.7" customHeight="1" x14ac:dyDescent="0.15">
      <c r="A70" s="226"/>
      <c r="B70" s="227"/>
      <c r="C70" s="671" t="s">
        <v>0</v>
      </c>
      <c r="D70" s="672"/>
      <c r="E70" s="672"/>
      <c r="F70" s="672"/>
      <c r="G70" s="672"/>
      <c r="H70" s="672"/>
      <c r="I70" s="672"/>
      <c r="J70" s="672"/>
      <c r="K70" s="672"/>
      <c r="L70" s="672"/>
      <c r="M70" s="672"/>
      <c r="N70" s="672"/>
      <c r="O70" s="668" t="s">
        <v>566</v>
      </c>
      <c r="P70" s="669"/>
      <c r="Q70" s="669"/>
      <c r="R70" s="669"/>
      <c r="S70" s="669"/>
      <c r="T70" s="669"/>
      <c r="U70" s="669"/>
      <c r="V70" s="669"/>
      <c r="W70" s="669"/>
      <c r="X70" s="669"/>
      <c r="Y70" s="669"/>
      <c r="Z70" s="669"/>
      <c r="AA70" s="669"/>
      <c r="AB70" s="669"/>
      <c r="AC70" s="669"/>
      <c r="AD70" s="669"/>
      <c r="AE70" s="669"/>
      <c r="AF70" s="670"/>
      <c r="AG70" s="237"/>
      <c r="AH70" s="238"/>
      <c r="AI70" s="238"/>
      <c r="AJ70" s="238"/>
      <c r="AK70" s="238"/>
      <c r="AL70" s="238"/>
      <c r="AM70" s="238"/>
      <c r="AN70" s="238"/>
      <c r="AO70" s="238"/>
      <c r="AP70" s="238"/>
      <c r="AQ70" s="238"/>
      <c r="AR70" s="238"/>
      <c r="AS70" s="238"/>
      <c r="AT70" s="238"/>
      <c r="AU70" s="238"/>
      <c r="AV70" s="238"/>
      <c r="AW70" s="238"/>
      <c r="AX70" s="239"/>
    </row>
    <row r="71" spans="1:50" ht="24.75" customHeight="1" x14ac:dyDescent="0.15">
      <c r="A71" s="226"/>
      <c r="B71" s="227"/>
      <c r="C71" s="658">
        <v>2022</v>
      </c>
      <c r="D71" s="659"/>
      <c r="E71" s="219" t="s">
        <v>584</v>
      </c>
      <c r="F71" s="219"/>
      <c r="G71" s="219"/>
      <c r="H71" s="220">
        <v>21</v>
      </c>
      <c r="I71" s="220"/>
      <c r="J71" s="660">
        <v>187</v>
      </c>
      <c r="K71" s="660"/>
      <c r="L71" s="660"/>
      <c r="M71" s="220"/>
      <c r="N71" s="661"/>
      <c r="O71" s="662" t="s">
        <v>568</v>
      </c>
      <c r="P71" s="663"/>
      <c r="Q71" s="663"/>
      <c r="R71" s="663"/>
      <c r="S71" s="663"/>
      <c r="T71" s="663"/>
      <c r="U71" s="663"/>
      <c r="V71" s="663"/>
      <c r="W71" s="663"/>
      <c r="X71" s="663"/>
      <c r="Y71" s="663"/>
      <c r="Z71" s="663"/>
      <c r="AA71" s="663"/>
      <c r="AB71" s="663"/>
      <c r="AC71" s="663"/>
      <c r="AD71" s="663"/>
      <c r="AE71" s="663"/>
      <c r="AF71" s="664"/>
      <c r="AG71" s="237"/>
      <c r="AH71" s="238"/>
      <c r="AI71" s="238"/>
      <c r="AJ71" s="238"/>
      <c r="AK71" s="238"/>
      <c r="AL71" s="238"/>
      <c r="AM71" s="238"/>
      <c r="AN71" s="238"/>
      <c r="AO71" s="238"/>
      <c r="AP71" s="238"/>
      <c r="AQ71" s="238"/>
      <c r="AR71" s="238"/>
      <c r="AS71" s="238"/>
      <c r="AT71" s="238"/>
      <c r="AU71" s="238"/>
      <c r="AV71" s="238"/>
      <c r="AW71" s="238"/>
      <c r="AX71" s="239"/>
    </row>
    <row r="72" spans="1:50" ht="24.75" customHeight="1" x14ac:dyDescent="0.15">
      <c r="A72" s="226"/>
      <c r="B72" s="227"/>
      <c r="C72" s="217"/>
      <c r="D72" s="218"/>
      <c r="E72" s="219"/>
      <c r="F72" s="219"/>
      <c r="G72" s="219"/>
      <c r="H72" s="220"/>
      <c r="I72" s="220"/>
      <c r="J72" s="221"/>
      <c r="K72" s="221"/>
      <c r="L72" s="221"/>
      <c r="M72" s="222"/>
      <c r="N72" s="223"/>
      <c r="O72" s="665"/>
      <c r="P72" s="666"/>
      <c r="Q72" s="666"/>
      <c r="R72" s="666"/>
      <c r="S72" s="666"/>
      <c r="T72" s="666"/>
      <c r="U72" s="666"/>
      <c r="V72" s="666"/>
      <c r="W72" s="666"/>
      <c r="X72" s="666"/>
      <c r="Y72" s="666"/>
      <c r="Z72" s="666"/>
      <c r="AA72" s="666"/>
      <c r="AB72" s="666"/>
      <c r="AC72" s="666"/>
      <c r="AD72" s="666"/>
      <c r="AE72" s="666"/>
      <c r="AF72" s="667"/>
      <c r="AG72" s="237"/>
      <c r="AH72" s="238"/>
      <c r="AI72" s="238"/>
      <c r="AJ72" s="238"/>
      <c r="AK72" s="238"/>
      <c r="AL72" s="238"/>
      <c r="AM72" s="238"/>
      <c r="AN72" s="238"/>
      <c r="AO72" s="238"/>
      <c r="AP72" s="238"/>
      <c r="AQ72" s="238"/>
      <c r="AR72" s="238"/>
      <c r="AS72" s="238"/>
      <c r="AT72" s="238"/>
      <c r="AU72" s="238"/>
      <c r="AV72" s="238"/>
      <c r="AW72" s="238"/>
      <c r="AX72" s="239"/>
    </row>
    <row r="73" spans="1:50" ht="24.75" customHeight="1" x14ac:dyDescent="0.15">
      <c r="A73" s="226"/>
      <c r="B73" s="227"/>
      <c r="C73" s="217"/>
      <c r="D73" s="218"/>
      <c r="E73" s="219"/>
      <c r="F73" s="219"/>
      <c r="G73" s="219"/>
      <c r="H73" s="220"/>
      <c r="I73" s="220"/>
      <c r="J73" s="221"/>
      <c r="K73" s="221"/>
      <c r="L73" s="221"/>
      <c r="M73" s="222"/>
      <c r="N73" s="223"/>
      <c r="O73" s="665"/>
      <c r="P73" s="666"/>
      <c r="Q73" s="666"/>
      <c r="R73" s="666"/>
      <c r="S73" s="666"/>
      <c r="T73" s="666"/>
      <c r="U73" s="666"/>
      <c r="V73" s="666"/>
      <c r="W73" s="666"/>
      <c r="X73" s="666"/>
      <c r="Y73" s="666"/>
      <c r="Z73" s="666"/>
      <c r="AA73" s="666"/>
      <c r="AB73" s="666"/>
      <c r="AC73" s="666"/>
      <c r="AD73" s="666"/>
      <c r="AE73" s="666"/>
      <c r="AF73" s="667"/>
      <c r="AG73" s="237"/>
      <c r="AH73" s="238"/>
      <c r="AI73" s="238"/>
      <c r="AJ73" s="238"/>
      <c r="AK73" s="238"/>
      <c r="AL73" s="238"/>
      <c r="AM73" s="238"/>
      <c r="AN73" s="238"/>
      <c r="AO73" s="238"/>
      <c r="AP73" s="238"/>
      <c r="AQ73" s="238"/>
      <c r="AR73" s="238"/>
      <c r="AS73" s="238"/>
      <c r="AT73" s="238"/>
      <c r="AU73" s="238"/>
      <c r="AV73" s="238"/>
      <c r="AW73" s="238"/>
      <c r="AX73" s="239"/>
    </row>
    <row r="74" spans="1:50" ht="23.25" customHeight="1" x14ac:dyDescent="0.15">
      <c r="A74" s="226"/>
      <c r="B74" s="227"/>
      <c r="C74" s="217"/>
      <c r="D74" s="218"/>
      <c r="E74" s="219"/>
      <c r="F74" s="219"/>
      <c r="G74" s="219"/>
      <c r="H74" s="220"/>
      <c r="I74" s="220"/>
      <c r="J74" s="221"/>
      <c r="K74" s="221"/>
      <c r="L74" s="221"/>
      <c r="M74" s="222"/>
      <c r="N74" s="223"/>
      <c r="O74" s="665"/>
      <c r="P74" s="666"/>
      <c r="Q74" s="666"/>
      <c r="R74" s="666"/>
      <c r="S74" s="666"/>
      <c r="T74" s="666"/>
      <c r="U74" s="666"/>
      <c r="V74" s="666"/>
      <c r="W74" s="666"/>
      <c r="X74" s="666"/>
      <c r="Y74" s="666"/>
      <c r="Z74" s="666"/>
      <c r="AA74" s="666"/>
      <c r="AB74" s="666"/>
      <c r="AC74" s="666"/>
      <c r="AD74" s="666"/>
      <c r="AE74" s="666"/>
      <c r="AF74" s="667"/>
      <c r="AG74" s="237"/>
      <c r="AH74" s="238"/>
      <c r="AI74" s="238"/>
      <c r="AJ74" s="238"/>
      <c r="AK74" s="238"/>
      <c r="AL74" s="238"/>
      <c r="AM74" s="238"/>
      <c r="AN74" s="238"/>
      <c r="AO74" s="238"/>
      <c r="AP74" s="238"/>
      <c r="AQ74" s="238"/>
      <c r="AR74" s="238"/>
      <c r="AS74" s="238"/>
      <c r="AT74" s="238"/>
      <c r="AU74" s="238"/>
      <c r="AV74" s="238"/>
      <c r="AW74" s="238"/>
      <c r="AX74" s="239"/>
    </row>
    <row r="75" spans="1:50" ht="35.25" customHeight="1" x14ac:dyDescent="0.15">
      <c r="A75" s="190" t="s">
        <v>45</v>
      </c>
      <c r="B75" s="683"/>
      <c r="C75" s="137" t="s">
        <v>49</v>
      </c>
      <c r="D75" s="494"/>
      <c r="E75" s="494"/>
      <c r="F75" s="495"/>
      <c r="G75" s="686" t="s">
        <v>615</v>
      </c>
      <c r="H75" s="686"/>
      <c r="I75" s="686"/>
      <c r="J75" s="686"/>
      <c r="K75" s="686"/>
      <c r="L75" s="686"/>
      <c r="M75" s="686"/>
      <c r="N75" s="686"/>
      <c r="O75" s="686"/>
      <c r="P75" s="686"/>
      <c r="Q75" s="686"/>
      <c r="R75" s="686"/>
      <c r="S75" s="686"/>
      <c r="T75" s="686"/>
      <c r="U75" s="686"/>
      <c r="V75" s="686"/>
      <c r="W75" s="686"/>
      <c r="X75" s="686"/>
      <c r="Y75" s="686"/>
      <c r="Z75" s="686"/>
      <c r="AA75" s="686"/>
      <c r="AB75" s="686"/>
      <c r="AC75" s="686"/>
      <c r="AD75" s="686"/>
      <c r="AE75" s="686"/>
      <c r="AF75" s="686"/>
      <c r="AG75" s="686"/>
      <c r="AH75" s="686"/>
      <c r="AI75" s="686"/>
      <c r="AJ75" s="686"/>
      <c r="AK75" s="686"/>
      <c r="AL75" s="686"/>
      <c r="AM75" s="686"/>
      <c r="AN75" s="686"/>
      <c r="AO75" s="686"/>
      <c r="AP75" s="686"/>
      <c r="AQ75" s="686"/>
      <c r="AR75" s="686"/>
      <c r="AS75" s="686"/>
      <c r="AT75" s="686"/>
      <c r="AU75" s="686"/>
      <c r="AV75" s="686"/>
      <c r="AW75" s="686"/>
      <c r="AX75" s="687"/>
    </row>
    <row r="76" spans="1:50" ht="38.25" customHeight="1" thickBot="1" x14ac:dyDescent="0.2">
      <c r="A76" s="684"/>
      <c r="B76" s="685"/>
      <c r="C76" s="688" t="s">
        <v>53</v>
      </c>
      <c r="D76" s="689"/>
      <c r="E76" s="689"/>
      <c r="F76" s="690"/>
      <c r="G76" s="691" t="s">
        <v>616</v>
      </c>
      <c r="H76" s="691"/>
      <c r="I76" s="691"/>
      <c r="J76" s="691"/>
      <c r="K76" s="691"/>
      <c r="L76" s="691"/>
      <c r="M76" s="691"/>
      <c r="N76" s="691"/>
      <c r="O76" s="691"/>
      <c r="P76" s="691"/>
      <c r="Q76" s="691"/>
      <c r="R76" s="691"/>
      <c r="S76" s="691"/>
      <c r="T76" s="691"/>
      <c r="U76" s="691"/>
      <c r="V76" s="691"/>
      <c r="W76" s="691"/>
      <c r="X76" s="691"/>
      <c r="Y76" s="691"/>
      <c r="Z76" s="691"/>
      <c r="AA76" s="691"/>
      <c r="AB76" s="691"/>
      <c r="AC76" s="691"/>
      <c r="AD76" s="691"/>
      <c r="AE76" s="691"/>
      <c r="AF76" s="691"/>
      <c r="AG76" s="691"/>
      <c r="AH76" s="691"/>
      <c r="AI76" s="691"/>
      <c r="AJ76" s="691"/>
      <c r="AK76" s="691"/>
      <c r="AL76" s="691"/>
      <c r="AM76" s="691"/>
      <c r="AN76" s="691"/>
      <c r="AO76" s="691"/>
      <c r="AP76" s="691"/>
      <c r="AQ76" s="691"/>
      <c r="AR76" s="691"/>
      <c r="AS76" s="691"/>
      <c r="AT76" s="691"/>
      <c r="AU76" s="691"/>
      <c r="AV76" s="691"/>
      <c r="AW76" s="691"/>
      <c r="AX76" s="692"/>
    </row>
    <row r="77" spans="1:50" ht="24" customHeight="1" x14ac:dyDescent="0.15">
      <c r="A77" s="673" t="s">
        <v>30</v>
      </c>
      <c r="B77" s="674"/>
      <c r="C77" s="674"/>
      <c r="D77" s="674"/>
      <c r="E77" s="674"/>
      <c r="F77" s="674"/>
      <c r="G77" s="674"/>
      <c r="H77" s="674"/>
      <c r="I77" s="674"/>
      <c r="J77" s="674"/>
      <c r="K77" s="674"/>
      <c r="L77" s="674"/>
      <c r="M77" s="674"/>
      <c r="N77" s="674"/>
      <c r="O77" s="674"/>
      <c r="P77" s="674"/>
      <c r="Q77" s="674"/>
      <c r="R77" s="674"/>
      <c r="S77" s="674"/>
      <c r="T77" s="674"/>
      <c r="U77" s="674"/>
      <c r="V77" s="674"/>
      <c r="W77" s="674"/>
      <c r="X77" s="674"/>
      <c r="Y77" s="674"/>
      <c r="Z77" s="674"/>
      <c r="AA77" s="674"/>
      <c r="AB77" s="674"/>
      <c r="AC77" s="674"/>
      <c r="AD77" s="674"/>
      <c r="AE77" s="674"/>
      <c r="AF77" s="674"/>
      <c r="AG77" s="674"/>
      <c r="AH77" s="674"/>
      <c r="AI77" s="674"/>
      <c r="AJ77" s="674"/>
      <c r="AK77" s="674"/>
      <c r="AL77" s="674"/>
      <c r="AM77" s="674"/>
      <c r="AN77" s="674"/>
      <c r="AO77" s="674"/>
      <c r="AP77" s="674"/>
      <c r="AQ77" s="674"/>
      <c r="AR77" s="674"/>
      <c r="AS77" s="674"/>
      <c r="AT77" s="674"/>
      <c r="AU77" s="674"/>
      <c r="AV77" s="674"/>
      <c r="AW77" s="674"/>
      <c r="AX77" s="675"/>
    </row>
    <row r="78" spans="1:50" ht="67.5" customHeight="1" thickBot="1" x14ac:dyDescent="0.2">
      <c r="A78" s="676"/>
      <c r="B78" s="677"/>
      <c r="C78" s="677"/>
      <c r="D78" s="677"/>
      <c r="E78" s="677"/>
      <c r="F78" s="677"/>
      <c r="G78" s="677"/>
      <c r="H78" s="677"/>
      <c r="I78" s="677"/>
      <c r="J78" s="677"/>
      <c r="K78" s="677"/>
      <c r="L78" s="677"/>
      <c r="M78" s="677"/>
      <c r="N78" s="677"/>
      <c r="O78" s="677"/>
      <c r="P78" s="677"/>
      <c r="Q78" s="677"/>
      <c r="R78" s="677"/>
      <c r="S78" s="677"/>
      <c r="T78" s="677"/>
      <c r="U78" s="677"/>
      <c r="V78" s="677"/>
      <c r="W78" s="677"/>
      <c r="X78" s="677"/>
      <c r="Y78" s="677"/>
      <c r="Z78" s="677"/>
      <c r="AA78" s="677"/>
      <c r="AB78" s="677"/>
      <c r="AC78" s="677"/>
      <c r="AD78" s="677"/>
      <c r="AE78" s="677"/>
      <c r="AF78" s="677"/>
      <c r="AG78" s="677"/>
      <c r="AH78" s="677"/>
      <c r="AI78" s="677"/>
      <c r="AJ78" s="677"/>
      <c r="AK78" s="677"/>
      <c r="AL78" s="677"/>
      <c r="AM78" s="677"/>
      <c r="AN78" s="677"/>
      <c r="AO78" s="677"/>
      <c r="AP78" s="677"/>
      <c r="AQ78" s="677"/>
      <c r="AR78" s="677"/>
      <c r="AS78" s="677"/>
      <c r="AT78" s="677"/>
      <c r="AU78" s="677"/>
      <c r="AV78" s="677"/>
      <c r="AW78" s="677"/>
      <c r="AX78" s="678"/>
    </row>
    <row r="79" spans="1:50" ht="24.75" customHeight="1" x14ac:dyDescent="0.15">
      <c r="A79" s="679" t="s">
        <v>31</v>
      </c>
      <c r="B79" s="680"/>
      <c r="C79" s="680"/>
      <c r="D79" s="680"/>
      <c r="E79" s="680"/>
      <c r="F79" s="680"/>
      <c r="G79" s="680"/>
      <c r="H79" s="680"/>
      <c r="I79" s="680"/>
      <c r="J79" s="680"/>
      <c r="K79" s="680"/>
      <c r="L79" s="680"/>
      <c r="M79" s="680"/>
      <c r="N79" s="680"/>
      <c r="O79" s="680"/>
      <c r="P79" s="680"/>
      <c r="Q79" s="680"/>
      <c r="R79" s="680"/>
      <c r="S79" s="680"/>
      <c r="T79" s="680"/>
      <c r="U79" s="680"/>
      <c r="V79" s="680"/>
      <c r="W79" s="680"/>
      <c r="X79" s="680"/>
      <c r="Y79" s="680"/>
      <c r="Z79" s="680"/>
      <c r="AA79" s="680"/>
      <c r="AB79" s="680"/>
      <c r="AC79" s="680"/>
      <c r="AD79" s="680"/>
      <c r="AE79" s="680"/>
      <c r="AF79" s="680"/>
      <c r="AG79" s="680"/>
      <c r="AH79" s="680"/>
      <c r="AI79" s="680"/>
      <c r="AJ79" s="680"/>
      <c r="AK79" s="680"/>
      <c r="AL79" s="680"/>
      <c r="AM79" s="680"/>
      <c r="AN79" s="680"/>
      <c r="AO79" s="680"/>
      <c r="AP79" s="680"/>
      <c r="AQ79" s="680"/>
      <c r="AR79" s="680"/>
      <c r="AS79" s="680"/>
      <c r="AT79" s="680"/>
      <c r="AU79" s="680"/>
      <c r="AV79" s="680"/>
      <c r="AW79" s="680"/>
      <c r="AX79" s="681"/>
    </row>
    <row r="80" spans="1:50" ht="67.5" customHeight="1" thickBot="1" x14ac:dyDescent="0.2">
      <c r="A80" s="172" t="s">
        <v>129</v>
      </c>
      <c r="B80" s="173"/>
      <c r="C80" s="173"/>
      <c r="D80" s="173"/>
      <c r="E80" s="174"/>
      <c r="F80" s="682" t="s">
        <v>655</v>
      </c>
      <c r="G80" s="677"/>
      <c r="H80" s="677"/>
      <c r="I80" s="677"/>
      <c r="J80" s="677"/>
      <c r="K80" s="677"/>
      <c r="L80" s="677"/>
      <c r="M80" s="677"/>
      <c r="N80" s="677"/>
      <c r="O80" s="677"/>
      <c r="P80" s="677"/>
      <c r="Q80" s="677"/>
      <c r="R80" s="677"/>
      <c r="S80" s="677"/>
      <c r="T80" s="677"/>
      <c r="U80" s="677"/>
      <c r="V80" s="677"/>
      <c r="W80" s="677"/>
      <c r="X80" s="677"/>
      <c r="Y80" s="677"/>
      <c r="Z80" s="677"/>
      <c r="AA80" s="677"/>
      <c r="AB80" s="677"/>
      <c r="AC80" s="677"/>
      <c r="AD80" s="677"/>
      <c r="AE80" s="677"/>
      <c r="AF80" s="677"/>
      <c r="AG80" s="677"/>
      <c r="AH80" s="677"/>
      <c r="AI80" s="677"/>
      <c r="AJ80" s="677"/>
      <c r="AK80" s="677"/>
      <c r="AL80" s="677"/>
      <c r="AM80" s="677"/>
      <c r="AN80" s="677"/>
      <c r="AO80" s="677"/>
      <c r="AP80" s="677"/>
      <c r="AQ80" s="677"/>
      <c r="AR80" s="677"/>
      <c r="AS80" s="677"/>
      <c r="AT80" s="677"/>
      <c r="AU80" s="677"/>
      <c r="AV80" s="677"/>
      <c r="AW80" s="677"/>
      <c r="AX80" s="678"/>
    </row>
    <row r="81" spans="1:51" ht="24.75" customHeight="1" x14ac:dyDescent="0.15">
      <c r="A81" s="679" t="s">
        <v>43</v>
      </c>
      <c r="B81" s="680"/>
      <c r="C81" s="680"/>
      <c r="D81" s="680"/>
      <c r="E81" s="680"/>
      <c r="F81" s="680"/>
      <c r="G81" s="680"/>
      <c r="H81" s="680"/>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680"/>
      <c r="AK81" s="680"/>
      <c r="AL81" s="680"/>
      <c r="AM81" s="680"/>
      <c r="AN81" s="680"/>
      <c r="AO81" s="680"/>
      <c r="AP81" s="680"/>
      <c r="AQ81" s="680"/>
      <c r="AR81" s="680"/>
      <c r="AS81" s="680"/>
      <c r="AT81" s="680"/>
      <c r="AU81" s="680"/>
      <c r="AV81" s="680"/>
      <c r="AW81" s="680"/>
      <c r="AX81" s="681"/>
    </row>
    <row r="82" spans="1:51" ht="66" customHeight="1" thickBot="1" x14ac:dyDescent="0.2">
      <c r="A82" s="172" t="s">
        <v>129</v>
      </c>
      <c r="B82" s="173"/>
      <c r="C82" s="173"/>
      <c r="D82" s="173"/>
      <c r="E82" s="174"/>
      <c r="F82" s="175" t="s">
        <v>656</v>
      </c>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7"/>
    </row>
    <row r="83" spans="1:51" ht="24.75" customHeight="1" x14ac:dyDescent="0.15">
      <c r="A83" s="178" t="s">
        <v>32</v>
      </c>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80"/>
    </row>
    <row r="84" spans="1:51" ht="67.5" customHeight="1" thickBot="1" x14ac:dyDescent="0.2">
      <c r="A84" s="181"/>
      <c r="B84" s="182"/>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3"/>
    </row>
    <row r="85" spans="1:51" ht="24.75" customHeight="1" x14ac:dyDescent="0.15">
      <c r="A85" s="184" t="s">
        <v>213</v>
      </c>
      <c r="B85" s="185"/>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5"/>
      <c r="AP85" s="185"/>
      <c r="AQ85" s="185"/>
      <c r="AR85" s="185"/>
      <c r="AS85" s="185"/>
      <c r="AT85" s="185"/>
      <c r="AU85" s="185"/>
      <c r="AV85" s="185"/>
      <c r="AW85" s="185"/>
      <c r="AX85" s="186"/>
    </row>
    <row r="86" spans="1:51" ht="24.75" customHeight="1" x14ac:dyDescent="0.15">
      <c r="A86" s="187" t="s">
        <v>247</v>
      </c>
      <c r="B86" s="188"/>
      <c r="C86" s="188"/>
      <c r="D86" s="189"/>
      <c r="E86" s="168" t="s">
        <v>575</v>
      </c>
      <c r="F86" s="169"/>
      <c r="G86" s="169"/>
      <c r="H86" s="169"/>
      <c r="I86" s="169"/>
      <c r="J86" s="169"/>
      <c r="K86" s="169"/>
      <c r="L86" s="169"/>
      <c r="M86" s="169"/>
      <c r="N86" s="169"/>
      <c r="O86" s="169"/>
      <c r="P86" s="170"/>
      <c r="Q86" s="168"/>
      <c r="R86" s="169"/>
      <c r="S86" s="169"/>
      <c r="T86" s="169"/>
      <c r="U86" s="169"/>
      <c r="V86" s="169"/>
      <c r="W86" s="169"/>
      <c r="X86" s="169"/>
      <c r="Y86" s="169"/>
      <c r="Z86" s="169"/>
      <c r="AA86" s="169"/>
      <c r="AB86" s="170"/>
      <c r="AC86" s="168"/>
      <c r="AD86" s="169"/>
      <c r="AE86" s="169"/>
      <c r="AF86" s="169"/>
      <c r="AG86" s="169"/>
      <c r="AH86" s="169"/>
      <c r="AI86" s="169"/>
      <c r="AJ86" s="169"/>
      <c r="AK86" s="169"/>
      <c r="AL86" s="169"/>
      <c r="AM86" s="169"/>
      <c r="AN86" s="170"/>
      <c r="AO86" s="168"/>
      <c r="AP86" s="169"/>
      <c r="AQ86" s="169"/>
      <c r="AR86" s="169"/>
      <c r="AS86" s="169"/>
      <c r="AT86" s="169"/>
      <c r="AU86" s="169"/>
      <c r="AV86" s="169"/>
      <c r="AW86" s="169"/>
      <c r="AX86" s="171"/>
      <c r="AY86" s="65"/>
    </row>
    <row r="87" spans="1:51" ht="24.75" customHeight="1" x14ac:dyDescent="0.15">
      <c r="A87" s="90" t="s">
        <v>246</v>
      </c>
      <c r="B87" s="90"/>
      <c r="C87" s="90"/>
      <c r="D87" s="90"/>
      <c r="E87" s="168" t="s">
        <v>585</v>
      </c>
      <c r="F87" s="169"/>
      <c r="G87" s="169"/>
      <c r="H87" s="169"/>
      <c r="I87" s="169"/>
      <c r="J87" s="169"/>
      <c r="K87" s="169"/>
      <c r="L87" s="169"/>
      <c r="M87" s="169"/>
      <c r="N87" s="169"/>
      <c r="O87" s="169"/>
      <c r="P87" s="170"/>
      <c r="Q87" s="168"/>
      <c r="R87" s="169"/>
      <c r="S87" s="169"/>
      <c r="T87" s="169"/>
      <c r="U87" s="169"/>
      <c r="V87" s="169"/>
      <c r="W87" s="169"/>
      <c r="X87" s="169"/>
      <c r="Y87" s="169"/>
      <c r="Z87" s="169"/>
      <c r="AA87" s="169"/>
      <c r="AB87" s="170"/>
      <c r="AC87" s="168"/>
      <c r="AD87" s="169"/>
      <c r="AE87" s="169"/>
      <c r="AF87" s="169"/>
      <c r="AG87" s="169"/>
      <c r="AH87" s="169"/>
      <c r="AI87" s="169"/>
      <c r="AJ87" s="169"/>
      <c r="AK87" s="169"/>
      <c r="AL87" s="169"/>
      <c r="AM87" s="169"/>
      <c r="AN87" s="170"/>
      <c r="AO87" s="168"/>
      <c r="AP87" s="169"/>
      <c r="AQ87" s="169"/>
      <c r="AR87" s="169"/>
      <c r="AS87" s="169"/>
      <c r="AT87" s="169"/>
      <c r="AU87" s="169"/>
      <c r="AV87" s="169"/>
      <c r="AW87" s="169"/>
      <c r="AX87" s="171"/>
    </row>
    <row r="88" spans="1:51" ht="24.75" customHeight="1" x14ac:dyDescent="0.15">
      <c r="A88" s="90" t="s">
        <v>245</v>
      </c>
      <c r="B88" s="90"/>
      <c r="C88" s="90"/>
      <c r="D88" s="90"/>
      <c r="E88" s="168" t="s">
        <v>586</v>
      </c>
      <c r="F88" s="169"/>
      <c r="G88" s="169"/>
      <c r="H88" s="169"/>
      <c r="I88" s="169"/>
      <c r="J88" s="169"/>
      <c r="K88" s="169"/>
      <c r="L88" s="169"/>
      <c r="M88" s="169"/>
      <c r="N88" s="169"/>
      <c r="O88" s="169"/>
      <c r="P88" s="170"/>
      <c r="Q88" s="168"/>
      <c r="R88" s="169"/>
      <c r="S88" s="169"/>
      <c r="T88" s="169"/>
      <c r="U88" s="169"/>
      <c r="V88" s="169"/>
      <c r="W88" s="169"/>
      <c r="X88" s="169"/>
      <c r="Y88" s="169"/>
      <c r="Z88" s="169"/>
      <c r="AA88" s="169"/>
      <c r="AB88" s="170"/>
      <c r="AC88" s="168"/>
      <c r="AD88" s="169"/>
      <c r="AE88" s="169"/>
      <c r="AF88" s="169"/>
      <c r="AG88" s="169"/>
      <c r="AH88" s="169"/>
      <c r="AI88" s="169"/>
      <c r="AJ88" s="169"/>
      <c r="AK88" s="169"/>
      <c r="AL88" s="169"/>
      <c r="AM88" s="169"/>
      <c r="AN88" s="170"/>
      <c r="AO88" s="168"/>
      <c r="AP88" s="169"/>
      <c r="AQ88" s="169"/>
      <c r="AR88" s="169"/>
      <c r="AS88" s="169"/>
      <c r="AT88" s="169"/>
      <c r="AU88" s="169"/>
      <c r="AV88" s="169"/>
      <c r="AW88" s="169"/>
      <c r="AX88" s="171"/>
    </row>
    <row r="89" spans="1:51" ht="24.75" customHeight="1" x14ac:dyDescent="0.15">
      <c r="A89" s="90" t="s">
        <v>244</v>
      </c>
      <c r="B89" s="90"/>
      <c r="C89" s="90"/>
      <c r="D89" s="90"/>
      <c r="E89" s="168" t="s">
        <v>587</v>
      </c>
      <c r="F89" s="169"/>
      <c r="G89" s="169"/>
      <c r="H89" s="169"/>
      <c r="I89" s="169"/>
      <c r="J89" s="169"/>
      <c r="K89" s="169"/>
      <c r="L89" s="169"/>
      <c r="M89" s="169"/>
      <c r="N89" s="169"/>
      <c r="O89" s="169"/>
      <c r="P89" s="170"/>
      <c r="Q89" s="168"/>
      <c r="R89" s="169"/>
      <c r="S89" s="169"/>
      <c r="T89" s="169"/>
      <c r="U89" s="169"/>
      <c r="V89" s="169"/>
      <c r="W89" s="169"/>
      <c r="X89" s="169"/>
      <c r="Y89" s="169"/>
      <c r="Z89" s="169"/>
      <c r="AA89" s="169"/>
      <c r="AB89" s="170"/>
      <c r="AC89" s="168"/>
      <c r="AD89" s="169"/>
      <c r="AE89" s="169"/>
      <c r="AF89" s="169"/>
      <c r="AG89" s="169"/>
      <c r="AH89" s="169"/>
      <c r="AI89" s="169"/>
      <c r="AJ89" s="169"/>
      <c r="AK89" s="169"/>
      <c r="AL89" s="169"/>
      <c r="AM89" s="169"/>
      <c r="AN89" s="170"/>
      <c r="AO89" s="168"/>
      <c r="AP89" s="169"/>
      <c r="AQ89" s="169"/>
      <c r="AR89" s="169"/>
      <c r="AS89" s="169"/>
      <c r="AT89" s="169"/>
      <c r="AU89" s="169"/>
      <c r="AV89" s="169"/>
      <c r="AW89" s="169"/>
      <c r="AX89" s="171"/>
    </row>
    <row r="90" spans="1:51" ht="24.75" customHeight="1" x14ac:dyDescent="0.15">
      <c r="A90" s="90" t="s">
        <v>243</v>
      </c>
      <c r="B90" s="90"/>
      <c r="C90" s="90"/>
      <c r="D90" s="90"/>
      <c r="E90" s="168" t="s">
        <v>588</v>
      </c>
      <c r="F90" s="169"/>
      <c r="G90" s="169"/>
      <c r="H90" s="169"/>
      <c r="I90" s="169"/>
      <c r="J90" s="169"/>
      <c r="K90" s="169"/>
      <c r="L90" s="169"/>
      <c r="M90" s="169"/>
      <c r="N90" s="169"/>
      <c r="O90" s="169"/>
      <c r="P90" s="170"/>
      <c r="Q90" s="168"/>
      <c r="R90" s="169"/>
      <c r="S90" s="169"/>
      <c r="T90" s="169"/>
      <c r="U90" s="169"/>
      <c r="V90" s="169"/>
      <c r="W90" s="169"/>
      <c r="X90" s="169"/>
      <c r="Y90" s="169"/>
      <c r="Z90" s="169"/>
      <c r="AA90" s="169"/>
      <c r="AB90" s="170"/>
      <c r="AC90" s="168"/>
      <c r="AD90" s="169"/>
      <c r="AE90" s="169"/>
      <c r="AF90" s="169"/>
      <c r="AG90" s="169"/>
      <c r="AH90" s="169"/>
      <c r="AI90" s="169"/>
      <c r="AJ90" s="169"/>
      <c r="AK90" s="169"/>
      <c r="AL90" s="169"/>
      <c r="AM90" s="169"/>
      <c r="AN90" s="170"/>
      <c r="AO90" s="168"/>
      <c r="AP90" s="169"/>
      <c r="AQ90" s="169"/>
      <c r="AR90" s="169"/>
      <c r="AS90" s="169"/>
      <c r="AT90" s="169"/>
      <c r="AU90" s="169"/>
      <c r="AV90" s="169"/>
      <c r="AW90" s="169"/>
      <c r="AX90" s="171"/>
    </row>
    <row r="91" spans="1:51" ht="24.75" customHeight="1" x14ac:dyDescent="0.15">
      <c r="A91" s="90" t="s">
        <v>242</v>
      </c>
      <c r="B91" s="90"/>
      <c r="C91" s="90"/>
      <c r="D91" s="90"/>
      <c r="E91" s="168" t="s">
        <v>588</v>
      </c>
      <c r="F91" s="169"/>
      <c r="G91" s="169"/>
      <c r="H91" s="169"/>
      <c r="I91" s="169"/>
      <c r="J91" s="169"/>
      <c r="K91" s="169"/>
      <c r="L91" s="169"/>
      <c r="M91" s="169"/>
      <c r="N91" s="169"/>
      <c r="O91" s="169"/>
      <c r="P91" s="170"/>
      <c r="Q91" s="168"/>
      <c r="R91" s="169"/>
      <c r="S91" s="169"/>
      <c r="T91" s="169"/>
      <c r="U91" s="169"/>
      <c r="V91" s="169"/>
      <c r="W91" s="169"/>
      <c r="X91" s="169"/>
      <c r="Y91" s="169"/>
      <c r="Z91" s="169"/>
      <c r="AA91" s="169"/>
      <c r="AB91" s="170"/>
      <c r="AC91" s="168"/>
      <c r="AD91" s="169"/>
      <c r="AE91" s="169"/>
      <c r="AF91" s="169"/>
      <c r="AG91" s="169"/>
      <c r="AH91" s="169"/>
      <c r="AI91" s="169"/>
      <c r="AJ91" s="169"/>
      <c r="AK91" s="169"/>
      <c r="AL91" s="169"/>
      <c r="AM91" s="169"/>
      <c r="AN91" s="170"/>
      <c r="AO91" s="168"/>
      <c r="AP91" s="169"/>
      <c r="AQ91" s="169"/>
      <c r="AR91" s="169"/>
      <c r="AS91" s="169"/>
      <c r="AT91" s="169"/>
      <c r="AU91" s="169"/>
      <c r="AV91" s="169"/>
      <c r="AW91" s="169"/>
      <c r="AX91" s="171"/>
    </row>
    <row r="92" spans="1:51" ht="24.75" customHeight="1" x14ac:dyDescent="0.15">
      <c r="A92" s="90" t="s">
        <v>241</v>
      </c>
      <c r="B92" s="90"/>
      <c r="C92" s="90"/>
      <c r="D92" s="90"/>
      <c r="E92" s="168" t="s">
        <v>588</v>
      </c>
      <c r="F92" s="169"/>
      <c r="G92" s="169"/>
      <c r="H92" s="169"/>
      <c r="I92" s="169"/>
      <c r="J92" s="169"/>
      <c r="K92" s="169"/>
      <c r="L92" s="169"/>
      <c r="M92" s="169"/>
      <c r="N92" s="169"/>
      <c r="O92" s="169"/>
      <c r="P92" s="170"/>
      <c r="Q92" s="168"/>
      <c r="R92" s="169"/>
      <c r="S92" s="169"/>
      <c r="T92" s="169"/>
      <c r="U92" s="169"/>
      <c r="V92" s="169"/>
      <c r="W92" s="169"/>
      <c r="X92" s="169"/>
      <c r="Y92" s="169"/>
      <c r="Z92" s="169"/>
      <c r="AA92" s="169"/>
      <c r="AB92" s="170"/>
      <c r="AC92" s="168"/>
      <c r="AD92" s="169"/>
      <c r="AE92" s="169"/>
      <c r="AF92" s="169"/>
      <c r="AG92" s="169"/>
      <c r="AH92" s="169"/>
      <c r="AI92" s="169"/>
      <c r="AJ92" s="169"/>
      <c r="AK92" s="169"/>
      <c r="AL92" s="169"/>
      <c r="AM92" s="169"/>
      <c r="AN92" s="170"/>
      <c r="AO92" s="168"/>
      <c r="AP92" s="169"/>
      <c r="AQ92" s="169"/>
      <c r="AR92" s="169"/>
      <c r="AS92" s="169"/>
      <c r="AT92" s="169"/>
      <c r="AU92" s="169"/>
      <c r="AV92" s="169"/>
      <c r="AW92" s="169"/>
      <c r="AX92" s="171"/>
    </row>
    <row r="93" spans="1:51" ht="24.75" customHeight="1" x14ac:dyDescent="0.15">
      <c r="A93" s="90" t="s">
        <v>240</v>
      </c>
      <c r="B93" s="90"/>
      <c r="C93" s="90"/>
      <c r="D93" s="90"/>
      <c r="E93" s="168" t="s">
        <v>586</v>
      </c>
      <c r="F93" s="169"/>
      <c r="G93" s="169"/>
      <c r="H93" s="169"/>
      <c r="I93" s="169"/>
      <c r="J93" s="169"/>
      <c r="K93" s="169"/>
      <c r="L93" s="169"/>
      <c r="M93" s="169"/>
      <c r="N93" s="169"/>
      <c r="O93" s="169"/>
      <c r="P93" s="170"/>
      <c r="Q93" s="168"/>
      <c r="R93" s="169"/>
      <c r="S93" s="169"/>
      <c r="T93" s="169"/>
      <c r="U93" s="169"/>
      <c r="V93" s="169"/>
      <c r="W93" s="169"/>
      <c r="X93" s="169"/>
      <c r="Y93" s="169"/>
      <c r="Z93" s="169"/>
      <c r="AA93" s="169"/>
      <c r="AB93" s="170"/>
      <c r="AC93" s="168"/>
      <c r="AD93" s="169"/>
      <c r="AE93" s="169"/>
      <c r="AF93" s="169"/>
      <c r="AG93" s="169"/>
      <c r="AH93" s="169"/>
      <c r="AI93" s="169"/>
      <c r="AJ93" s="169"/>
      <c r="AK93" s="169"/>
      <c r="AL93" s="169"/>
      <c r="AM93" s="169"/>
      <c r="AN93" s="170"/>
      <c r="AO93" s="168"/>
      <c r="AP93" s="169"/>
      <c r="AQ93" s="169"/>
      <c r="AR93" s="169"/>
      <c r="AS93" s="169"/>
      <c r="AT93" s="169"/>
      <c r="AU93" s="169"/>
      <c r="AV93" s="169"/>
      <c r="AW93" s="169"/>
      <c r="AX93" s="171"/>
    </row>
    <row r="94" spans="1:51" ht="24.75" customHeight="1" x14ac:dyDescent="0.15">
      <c r="A94" s="90" t="s">
        <v>386</v>
      </c>
      <c r="B94" s="90"/>
      <c r="C94" s="90"/>
      <c r="D94" s="90"/>
      <c r="E94" s="75" t="s">
        <v>136</v>
      </c>
      <c r="F94" s="74"/>
      <c r="G94" s="74"/>
      <c r="H94" s="68" t="str">
        <f>IF(E94="","","-")</f>
        <v>-</v>
      </c>
      <c r="I94" s="74"/>
      <c r="J94" s="74"/>
      <c r="K94" s="68" t="str">
        <f>IF(I94="","","-")</f>
        <v/>
      </c>
      <c r="L94" s="76">
        <v>7</v>
      </c>
      <c r="M94" s="76"/>
      <c r="N94" s="68" t="str">
        <f>IF(O94="","","-")</f>
        <v/>
      </c>
      <c r="O94" s="77"/>
      <c r="P94" s="78"/>
      <c r="Q94" s="75"/>
      <c r="R94" s="74"/>
      <c r="S94" s="74"/>
      <c r="T94" s="68" t="str">
        <f>IF(Q94="","","-")</f>
        <v/>
      </c>
      <c r="U94" s="74"/>
      <c r="V94" s="74"/>
      <c r="W94" s="68" t="str">
        <f>IF(U94="","","-")</f>
        <v/>
      </c>
      <c r="X94" s="76"/>
      <c r="Y94" s="76"/>
      <c r="Z94" s="68" t="str">
        <f>IF(AA94="","","-")</f>
        <v/>
      </c>
      <c r="AA94" s="77"/>
      <c r="AB94" s="78"/>
      <c r="AC94" s="75"/>
      <c r="AD94" s="74"/>
      <c r="AE94" s="74"/>
      <c r="AF94" s="68" t="str">
        <f>IF(AC94="","","-")</f>
        <v/>
      </c>
      <c r="AG94" s="74"/>
      <c r="AH94" s="74"/>
      <c r="AI94" s="68" t="str">
        <f>IF(AG94="","","-")</f>
        <v/>
      </c>
      <c r="AJ94" s="76"/>
      <c r="AK94" s="76"/>
      <c r="AL94" s="68" t="str">
        <f>IF(AM94="","","-")</f>
        <v/>
      </c>
      <c r="AM94" s="77"/>
      <c r="AN94" s="78"/>
      <c r="AO94" s="75"/>
      <c r="AP94" s="74"/>
      <c r="AQ94" s="68" t="str">
        <f>IF(AO94="","","-")</f>
        <v/>
      </c>
      <c r="AR94" s="74"/>
      <c r="AS94" s="74"/>
      <c r="AT94" s="68" t="str">
        <f>IF(AR94="","","-")</f>
        <v/>
      </c>
      <c r="AU94" s="76"/>
      <c r="AV94" s="76"/>
      <c r="AW94" s="68" t="str">
        <f>IF(AX94="","","-")</f>
        <v/>
      </c>
      <c r="AX94" s="70"/>
    </row>
    <row r="95" spans="1:51" ht="24.75" customHeight="1" x14ac:dyDescent="0.15">
      <c r="A95" s="90" t="s">
        <v>557</v>
      </c>
      <c r="B95" s="90"/>
      <c r="C95" s="90"/>
      <c r="D95" s="90"/>
      <c r="E95" s="75" t="s">
        <v>136</v>
      </c>
      <c r="F95" s="74"/>
      <c r="G95" s="74"/>
      <c r="H95" s="68"/>
      <c r="I95" s="74"/>
      <c r="J95" s="74"/>
      <c r="K95" s="68"/>
      <c r="L95" s="76">
        <v>7</v>
      </c>
      <c r="M95" s="76"/>
      <c r="N95" s="68" t="str">
        <f>IF(O95="","","-")</f>
        <v/>
      </c>
      <c r="O95" s="77"/>
      <c r="P95" s="78"/>
      <c r="Q95" s="75"/>
      <c r="R95" s="74"/>
      <c r="S95" s="74"/>
      <c r="T95" s="68" t="str">
        <f>IF(Q95="","","-")</f>
        <v/>
      </c>
      <c r="U95" s="74"/>
      <c r="V95" s="74"/>
      <c r="W95" s="68" t="str">
        <f>IF(U95="","","-")</f>
        <v/>
      </c>
      <c r="X95" s="76"/>
      <c r="Y95" s="76"/>
      <c r="Z95" s="68" t="str">
        <f>IF(AA95="","","-")</f>
        <v/>
      </c>
      <c r="AA95" s="77"/>
      <c r="AB95" s="78"/>
      <c r="AC95" s="75"/>
      <c r="AD95" s="74"/>
      <c r="AE95" s="74"/>
      <c r="AF95" s="68" t="str">
        <f>IF(AC95="","","-")</f>
        <v/>
      </c>
      <c r="AG95" s="74"/>
      <c r="AH95" s="74"/>
      <c r="AI95" s="68" t="str">
        <f>IF(AG95="","","-")</f>
        <v/>
      </c>
      <c r="AJ95" s="76"/>
      <c r="AK95" s="76"/>
      <c r="AL95" s="68" t="str">
        <f>IF(AM95="","","-")</f>
        <v/>
      </c>
      <c r="AM95" s="77"/>
      <c r="AN95" s="78"/>
      <c r="AO95" s="75"/>
      <c r="AP95" s="74"/>
      <c r="AQ95" s="68" t="str">
        <f>IF(AO95="","","-")</f>
        <v/>
      </c>
      <c r="AR95" s="74"/>
      <c r="AS95" s="74"/>
      <c r="AT95" s="68" t="str">
        <f>IF(AR95="","","-")</f>
        <v/>
      </c>
      <c r="AU95" s="76"/>
      <c r="AV95" s="76"/>
      <c r="AW95" s="68" t="str">
        <f>IF(AX95="","","-")</f>
        <v/>
      </c>
      <c r="AX95" s="70"/>
    </row>
    <row r="96" spans="1:51" ht="24.75" customHeight="1" x14ac:dyDescent="0.15">
      <c r="A96" s="90" t="s">
        <v>354</v>
      </c>
      <c r="B96" s="90"/>
      <c r="C96" s="90"/>
      <c r="D96" s="90"/>
      <c r="E96" s="72">
        <v>2021</v>
      </c>
      <c r="F96" s="73"/>
      <c r="G96" s="74" t="s">
        <v>590</v>
      </c>
      <c r="H96" s="74"/>
      <c r="I96" s="74"/>
      <c r="J96" s="73">
        <v>20</v>
      </c>
      <c r="K96" s="73"/>
      <c r="L96" s="76">
        <v>34</v>
      </c>
      <c r="M96" s="76"/>
      <c r="N96" s="76"/>
      <c r="O96" s="73"/>
      <c r="P96" s="73"/>
      <c r="Q96" s="72"/>
      <c r="R96" s="73"/>
      <c r="S96" s="74"/>
      <c r="T96" s="74"/>
      <c r="U96" s="74"/>
      <c r="V96" s="73"/>
      <c r="W96" s="73"/>
      <c r="X96" s="76"/>
      <c r="Y96" s="76"/>
      <c r="Z96" s="76"/>
      <c r="AA96" s="73"/>
      <c r="AB96" s="155"/>
      <c r="AC96" s="72"/>
      <c r="AD96" s="73"/>
      <c r="AE96" s="74"/>
      <c r="AF96" s="74"/>
      <c r="AG96" s="74"/>
      <c r="AH96" s="73"/>
      <c r="AI96" s="73"/>
      <c r="AJ96" s="76"/>
      <c r="AK96" s="76"/>
      <c r="AL96" s="76"/>
      <c r="AM96" s="73"/>
      <c r="AN96" s="155"/>
      <c r="AO96" s="72"/>
      <c r="AP96" s="73"/>
      <c r="AQ96" s="74"/>
      <c r="AR96" s="74"/>
      <c r="AS96" s="74"/>
      <c r="AT96" s="73"/>
      <c r="AU96" s="73"/>
      <c r="AV96" s="76"/>
      <c r="AW96" s="76"/>
      <c r="AX96" s="70"/>
    </row>
    <row r="97" spans="1:50" ht="28.35" customHeight="1" x14ac:dyDescent="0.15">
      <c r="A97" s="156" t="s">
        <v>234</v>
      </c>
      <c r="B97" s="157"/>
      <c r="C97" s="157"/>
      <c r="D97" s="157"/>
      <c r="E97" s="157"/>
      <c r="F97" s="158"/>
      <c r="G97" s="55" t="s">
        <v>559</v>
      </c>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15">
      <c r="A98" s="156"/>
      <c r="B98" s="157"/>
      <c r="C98" s="157"/>
      <c r="D98" s="157"/>
      <c r="E98" s="157"/>
      <c r="F98" s="158"/>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156"/>
      <c r="B99" s="157"/>
      <c r="C99" s="157"/>
      <c r="D99" s="157"/>
      <c r="E99" s="157"/>
      <c r="F99" s="158"/>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15">
      <c r="A100" s="156"/>
      <c r="B100" s="157"/>
      <c r="C100" s="157"/>
      <c r="D100" s="157"/>
      <c r="E100" s="157"/>
      <c r="F100" s="158"/>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15">
      <c r="A101" s="156"/>
      <c r="B101" s="157"/>
      <c r="C101" s="157"/>
      <c r="D101" s="157"/>
      <c r="E101" s="157"/>
      <c r="F101" s="158"/>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156"/>
      <c r="B102" s="157"/>
      <c r="C102" s="157"/>
      <c r="D102" s="157"/>
      <c r="E102" s="157"/>
      <c r="F102" s="158"/>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156"/>
      <c r="B103" s="157"/>
      <c r="C103" s="157"/>
      <c r="D103" s="157"/>
      <c r="E103" s="157"/>
      <c r="F103" s="158"/>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7.75" customHeight="1" x14ac:dyDescent="0.15">
      <c r="A104" s="156"/>
      <c r="B104" s="157"/>
      <c r="C104" s="157"/>
      <c r="D104" s="157"/>
      <c r="E104" s="157"/>
      <c r="F104" s="158"/>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156"/>
      <c r="B105" s="157"/>
      <c r="C105" s="157"/>
      <c r="D105" s="157"/>
      <c r="E105" s="157"/>
      <c r="F105" s="158"/>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156"/>
      <c r="B106" s="157"/>
      <c r="C106" s="157"/>
      <c r="D106" s="157"/>
      <c r="E106" s="157"/>
      <c r="F106" s="158"/>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156"/>
      <c r="B107" s="157"/>
      <c r="C107" s="157"/>
      <c r="D107" s="157"/>
      <c r="E107" s="157"/>
      <c r="F107" s="158"/>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156"/>
      <c r="B108" s="157"/>
      <c r="C108" s="157"/>
      <c r="D108" s="157"/>
      <c r="E108" s="157"/>
      <c r="F108" s="158"/>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156"/>
      <c r="B109" s="157"/>
      <c r="C109" s="157"/>
      <c r="D109" s="157"/>
      <c r="E109" s="157"/>
      <c r="F109" s="158"/>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7.75" customHeight="1" x14ac:dyDescent="0.15">
      <c r="A110" s="156"/>
      <c r="B110" s="157"/>
      <c r="C110" s="157"/>
      <c r="D110" s="157"/>
      <c r="E110" s="157"/>
      <c r="F110" s="158"/>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8.35" customHeight="1" x14ac:dyDescent="0.15">
      <c r="A111" s="156"/>
      <c r="B111" s="157"/>
      <c r="C111" s="157"/>
      <c r="D111" s="157"/>
      <c r="E111" s="157"/>
      <c r="F111" s="158"/>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15">
      <c r="A112" s="156"/>
      <c r="B112" s="157"/>
      <c r="C112" s="157"/>
      <c r="D112" s="157"/>
      <c r="E112" s="157"/>
      <c r="F112" s="158"/>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1" ht="28.35" customHeight="1" x14ac:dyDescent="0.15">
      <c r="A113" s="156"/>
      <c r="B113" s="157"/>
      <c r="C113" s="157"/>
      <c r="D113" s="157"/>
      <c r="E113" s="157"/>
      <c r="F113" s="158"/>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1" ht="52.5" customHeight="1" x14ac:dyDescent="0.15">
      <c r="A114" s="156"/>
      <c r="B114" s="157"/>
      <c r="C114" s="157"/>
      <c r="D114" s="157"/>
      <c r="E114" s="157"/>
      <c r="F114" s="158"/>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1" ht="52.5" customHeight="1" x14ac:dyDescent="0.15">
      <c r="A115" s="156"/>
      <c r="B115" s="157"/>
      <c r="C115" s="157"/>
      <c r="D115" s="157"/>
      <c r="E115" s="157"/>
      <c r="F115" s="158"/>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1" ht="57.75" customHeight="1" x14ac:dyDescent="0.15">
      <c r="A116" s="156"/>
      <c r="B116" s="157"/>
      <c r="C116" s="157"/>
      <c r="D116" s="157"/>
      <c r="E116" s="157"/>
      <c r="F116" s="158"/>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1" ht="15.75" customHeight="1" x14ac:dyDescent="0.15">
      <c r="A117" s="156"/>
      <c r="B117" s="157"/>
      <c r="C117" s="157"/>
      <c r="D117" s="157"/>
      <c r="E117" s="157"/>
      <c r="F117" s="158"/>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1" ht="18.399999999999999" customHeight="1" x14ac:dyDescent="0.15">
      <c r="A118" s="156"/>
      <c r="B118" s="157"/>
      <c r="C118" s="157"/>
      <c r="D118" s="157"/>
      <c r="E118" s="157"/>
      <c r="F118" s="158"/>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1" ht="35.25" customHeight="1" x14ac:dyDescent="0.15">
      <c r="A119" s="156"/>
      <c r="B119" s="157"/>
      <c r="C119" s="157"/>
      <c r="D119" s="157"/>
      <c r="E119" s="157"/>
      <c r="F119" s="158"/>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1" ht="42" customHeight="1" x14ac:dyDescent="0.15">
      <c r="A120" s="156"/>
      <c r="B120" s="157"/>
      <c r="C120" s="157"/>
      <c r="D120" s="157"/>
      <c r="E120" s="157"/>
      <c r="F120" s="158"/>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1" ht="24.75" customHeight="1" thickBot="1" x14ac:dyDescent="0.2">
      <c r="A121" s="159"/>
      <c r="B121" s="160"/>
      <c r="C121" s="160"/>
      <c r="D121" s="160"/>
      <c r="E121" s="160"/>
      <c r="F121" s="161"/>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24.75" customHeight="1" x14ac:dyDescent="0.15">
      <c r="A122" s="162" t="s">
        <v>236</v>
      </c>
      <c r="B122" s="163"/>
      <c r="C122" s="163"/>
      <c r="D122" s="163"/>
      <c r="E122" s="163"/>
      <c r="F122" s="164"/>
      <c r="G122" s="133" t="s">
        <v>661</v>
      </c>
      <c r="H122" s="134"/>
      <c r="I122" s="134"/>
      <c r="J122" s="134"/>
      <c r="K122" s="134"/>
      <c r="L122" s="134"/>
      <c r="M122" s="134"/>
      <c r="N122" s="134"/>
      <c r="O122" s="134"/>
      <c r="P122" s="134"/>
      <c r="Q122" s="134"/>
      <c r="R122" s="134"/>
      <c r="S122" s="134"/>
      <c r="T122" s="134"/>
      <c r="U122" s="134"/>
      <c r="V122" s="134"/>
      <c r="W122" s="134"/>
      <c r="X122" s="134"/>
      <c r="Y122" s="134"/>
      <c r="Z122" s="134"/>
      <c r="AA122" s="134"/>
      <c r="AB122" s="135"/>
      <c r="AC122" s="133" t="s">
        <v>622</v>
      </c>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6"/>
    </row>
    <row r="123" spans="1:51" ht="24.75" customHeight="1" x14ac:dyDescent="0.15">
      <c r="A123" s="165"/>
      <c r="B123" s="166"/>
      <c r="C123" s="166"/>
      <c r="D123" s="166"/>
      <c r="E123" s="166"/>
      <c r="F123" s="167"/>
      <c r="G123" s="137" t="s">
        <v>15</v>
      </c>
      <c r="H123" s="138"/>
      <c r="I123" s="138"/>
      <c r="J123" s="138"/>
      <c r="K123" s="138"/>
      <c r="L123" s="139" t="s">
        <v>16</v>
      </c>
      <c r="M123" s="138"/>
      <c r="N123" s="138"/>
      <c r="O123" s="138"/>
      <c r="P123" s="138"/>
      <c r="Q123" s="138"/>
      <c r="R123" s="138"/>
      <c r="S123" s="138"/>
      <c r="T123" s="138"/>
      <c r="U123" s="138"/>
      <c r="V123" s="138"/>
      <c r="W123" s="138"/>
      <c r="X123" s="140"/>
      <c r="Y123" s="141" t="s">
        <v>17</v>
      </c>
      <c r="Z123" s="142"/>
      <c r="AA123" s="142"/>
      <c r="AB123" s="143"/>
      <c r="AC123" s="137" t="s">
        <v>15</v>
      </c>
      <c r="AD123" s="138"/>
      <c r="AE123" s="138"/>
      <c r="AF123" s="138"/>
      <c r="AG123" s="138"/>
      <c r="AH123" s="139" t="s">
        <v>16</v>
      </c>
      <c r="AI123" s="138"/>
      <c r="AJ123" s="138"/>
      <c r="AK123" s="138"/>
      <c r="AL123" s="138"/>
      <c r="AM123" s="138"/>
      <c r="AN123" s="138"/>
      <c r="AO123" s="138"/>
      <c r="AP123" s="138"/>
      <c r="AQ123" s="138"/>
      <c r="AR123" s="138"/>
      <c r="AS123" s="138"/>
      <c r="AT123" s="140"/>
      <c r="AU123" s="141" t="s">
        <v>17</v>
      </c>
      <c r="AV123" s="142"/>
      <c r="AW123" s="142"/>
      <c r="AX123" s="144"/>
    </row>
    <row r="124" spans="1:51" ht="24.75" customHeight="1" x14ac:dyDescent="0.15">
      <c r="A124" s="165"/>
      <c r="B124" s="166"/>
      <c r="C124" s="166"/>
      <c r="D124" s="166"/>
      <c r="E124" s="166"/>
      <c r="F124" s="167"/>
      <c r="G124" s="123" t="s">
        <v>594</v>
      </c>
      <c r="H124" s="124"/>
      <c r="I124" s="124"/>
      <c r="J124" s="124"/>
      <c r="K124" s="125"/>
      <c r="L124" s="126" t="s">
        <v>595</v>
      </c>
      <c r="M124" s="127"/>
      <c r="N124" s="127"/>
      <c r="O124" s="127"/>
      <c r="P124" s="127"/>
      <c r="Q124" s="127"/>
      <c r="R124" s="127"/>
      <c r="S124" s="127"/>
      <c r="T124" s="127"/>
      <c r="U124" s="127"/>
      <c r="V124" s="127"/>
      <c r="W124" s="127"/>
      <c r="X124" s="128"/>
      <c r="Y124" s="129">
        <v>21.78</v>
      </c>
      <c r="Z124" s="130"/>
      <c r="AA124" s="130"/>
      <c r="AB124" s="131"/>
      <c r="AC124" s="123" t="s">
        <v>624</v>
      </c>
      <c r="AD124" s="124"/>
      <c r="AE124" s="124"/>
      <c r="AF124" s="124"/>
      <c r="AG124" s="125"/>
      <c r="AH124" s="126" t="s">
        <v>623</v>
      </c>
      <c r="AI124" s="127"/>
      <c r="AJ124" s="127"/>
      <c r="AK124" s="127"/>
      <c r="AL124" s="127"/>
      <c r="AM124" s="127"/>
      <c r="AN124" s="127"/>
      <c r="AO124" s="127"/>
      <c r="AP124" s="127"/>
      <c r="AQ124" s="127"/>
      <c r="AR124" s="127"/>
      <c r="AS124" s="127"/>
      <c r="AT124" s="128"/>
      <c r="AU124" s="129">
        <v>3.3130000000000002</v>
      </c>
      <c r="AV124" s="130"/>
      <c r="AW124" s="130"/>
      <c r="AX124" s="132"/>
    </row>
    <row r="125" spans="1:51" ht="24.75" customHeight="1" thickBot="1" x14ac:dyDescent="0.2">
      <c r="A125" s="165"/>
      <c r="B125" s="166"/>
      <c r="C125" s="166"/>
      <c r="D125" s="166"/>
      <c r="E125" s="166"/>
      <c r="F125" s="167"/>
      <c r="G125" s="114" t="s">
        <v>18</v>
      </c>
      <c r="H125" s="115"/>
      <c r="I125" s="115"/>
      <c r="J125" s="115"/>
      <c r="K125" s="115"/>
      <c r="L125" s="116"/>
      <c r="M125" s="117"/>
      <c r="N125" s="117"/>
      <c r="O125" s="117"/>
      <c r="P125" s="117"/>
      <c r="Q125" s="117"/>
      <c r="R125" s="117"/>
      <c r="S125" s="117"/>
      <c r="T125" s="117"/>
      <c r="U125" s="117"/>
      <c r="V125" s="117"/>
      <c r="W125" s="117"/>
      <c r="X125" s="118"/>
      <c r="Y125" s="119">
        <f>SUM(Y124:AB124)</f>
        <v>21.78</v>
      </c>
      <c r="Z125" s="120"/>
      <c r="AA125" s="120"/>
      <c r="AB125" s="121"/>
      <c r="AC125" s="114" t="s">
        <v>18</v>
      </c>
      <c r="AD125" s="115"/>
      <c r="AE125" s="115"/>
      <c r="AF125" s="115"/>
      <c r="AG125" s="115"/>
      <c r="AH125" s="116"/>
      <c r="AI125" s="117"/>
      <c r="AJ125" s="117"/>
      <c r="AK125" s="117"/>
      <c r="AL125" s="117"/>
      <c r="AM125" s="117"/>
      <c r="AN125" s="117"/>
      <c r="AO125" s="117"/>
      <c r="AP125" s="117"/>
      <c r="AQ125" s="117"/>
      <c r="AR125" s="117"/>
      <c r="AS125" s="117"/>
      <c r="AT125" s="118"/>
      <c r="AU125" s="119">
        <f>SUM(AU124:AX124)</f>
        <v>3.3130000000000002</v>
      </c>
      <c r="AV125" s="120"/>
      <c r="AW125" s="120"/>
      <c r="AX125" s="122"/>
    </row>
    <row r="126" spans="1:51" ht="24.75" customHeight="1" x14ac:dyDescent="0.15">
      <c r="A126" s="165"/>
      <c r="B126" s="166"/>
      <c r="C126" s="166"/>
      <c r="D126" s="166"/>
      <c r="E126" s="166"/>
      <c r="F126" s="167"/>
      <c r="G126" s="133" t="s">
        <v>603</v>
      </c>
      <c r="H126" s="134"/>
      <c r="I126" s="134"/>
      <c r="J126" s="134"/>
      <c r="K126" s="134"/>
      <c r="L126" s="134"/>
      <c r="M126" s="134"/>
      <c r="N126" s="134"/>
      <c r="O126" s="134"/>
      <c r="P126" s="134"/>
      <c r="Q126" s="134"/>
      <c r="R126" s="134"/>
      <c r="S126" s="134"/>
      <c r="T126" s="134"/>
      <c r="U126" s="134"/>
      <c r="V126" s="134"/>
      <c r="W126" s="134"/>
      <c r="X126" s="134"/>
      <c r="Y126" s="134"/>
      <c r="Z126" s="134"/>
      <c r="AA126" s="134"/>
      <c r="AB126" s="135"/>
      <c r="AC126" s="133" t="s">
        <v>604</v>
      </c>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6"/>
      <c r="AY126">
        <f>COUNTA(#REF!,#REF!)</f>
        <v>2</v>
      </c>
    </row>
    <row r="127" spans="1:51" ht="24.75" customHeight="1" x14ac:dyDescent="0.15">
      <c r="A127" s="165"/>
      <c r="B127" s="166"/>
      <c r="C127" s="166"/>
      <c r="D127" s="166"/>
      <c r="E127" s="166"/>
      <c r="F127" s="167"/>
      <c r="G127" s="137" t="s">
        <v>15</v>
      </c>
      <c r="H127" s="138"/>
      <c r="I127" s="138"/>
      <c r="J127" s="138"/>
      <c r="K127" s="138"/>
      <c r="L127" s="139" t="s">
        <v>16</v>
      </c>
      <c r="M127" s="138"/>
      <c r="N127" s="138"/>
      <c r="O127" s="138"/>
      <c r="P127" s="138"/>
      <c r="Q127" s="138"/>
      <c r="R127" s="138"/>
      <c r="S127" s="138"/>
      <c r="T127" s="138"/>
      <c r="U127" s="138"/>
      <c r="V127" s="138"/>
      <c r="W127" s="138"/>
      <c r="X127" s="140"/>
      <c r="Y127" s="141" t="s">
        <v>17</v>
      </c>
      <c r="Z127" s="142"/>
      <c r="AA127" s="142"/>
      <c r="AB127" s="143"/>
      <c r="AC127" s="137" t="s">
        <v>15</v>
      </c>
      <c r="AD127" s="138"/>
      <c r="AE127" s="138"/>
      <c r="AF127" s="138"/>
      <c r="AG127" s="138"/>
      <c r="AH127" s="139" t="s">
        <v>16</v>
      </c>
      <c r="AI127" s="138"/>
      <c r="AJ127" s="138"/>
      <c r="AK127" s="138"/>
      <c r="AL127" s="138"/>
      <c r="AM127" s="138"/>
      <c r="AN127" s="138"/>
      <c r="AO127" s="138"/>
      <c r="AP127" s="138"/>
      <c r="AQ127" s="138"/>
      <c r="AR127" s="138"/>
      <c r="AS127" s="138"/>
      <c r="AT127" s="140"/>
      <c r="AU127" s="141" t="s">
        <v>17</v>
      </c>
      <c r="AV127" s="142"/>
      <c r="AW127" s="142"/>
      <c r="AX127" s="144"/>
      <c r="AY127">
        <f>$AY$126</f>
        <v>2</v>
      </c>
    </row>
    <row r="128" spans="1:51" ht="24.75" customHeight="1" x14ac:dyDescent="0.15">
      <c r="A128" s="165"/>
      <c r="B128" s="166"/>
      <c r="C128" s="166"/>
      <c r="D128" s="166"/>
      <c r="E128" s="166"/>
      <c r="F128" s="167"/>
      <c r="G128" s="123" t="s">
        <v>594</v>
      </c>
      <c r="H128" s="124"/>
      <c r="I128" s="124"/>
      <c r="J128" s="124"/>
      <c r="K128" s="125"/>
      <c r="L128" s="126" t="s">
        <v>596</v>
      </c>
      <c r="M128" s="127"/>
      <c r="N128" s="127"/>
      <c r="O128" s="127"/>
      <c r="P128" s="127"/>
      <c r="Q128" s="127"/>
      <c r="R128" s="127"/>
      <c r="S128" s="127"/>
      <c r="T128" s="127"/>
      <c r="U128" s="127"/>
      <c r="V128" s="127"/>
      <c r="W128" s="127"/>
      <c r="X128" s="128"/>
      <c r="Y128" s="129">
        <v>28.05</v>
      </c>
      <c r="Z128" s="130"/>
      <c r="AA128" s="130"/>
      <c r="AB128" s="131"/>
      <c r="AC128" s="123" t="s">
        <v>592</v>
      </c>
      <c r="AD128" s="124"/>
      <c r="AE128" s="124"/>
      <c r="AF128" s="124"/>
      <c r="AG128" s="125"/>
      <c r="AH128" s="126" t="s">
        <v>593</v>
      </c>
      <c r="AI128" s="127"/>
      <c r="AJ128" s="127"/>
      <c r="AK128" s="127"/>
      <c r="AL128" s="127"/>
      <c r="AM128" s="127"/>
      <c r="AN128" s="127"/>
      <c r="AO128" s="127"/>
      <c r="AP128" s="127"/>
      <c r="AQ128" s="127"/>
      <c r="AR128" s="127"/>
      <c r="AS128" s="127"/>
      <c r="AT128" s="128"/>
      <c r="AU128" s="129">
        <v>1.38</v>
      </c>
      <c r="AV128" s="130"/>
      <c r="AW128" s="130"/>
      <c r="AX128" s="132"/>
      <c r="AY128">
        <f>$AY$126</f>
        <v>2</v>
      </c>
    </row>
    <row r="129" spans="1:51" ht="24.75" customHeight="1" x14ac:dyDescent="0.15">
      <c r="A129" s="165"/>
      <c r="B129" s="166"/>
      <c r="C129" s="166"/>
      <c r="D129" s="166"/>
      <c r="E129" s="166"/>
      <c r="F129" s="167"/>
      <c r="G129" s="145"/>
      <c r="H129" s="146"/>
      <c r="I129" s="146"/>
      <c r="J129" s="146"/>
      <c r="K129" s="147"/>
      <c r="L129" s="148"/>
      <c r="M129" s="149"/>
      <c r="N129" s="149"/>
      <c r="O129" s="149"/>
      <c r="P129" s="149"/>
      <c r="Q129" s="149"/>
      <c r="R129" s="149"/>
      <c r="S129" s="149"/>
      <c r="T129" s="149"/>
      <c r="U129" s="149"/>
      <c r="V129" s="149"/>
      <c r="W129" s="149"/>
      <c r="X129" s="150"/>
      <c r="Y129" s="151"/>
      <c r="Z129" s="152"/>
      <c r="AA129" s="152"/>
      <c r="AB129" s="153"/>
      <c r="AC129" s="145" t="s">
        <v>605</v>
      </c>
      <c r="AD129" s="146"/>
      <c r="AE129" s="146"/>
      <c r="AF129" s="146"/>
      <c r="AG129" s="147"/>
      <c r="AH129" s="148" t="s">
        <v>606</v>
      </c>
      <c r="AI129" s="149"/>
      <c r="AJ129" s="149"/>
      <c r="AK129" s="149"/>
      <c r="AL129" s="149"/>
      <c r="AM129" s="149"/>
      <c r="AN129" s="149"/>
      <c r="AO129" s="149"/>
      <c r="AP129" s="149"/>
      <c r="AQ129" s="149"/>
      <c r="AR129" s="149"/>
      <c r="AS129" s="149"/>
      <c r="AT129" s="150"/>
      <c r="AU129" s="151">
        <v>0.6</v>
      </c>
      <c r="AV129" s="152"/>
      <c r="AW129" s="152"/>
      <c r="AX129" s="154"/>
      <c r="AY129">
        <f>$AY$126</f>
        <v>2</v>
      </c>
    </row>
    <row r="130" spans="1:51" ht="24.75" customHeight="1" x14ac:dyDescent="0.15">
      <c r="A130" s="165"/>
      <c r="B130" s="166"/>
      <c r="C130" s="166"/>
      <c r="D130" s="166"/>
      <c r="E130" s="166"/>
      <c r="F130" s="167"/>
      <c r="G130" s="145"/>
      <c r="H130" s="146"/>
      <c r="I130" s="146"/>
      <c r="J130" s="146"/>
      <c r="K130" s="147"/>
      <c r="L130" s="148"/>
      <c r="M130" s="149"/>
      <c r="N130" s="149"/>
      <c r="O130" s="149"/>
      <c r="P130" s="149"/>
      <c r="Q130" s="149"/>
      <c r="R130" s="149"/>
      <c r="S130" s="149"/>
      <c r="T130" s="149"/>
      <c r="U130" s="149"/>
      <c r="V130" s="149"/>
      <c r="W130" s="149"/>
      <c r="X130" s="150"/>
      <c r="Y130" s="151"/>
      <c r="Z130" s="152"/>
      <c r="AA130" s="152"/>
      <c r="AB130" s="153"/>
      <c r="AC130" s="145" t="s">
        <v>605</v>
      </c>
      <c r="AD130" s="146"/>
      <c r="AE130" s="146"/>
      <c r="AF130" s="146"/>
      <c r="AG130" s="147"/>
      <c r="AH130" s="148" t="s">
        <v>607</v>
      </c>
      <c r="AI130" s="149"/>
      <c r="AJ130" s="149"/>
      <c r="AK130" s="149"/>
      <c r="AL130" s="149"/>
      <c r="AM130" s="149"/>
      <c r="AN130" s="149"/>
      <c r="AO130" s="149"/>
      <c r="AP130" s="149"/>
      <c r="AQ130" s="149"/>
      <c r="AR130" s="149"/>
      <c r="AS130" s="149"/>
      <c r="AT130" s="150"/>
      <c r="AU130" s="151">
        <v>0.4</v>
      </c>
      <c r="AV130" s="152"/>
      <c r="AW130" s="152"/>
      <c r="AX130" s="154"/>
      <c r="AY130">
        <f>$AY$126</f>
        <v>2</v>
      </c>
    </row>
    <row r="131" spans="1:51" ht="24.75" customHeight="1" thickBot="1" x14ac:dyDescent="0.2">
      <c r="A131" s="165"/>
      <c r="B131" s="166"/>
      <c r="C131" s="166"/>
      <c r="D131" s="166"/>
      <c r="E131" s="166"/>
      <c r="F131" s="167"/>
      <c r="G131" s="114" t="s">
        <v>18</v>
      </c>
      <c r="H131" s="115"/>
      <c r="I131" s="115"/>
      <c r="J131" s="115"/>
      <c r="K131" s="115"/>
      <c r="L131" s="116"/>
      <c r="M131" s="117"/>
      <c r="N131" s="117"/>
      <c r="O131" s="117"/>
      <c r="P131" s="117"/>
      <c r="Q131" s="117"/>
      <c r="R131" s="117"/>
      <c r="S131" s="117"/>
      <c r="T131" s="117"/>
      <c r="U131" s="117"/>
      <c r="V131" s="117"/>
      <c r="W131" s="117"/>
      <c r="X131" s="118"/>
      <c r="Y131" s="119">
        <f>SUM(Y128:AB130)</f>
        <v>28.05</v>
      </c>
      <c r="Z131" s="120"/>
      <c r="AA131" s="120"/>
      <c r="AB131" s="121"/>
      <c r="AC131" s="114" t="s">
        <v>18</v>
      </c>
      <c r="AD131" s="115"/>
      <c r="AE131" s="115"/>
      <c r="AF131" s="115"/>
      <c r="AG131" s="115"/>
      <c r="AH131" s="116"/>
      <c r="AI131" s="117"/>
      <c r="AJ131" s="117"/>
      <c r="AK131" s="117"/>
      <c r="AL131" s="117"/>
      <c r="AM131" s="117"/>
      <c r="AN131" s="117"/>
      <c r="AO131" s="117"/>
      <c r="AP131" s="117"/>
      <c r="AQ131" s="117"/>
      <c r="AR131" s="117"/>
      <c r="AS131" s="117"/>
      <c r="AT131" s="118"/>
      <c r="AU131" s="119">
        <f>SUM(AU128:AX130)</f>
        <v>2.38</v>
      </c>
      <c r="AV131" s="120"/>
      <c r="AW131" s="120"/>
      <c r="AX131" s="122"/>
      <c r="AY131">
        <f>$AY$126</f>
        <v>2</v>
      </c>
    </row>
    <row r="132" spans="1:51" ht="24.75" customHeight="1" x14ac:dyDescent="0.15">
      <c r="A132" s="165"/>
      <c r="B132" s="166"/>
      <c r="C132" s="166"/>
      <c r="D132" s="166"/>
      <c r="E132" s="166"/>
      <c r="F132" s="167"/>
      <c r="G132" s="133" t="s">
        <v>608</v>
      </c>
      <c r="H132" s="134"/>
      <c r="I132" s="134"/>
      <c r="J132" s="134"/>
      <c r="K132" s="134"/>
      <c r="L132" s="134"/>
      <c r="M132" s="134"/>
      <c r="N132" s="134"/>
      <c r="O132" s="134"/>
      <c r="P132" s="134"/>
      <c r="Q132" s="134"/>
      <c r="R132" s="134"/>
      <c r="S132" s="134"/>
      <c r="T132" s="134"/>
      <c r="U132" s="134"/>
      <c r="V132" s="134"/>
      <c r="W132" s="134"/>
      <c r="X132" s="134"/>
      <c r="Y132" s="134"/>
      <c r="Z132" s="134"/>
      <c r="AA132" s="134"/>
      <c r="AB132" s="135"/>
      <c r="AC132" s="133" t="s">
        <v>621</v>
      </c>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6"/>
      <c r="AY132">
        <f>COUNTA($G$134,$AC$134)</f>
        <v>2</v>
      </c>
    </row>
    <row r="133" spans="1:51" ht="24.75" customHeight="1" x14ac:dyDescent="0.15">
      <c r="A133" s="165"/>
      <c r="B133" s="166"/>
      <c r="C133" s="166"/>
      <c r="D133" s="166"/>
      <c r="E133" s="166"/>
      <c r="F133" s="167"/>
      <c r="G133" s="137" t="s">
        <v>15</v>
      </c>
      <c r="H133" s="138"/>
      <c r="I133" s="138"/>
      <c r="J133" s="138"/>
      <c r="K133" s="138"/>
      <c r="L133" s="139" t="s">
        <v>16</v>
      </c>
      <c r="M133" s="138"/>
      <c r="N133" s="138"/>
      <c r="O133" s="138"/>
      <c r="P133" s="138"/>
      <c r="Q133" s="138"/>
      <c r="R133" s="138"/>
      <c r="S133" s="138"/>
      <c r="T133" s="138"/>
      <c r="U133" s="138"/>
      <c r="V133" s="138"/>
      <c r="W133" s="138"/>
      <c r="X133" s="140"/>
      <c r="Y133" s="141" t="s">
        <v>17</v>
      </c>
      <c r="Z133" s="142"/>
      <c r="AA133" s="142"/>
      <c r="AB133" s="143"/>
      <c r="AC133" s="137" t="s">
        <v>15</v>
      </c>
      <c r="AD133" s="138"/>
      <c r="AE133" s="138"/>
      <c r="AF133" s="138"/>
      <c r="AG133" s="138"/>
      <c r="AH133" s="139" t="s">
        <v>16</v>
      </c>
      <c r="AI133" s="138"/>
      <c r="AJ133" s="138"/>
      <c r="AK133" s="138"/>
      <c r="AL133" s="138"/>
      <c r="AM133" s="138"/>
      <c r="AN133" s="138"/>
      <c r="AO133" s="138"/>
      <c r="AP133" s="138"/>
      <c r="AQ133" s="138"/>
      <c r="AR133" s="138"/>
      <c r="AS133" s="138"/>
      <c r="AT133" s="140"/>
      <c r="AU133" s="141" t="s">
        <v>17</v>
      </c>
      <c r="AV133" s="142"/>
      <c r="AW133" s="142"/>
      <c r="AX133" s="144"/>
      <c r="AY133">
        <f>$AY$132</f>
        <v>2</v>
      </c>
    </row>
    <row r="134" spans="1:51" ht="24.75" customHeight="1" x14ac:dyDescent="0.15">
      <c r="A134" s="165"/>
      <c r="B134" s="166"/>
      <c r="C134" s="166"/>
      <c r="D134" s="166"/>
      <c r="E134" s="166"/>
      <c r="F134" s="167"/>
      <c r="G134" s="123" t="s">
        <v>594</v>
      </c>
      <c r="H134" s="124"/>
      <c r="I134" s="124"/>
      <c r="J134" s="124"/>
      <c r="K134" s="125"/>
      <c r="L134" s="126" t="s">
        <v>596</v>
      </c>
      <c r="M134" s="127"/>
      <c r="N134" s="127"/>
      <c r="O134" s="127"/>
      <c r="P134" s="127"/>
      <c r="Q134" s="127"/>
      <c r="R134" s="127"/>
      <c r="S134" s="127"/>
      <c r="T134" s="127"/>
      <c r="U134" s="127"/>
      <c r="V134" s="127"/>
      <c r="W134" s="127"/>
      <c r="X134" s="128"/>
      <c r="Y134" s="129">
        <v>22.8</v>
      </c>
      <c r="Z134" s="130"/>
      <c r="AA134" s="130"/>
      <c r="AB134" s="131"/>
      <c r="AC134" s="123" t="s">
        <v>594</v>
      </c>
      <c r="AD134" s="124"/>
      <c r="AE134" s="124"/>
      <c r="AF134" s="124"/>
      <c r="AG134" s="125"/>
      <c r="AH134" s="126" t="s">
        <v>596</v>
      </c>
      <c r="AI134" s="127"/>
      <c r="AJ134" s="127"/>
      <c r="AK134" s="127"/>
      <c r="AL134" s="127"/>
      <c r="AM134" s="127"/>
      <c r="AN134" s="127"/>
      <c r="AO134" s="127"/>
      <c r="AP134" s="127"/>
      <c r="AQ134" s="127"/>
      <c r="AR134" s="127"/>
      <c r="AS134" s="127"/>
      <c r="AT134" s="128"/>
      <c r="AU134" s="129">
        <v>24.5</v>
      </c>
      <c r="AV134" s="130"/>
      <c r="AW134" s="130"/>
      <c r="AX134" s="132"/>
      <c r="AY134">
        <f>$AY$132</f>
        <v>2</v>
      </c>
    </row>
    <row r="135" spans="1:51" ht="24.75" customHeight="1" x14ac:dyDescent="0.15">
      <c r="A135" s="165"/>
      <c r="B135" s="166"/>
      <c r="C135" s="166"/>
      <c r="D135" s="166"/>
      <c r="E135" s="166"/>
      <c r="F135" s="167"/>
      <c r="G135" s="114" t="s">
        <v>18</v>
      </c>
      <c r="H135" s="115"/>
      <c r="I135" s="115"/>
      <c r="J135" s="115"/>
      <c r="K135" s="115"/>
      <c r="L135" s="116"/>
      <c r="M135" s="117"/>
      <c r="N135" s="117"/>
      <c r="O135" s="117"/>
      <c r="P135" s="117"/>
      <c r="Q135" s="117"/>
      <c r="R135" s="117"/>
      <c r="S135" s="117"/>
      <c r="T135" s="117"/>
      <c r="U135" s="117"/>
      <c r="V135" s="117"/>
      <c r="W135" s="117"/>
      <c r="X135" s="118"/>
      <c r="Y135" s="119">
        <f>SUM(Y134:AB134)</f>
        <v>22.8</v>
      </c>
      <c r="Z135" s="120"/>
      <c r="AA135" s="120"/>
      <c r="AB135" s="121"/>
      <c r="AC135" s="114" t="s">
        <v>18</v>
      </c>
      <c r="AD135" s="115"/>
      <c r="AE135" s="115"/>
      <c r="AF135" s="115"/>
      <c r="AG135" s="115"/>
      <c r="AH135" s="116"/>
      <c r="AI135" s="117"/>
      <c r="AJ135" s="117"/>
      <c r="AK135" s="117"/>
      <c r="AL135" s="117"/>
      <c r="AM135" s="117"/>
      <c r="AN135" s="117"/>
      <c r="AO135" s="117"/>
      <c r="AP135" s="117"/>
      <c r="AQ135" s="117"/>
      <c r="AR135" s="117"/>
      <c r="AS135" s="117"/>
      <c r="AT135" s="118"/>
      <c r="AU135" s="119">
        <f>SUM(AU134:AX134)</f>
        <v>24.5</v>
      </c>
      <c r="AV135" s="120"/>
      <c r="AW135" s="120"/>
      <c r="AX135" s="122"/>
      <c r="AY135">
        <f>$AY$132</f>
        <v>2</v>
      </c>
    </row>
    <row r="136" spans="1:51" ht="24.75" customHeight="1" x14ac:dyDescent="0.15">
      <c r="A136" s="4"/>
      <c r="B136" s="4"/>
      <c r="C136" s="4"/>
      <c r="D136" s="4"/>
      <c r="E136" s="4"/>
      <c r="F136" s="4"/>
      <c r="G136" s="7"/>
      <c r="H136" s="7"/>
      <c r="I136" s="7"/>
      <c r="J136" s="7"/>
      <c r="K136" s="7"/>
      <c r="L136" s="3"/>
      <c r="M136" s="7"/>
      <c r="N136" s="7"/>
      <c r="O136" s="7"/>
      <c r="P136" s="7"/>
      <c r="Q136" s="7"/>
      <c r="R136" s="7"/>
      <c r="S136" s="7"/>
      <c r="T136" s="7"/>
      <c r="U136" s="7"/>
      <c r="V136" s="7"/>
      <c r="W136" s="7"/>
      <c r="X136" s="7"/>
      <c r="Y136" s="8"/>
      <c r="Z136" s="8"/>
      <c r="AA136" s="8"/>
      <c r="AB136" s="8"/>
      <c r="AC136" s="7"/>
      <c r="AD136" s="7"/>
      <c r="AE136" s="7"/>
      <c r="AF136" s="7"/>
      <c r="AG136" s="7"/>
      <c r="AH136" s="3"/>
      <c r="AI136" s="7"/>
      <c r="AJ136" s="7"/>
      <c r="AK136" s="7"/>
      <c r="AL136" s="7"/>
      <c r="AM136" s="7"/>
      <c r="AN136" s="7"/>
      <c r="AO136" s="7"/>
      <c r="AP136" s="7"/>
      <c r="AQ136" s="7"/>
      <c r="AR136" s="7"/>
      <c r="AS136" s="7"/>
      <c r="AT136" s="7"/>
      <c r="AU136" s="8"/>
      <c r="AV136" s="8"/>
      <c r="AW136" s="8"/>
      <c r="AX136" s="8"/>
    </row>
    <row r="137" spans="1:51" ht="24.75" customHeight="1" x14ac:dyDescent="0.15"/>
    <row r="138" spans="1:51" ht="24.75" customHeight="1" x14ac:dyDescent="0.15">
      <c r="A138" s="9"/>
      <c r="B138" s="1" t="s">
        <v>26</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24.75" customHeight="1" x14ac:dyDescent="0.15">
      <c r="A139" s="9"/>
      <c r="B139" s="38" t="s">
        <v>217</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59.25" customHeight="1" x14ac:dyDescent="0.15">
      <c r="A140" s="85"/>
      <c r="B140" s="85"/>
      <c r="C140" s="85" t="s">
        <v>24</v>
      </c>
      <c r="D140" s="85"/>
      <c r="E140" s="85"/>
      <c r="F140" s="85"/>
      <c r="G140" s="85"/>
      <c r="H140" s="85"/>
      <c r="I140" s="85"/>
      <c r="J140" s="89" t="s">
        <v>184</v>
      </c>
      <c r="K140" s="90"/>
      <c r="L140" s="90"/>
      <c r="M140" s="90"/>
      <c r="N140" s="90"/>
      <c r="O140" s="90"/>
      <c r="P140" s="91" t="s">
        <v>25</v>
      </c>
      <c r="Q140" s="91"/>
      <c r="R140" s="91"/>
      <c r="S140" s="91"/>
      <c r="T140" s="91"/>
      <c r="U140" s="91"/>
      <c r="V140" s="91"/>
      <c r="W140" s="91"/>
      <c r="X140" s="91"/>
      <c r="Y140" s="92" t="s">
        <v>183</v>
      </c>
      <c r="Z140" s="93"/>
      <c r="AA140" s="93"/>
      <c r="AB140" s="93"/>
      <c r="AC140" s="89" t="s">
        <v>209</v>
      </c>
      <c r="AD140" s="89"/>
      <c r="AE140" s="89"/>
      <c r="AF140" s="89"/>
      <c r="AG140" s="89"/>
      <c r="AH140" s="92" t="s">
        <v>222</v>
      </c>
      <c r="AI140" s="85"/>
      <c r="AJ140" s="85"/>
      <c r="AK140" s="85"/>
      <c r="AL140" s="85" t="s">
        <v>19</v>
      </c>
      <c r="AM140" s="85"/>
      <c r="AN140" s="85"/>
      <c r="AO140" s="86"/>
      <c r="AP140" s="87" t="s">
        <v>185</v>
      </c>
      <c r="AQ140" s="87"/>
      <c r="AR140" s="87"/>
      <c r="AS140" s="87"/>
      <c r="AT140" s="87"/>
      <c r="AU140" s="87"/>
      <c r="AV140" s="87"/>
      <c r="AW140" s="87"/>
      <c r="AX140" s="87"/>
    </row>
    <row r="141" spans="1:51" ht="59.25" customHeight="1" x14ac:dyDescent="0.15">
      <c r="A141" s="88">
        <v>1</v>
      </c>
      <c r="B141" s="88">
        <v>1</v>
      </c>
      <c r="C141" s="94" t="s">
        <v>660</v>
      </c>
      <c r="D141" s="95"/>
      <c r="E141" s="95"/>
      <c r="F141" s="95"/>
      <c r="G141" s="95"/>
      <c r="H141" s="95"/>
      <c r="I141" s="95"/>
      <c r="J141" s="96">
        <v>1010001143390</v>
      </c>
      <c r="K141" s="97"/>
      <c r="L141" s="97"/>
      <c r="M141" s="97"/>
      <c r="N141" s="97"/>
      <c r="O141" s="97"/>
      <c r="P141" s="98" t="s">
        <v>597</v>
      </c>
      <c r="Q141" s="99"/>
      <c r="R141" s="99"/>
      <c r="S141" s="99"/>
      <c r="T141" s="99"/>
      <c r="U141" s="99"/>
      <c r="V141" s="99"/>
      <c r="W141" s="99"/>
      <c r="X141" s="99"/>
      <c r="Y141" s="100">
        <v>21.8</v>
      </c>
      <c r="Z141" s="101"/>
      <c r="AA141" s="101"/>
      <c r="AB141" s="102"/>
      <c r="AC141" s="111" t="s">
        <v>224</v>
      </c>
      <c r="AD141" s="111"/>
      <c r="AE141" s="111"/>
      <c r="AF141" s="111"/>
      <c r="AG141" s="111"/>
      <c r="AH141" s="112">
        <v>2</v>
      </c>
      <c r="AI141" s="113"/>
      <c r="AJ141" s="113"/>
      <c r="AK141" s="113"/>
      <c r="AL141" s="107" t="s">
        <v>254</v>
      </c>
      <c r="AM141" s="108"/>
      <c r="AN141" s="108"/>
      <c r="AO141" s="109"/>
      <c r="AP141" s="110" t="s">
        <v>254</v>
      </c>
      <c r="AQ141" s="110"/>
      <c r="AR141" s="110"/>
      <c r="AS141" s="110"/>
      <c r="AT141" s="110"/>
      <c r="AU141" s="110"/>
      <c r="AV141" s="110"/>
      <c r="AW141" s="110"/>
      <c r="AX141" s="110"/>
    </row>
    <row r="142" spans="1:51" ht="24.75" customHeight="1" x14ac:dyDescent="0.15">
      <c r="A142" s="42"/>
      <c r="B142" s="42"/>
      <c r="C142" s="42"/>
      <c r="D142" s="42"/>
      <c r="E142" s="42"/>
      <c r="F142" s="42"/>
      <c r="G142" s="42"/>
      <c r="H142" s="42"/>
      <c r="I142" s="42"/>
      <c r="J142" s="43"/>
      <c r="K142" s="43"/>
      <c r="L142" s="43"/>
      <c r="M142" s="43"/>
      <c r="N142" s="43"/>
      <c r="O142" s="43"/>
      <c r="P142" s="44"/>
      <c r="Q142" s="44"/>
      <c r="R142" s="44"/>
      <c r="S142" s="44"/>
      <c r="T142" s="44"/>
      <c r="U142" s="44"/>
      <c r="V142" s="44"/>
      <c r="W142" s="44"/>
      <c r="X142" s="44"/>
      <c r="Y142" s="45"/>
      <c r="Z142" s="45"/>
      <c r="AA142" s="45"/>
      <c r="AB142" s="45"/>
      <c r="AC142" s="45"/>
      <c r="AD142" s="45"/>
      <c r="AE142" s="45"/>
      <c r="AF142" s="45"/>
      <c r="AG142" s="45"/>
      <c r="AH142" s="45"/>
      <c r="AI142" s="45"/>
      <c r="AJ142" s="45"/>
      <c r="AK142" s="45"/>
      <c r="AL142" s="45"/>
      <c r="AM142" s="45"/>
      <c r="AN142" s="45"/>
      <c r="AO142" s="45"/>
      <c r="AP142" s="44"/>
      <c r="AQ142" s="44"/>
      <c r="AR142" s="44"/>
      <c r="AS142" s="44"/>
      <c r="AT142" s="44"/>
      <c r="AU142" s="44"/>
      <c r="AV142" s="44"/>
      <c r="AW142" s="44"/>
      <c r="AX142" s="44"/>
      <c r="AY142">
        <f>COUNTA($C$157)</f>
        <v>1</v>
      </c>
    </row>
    <row r="143" spans="1:51" ht="24.75" customHeight="1" x14ac:dyDescent="0.15">
      <c r="A143" s="42"/>
      <c r="B143" s="46" t="s">
        <v>163</v>
      </c>
      <c r="C143" s="42"/>
      <c r="D143" s="42"/>
      <c r="E143" s="42"/>
      <c r="F143" s="42"/>
      <c r="G143" s="42"/>
      <c r="H143" s="42"/>
      <c r="I143" s="42"/>
      <c r="J143" s="42"/>
      <c r="K143" s="42"/>
      <c r="L143" s="42"/>
      <c r="M143" s="42"/>
      <c r="N143" s="42"/>
      <c r="O143" s="42"/>
      <c r="P143" s="47"/>
      <c r="Q143" s="47"/>
      <c r="R143" s="47"/>
      <c r="S143" s="47"/>
      <c r="T143" s="47"/>
      <c r="U143" s="47"/>
      <c r="V143" s="47"/>
      <c r="W143" s="47"/>
      <c r="X143" s="47"/>
      <c r="Y143" s="48"/>
      <c r="Z143" s="48"/>
      <c r="AA143" s="48"/>
      <c r="AB143" s="48"/>
      <c r="AC143" s="48"/>
      <c r="AD143" s="48"/>
      <c r="AE143" s="48"/>
      <c r="AF143" s="48"/>
      <c r="AG143" s="48"/>
      <c r="AH143" s="48"/>
      <c r="AI143" s="48"/>
      <c r="AJ143" s="48"/>
      <c r="AK143" s="48"/>
      <c r="AL143" s="48"/>
      <c r="AM143" s="48"/>
      <c r="AN143" s="48"/>
      <c r="AO143" s="48"/>
      <c r="AP143" s="47"/>
      <c r="AQ143" s="47"/>
      <c r="AR143" s="47"/>
      <c r="AS143" s="47"/>
      <c r="AT143" s="47"/>
      <c r="AU143" s="47"/>
      <c r="AV143" s="47"/>
      <c r="AW143" s="47"/>
      <c r="AX143" s="47"/>
      <c r="AY143">
        <f>$AY$142</f>
        <v>1</v>
      </c>
    </row>
    <row r="144" spans="1:51" ht="59.25" customHeight="1" x14ac:dyDescent="0.15">
      <c r="A144" s="85"/>
      <c r="B144" s="85"/>
      <c r="C144" s="85" t="s">
        <v>24</v>
      </c>
      <c r="D144" s="85"/>
      <c r="E144" s="85"/>
      <c r="F144" s="85"/>
      <c r="G144" s="85"/>
      <c r="H144" s="85"/>
      <c r="I144" s="85"/>
      <c r="J144" s="89" t="s">
        <v>184</v>
      </c>
      <c r="K144" s="90"/>
      <c r="L144" s="90"/>
      <c r="M144" s="90"/>
      <c r="N144" s="90"/>
      <c r="O144" s="90"/>
      <c r="P144" s="91" t="s">
        <v>25</v>
      </c>
      <c r="Q144" s="91"/>
      <c r="R144" s="91"/>
      <c r="S144" s="91"/>
      <c r="T144" s="91"/>
      <c r="U144" s="91"/>
      <c r="V144" s="91"/>
      <c r="W144" s="91"/>
      <c r="X144" s="91"/>
      <c r="Y144" s="92" t="s">
        <v>183</v>
      </c>
      <c r="Z144" s="93"/>
      <c r="AA144" s="93"/>
      <c r="AB144" s="93"/>
      <c r="AC144" s="89" t="s">
        <v>209</v>
      </c>
      <c r="AD144" s="89"/>
      <c r="AE144" s="89"/>
      <c r="AF144" s="89"/>
      <c r="AG144" s="89"/>
      <c r="AH144" s="92" t="s">
        <v>222</v>
      </c>
      <c r="AI144" s="85"/>
      <c r="AJ144" s="85"/>
      <c r="AK144" s="85"/>
      <c r="AL144" s="85" t="s">
        <v>19</v>
      </c>
      <c r="AM144" s="85"/>
      <c r="AN144" s="85"/>
      <c r="AO144" s="86"/>
      <c r="AP144" s="87" t="s">
        <v>185</v>
      </c>
      <c r="AQ144" s="87"/>
      <c r="AR144" s="87"/>
      <c r="AS144" s="87"/>
      <c r="AT144" s="87"/>
      <c r="AU144" s="87"/>
      <c r="AV144" s="87"/>
      <c r="AW144" s="87"/>
      <c r="AX144" s="87"/>
      <c r="AY144">
        <f>$AY$142</f>
        <v>1</v>
      </c>
    </row>
    <row r="145" spans="1:51" ht="69" customHeight="1" x14ac:dyDescent="0.15">
      <c r="A145" s="88">
        <v>1</v>
      </c>
      <c r="B145" s="88">
        <v>1</v>
      </c>
      <c r="C145" s="94" t="s">
        <v>643</v>
      </c>
      <c r="D145" s="95"/>
      <c r="E145" s="95"/>
      <c r="F145" s="95"/>
      <c r="G145" s="95"/>
      <c r="H145" s="95"/>
      <c r="I145" s="95"/>
      <c r="J145" s="96">
        <v>4010001025355</v>
      </c>
      <c r="K145" s="97"/>
      <c r="L145" s="97"/>
      <c r="M145" s="97"/>
      <c r="N145" s="97"/>
      <c r="O145" s="97"/>
      <c r="P145" s="98" t="s">
        <v>625</v>
      </c>
      <c r="Q145" s="99"/>
      <c r="R145" s="99"/>
      <c r="S145" s="99"/>
      <c r="T145" s="99"/>
      <c r="U145" s="99"/>
      <c r="V145" s="99"/>
      <c r="W145" s="99"/>
      <c r="X145" s="99"/>
      <c r="Y145" s="100">
        <v>3.3</v>
      </c>
      <c r="Z145" s="101"/>
      <c r="AA145" s="101"/>
      <c r="AB145" s="102"/>
      <c r="AC145" s="103" t="s">
        <v>626</v>
      </c>
      <c r="AD145" s="104"/>
      <c r="AE145" s="104"/>
      <c r="AF145" s="104"/>
      <c r="AG145" s="104"/>
      <c r="AH145" s="105" t="s">
        <v>254</v>
      </c>
      <c r="AI145" s="106"/>
      <c r="AJ145" s="106"/>
      <c r="AK145" s="106"/>
      <c r="AL145" s="107" t="s">
        <v>254</v>
      </c>
      <c r="AM145" s="108"/>
      <c r="AN145" s="108"/>
      <c r="AO145" s="109"/>
      <c r="AP145" s="110" t="s">
        <v>254</v>
      </c>
      <c r="AQ145" s="110"/>
      <c r="AR145" s="110"/>
      <c r="AS145" s="110"/>
      <c r="AT145" s="110"/>
      <c r="AU145" s="110"/>
      <c r="AV145" s="110"/>
      <c r="AW145" s="110"/>
      <c r="AX145" s="110"/>
      <c r="AY145">
        <f>$AY$142</f>
        <v>1</v>
      </c>
    </row>
    <row r="146" spans="1:51" ht="24.75" customHeight="1" x14ac:dyDescent="0.15">
      <c r="A146" s="49"/>
      <c r="B146" s="49"/>
      <c r="C146" s="49"/>
      <c r="D146" s="49"/>
      <c r="E146" s="49"/>
      <c r="F146" s="49"/>
      <c r="G146" s="49"/>
      <c r="H146" s="49"/>
      <c r="I146" s="49"/>
      <c r="J146" s="49"/>
      <c r="K146" s="49"/>
      <c r="L146" s="49"/>
      <c r="M146" s="49"/>
      <c r="N146" s="49"/>
      <c r="O146" s="49"/>
      <c r="P146" s="50"/>
      <c r="Q146" s="50"/>
      <c r="R146" s="50"/>
      <c r="S146" s="50"/>
      <c r="T146" s="50"/>
      <c r="U146" s="50"/>
      <c r="V146" s="50"/>
      <c r="W146" s="50"/>
      <c r="X146" s="50"/>
      <c r="Y146" s="51"/>
      <c r="Z146" s="51"/>
      <c r="AA146" s="51"/>
      <c r="AB146" s="51"/>
      <c r="AC146" s="51"/>
      <c r="AD146" s="51"/>
      <c r="AE146" s="51"/>
      <c r="AF146" s="51"/>
      <c r="AG146" s="51"/>
      <c r="AH146" s="51"/>
      <c r="AI146" s="51"/>
      <c r="AJ146" s="51"/>
      <c r="AK146" s="51"/>
      <c r="AL146" s="51"/>
      <c r="AM146" s="51"/>
      <c r="AN146" s="51"/>
      <c r="AO146" s="51"/>
      <c r="AP146" s="50"/>
      <c r="AQ146" s="50"/>
      <c r="AR146" s="50"/>
      <c r="AS146" s="50"/>
      <c r="AT146" s="50"/>
      <c r="AU146" s="50"/>
      <c r="AV146" s="50"/>
      <c r="AW146" s="50"/>
      <c r="AX146" s="50"/>
      <c r="AY146">
        <f>COUNTA($C$149)</f>
        <v>1</v>
      </c>
    </row>
    <row r="147" spans="1:51" ht="24.75" customHeight="1" x14ac:dyDescent="0.15">
      <c r="A147" s="42"/>
      <c r="B147" s="46" t="s">
        <v>202</v>
      </c>
      <c r="C147" s="42"/>
      <c r="D147" s="42"/>
      <c r="E147" s="42"/>
      <c r="F147" s="42"/>
      <c r="G147" s="42"/>
      <c r="H147" s="42"/>
      <c r="I147" s="42"/>
      <c r="J147" s="42"/>
      <c r="K147" s="42"/>
      <c r="L147" s="42"/>
      <c r="M147" s="42"/>
      <c r="N147" s="42"/>
      <c r="O147" s="42"/>
      <c r="P147" s="47"/>
      <c r="Q147" s="47"/>
      <c r="R147" s="47"/>
      <c r="S147" s="47"/>
      <c r="T147" s="47"/>
      <c r="U147" s="47"/>
      <c r="V147" s="47"/>
      <c r="W147" s="47"/>
      <c r="X147" s="47"/>
      <c r="Y147" s="48"/>
      <c r="Z147" s="48"/>
      <c r="AA147" s="48"/>
      <c r="AB147" s="48"/>
      <c r="AC147" s="48"/>
      <c r="AD147" s="48"/>
      <c r="AE147" s="48"/>
      <c r="AF147" s="48"/>
      <c r="AG147" s="48"/>
      <c r="AH147" s="48"/>
      <c r="AI147" s="48"/>
      <c r="AJ147" s="48"/>
      <c r="AK147" s="48"/>
      <c r="AL147" s="48"/>
      <c r="AM147" s="48"/>
      <c r="AN147" s="48"/>
      <c r="AO147" s="48"/>
      <c r="AP147" s="47"/>
      <c r="AQ147" s="47"/>
      <c r="AR147" s="47"/>
      <c r="AS147" s="47"/>
      <c r="AT147" s="47"/>
      <c r="AU147" s="47"/>
      <c r="AV147" s="47"/>
      <c r="AW147" s="47"/>
      <c r="AX147" s="47"/>
      <c r="AY147">
        <f>$AY$146</f>
        <v>1</v>
      </c>
    </row>
    <row r="148" spans="1:51" ht="59.25" customHeight="1" x14ac:dyDescent="0.15">
      <c r="A148" s="85"/>
      <c r="B148" s="85"/>
      <c r="C148" s="85" t="s">
        <v>24</v>
      </c>
      <c r="D148" s="85"/>
      <c r="E148" s="85"/>
      <c r="F148" s="85"/>
      <c r="G148" s="85"/>
      <c r="H148" s="85"/>
      <c r="I148" s="85"/>
      <c r="J148" s="89" t="s">
        <v>184</v>
      </c>
      <c r="K148" s="90"/>
      <c r="L148" s="90"/>
      <c r="M148" s="90"/>
      <c r="N148" s="90"/>
      <c r="O148" s="90"/>
      <c r="P148" s="91" t="s">
        <v>25</v>
      </c>
      <c r="Q148" s="91"/>
      <c r="R148" s="91"/>
      <c r="S148" s="91"/>
      <c r="T148" s="91"/>
      <c r="U148" s="91"/>
      <c r="V148" s="91"/>
      <c r="W148" s="91"/>
      <c r="X148" s="91"/>
      <c r="Y148" s="92" t="s">
        <v>183</v>
      </c>
      <c r="Z148" s="93"/>
      <c r="AA148" s="93"/>
      <c r="AB148" s="93"/>
      <c r="AC148" s="89" t="s">
        <v>209</v>
      </c>
      <c r="AD148" s="89"/>
      <c r="AE148" s="89"/>
      <c r="AF148" s="89"/>
      <c r="AG148" s="89"/>
      <c r="AH148" s="92" t="s">
        <v>222</v>
      </c>
      <c r="AI148" s="85"/>
      <c r="AJ148" s="85"/>
      <c r="AK148" s="85"/>
      <c r="AL148" s="85" t="s">
        <v>19</v>
      </c>
      <c r="AM148" s="85"/>
      <c r="AN148" s="85"/>
      <c r="AO148" s="86"/>
      <c r="AP148" s="87" t="s">
        <v>185</v>
      </c>
      <c r="AQ148" s="87"/>
      <c r="AR148" s="87"/>
      <c r="AS148" s="87"/>
      <c r="AT148" s="87"/>
      <c r="AU148" s="87"/>
      <c r="AV148" s="87"/>
      <c r="AW148" s="87"/>
      <c r="AX148" s="87"/>
      <c r="AY148">
        <f>$AY$146</f>
        <v>1</v>
      </c>
    </row>
    <row r="149" spans="1:51" ht="57" customHeight="1" x14ac:dyDescent="0.15">
      <c r="A149" s="88">
        <v>1</v>
      </c>
      <c r="B149" s="88">
        <v>1</v>
      </c>
      <c r="C149" s="94" t="s">
        <v>598</v>
      </c>
      <c r="D149" s="95"/>
      <c r="E149" s="95"/>
      <c r="F149" s="95"/>
      <c r="G149" s="95"/>
      <c r="H149" s="95"/>
      <c r="I149" s="95"/>
      <c r="J149" s="96">
        <v>5010405001703</v>
      </c>
      <c r="K149" s="97"/>
      <c r="L149" s="97"/>
      <c r="M149" s="97"/>
      <c r="N149" s="97"/>
      <c r="O149" s="97"/>
      <c r="P149" s="98" t="s">
        <v>600</v>
      </c>
      <c r="Q149" s="99"/>
      <c r="R149" s="99"/>
      <c r="S149" s="99"/>
      <c r="T149" s="99"/>
      <c r="U149" s="99"/>
      <c r="V149" s="99"/>
      <c r="W149" s="99"/>
      <c r="X149" s="99"/>
      <c r="Y149" s="100">
        <v>28.1</v>
      </c>
      <c r="Z149" s="101"/>
      <c r="AA149" s="101"/>
      <c r="AB149" s="102"/>
      <c r="AC149" s="111" t="s">
        <v>224</v>
      </c>
      <c r="AD149" s="111"/>
      <c r="AE149" s="111"/>
      <c r="AF149" s="111"/>
      <c r="AG149" s="111"/>
      <c r="AH149" s="112">
        <v>1</v>
      </c>
      <c r="AI149" s="113"/>
      <c r="AJ149" s="113"/>
      <c r="AK149" s="113"/>
      <c r="AL149" s="107" t="s">
        <v>254</v>
      </c>
      <c r="AM149" s="108"/>
      <c r="AN149" s="108"/>
      <c r="AO149" s="109"/>
      <c r="AP149" s="110" t="s">
        <v>575</v>
      </c>
      <c r="AQ149" s="110"/>
      <c r="AR149" s="110"/>
      <c r="AS149" s="110"/>
      <c r="AT149" s="110"/>
      <c r="AU149" s="110"/>
      <c r="AV149" s="110"/>
      <c r="AW149" s="110"/>
      <c r="AX149" s="110"/>
      <c r="AY149">
        <f>$AY$146</f>
        <v>1</v>
      </c>
    </row>
    <row r="150" spans="1:51" ht="24.75" customHeight="1" x14ac:dyDescent="0.15">
      <c r="A150" s="49"/>
      <c r="B150" s="49"/>
      <c r="C150" s="49"/>
      <c r="D150" s="49"/>
      <c r="E150" s="49"/>
      <c r="F150" s="49"/>
      <c r="G150" s="49"/>
      <c r="H150" s="49"/>
      <c r="I150" s="49"/>
      <c r="J150" s="49"/>
      <c r="K150" s="49"/>
      <c r="L150" s="49"/>
      <c r="M150" s="49"/>
      <c r="N150" s="49"/>
      <c r="O150" s="49"/>
      <c r="P150" s="50"/>
      <c r="Q150" s="50"/>
      <c r="R150" s="50"/>
      <c r="S150" s="50"/>
      <c r="T150" s="50"/>
      <c r="U150" s="50"/>
      <c r="V150" s="50"/>
      <c r="W150" s="50"/>
      <c r="X150" s="50"/>
      <c r="Y150" s="51"/>
      <c r="Z150" s="51"/>
      <c r="AA150" s="51"/>
      <c r="AB150" s="51"/>
      <c r="AC150" s="51"/>
      <c r="AD150" s="51"/>
      <c r="AE150" s="51"/>
      <c r="AF150" s="51"/>
      <c r="AG150" s="51"/>
      <c r="AH150" s="51"/>
      <c r="AI150" s="51"/>
      <c r="AJ150" s="51"/>
      <c r="AK150" s="51"/>
      <c r="AL150" s="51"/>
      <c r="AM150" s="51"/>
      <c r="AN150" s="51"/>
      <c r="AO150" s="51"/>
      <c r="AP150" s="50"/>
      <c r="AQ150" s="50"/>
      <c r="AR150" s="50"/>
      <c r="AS150" s="50"/>
      <c r="AT150" s="50"/>
      <c r="AU150" s="50"/>
      <c r="AV150" s="50"/>
      <c r="AW150" s="50"/>
      <c r="AX150" s="50"/>
      <c r="AY150">
        <f>COUNTA($C$153)</f>
        <v>1</v>
      </c>
    </row>
    <row r="151" spans="1:51" ht="24.75" customHeight="1" x14ac:dyDescent="0.15">
      <c r="A151" s="42"/>
      <c r="B151" s="46" t="s">
        <v>164</v>
      </c>
      <c r="C151" s="42"/>
      <c r="D151" s="42"/>
      <c r="E151" s="42"/>
      <c r="F151" s="42"/>
      <c r="G151" s="42"/>
      <c r="H151" s="42"/>
      <c r="I151" s="42"/>
      <c r="J151" s="42"/>
      <c r="K151" s="42"/>
      <c r="L151" s="42"/>
      <c r="M151" s="42"/>
      <c r="N151" s="42"/>
      <c r="O151" s="42"/>
      <c r="P151" s="47"/>
      <c r="Q151" s="47"/>
      <c r="R151" s="47"/>
      <c r="S151" s="47"/>
      <c r="T151" s="47"/>
      <c r="U151" s="47"/>
      <c r="V151" s="47"/>
      <c r="W151" s="47"/>
      <c r="X151" s="47"/>
      <c r="Y151" s="48"/>
      <c r="Z151" s="48"/>
      <c r="AA151" s="48"/>
      <c r="AB151" s="48"/>
      <c r="AC151" s="48"/>
      <c r="AD151" s="48"/>
      <c r="AE151" s="48"/>
      <c r="AF151" s="48"/>
      <c r="AG151" s="48"/>
      <c r="AH151" s="48"/>
      <c r="AI151" s="48"/>
      <c r="AJ151" s="48"/>
      <c r="AK151" s="48"/>
      <c r="AL151" s="48"/>
      <c r="AM151" s="48"/>
      <c r="AN151" s="48"/>
      <c r="AO151" s="48"/>
      <c r="AP151" s="47"/>
      <c r="AQ151" s="47"/>
      <c r="AR151" s="47"/>
      <c r="AS151" s="47"/>
      <c r="AT151" s="47"/>
      <c r="AU151" s="47"/>
      <c r="AV151" s="47"/>
      <c r="AW151" s="47"/>
      <c r="AX151" s="47"/>
      <c r="AY151">
        <f>$AY$150</f>
        <v>1</v>
      </c>
    </row>
    <row r="152" spans="1:51" ht="59.25" customHeight="1" x14ac:dyDescent="0.15">
      <c r="A152" s="85"/>
      <c r="B152" s="85"/>
      <c r="C152" s="85" t="s">
        <v>24</v>
      </c>
      <c r="D152" s="85"/>
      <c r="E152" s="85"/>
      <c r="F152" s="85"/>
      <c r="G152" s="85"/>
      <c r="H152" s="85"/>
      <c r="I152" s="85"/>
      <c r="J152" s="89" t="s">
        <v>184</v>
      </c>
      <c r="K152" s="90"/>
      <c r="L152" s="90"/>
      <c r="M152" s="90"/>
      <c r="N152" s="90"/>
      <c r="O152" s="90"/>
      <c r="P152" s="91" t="s">
        <v>25</v>
      </c>
      <c r="Q152" s="91"/>
      <c r="R152" s="91"/>
      <c r="S152" s="91"/>
      <c r="T152" s="91"/>
      <c r="U152" s="91"/>
      <c r="V152" s="91"/>
      <c r="W152" s="91"/>
      <c r="X152" s="91"/>
      <c r="Y152" s="92" t="s">
        <v>183</v>
      </c>
      <c r="Z152" s="93"/>
      <c r="AA152" s="93"/>
      <c r="AB152" s="93"/>
      <c r="AC152" s="89" t="s">
        <v>209</v>
      </c>
      <c r="AD152" s="89"/>
      <c r="AE152" s="89"/>
      <c r="AF152" s="89"/>
      <c r="AG152" s="89"/>
      <c r="AH152" s="92" t="s">
        <v>222</v>
      </c>
      <c r="AI152" s="85"/>
      <c r="AJ152" s="85"/>
      <c r="AK152" s="85"/>
      <c r="AL152" s="85" t="s">
        <v>19</v>
      </c>
      <c r="AM152" s="85"/>
      <c r="AN152" s="85"/>
      <c r="AO152" s="86"/>
      <c r="AP152" s="87" t="s">
        <v>185</v>
      </c>
      <c r="AQ152" s="87"/>
      <c r="AR152" s="87"/>
      <c r="AS152" s="87"/>
      <c r="AT152" s="87"/>
      <c r="AU152" s="87"/>
      <c r="AV152" s="87"/>
      <c r="AW152" s="87"/>
      <c r="AX152" s="87"/>
      <c r="AY152">
        <f>$AY$150</f>
        <v>1</v>
      </c>
    </row>
    <row r="153" spans="1:51" ht="46.5" customHeight="1" x14ac:dyDescent="0.15">
      <c r="A153" s="88">
        <v>1</v>
      </c>
      <c r="B153" s="88">
        <v>1</v>
      </c>
      <c r="C153" s="94" t="s">
        <v>644</v>
      </c>
      <c r="D153" s="95"/>
      <c r="E153" s="95"/>
      <c r="F153" s="95"/>
      <c r="G153" s="95"/>
      <c r="H153" s="95"/>
      <c r="I153" s="95"/>
      <c r="J153" s="96">
        <v>4010705001684</v>
      </c>
      <c r="K153" s="97"/>
      <c r="L153" s="97"/>
      <c r="M153" s="97"/>
      <c r="N153" s="97"/>
      <c r="O153" s="97"/>
      <c r="P153" s="98" t="s">
        <v>602</v>
      </c>
      <c r="Q153" s="99"/>
      <c r="R153" s="99"/>
      <c r="S153" s="99"/>
      <c r="T153" s="99"/>
      <c r="U153" s="99"/>
      <c r="V153" s="99"/>
      <c r="W153" s="99"/>
      <c r="X153" s="99"/>
      <c r="Y153" s="100">
        <v>2.4</v>
      </c>
      <c r="Z153" s="101"/>
      <c r="AA153" s="101"/>
      <c r="AB153" s="102"/>
      <c r="AC153" s="111" t="s">
        <v>223</v>
      </c>
      <c r="AD153" s="111"/>
      <c r="AE153" s="111"/>
      <c r="AF153" s="111"/>
      <c r="AG153" s="111"/>
      <c r="AH153" s="112">
        <v>4</v>
      </c>
      <c r="AI153" s="113"/>
      <c r="AJ153" s="113"/>
      <c r="AK153" s="113"/>
      <c r="AL153" s="107" t="s">
        <v>254</v>
      </c>
      <c r="AM153" s="108"/>
      <c r="AN153" s="108"/>
      <c r="AO153" s="109"/>
      <c r="AP153" s="110" t="s">
        <v>254</v>
      </c>
      <c r="AQ153" s="110"/>
      <c r="AR153" s="110"/>
      <c r="AS153" s="110"/>
      <c r="AT153" s="110"/>
      <c r="AU153" s="110"/>
      <c r="AV153" s="110"/>
      <c r="AW153" s="110"/>
      <c r="AX153" s="110"/>
      <c r="AY153">
        <f>$AY$150</f>
        <v>1</v>
      </c>
    </row>
    <row r="154" spans="1:51" ht="24.75" customHeight="1" x14ac:dyDescent="0.15">
      <c r="A154" s="49"/>
      <c r="B154" s="49"/>
      <c r="C154" s="49"/>
      <c r="D154" s="49"/>
      <c r="E154" s="49"/>
      <c r="F154" s="49"/>
      <c r="G154" s="49"/>
      <c r="H154" s="49"/>
      <c r="I154" s="49"/>
      <c r="J154" s="49"/>
      <c r="K154" s="49"/>
      <c r="L154" s="49"/>
      <c r="M154" s="49"/>
      <c r="N154" s="49"/>
      <c r="O154" s="49"/>
      <c r="P154" s="50"/>
      <c r="Q154" s="50"/>
      <c r="R154" s="50"/>
      <c r="S154" s="50"/>
      <c r="T154" s="50"/>
      <c r="U154" s="50"/>
      <c r="V154" s="50"/>
      <c r="W154" s="50"/>
      <c r="X154" s="50"/>
      <c r="Y154" s="51"/>
      <c r="Z154" s="51"/>
      <c r="AA154" s="51"/>
      <c r="AB154" s="51"/>
      <c r="AC154" s="51"/>
      <c r="AD154" s="51"/>
      <c r="AE154" s="51"/>
      <c r="AF154" s="51"/>
      <c r="AG154" s="51"/>
      <c r="AH154" s="51"/>
      <c r="AI154" s="51"/>
      <c r="AJ154" s="51"/>
      <c r="AK154" s="51"/>
      <c r="AL154" s="51"/>
      <c r="AM154" s="51"/>
      <c r="AN154" s="51"/>
      <c r="AO154" s="51"/>
      <c r="AP154" s="50"/>
      <c r="AQ154" s="50"/>
      <c r="AR154" s="50"/>
      <c r="AS154" s="50"/>
      <c r="AT154" s="50"/>
      <c r="AU154" s="50"/>
      <c r="AV154" s="50"/>
      <c r="AW154" s="50"/>
      <c r="AX154" s="50"/>
      <c r="AY154">
        <f>COUNTA($C$161)</f>
        <v>1</v>
      </c>
    </row>
    <row r="155" spans="1:51" ht="24.75" customHeight="1" x14ac:dyDescent="0.15">
      <c r="A155" s="42"/>
      <c r="B155" s="46" t="s">
        <v>165</v>
      </c>
      <c r="C155" s="42"/>
      <c r="D155" s="42"/>
      <c r="E155" s="42"/>
      <c r="F155" s="42"/>
      <c r="G155" s="42"/>
      <c r="H155" s="42"/>
      <c r="I155" s="42"/>
      <c r="J155" s="42"/>
      <c r="K155" s="42"/>
      <c r="L155" s="42"/>
      <c r="M155" s="42"/>
      <c r="N155" s="42"/>
      <c r="O155" s="42"/>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c r="AY155">
        <f>$AY$154</f>
        <v>1</v>
      </c>
    </row>
    <row r="156" spans="1:51" ht="59.25" customHeight="1" x14ac:dyDescent="0.15">
      <c r="A156" s="85"/>
      <c r="B156" s="85"/>
      <c r="C156" s="85" t="s">
        <v>24</v>
      </c>
      <c r="D156" s="85"/>
      <c r="E156" s="85"/>
      <c r="F156" s="85"/>
      <c r="G156" s="85"/>
      <c r="H156" s="85"/>
      <c r="I156" s="85"/>
      <c r="J156" s="89" t="s">
        <v>184</v>
      </c>
      <c r="K156" s="90"/>
      <c r="L156" s="90"/>
      <c r="M156" s="90"/>
      <c r="N156" s="90"/>
      <c r="O156" s="90"/>
      <c r="P156" s="91" t="s">
        <v>25</v>
      </c>
      <c r="Q156" s="91"/>
      <c r="R156" s="91"/>
      <c r="S156" s="91"/>
      <c r="T156" s="91"/>
      <c r="U156" s="91"/>
      <c r="V156" s="91"/>
      <c r="W156" s="91"/>
      <c r="X156" s="91"/>
      <c r="Y156" s="92" t="s">
        <v>183</v>
      </c>
      <c r="Z156" s="93"/>
      <c r="AA156" s="93"/>
      <c r="AB156" s="93"/>
      <c r="AC156" s="89" t="s">
        <v>209</v>
      </c>
      <c r="AD156" s="89"/>
      <c r="AE156" s="89"/>
      <c r="AF156" s="89"/>
      <c r="AG156" s="89"/>
      <c r="AH156" s="92" t="s">
        <v>222</v>
      </c>
      <c r="AI156" s="85"/>
      <c r="AJ156" s="85"/>
      <c r="AK156" s="85"/>
      <c r="AL156" s="85" t="s">
        <v>19</v>
      </c>
      <c r="AM156" s="85"/>
      <c r="AN156" s="85"/>
      <c r="AO156" s="86"/>
      <c r="AP156" s="87" t="s">
        <v>185</v>
      </c>
      <c r="AQ156" s="87"/>
      <c r="AR156" s="87"/>
      <c r="AS156" s="87"/>
      <c r="AT156" s="87"/>
      <c r="AU156" s="87"/>
      <c r="AV156" s="87"/>
      <c r="AW156" s="87"/>
      <c r="AX156" s="87"/>
      <c r="AY156">
        <f>$AY$154</f>
        <v>1</v>
      </c>
    </row>
    <row r="157" spans="1:51" ht="47.25" customHeight="1" x14ac:dyDescent="0.15">
      <c r="A157" s="88">
        <v>1</v>
      </c>
      <c r="B157" s="88">
        <v>1</v>
      </c>
      <c r="C157" s="94" t="s">
        <v>598</v>
      </c>
      <c r="D157" s="95"/>
      <c r="E157" s="95"/>
      <c r="F157" s="95"/>
      <c r="G157" s="95"/>
      <c r="H157" s="95"/>
      <c r="I157" s="95"/>
      <c r="J157" s="96">
        <v>5010405001703</v>
      </c>
      <c r="K157" s="97"/>
      <c r="L157" s="97"/>
      <c r="M157" s="97"/>
      <c r="N157" s="97"/>
      <c r="O157" s="97"/>
      <c r="P157" s="98" t="s">
        <v>601</v>
      </c>
      <c r="Q157" s="99"/>
      <c r="R157" s="99"/>
      <c r="S157" s="99"/>
      <c r="T157" s="99"/>
      <c r="U157" s="99"/>
      <c r="V157" s="99"/>
      <c r="W157" s="99"/>
      <c r="X157" s="99"/>
      <c r="Y157" s="100">
        <v>22.8</v>
      </c>
      <c r="Z157" s="101"/>
      <c r="AA157" s="101"/>
      <c r="AB157" s="102"/>
      <c r="AC157" s="111" t="s">
        <v>224</v>
      </c>
      <c r="AD157" s="111"/>
      <c r="AE157" s="111"/>
      <c r="AF157" s="111"/>
      <c r="AG157" s="111"/>
      <c r="AH157" s="112">
        <v>2</v>
      </c>
      <c r="AI157" s="113"/>
      <c r="AJ157" s="113"/>
      <c r="AK157" s="113"/>
      <c r="AL157" s="107" t="s">
        <v>254</v>
      </c>
      <c r="AM157" s="108"/>
      <c r="AN157" s="108"/>
      <c r="AO157" s="109"/>
      <c r="AP157" s="110" t="s">
        <v>575</v>
      </c>
      <c r="AQ157" s="110"/>
      <c r="AR157" s="110"/>
      <c r="AS157" s="110"/>
      <c r="AT157" s="110"/>
      <c r="AU157" s="110"/>
      <c r="AV157" s="110"/>
      <c r="AW157" s="110"/>
      <c r="AX157" s="110"/>
      <c r="AY157">
        <f>$AY$154</f>
        <v>1</v>
      </c>
    </row>
    <row r="158" spans="1:51" ht="15" customHeight="1" x14ac:dyDescent="0.15">
      <c r="A158" s="49"/>
      <c r="B158" s="49"/>
      <c r="C158" s="49"/>
      <c r="D158" s="49"/>
      <c r="E158" s="49"/>
      <c r="F158" s="49"/>
      <c r="G158" s="49"/>
      <c r="H158" s="49"/>
      <c r="I158" s="49"/>
      <c r="J158" s="49"/>
      <c r="K158" s="49"/>
      <c r="L158" s="49"/>
      <c r="M158" s="49"/>
      <c r="N158" s="49"/>
      <c r="O158" s="49"/>
      <c r="P158" s="50"/>
      <c r="Q158" s="50"/>
      <c r="R158" s="50"/>
      <c r="S158" s="50"/>
      <c r="T158" s="50"/>
      <c r="U158" s="50"/>
      <c r="V158" s="50"/>
      <c r="W158" s="50"/>
      <c r="X158" s="50"/>
      <c r="Y158" s="51"/>
      <c r="Z158" s="51"/>
      <c r="AA158" s="51"/>
      <c r="AB158" s="51"/>
      <c r="AC158" s="51"/>
      <c r="AD158" s="51"/>
      <c r="AE158" s="51"/>
      <c r="AF158" s="51"/>
      <c r="AG158" s="51"/>
      <c r="AH158" s="51"/>
      <c r="AI158" s="51"/>
      <c r="AJ158" s="51"/>
      <c r="AK158" s="51"/>
      <c r="AL158" s="51"/>
      <c r="AM158" s="51"/>
      <c r="AN158" s="51"/>
      <c r="AO158" s="51"/>
      <c r="AP158" s="50"/>
      <c r="AQ158" s="50"/>
      <c r="AR158" s="50"/>
      <c r="AS158" s="50"/>
      <c r="AT158" s="50"/>
      <c r="AU158" s="50"/>
      <c r="AV158" s="50"/>
      <c r="AW158" s="50"/>
      <c r="AX158" s="50"/>
      <c r="AY158">
        <f>COUNTA(#REF!)</f>
        <v>1</v>
      </c>
    </row>
    <row r="159" spans="1:51" ht="24.75" customHeight="1" x14ac:dyDescent="0.15">
      <c r="A159" s="42"/>
      <c r="B159" s="46" t="s">
        <v>166</v>
      </c>
      <c r="C159" s="42"/>
      <c r="D159" s="42"/>
      <c r="E159" s="42"/>
      <c r="F159" s="42"/>
      <c r="G159" s="42"/>
      <c r="H159" s="42"/>
      <c r="I159" s="42"/>
      <c r="J159" s="42"/>
      <c r="K159" s="42"/>
      <c r="L159" s="42"/>
      <c r="M159" s="42"/>
      <c r="N159" s="42"/>
      <c r="O159" s="42"/>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c r="AY159">
        <f>$AY$158</f>
        <v>1</v>
      </c>
    </row>
    <row r="160" spans="1:51" ht="59.25" customHeight="1" x14ac:dyDescent="0.15">
      <c r="A160" s="85"/>
      <c r="B160" s="85"/>
      <c r="C160" s="85" t="s">
        <v>24</v>
      </c>
      <c r="D160" s="85"/>
      <c r="E160" s="85"/>
      <c r="F160" s="85"/>
      <c r="G160" s="85"/>
      <c r="H160" s="85"/>
      <c r="I160" s="85"/>
      <c r="J160" s="89" t="s">
        <v>184</v>
      </c>
      <c r="K160" s="90"/>
      <c r="L160" s="90"/>
      <c r="M160" s="90"/>
      <c r="N160" s="90"/>
      <c r="O160" s="90"/>
      <c r="P160" s="91" t="s">
        <v>25</v>
      </c>
      <c r="Q160" s="91"/>
      <c r="R160" s="91"/>
      <c r="S160" s="91"/>
      <c r="T160" s="91"/>
      <c r="U160" s="91"/>
      <c r="V160" s="91"/>
      <c r="W160" s="91"/>
      <c r="X160" s="91"/>
      <c r="Y160" s="92" t="s">
        <v>183</v>
      </c>
      <c r="Z160" s="93"/>
      <c r="AA160" s="93"/>
      <c r="AB160" s="93"/>
      <c r="AC160" s="89" t="s">
        <v>209</v>
      </c>
      <c r="AD160" s="89"/>
      <c r="AE160" s="89"/>
      <c r="AF160" s="89"/>
      <c r="AG160" s="89"/>
      <c r="AH160" s="92" t="s">
        <v>222</v>
      </c>
      <c r="AI160" s="85"/>
      <c r="AJ160" s="85"/>
      <c r="AK160" s="85"/>
      <c r="AL160" s="85" t="s">
        <v>19</v>
      </c>
      <c r="AM160" s="85"/>
      <c r="AN160" s="85"/>
      <c r="AO160" s="86"/>
      <c r="AP160" s="87" t="s">
        <v>185</v>
      </c>
      <c r="AQ160" s="87"/>
      <c r="AR160" s="87"/>
      <c r="AS160" s="87"/>
      <c r="AT160" s="87"/>
      <c r="AU160" s="87"/>
      <c r="AV160" s="87"/>
      <c r="AW160" s="87"/>
      <c r="AX160" s="87"/>
      <c r="AY160">
        <f>$AY$158</f>
        <v>1</v>
      </c>
    </row>
    <row r="161" spans="1:51" ht="63" customHeight="1" x14ac:dyDescent="0.15">
      <c r="A161" s="88">
        <v>1</v>
      </c>
      <c r="B161" s="88">
        <v>1</v>
      </c>
      <c r="C161" s="94" t="s">
        <v>610</v>
      </c>
      <c r="D161" s="95"/>
      <c r="E161" s="95"/>
      <c r="F161" s="95"/>
      <c r="G161" s="95"/>
      <c r="H161" s="95"/>
      <c r="I161" s="95"/>
      <c r="J161" s="96">
        <v>5010405001703</v>
      </c>
      <c r="K161" s="97"/>
      <c r="L161" s="97"/>
      <c r="M161" s="97"/>
      <c r="N161" s="97"/>
      <c r="O161" s="97"/>
      <c r="P161" s="98" t="s">
        <v>609</v>
      </c>
      <c r="Q161" s="99"/>
      <c r="R161" s="99"/>
      <c r="S161" s="99"/>
      <c r="T161" s="99"/>
      <c r="U161" s="99"/>
      <c r="V161" s="99"/>
      <c r="W161" s="99"/>
      <c r="X161" s="99"/>
      <c r="Y161" s="100">
        <v>24.49</v>
      </c>
      <c r="Z161" s="101"/>
      <c r="AA161" s="101"/>
      <c r="AB161" s="102"/>
      <c r="AC161" s="103" t="s">
        <v>224</v>
      </c>
      <c r="AD161" s="104"/>
      <c r="AE161" s="104"/>
      <c r="AF161" s="104"/>
      <c r="AG161" s="104"/>
      <c r="AH161" s="105">
        <v>3</v>
      </c>
      <c r="AI161" s="106"/>
      <c r="AJ161" s="106"/>
      <c r="AK161" s="106"/>
      <c r="AL161" s="107" t="s">
        <v>254</v>
      </c>
      <c r="AM161" s="108"/>
      <c r="AN161" s="108"/>
      <c r="AO161" s="109"/>
      <c r="AP161" s="110" t="s">
        <v>254</v>
      </c>
      <c r="AQ161" s="110"/>
      <c r="AR161" s="110"/>
      <c r="AS161" s="110"/>
      <c r="AT161" s="110"/>
      <c r="AU161" s="110"/>
      <c r="AV161" s="110"/>
      <c r="AW161" s="110"/>
      <c r="AX161" s="110"/>
      <c r="AY161">
        <f>$AY$158</f>
        <v>1</v>
      </c>
    </row>
    <row r="162" spans="1:51" ht="24.75" customHeight="1" x14ac:dyDescent="0.15">
      <c r="A162" s="49"/>
      <c r="B162" s="49"/>
      <c r="C162" s="49"/>
      <c r="D162" s="49"/>
      <c r="E162" s="49"/>
      <c r="F162" s="49"/>
      <c r="G162" s="49"/>
      <c r="H162" s="49"/>
      <c r="I162" s="49"/>
      <c r="J162" s="49"/>
      <c r="K162" s="49"/>
      <c r="L162" s="49"/>
      <c r="M162" s="49"/>
      <c r="N162" s="49"/>
      <c r="O162" s="49"/>
      <c r="P162" s="50"/>
      <c r="Q162" s="50"/>
      <c r="R162" s="50"/>
      <c r="S162" s="50"/>
      <c r="T162" s="50"/>
      <c r="U162" s="50"/>
      <c r="V162" s="50"/>
      <c r="W162" s="50"/>
      <c r="X162" s="50"/>
      <c r="Y162" s="51"/>
      <c r="Z162" s="51"/>
      <c r="AA162" s="51"/>
      <c r="AB162" s="51"/>
      <c r="AC162" s="51"/>
      <c r="AD162" s="51"/>
      <c r="AE162" s="51"/>
      <c r="AF162" s="51"/>
      <c r="AG162" s="51"/>
      <c r="AH162" s="51"/>
      <c r="AI162" s="51"/>
      <c r="AJ162" s="51"/>
      <c r="AK162" s="51"/>
      <c r="AL162" s="51"/>
      <c r="AM162" s="51"/>
      <c r="AN162" s="51"/>
      <c r="AO162" s="51"/>
      <c r="AP162" s="50"/>
      <c r="AQ162" s="50"/>
      <c r="AR162" s="50"/>
      <c r="AS162" s="50"/>
      <c r="AT162" s="50"/>
      <c r="AU162" s="50"/>
      <c r="AV162" s="50"/>
      <c r="AW162" s="50"/>
      <c r="AX162" s="50"/>
      <c r="AY162">
        <f>COUNTA(#REF!)</f>
        <v>1</v>
      </c>
    </row>
  </sheetData>
  <sheetProtection formatRows="0"/>
  <dataConsolidate link="1"/>
  <mergeCells count="630">
    <mergeCell ref="O74:AF74"/>
    <mergeCell ref="O70:AF70"/>
    <mergeCell ref="C70:N70"/>
    <mergeCell ref="X96:Z96"/>
    <mergeCell ref="AJ96:AL96"/>
    <mergeCell ref="C73:D73"/>
    <mergeCell ref="E73:G73"/>
    <mergeCell ref="H73:I73"/>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5:V46"/>
    <mergeCell ref="U49:AX4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G27:O28"/>
    <mergeCell ref="P27:X28"/>
    <mergeCell ref="Y27:AA27"/>
    <mergeCell ref="AB27:AD27"/>
    <mergeCell ref="AD22:AX22"/>
    <mergeCell ref="G23:O23"/>
    <mergeCell ref="P23:V23"/>
    <mergeCell ref="W23:AC23"/>
    <mergeCell ref="AD23:AX24"/>
    <mergeCell ref="A22:F24"/>
    <mergeCell ref="G22:O22"/>
    <mergeCell ref="P22:V22"/>
    <mergeCell ref="W22:AC22"/>
    <mergeCell ref="G24:O24"/>
    <mergeCell ref="P24:V24"/>
    <mergeCell ref="W24:AC24"/>
    <mergeCell ref="A25:F25"/>
    <mergeCell ref="G25:AX25"/>
    <mergeCell ref="AW33:AX33"/>
    <mergeCell ref="AI35:AL35"/>
    <mergeCell ref="AM35:AP35"/>
    <mergeCell ref="AQ35:AT35"/>
    <mergeCell ref="G30:X31"/>
    <mergeCell ref="AE30:AH30"/>
    <mergeCell ref="AI30:AL30"/>
    <mergeCell ref="AM30:AP30"/>
    <mergeCell ref="AQ30:AX30"/>
    <mergeCell ref="Y31:AA31"/>
    <mergeCell ref="AQ28:AT28"/>
    <mergeCell ref="AU28:AX28"/>
    <mergeCell ref="AI26:AL26"/>
    <mergeCell ref="AM26:AP26"/>
    <mergeCell ref="AQ26:AT26"/>
    <mergeCell ref="AU26:AX26"/>
    <mergeCell ref="AM29:AP29"/>
    <mergeCell ref="AQ29:AX29"/>
    <mergeCell ref="Y30:AA30"/>
    <mergeCell ref="AB30:AD30"/>
    <mergeCell ref="AE27:AH27"/>
    <mergeCell ref="AI27:AL27"/>
    <mergeCell ref="AQ32:AT32"/>
    <mergeCell ref="AU32:AX32"/>
    <mergeCell ref="AB40:AD40"/>
    <mergeCell ref="AE40:AH40"/>
    <mergeCell ref="AI40:AL4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G34:O36"/>
    <mergeCell ref="P34:X36"/>
    <mergeCell ref="Y34:AA34"/>
    <mergeCell ref="AB34:AD34"/>
    <mergeCell ref="AE34:AH34"/>
    <mergeCell ref="AI34:AL34"/>
    <mergeCell ref="Y36:AA36"/>
    <mergeCell ref="AM34:AP34"/>
    <mergeCell ref="AQ34:AT34"/>
    <mergeCell ref="AU34:AX34"/>
    <mergeCell ref="Y35:AA35"/>
    <mergeCell ref="AB35:AD35"/>
    <mergeCell ref="AE35:AH35"/>
    <mergeCell ref="AI36:AL36"/>
    <mergeCell ref="AE37:AH38"/>
    <mergeCell ref="AI37:AL38"/>
    <mergeCell ref="AM37:AP38"/>
    <mergeCell ref="AQ37:AT37"/>
    <mergeCell ref="AU37:AX37"/>
    <mergeCell ref="AQ38:AR38"/>
    <mergeCell ref="AS38:AT38"/>
    <mergeCell ref="AU38:AV38"/>
    <mergeCell ref="AW38:AX38"/>
    <mergeCell ref="AM36:AP36"/>
    <mergeCell ref="AQ36:AT36"/>
    <mergeCell ref="AU36:AX36"/>
    <mergeCell ref="AU35:AX35"/>
    <mergeCell ref="AB36:AD36"/>
    <mergeCell ref="AE36:AH36"/>
    <mergeCell ref="A42:F43"/>
    <mergeCell ref="G42:AX43"/>
    <mergeCell ref="AM40:AP40"/>
    <mergeCell ref="AQ40:AT40"/>
    <mergeCell ref="AU40:AX40"/>
    <mergeCell ref="G39:O41"/>
    <mergeCell ref="P39:X41"/>
    <mergeCell ref="Y41:AA41"/>
    <mergeCell ref="AB41:AD41"/>
    <mergeCell ref="AE41:AH41"/>
    <mergeCell ref="AI41:AL41"/>
    <mergeCell ref="AM41:AP41"/>
    <mergeCell ref="AQ41:AT41"/>
    <mergeCell ref="AU41:AX41"/>
    <mergeCell ref="A37:F41"/>
    <mergeCell ref="G37:O38"/>
    <mergeCell ref="P37:X38"/>
    <mergeCell ref="Y37:AA38"/>
    <mergeCell ref="AB37:AD38"/>
    <mergeCell ref="AM39:AP39"/>
    <mergeCell ref="AQ39:AT39"/>
    <mergeCell ref="AU39:AX39"/>
    <mergeCell ref="Y40:AA40"/>
    <mergeCell ref="W45:AA45"/>
    <mergeCell ref="AB45:AX45"/>
    <mergeCell ref="W46:AA46"/>
    <mergeCell ref="AB46:AX46"/>
    <mergeCell ref="C47:D49"/>
    <mergeCell ref="E47:F49"/>
    <mergeCell ref="G47:I47"/>
    <mergeCell ref="J47:T47"/>
    <mergeCell ref="U47:AX47"/>
    <mergeCell ref="G48:T48"/>
    <mergeCell ref="AG54:AX54"/>
    <mergeCell ref="C63:AC63"/>
    <mergeCell ref="AD63:AF63"/>
    <mergeCell ref="AG63:AX63"/>
    <mergeCell ref="C64:AC64"/>
    <mergeCell ref="U48:AX48"/>
    <mergeCell ref="G49:T49"/>
    <mergeCell ref="A50:AX50"/>
    <mergeCell ref="C51:AC51"/>
    <mergeCell ref="AD51:AF51"/>
    <mergeCell ref="AG51:AX51"/>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C72:D72"/>
    <mergeCell ref="E72:G72"/>
    <mergeCell ref="H72:I72"/>
    <mergeCell ref="J72:L72"/>
    <mergeCell ref="M72:N72"/>
    <mergeCell ref="A69:B74"/>
    <mergeCell ref="C69:AC69"/>
    <mergeCell ref="AD69:AF69"/>
    <mergeCell ref="AG69:AX74"/>
    <mergeCell ref="J73:L73"/>
    <mergeCell ref="M73:N73"/>
    <mergeCell ref="C74:D74"/>
    <mergeCell ref="E74:G74"/>
    <mergeCell ref="H74:I74"/>
    <mergeCell ref="J74:L74"/>
    <mergeCell ref="M74:N74"/>
    <mergeCell ref="C71:D71"/>
    <mergeCell ref="E71:G71"/>
    <mergeCell ref="H71:I71"/>
    <mergeCell ref="J71:L71"/>
    <mergeCell ref="M71:N71"/>
    <mergeCell ref="O71:AF71"/>
    <mergeCell ref="O72:AF72"/>
    <mergeCell ref="O73:AF73"/>
    <mergeCell ref="A65:B68"/>
    <mergeCell ref="C65:AC65"/>
    <mergeCell ref="AD65:AF65"/>
    <mergeCell ref="AG65:AX65"/>
    <mergeCell ref="C66:AC66"/>
    <mergeCell ref="AD66:AF66"/>
    <mergeCell ref="AG66:AX66"/>
    <mergeCell ref="C67:AC67"/>
    <mergeCell ref="AD67:AF67"/>
    <mergeCell ref="AG67:AX67"/>
    <mergeCell ref="C68:AC68"/>
    <mergeCell ref="AD68:AF68"/>
    <mergeCell ref="AG68:AX68"/>
    <mergeCell ref="A82:E82"/>
    <mergeCell ref="F82:AX82"/>
    <mergeCell ref="A83:AX83"/>
    <mergeCell ref="A84:AX84"/>
    <mergeCell ref="A85:AX85"/>
    <mergeCell ref="A86:D86"/>
    <mergeCell ref="E86:P86"/>
    <mergeCell ref="Q86:AB86"/>
    <mergeCell ref="AC86:AN86"/>
    <mergeCell ref="AO86:AX86"/>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A90:D90"/>
    <mergeCell ref="E90:P90"/>
    <mergeCell ref="Q90:AB90"/>
    <mergeCell ref="AC90:AN90"/>
    <mergeCell ref="AO90:AX90"/>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A94:AB94"/>
    <mergeCell ref="AC94:AE94"/>
    <mergeCell ref="AG94:AH94"/>
    <mergeCell ref="AJ94:AK94"/>
    <mergeCell ref="AM94:AN94"/>
    <mergeCell ref="AO94:AP94"/>
    <mergeCell ref="A97:F121"/>
    <mergeCell ref="A122:F135"/>
    <mergeCell ref="G122:AB122"/>
    <mergeCell ref="AC122:AX122"/>
    <mergeCell ref="G123:K123"/>
    <mergeCell ref="L123:X123"/>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P140:AX140"/>
    <mergeCell ref="A141:B141"/>
    <mergeCell ref="C141:I141"/>
    <mergeCell ref="J141:O141"/>
    <mergeCell ref="P141:X141"/>
    <mergeCell ref="Y141:AB141"/>
    <mergeCell ref="AC141:AG141"/>
    <mergeCell ref="AH141:AK141"/>
    <mergeCell ref="AL141:AO141"/>
    <mergeCell ref="AP141:AX141"/>
    <mergeCell ref="A140:B140"/>
    <mergeCell ref="C140:I140"/>
    <mergeCell ref="J140:O140"/>
    <mergeCell ref="P140:X140"/>
    <mergeCell ref="Y140:AB140"/>
    <mergeCell ref="AC140:AG140"/>
    <mergeCell ref="AH140:AK140"/>
    <mergeCell ref="AL140:AO140"/>
    <mergeCell ref="AL144:AO144"/>
    <mergeCell ref="AP144:AX144"/>
    <mergeCell ref="A145:B145"/>
    <mergeCell ref="A144:B144"/>
    <mergeCell ref="C144:I144"/>
    <mergeCell ref="J144:O144"/>
    <mergeCell ref="P144:X144"/>
    <mergeCell ref="Y144:AB144"/>
    <mergeCell ref="AC144:AG144"/>
    <mergeCell ref="AH144:AK144"/>
    <mergeCell ref="C145:I145"/>
    <mergeCell ref="J145:O145"/>
    <mergeCell ref="P145:X145"/>
    <mergeCell ref="Y145:AB145"/>
    <mergeCell ref="AC145:AG145"/>
    <mergeCell ref="AH145:AK145"/>
    <mergeCell ref="AL145:AO145"/>
    <mergeCell ref="AP145:AX145"/>
    <mergeCell ref="AL149:AO149"/>
    <mergeCell ref="AP149:AX149"/>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152:B152"/>
    <mergeCell ref="C152:I152"/>
    <mergeCell ref="J152:O152"/>
    <mergeCell ref="P152:X152"/>
    <mergeCell ref="Y152:AB152"/>
    <mergeCell ref="AC152:AG152"/>
    <mergeCell ref="AH152:AK152"/>
    <mergeCell ref="AL152:AO152"/>
    <mergeCell ref="AP152:AX152"/>
    <mergeCell ref="AH153:AK153"/>
    <mergeCell ref="AL153:AO153"/>
    <mergeCell ref="AP153:AX153"/>
    <mergeCell ref="A153:B153"/>
    <mergeCell ref="C153:I153"/>
    <mergeCell ref="J153:O153"/>
    <mergeCell ref="P153:X153"/>
    <mergeCell ref="Y153:AB153"/>
    <mergeCell ref="AC153:AG153"/>
    <mergeCell ref="AP161:AX161"/>
    <mergeCell ref="A156:B156"/>
    <mergeCell ref="C156:I156"/>
    <mergeCell ref="J156:O156"/>
    <mergeCell ref="P156:X156"/>
    <mergeCell ref="Y156:AB156"/>
    <mergeCell ref="AC156:AG156"/>
    <mergeCell ref="AH156:AK156"/>
    <mergeCell ref="AL156:AO156"/>
    <mergeCell ref="AP157:AX157"/>
    <mergeCell ref="C157:I157"/>
    <mergeCell ref="J157:O157"/>
    <mergeCell ref="P157:X157"/>
    <mergeCell ref="Y157:AB157"/>
    <mergeCell ref="AC157:AG157"/>
    <mergeCell ref="AH157:AK157"/>
    <mergeCell ref="AL157:AO157"/>
    <mergeCell ref="AU94:AV94"/>
    <mergeCell ref="Y39:AA39"/>
    <mergeCell ref="AB39:AD39"/>
    <mergeCell ref="AE39:AH39"/>
    <mergeCell ref="AI39:AL39"/>
    <mergeCell ref="AL160:AO160"/>
    <mergeCell ref="AP160:AX160"/>
    <mergeCell ref="A161:B161"/>
    <mergeCell ref="A160:B160"/>
    <mergeCell ref="C160:I160"/>
    <mergeCell ref="J160:O160"/>
    <mergeCell ref="P160:X160"/>
    <mergeCell ref="Y160:AB160"/>
    <mergeCell ref="AC160:AG160"/>
    <mergeCell ref="AH160:AK160"/>
    <mergeCell ref="AP156:AX156"/>
    <mergeCell ref="A157:B157"/>
    <mergeCell ref="C161:I161"/>
    <mergeCell ref="J161:O161"/>
    <mergeCell ref="P161:X161"/>
    <mergeCell ref="Y161:AB161"/>
    <mergeCell ref="AC161:AG161"/>
    <mergeCell ref="AH161:AK161"/>
    <mergeCell ref="AL161:AO161"/>
    <mergeCell ref="AQ96:AS96"/>
    <mergeCell ref="E94:G94"/>
    <mergeCell ref="I94:J94"/>
    <mergeCell ref="L94:M94"/>
    <mergeCell ref="O94:P94"/>
    <mergeCell ref="Q94:S94"/>
    <mergeCell ref="U94:V94"/>
    <mergeCell ref="X94:Y94"/>
    <mergeCell ref="AR94:AS94"/>
    <mergeCell ref="AM96:AN96"/>
    <mergeCell ref="AO96:AP96"/>
    <mergeCell ref="Q95:S95"/>
    <mergeCell ref="L96:N96"/>
    <mergeCell ref="E96:F96"/>
    <mergeCell ref="G96:I96"/>
    <mergeCell ref="J96:K96"/>
    <mergeCell ref="Q96:R96"/>
    <mergeCell ref="S96:U96"/>
    <mergeCell ref="V96:W96"/>
    <mergeCell ref="AC96:AD96"/>
    <mergeCell ref="AE96:AG96"/>
    <mergeCell ref="AH96:AI96"/>
  </mergeCells>
  <phoneticPr fontId="5"/>
  <conditionalFormatting sqref="P14:AQ14 Y161">
    <cfRule type="expression" dxfId="141" priority="955">
      <formula>IF(RIGHT(TEXT(P14,"0.#"),1)=".",FALSE,TRUE)</formula>
    </cfRule>
    <cfRule type="expression" dxfId="140" priority="956">
      <formula>IF(RIGHT(TEXT(P14,"0.#"),1)=".",TRUE,FALSE)</formula>
    </cfRule>
  </conditionalFormatting>
  <conditionalFormatting sqref="P18:AX18">
    <cfRule type="expression" dxfId="139" priority="953">
      <formula>IF(RIGHT(TEXT(P18,"0.#"),1)=".",FALSE,TRUE)</formula>
    </cfRule>
    <cfRule type="expression" dxfId="138" priority="954">
      <formula>IF(RIGHT(TEXT(P18,"0.#"),1)=".",TRUE,FALSE)</formula>
    </cfRule>
  </conditionalFormatting>
  <conditionalFormatting sqref="Y125">
    <cfRule type="expression" dxfId="137" priority="949">
      <formula>IF(RIGHT(TEXT(Y125,"0.#"),1)=".",FALSE,TRUE)</formula>
    </cfRule>
    <cfRule type="expression" dxfId="136" priority="950">
      <formula>IF(RIGHT(TEXT(Y125,"0.#"),1)=".",TRUE,FALSE)</formula>
    </cfRule>
  </conditionalFormatting>
  <conditionalFormatting sqref="Y130">
    <cfRule type="expression" dxfId="135" priority="929">
      <formula>IF(RIGHT(TEXT(Y130,"0.#"),1)=".",FALSE,TRUE)</formula>
    </cfRule>
    <cfRule type="expression" dxfId="134" priority="930">
      <formula>IF(RIGHT(TEXT(Y130,"0.#"),1)=".",TRUE,FALSE)</formula>
    </cfRule>
  </conditionalFormatting>
  <conditionalFormatting sqref="P16:AQ17 P15:AX15 P13:AX13">
    <cfRule type="expression" dxfId="133" priority="947">
      <formula>IF(RIGHT(TEXT(P13,"0.#"),1)=".",FALSE,TRUE)</formula>
    </cfRule>
    <cfRule type="expression" dxfId="132" priority="948">
      <formula>IF(RIGHT(TEXT(P13,"0.#"),1)=".",TRUE,FALSE)</formula>
    </cfRule>
  </conditionalFormatting>
  <conditionalFormatting sqref="P19:AJ19">
    <cfRule type="expression" dxfId="131" priority="945">
      <formula>IF(RIGHT(TEXT(P19,"0.#"),1)=".",FALSE,TRUE)</formula>
    </cfRule>
    <cfRule type="expression" dxfId="130" priority="946">
      <formula>IF(RIGHT(TEXT(P19,"0.#"),1)=".",TRUE,FALSE)</formula>
    </cfRule>
  </conditionalFormatting>
  <conditionalFormatting sqref="AE27 AQ27">
    <cfRule type="expression" dxfId="129" priority="943">
      <formula>IF(RIGHT(TEXT(AE27,"0.#"),1)=".",FALSE,TRUE)</formula>
    </cfRule>
    <cfRule type="expression" dxfId="128" priority="944">
      <formula>IF(RIGHT(TEXT(AE27,"0.#"),1)=".",TRUE,FALSE)</formula>
    </cfRule>
  </conditionalFormatting>
  <conditionalFormatting sqref="AU125">
    <cfRule type="expression" dxfId="127" priority="937">
      <formula>IF(RIGHT(TEXT(AU125,"0.#"),1)=".",FALSE,TRUE)</formula>
    </cfRule>
    <cfRule type="expression" dxfId="126" priority="938">
      <formula>IF(RIGHT(TEXT(AU125,"0.#"),1)=".",TRUE,FALSE)</formula>
    </cfRule>
  </conditionalFormatting>
  <conditionalFormatting sqref="Y129">
    <cfRule type="expression" dxfId="125" priority="933">
      <formula>IF(RIGHT(TEXT(Y129,"0.#"),1)=".",FALSE,TRUE)</formula>
    </cfRule>
    <cfRule type="expression" dxfId="124" priority="934">
      <formula>IF(RIGHT(TEXT(Y129,"0.#"),1)=".",TRUE,FALSE)</formula>
    </cfRule>
  </conditionalFormatting>
  <conditionalFormatting sqref="Y135 Y131">
    <cfRule type="expression" dxfId="123" priority="931">
      <formula>IF(RIGHT(TEXT(Y131,"0.#"),1)=".",FALSE,TRUE)</formula>
    </cfRule>
    <cfRule type="expression" dxfId="122" priority="932">
      <formula>IF(RIGHT(TEXT(Y131,"0.#"),1)=".",TRUE,FALSE)</formula>
    </cfRule>
  </conditionalFormatting>
  <conditionalFormatting sqref="AU129">
    <cfRule type="expression" dxfId="121" priority="927">
      <formula>IF(RIGHT(TEXT(AU129,"0.#"),1)=".",FALSE,TRUE)</formula>
    </cfRule>
    <cfRule type="expression" dxfId="120" priority="928">
      <formula>IF(RIGHT(TEXT(AU129,"0.#"),1)=".",TRUE,FALSE)</formula>
    </cfRule>
  </conditionalFormatting>
  <conditionalFormatting sqref="AU135 AU131">
    <cfRule type="expression" dxfId="119" priority="925">
      <formula>IF(RIGHT(TEXT(AU131,"0.#"),1)=".",FALSE,TRUE)</formula>
    </cfRule>
    <cfRule type="expression" dxfId="118" priority="926">
      <formula>IF(RIGHT(TEXT(AU131,"0.#"),1)=".",TRUE,FALSE)</formula>
    </cfRule>
  </conditionalFormatting>
  <conditionalFormatting sqref="AU130">
    <cfRule type="expression" dxfId="117" priority="923">
      <formula>IF(RIGHT(TEXT(AU130,"0.#"),1)=".",FALSE,TRUE)</formula>
    </cfRule>
    <cfRule type="expression" dxfId="116" priority="924">
      <formula>IF(RIGHT(TEXT(AU130,"0.#"),1)=".",TRUE,FALSE)</formula>
    </cfRule>
  </conditionalFormatting>
  <conditionalFormatting sqref="AI27">
    <cfRule type="expression" dxfId="115" priority="921">
      <formula>IF(RIGHT(TEXT(AI27,"0.#"),1)=".",FALSE,TRUE)</formula>
    </cfRule>
    <cfRule type="expression" dxfId="114" priority="922">
      <formula>IF(RIGHT(TEXT(AI27,"0.#"),1)=".",TRUE,FALSE)</formula>
    </cfRule>
  </conditionalFormatting>
  <conditionalFormatting sqref="AM27">
    <cfRule type="expression" dxfId="113" priority="919">
      <formula>IF(RIGHT(TEXT(AM27,"0.#"),1)=".",FALSE,TRUE)</formula>
    </cfRule>
    <cfRule type="expression" dxfId="112" priority="920">
      <formula>IF(RIGHT(TEXT(AM27,"0.#"),1)=".",TRUE,FALSE)</formula>
    </cfRule>
  </conditionalFormatting>
  <conditionalFormatting sqref="AE28">
    <cfRule type="expression" dxfId="111" priority="917">
      <formula>IF(RIGHT(TEXT(AE28,"0.#"),1)=".",FALSE,TRUE)</formula>
    </cfRule>
    <cfRule type="expression" dxfId="110" priority="918">
      <formula>IF(RIGHT(TEXT(AE28,"0.#"),1)=".",TRUE,FALSE)</formula>
    </cfRule>
  </conditionalFormatting>
  <conditionalFormatting sqref="AI28">
    <cfRule type="expression" dxfId="109" priority="915">
      <formula>IF(RIGHT(TEXT(AI28,"0.#"),1)=".",FALSE,TRUE)</formula>
    </cfRule>
    <cfRule type="expression" dxfId="108" priority="916">
      <formula>IF(RIGHT(TEXT(AI28,"0.#"),1)=".",TRUE,FALSE)</formula>
    </cfRule>
  </conditionalFormatting>
  <conditionalFormatting sqref="AM28">
    <cfRule type="expression" dxfId="107" priority="913">
      <formula>IF(RIGHT(TEXT(AM28,"0.#"),1)=".",FALSE,TRUE)</formula>
    </cfRule>
    <cfRule type="expression" dxfId="106" priority="914">
      <formula>IF(RIGHT(TEXT(AM28,"0.#"),1)=".",TRUE,FALSE)</formula>
    </cfRule>
  </conditionalFormatting>
  <conditionalFormatting sqref="AQ28">
    <cfRule type="expression" dxfId="105" priority="911">
      <formula>IF(RIGHT(TEXT(AQ28,"0.#"),1)=".",FALSE,TRUE)</formula>
    </cfRule>
    <cfRule type="expression" dxfId="104" priority="912">
      <formula>IF(RIGHT(TEXT(AQ28,"0.#"),1)=".",TRUE,FALSE)</formula>
    </cfRule>
  </conditionalFormatting>
  <conditionalFormatting sqref="W23">
    <cfRule type="expression" dxfId="103" priority="869">
      <formula>IF(RIGHT(TEXT(W23,"0.#"),1)=".",FALSE,TRUE)</formula>
    </cfRule>
    <cfRule type="expression" dxfId="102" priority="870">
      <formula>IF(RIGHT(TEXT(W23,"0.#"),1)=".",TRUE,FALSE)</formula>
    </cfRule>
  </conditionalFormatting>
  <conditionalFormatting sqref="P23">
    <cfRule type="expression" dxfId="101" priority="863">
      <formula>IF(RIGHT(TEXT(P23,"0.#"),1)=".",FALSE,TRUE)</formula>
    </cfRule>
    <cfRule type="expression" dxfId="100" priority="864">
      <formula>IF(RIGHT(TEXT(P23,"0.#"),1)=".",TRUE,FALSE)</formula>
    </cfRule>
  </conditionalFormatting>
  <conditionalFormatting sqref="AU28">
    <cfRule type="expression" dxfId="99" priority="727">
      <formula>IF(RIGHT(TEXT(AU28,"0.#"),1)=".",FALSE,TRUE)</formula>
    </cfRule>
    <cfRule type="expression" dxfId="98" priority="728">
      <formula>IF(RIGHT(TEXT(AU28,"0.#"),1)=".",TRUE,FALSE)</formula>
    </cfRule>
  </conditionalFormatting>
  <conditionalFormatting sqref="AU27">
    <cfRule type="expression" dxfId="97" priority="729">
      <formula>IF(RIGHT(TEXT(AU27,"0.#"),1)=".",FALSE,TRUE)</formula>
    </cfRule>
    <cfRule type="expression" dxfId="96" priority="730">
      <formula>IF(RIGHT(TEXT(AU27,"0.#"),1)=".",TRUE,FALSE)</formula>
    </cfRule>
  </conditionalFormatting>
  <conditionalFormatting sqref="P24:AC24">
    <cfRule type="expression" dxfId="95" priority="725">
      <formula>IF(RIGHT(TEXT(P24,"0.#"),1)=".",FALSE,TRUE)</formula>
    </cfRule>
    <cfRule type="expression" dxfId="94" priority="726">
      <formula>IF(RIGHT(TEXT(P24,"0.#"),1)=".",TRUE,FALSE)</formula>
    </cfRule>
  </conditionalFormatting>
  <conditionalFormatting sqref="AE34">
    <cfRule type="expression" dxfId="93" priority="723">
      <formula>IF(RIGHT(TEXT(AE34,"0.#"),1)=".",FALSE,TRUE)</formula>
    </cfRule>
    <cfRule type="expression" dxfId="92" priority="724">
      <formula>IF(RIGHT(TEXT(AE34,"0.#"),1)=".",TRUE,FALSE)</formula>
    </cfRule>
  </conditionalFormatting>
  <conditionalFormatting sqref="AQ34:AQ36">
    <cfRule type="expression" dxfId="91" priority="705">
      <formula>IF(RIGHT(TEXT(AQ34,"0.#"),1)=".",FALSE,TRUE)</formula>
    </cfRule>
    <cfRule type="expression" dxfId="90" priority="706">
      <formula>IF(RIGHT(TEXT(AQ34,"0.#"),1)=".",TRUE,FALSE)</formula>
    </cfRule>
  </conditionalFormatting>
  <conditionalFormatting sqref="AU34:AU36">
    <cfRule type="expression" dxfId="89" priority="703">
      <formula>IF(RIGHT(TEXT(AU34,"0.#"),1)=".",FALSE,TRUE)</formula>
    </cfRule>
    <cfRule type="expression" dxfId="88" priority="704">
      <formula>IF(RIGHT(TEXT(AU34,"0.#"),1)=".",TRUE,FALSE)</formula>
    </cfRule>
  </conditionalFormatting>
  <conditionalFormatting sqref="AI36 AM36">
    <cfRule type="expression" dxfId="87" priority="717">
      <formula>IF(RIGHT(TEXT(AI36,"0.#"),1)=".",FALSE,TRUE)</formula>
    </cfRule>
    <cfRule type="expression" dxfId="86" priority="718">
      <formula>IF(RIGHT(TEXT(AI36,"0.#"),1)=".",TRUE,FALSE)</formula>
    </cfRule>
  </conditionalFormatting>
  <conditionalFormatting sqref="AE35">
    <cfRule type="expression" dxfId="85" priority="721">
      <formula>IF(RIGHT(TEXT(AE35,"0.#"),1)=".",FALSE,TRUE)</formula>
    </cfRule>
    <cfRule type="expression" dxfId="84" priority="722">
      <formula>IF(RIGHT(TEXT(AE35,"0.#"),1)=".",TRUE,FALSE)</formula>
    </cfRule>
  </conditionalFormatting>
  <conditionalFormatting sqref="AE36">
    <cfRule type="expression" dxfId="83" priority="719">
      <formula>IF(RIGHT(TEXT(AE36,"0.#"),1)=".",FALSE,TRUE)</formula>
    </cfRule>
    <cfRule type="expression" dxfId="82" priority="720">
      <formula>IF(RIGHT(TEXT(AE36,"0.#"),1)=".",TRUE,FALSE)</formula>
    </cfRule>
  </conditionalFormatting>
  <conditionalFormatting sqref="AM34">
    <cfRule type="expression" dxfId="81" priority="711">
      <formula>IF(RIGHT(TEXT(AM34,"0.#"),1)=".",FALSE,TRUE)</formula>
    </cfRule>
    <cfRule type="expression" dxfId="80" priority="712">
      <formula>IF(RIGHT(TEXT(AM34,"0.#"),1)=".",TRUE,FALSE)</formula>
    </cfRule>
  </conditionalFormatting>
  <conditionalFormatting sqref="AI34">
    <cfRule type="expression" dxfId="79" priority="713">
      <formula>IF(RIGHT(TEXT(AI34,"0.#"),1)=".",FALSE,TRUE)</formula>
    </cfRule>
    <cfRule type="expression" dxfId="78" priority="714">
      <formula>IF(RIGHT(TEXT(AI34,"0.#"),1)=".",TRUE,FALSE)</formula>
    </cfRule>
  </conditionalFormatting>
  <conditionalFormatting sqref="AI35 AM35">
    <cfRule type="expression" dxfId="77" priority="715">
      <formula>IF(RIGHT(TEXT(AI35,"0.#"),1)=".",FALSE,TRUE)</formula>
    </cfRule>
    <cfRule type="expression" dxfId="76" priority="716">
      <formula>IF(RIGHT(TEXT(AI35,"0.#"),1)=".",TRUE,FALSE)</formula>
    </cfRule>
  </conditionalFormatting>
  <conditionalFormatting sqref="AM30">
    <cfRule type="expression" dxfId="75" priority="591">
      <formula>IF(RIGHT(TEXT(AM30,"0.#"),1)=".",FALSE,TRUE)</formula>
    </cfRule>
    <cfRule type="expression" dxfId="74" priority="592">
      <formula>IF(RIGHT(TEXT(AM30,"0.#"),1)=".",TRUE,FALSE)</formula>
    </cfRule>
  </conditionalFormatting>
  <conditionalFormatting sqref="AE31 AM31">
    <cfRule type="expression" dxfId="73" priority="589">
      <formula>IF(RIGHT(TEXT(AE31,"0.#"),1)=".",FALSE,TRUE)</formula>
    </cfRule>
    <cfRule type="expression" dxfId="72" priority="590">
      <formula>IF(RIGHT(TEXT(AE31,"0.#"),1)=".",TRUE,FALSE)</formula>
    </cfRule>
  </conditionalFormatting>
  <conditionalFormatting sqref="AI31">
    <cfRule type="expression" dxfId="71" priority="587">
      <formula>IF(RIGHT(TEXT(AI31,"0.#"),1)=".",FALSE,TRUE)</formula>
    </cfRule>
    <cfRule type="expression" dxfId="70" priority="588">
      <formula>IF(RIGHT(TEXT(AI31,"0.#"),1)=".",TRUE,FALSE)</formula>
    </cfRule>
  </conditionalFormatting>
  <conditionalFormatting sqref="AQ31">
    <cfRule type="expression" dxfId="69" priority="585">
      <formula>IF(RIGHT(TEXT(AQ31,"0.#"),1)=".",FALSE,TRUE)</formula>
    </cfRule>
    <cfRule type="expression" dxfId="68" priority="586">
      <formula>IF(RIGHT(TEXT(AQ31,"0.#"),1)=".",TRUE,FALSE)</formula>
    </cfRule>
  </conditionalFormatting>
  <conditionalFormatting sqref="AE30 AQ30">
    <cfRule type="expression" dxfId="67" priority="595">
      <formula>IF(RIGHT(TEXT(AE30,"0.#"),1)=".",FALSE,TRUE)</formula>
    </cfRule>
    <cfRule type="expression" dxfId="66" priority="596">
      <formula>IF(RIGHT(TEXT(AE30,"0.#"),1)=".",TRUE,FALSE)</formula>
    </cfRule>
  </conditionalFormatting>
  <conditionalFormatting sqref="AI30">
    <cfRule type="expression" dxfId="65" priority="593">
      <formula>IF(RIGHT(TEXT(AI30,"0.#"),1)=".",FALSE,TRUE)</formula>
    </cfRule>
    <cfRule type="expression" dxfId="64" priority="594">
      <formula>IF(RIGHT(TEXT(AI30,"0.#"),1)=".",TRUE,FALSE)</formula>
    </cfRule>
  </conditionalFormatting>
  <conditionalFormatting sqref="AE39">
    <cfRule type="expression" dxfId="63" priority="547">
      <formula>IF(RIGHT(TEXT(AE39,"0.#"),1)=".",FALSE,TRUE)</formula>
    </cfRule>
    <cfRule type="expression" dxfId="62" priority="548">
      <formula>IF(RIGHT(TEXT(AE39,"0.#"),1)=".",TRUE,FALSE)</formula>
    </cfRule>
  </conditionalFormatting>
  <conditionalFormatting sqref="AE40">
    <cfRule type="expression" dxfId="61" priority="545">
      <formula>IF(RIGHT(TEXT(AE40,"0.#"),1)=".",FALSE,TRUE)</formula>
    </cfRule>
    <cfRule type="expression" dxfId="60" priority="546">
      <formula>IF(RIGHT(TEXT(AE40,"0.#"),1)=".",TRUE,FALSE)</formula>
    </cfRule>
  </conditionalFormatting>
  <conditionalFormatting sqref="AE41">
    <cfRule type="expression" dxfId="59" priority="543">
      <formula>IF(RIGHT(TEXT(AE41,"0.#"),1)=".",FALSE,TRUE)</formula>
    </cfRule>
    <cfRule type="expression" dxfId="58" priority="544">
      <formula>IF(RIGHT(TEXT(AE41,"0.#"),1)=".",TRUE,FALSE)</formula>
    </cfRule>
  </conditionalFormatting>
  <conditionalFormatting sqref="AI41 AM41">
    <cfRule type="expression" dxfId="57" priority="541">
      <formula>IF(RIGHT(TEXT(AI41,"0.#"),1)=".",FALSE,TRUE)</formula>
    </cfRule>
    <cfRule type="expression" dxfId="56" priority="542">
      <formula>IF(RIGHT(TEXT(AI41,"0.#"),1)=".",TRUE,FALSE)</formula>
    </cfRule>
  </conditionalFormatting>
  <conditionalFormatting sqref="AI40 AM40">
    <cfRule type="expression" dxfId="55" priority="539">
      <formula>IF(RIGHT(TEXT(AI40,"0.#"),1)=".",FALSE,TRUE)</formula>
    </cfRule>
    <cfRule type="expression" dxfId="54" priority="540">
      <formula>IF(RIGHT(TEXT(AI40,"0.#"),1)=".",TRUE,FALSE)</formula>
    </cfRule>
  </conditionalFormatting>
  <conditionalFormatting sqref="AI39">
    <cfRule type="expression" dxfId="53" priority="537">
      <formula>IF(RIGHT(TEXT(AI39,"0.#"),1)=".",FALSE,TRUE)</formula>
    </cfRule>
    <cfRule type="expression" dxfId="52" priority="538">
      <formula>IF(RIGHT(TEXT(AI39,"0.#"),1)=".",TRUE,FALSE)</formula>
    </cfRule>
  </conditionalFormatting>
  <conditionalFormatting sqref="AM39">
    <cfRule type="expression" dxfId="51" priority="535">
      <formula>IF(RIGHT(TEXT(AM39,"0.#"),1)=".",FALSE,TRUE)</formula>
    </cfRule>
    <cfRule type="expression" dxfId="50" priority="536">
      <formula>IF(RIGHT(TEXT(AM39,"0.#"),1)=".",TRUE,FALSE)</formula>
    </cfRule>
  </conditionalFormatting>
  <conditionalFormatting sqref="AQ39:AQ41">
    <cfRule type="expression" dxfId="49" priority="529">
      <formula>IF(RIGHT(TEXT(AQ39,"0.#"),1)=".",FALSE,TRUE)</formula>
    </cfRule>
    <cfRule type="expression" dxfId="48" priority="530">
      <formula>IF(RIGHT(TEXT(AQ39,"0.#"),1)=".",TRUE,FALSE)</formula>
    </cfRule>
  </conditionalFormatting>
  <conditionalFormatting sqref="AU39:AU41">
    <cfRule type="expression" dxfId="47" priority="527">
      <formula>IF(RIGHT(TEXT(AU39,"0.#"),1)=".",FALSE,TRUE)</formula>
    </cfRule>
    <cfRule type="expression" dxfId="46" priority="528">
      <formula>IF(RIGHT(TEXT(AU39,"0.#"),1)=".",TRUE,FALSE)</formula>
    </cfRule>
  </conditionalFormatting>
  <conditionalFormatting sqref="Y124">
    <cfRule type="expression" dxfId="45" priority="49">
      <formula>IF(RIGHT(TEXT(Y124,"0.#"),1)=".",FALSE,TRUE)</formula>
    </cfRule>
    <cfRule type="expression" dxfId="44" priority="50">
      <formula>IF(RIGHT(TEXT(Y124,"0.#"),1)=".",TRUE,FALSE)</formula>
    </cfRule>
  </conditionalFormatting>
  <conditionalFormatting sqref="AU124">
    <cfRule type="expression" dxfId="43" priority="47">
      <formula>IF(RIGHT(TEXT(AU124,"0.#"),1)=".",FALSE,TRUE)</formula>
    </cfRule>
    <cfRule type="expression" dxfId="42" priority="48">
      <formula>IF(RIGHT(TEXT(AU124,"0.#"),1)=".",TRUE,FALSE)</formula>
    </cfRule>
  </conditionalFormatting>
  <conditionalFormatting sqref="Y128">
    <cfRule type="expression" dxfId="41" priority="45">
      <formula>IF(RIGHT(TEXT(Y128,"0.#"),1)=".",FALSE,TRUE)</formula>
    </cfRule>
    <cfRule type="expression" dxfId="40" priority="46">
      <formula>IF(RIGHT(TEXT(Y128,"0.#"),1)=".",TRUE,FALSE)</formula>
    </cfRule>
  </conditionalFormatting>
  <conditionalFormatting sqref="AU128">
    <cfRule type="expression" dxfId="39" priority="43">
      <formula>IF(RIGHT(TEXT(AU128,"0.#"),1)=".",FALSE,TRUE)</formula>
    </cfRule>
    <cfRule type="expression" dxfId="38" priority="44">
      <formula>IF(RIGHT(TEXT(AU128,"0.#"),1)=".",TRUE,FALSE)</formula>
    </cfRule>
  </conditionalFormatting>
  <conditionalFormatting sqref="AL141:AO141">
    <cfRule type="expression" dxfId="37" priority="39">
      <formula>IF(AND(AL141&gt;=0, RIGHT(TEXT(AL141,"0.#"),1)&lt;&gt;"."),TRUE,FALSE)</formula>
    </cfRule>
    <cfRule type="expression" dxfId="36" priority="40">
      <formula>IF(AND(AL141&gt;=0, RIGHT(TEXT(AL141,"0.#"),1)="."),TRUE,FALSE)</formula>
    </cfRule>
    <cfRule type="expression" dxfId="35" priority="41">
      <formula>IF(AND(AL141&lt;0, RIGHT(TEXT(AL141,"0.#"),1)&lt;&gt;"."),TRUE,FALSE)</formula>
    </cfRule>
    <cfRule type="expression" dxfId="34" priority="42">
      <formula>IF(AND(AL141&lt;0, RIGHT(TEXT(AL141,"0.#"),1)="."),TRUE,FALSE)</formula>
    </cfRule>
  </conditionalFormatting>
  <conditionalFormatting sqref="Y141">
    <cfRule type="expression" dxfId="33" priority="37">
      <formula>IF(RIGHT(TEXT(Y141,"0.#"),1)=".",FALSE,TRUE)</formula>
    </cfRule>
    <cfRule type="expression" dxfId="32" priority="38">
      <formula>IF(RIGHT(TEXT(Y141,"0.#"),1)=".",TRUE,FALSE)</formula>
    </cfRule>
  </conditionalFormatting>
  <conditionalFormatting sqref="Y157">
    <cfRule type="expression" dxfId="31" priority="35">
      <formula>IF(RIGHT(TEXT(Y157,"0.#"),1)=".",FALSE,TRUE)</formula>
    </cfRule>
    <cfRule type="expression" dxfId="30" priority="36">
      <formula>IF(RIGHT(TEXT(Y157,"0.#"),1)=".",TRUE,FALSE)</formula>
    </cfRule>
  </conditionalFormatting>
  <conditionalFormatting sqref="AL157:AO157">
    <cfRule type="expression" dxfId="29" priority="31">
      <formula>IF(AND(AL157&gt;=0, RIGHT(TEXT(AL157,"0.#"),1)&lt;&gt;"."),TRUE,FALSE)</formula>
    </cfRule>
    <cfRule type="expression" dxfId="28" priority="32">
      <formula>IF(AND(AL157&gt;=0, RIGHT(TEXT(AL157,"0.#"),1)="."),TRUE,FALSE)</formula>
    </cfRule>
    <cfRule type="expression" dxfId="27" priority="33">
      <formula>IF(AND(AL157&lt;0, RIGHT(TEXT(AL157,"0.#"),1)&lt;&gt;"."),TRUE,FALSE)</formula>
    </cfRule>
    <cfRule type="expression" dxfId="26" priority="34">
      <formula>IF(AND(AL157&lt;0, RIGHT(TEXT(AL157,"0.#"),1)="."),TRUE,FALSE)</formula>
    </cfRule>
  </conditionalFormatting>
  <conditionalFormatting sqref="Y149">
    <cfRule type="expression" dxfId="25" priority="29">
      <formula>IF(RIGHT(TEXT(Y149,"0.#"),1)=".",FALSE,TRUE)</formula>
    </cfRule>
    <cfRule type="expression" dxfId="24" priority="30">
      <formula>IF(RIGHT(TEXT(Y149,"0.#"),1)=".",TRUE,FALSE)</formula>
    </cfRule>
  </conditionalFormatting>
  <conditionalFormatting sqref="AL149:AO149">
    <cfRule type="expression" dxfId="23" priority="25">
      <formula>IF(AND(AL149&gt;=0, RIGHT(TEXT(AL149,"0.#"),1)&lt;&gt;"."),TRUE,FALSE)</formula>
    </cfRule>
    <cfRule type="expression" dxfId="22" priority="26">
      <formula>IF(AND(AL149&gt;=0, RIGHT(TEXT(AL149,"0.#"),1)="."),TRUE,FALSE)</formula>
    </cfRule>
    <cfRule type="expression" dxfId="21" priority="27">
      <formula>IF(AND(AL149&lt;0, RIGHT(TEXT(AL149,"0.#"),1)&lt;&gt;"."),TRUE,FALSE)</formula>
    </cfRule>
    <cfRule type="expression" dxfId="20" priority="28">
      <formula>IF(AND(AL149&lt;0, RIGHT(TEXT(AL149,"0.#"),1)="."),TRUE,FALSE)</formula>
    </cfRule>
  </conditionalFormatting>
  <conditionalFormatting sqref="Y153">
    <cfRule type="expression" dxfId="19" priority="23">
      <formula>IF(RIGHT(TEXT(Y153,"0.#"),1)=".",FALSE,TRUE)</formula>
    </cfRule>
    <cfRule type="expression" dxfId="18" priority="24">
      <formula>IF(RIGHT(TEXT(Y153,"0.#"),1)=".",TRUE,FALSE)</formula>
    </cfRule>
  </conditionalFormatting>
  <conditionalFormatting sqref="AL153:AO153">
    <cfRule type="expression" dxfId="17" priority="19">
      <formula>IF(AND(AL153&gt;=0, RIGHT(TEXT(AL153,"0.#"),1)&lt;&gt;"."),TRUE,FALSE)</formula>
    </cfRule>
    <cfRule type="expression" dxfId="16" priority="20">
      <formula>IF(AND(AL153&gt;=0, RIGHT(TEXT(AL153,"0.#"),1)="."),TRUE,FALSE)</formula>
    </cfRule>
    <cfRule type="expression" dxfId="15" priority="21">
      <formula>IF(AND(AL153&lt;0, RIGHT(TEXT(AL153,"0.#"),1)&lt;&gt;"."),TRUE,FALSE)</formula>
    </cfRule>
    <cfRule type="expression" dxfId="14" priority="22">
      <formula>IF(AND(AL153&lt;0, RIGHT(TEXT(AL153,"0.#"),1)="."),TRUE,FALSE)</formula>
    </cfRule>
  </conditionalFormatting>
  <conditionalFormatting sqref="AL161:AO161">
    <cfRule type="expression" dxfId="13" priority="15">
      <formula>IF(AND(AL161&gt;=0, RIGHT(TEXT(AL161,"0.#"),1)&lt;&gt;"."),TRUE,FALSE)</formula>
    </cfRule>
    <cfRule type="expression" dxfId="12" priority="16">
      <formula>IF(AND(AL161&gt;=0, RIGHT(TEXT(AL161,"0.#"),1)="."),TRUE,FALSE)</formula>
    </cfRule>
    <cfRule type="expression" dxfId="11" priority="17">
      <formula>IF(AND(AL161&lt;0, RIGHT(TEXT(AL161,"0.#"),1)&lt;&gt;"."),TRUE,FALSE)</formula>
    </cfRule>
    <cfRule type="expression" dxfId="10" priority="18">
      <formula>IF(AND(AL161&lt;0, RIGHT(TEXT(AL161,"0.#"),1)="."),TRUE,FALSE)</formula>
    </cfRule>
  </conditionalFormatting>
  <conditionalFormatting sqref="Y134">
    <cfRule type="expression" dxfId="9" priority="13">
      <formula>IF(RIGHT(TEXT(Y134,"0.#"),1)=".",FALSE,TRUE)</formula>
    </cfRule>
    <cfRule type="expression" dxfId="8" priority="14">
      <formula>IF(RIGHT(TEXT(Y134,"0.#"),1)=".",TRUE,FALSE)</formula>
    </cfRule>
  </conditionalFormatting>
  <conditionalFormatting sqref="AU134">
    <cfRule type="expression" dxfId="7" priority="11">
      <formula>IF(RIGHT(TEXT(AU134,"0.#"),1)=".",FALSE,TRUE)</formula>
    </cfRule>
    <cfRule type="expression" dxfId="6" priority="12">
      <formula>IF(RIGHT(TEXT(AU134,"0.#"),1)=".",TRUE,FALSE)</formula>
    </cfRule>
  </conditionalFormatting>
  <conditionalFormatting sqref="Y145">
    <cfRule type="expression" dxfId="5" priority="5">
      <formula>IF(RIGHT(TEXT(Y145,"0.#"),1)=".",FALSE,TRUE)</formula>
    </cfRule>
    <cfRule type="expression" dxfId="4" priority="6">
      <formula>IF(RIGHT(TEXT(Y145,"0.#"),1)=".",TRUE,FALSE)</formula>
    </cfRule>
  </conditionalFormatting>
  <conditionalFormatting sqref="AL145:AO145">
    <cfRule type="expression" dxfId="3" priority="1">
      <formula>IF(AND(AL145&gt;=0, RIGHT(TEXT(AL145,"0.#"),1)&lt;&gt;"."),TRUE,FALSE)</formula>
    </cfRule>
    <cfRule type="expression" dxfId="2" priority="2">
      <formula>IF(AND(AL145&gt;=0, RIGHT(TEXT(AL145,"0.#"),1)="."),TRUE,FALSE)</formula>
    </cfRule>
    <cfRule type="expression" dxfId="1" priority="3">
      <formula>IF(AND(AL145&lt;0, RIGHT(TEXT(AL145,"0.#"),1)&lt;&gt;"."),TRUE,FALSE)</formula>
    </cfRule>
    <cfRule type="expression" dxfId="0" priority="4">
      <formula>IF(AND(AL145&lt;0, RIGHT(TEXT(AL145,"0.#"),1)="."),TRUE,FALSE)</formula>
    </cfRule>
  </conditionalFormatting>
  <dataValidations count="16">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1: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41:AK141 AH149:AK149 AH153:AK153 AH161:AK161 AH157:AK157">
      <formula1>OR(AND(MOD(IF(ISNUMBER(AH141), AH141, 0.5),1)=0, 0&lt;=AH141), AH141="-")</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4">
      <formula1>T事業番号</formula1>
    </dataValidation>
    <dataValidation type="custom" imeMode="disabled" allowBlank="1" showInputMessage="1" showErrorMessage="1" sqref="AY23 P13:AX13 AR15:AX15 P14:AQ18 AR18:AX18 P19:AJ19 Y124:AB124 AU124:AX124 Y128:AB130 AU128:AX130 Y134:AB134 AU134:AX134 Y141:AB141 AL141:AO141 Y149:AB149 AL149:AO149 Y153:AB153 AL153:AO153 AQ33:AR33 AU33:AX33 AE34:AX36 AE27:AX28 AE30:AX30 AQ38:AR38 AU38:AX38 AE39:AX41 AL161:AO161 Y161:AB161 AL157:AO157 Y157:AB157 P23:AC24">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41:O141 J153:O153 J149:O149 J161:O161 J157:O157">
      <formula1>OR(J141="-",AND(LEN(J141)=13,IFERROR(SEARCH("-",J141),"")="",IFERROR(SEARCH(".",J141),"")="",ISNUMBER(J141)))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68" max="16383" man="1"/>
    <brk id="96" max="16383" man="1"/>
    <brk id="13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AC141:AG141 AC149:AG149 AC153:AG153 AC161:AG161 AC157:AG157</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E71:G74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C71:D74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387</v>
      </c>
      <c r="AA1" s="26" t="s">
        <v>74</v>
      </c>
      <c r="AB1" s="26" t="s">
        <v>388</v>
      </c>
      <c r="AC1" s="26" t="s">
        <v>31</v>
      </c>
      <c r="AD1" s="25"/>
      <c r="AE1" s="26" t="s">
        <v>43</v>
      </c>
      <c r="AF1" s="27"/>
      <c r="AG1" s="39" t="s">
        <v>171</v>
      </c>
      <c r="AI1" s="39" t="s">
        <v>174</v>
      </c>
      <c r="AK1" s="39" t="s">
        <v>178</v>
      </c>
      <c r="AM1" s="54"/>
      <c r="AN1" s="54"/>
      <c r="AP1" s="25" t="s">
        <v>215</v>
      </c>
    </row>
    <row r="2" spans="1:42" ht="13.5" customHeight="1" x14ac:dyDescent="0.15">
      <c r="A2" s="13" t="s">
        <v>77</v>
      </c>
      <c r="B2" s="14"/>
      <c r="C2" s="12" t="str">
        <f>IF(B2="","",A2)</f>
        <v/>
      </c>
      <c r="D2" s="12" t="str">
        <f>IF(C2="","",IF(D1&lt;&gt;"",CONCATENATE(D1,"、",C2),C2))</f>
        <v/>
      </c>
      <c r="F2" s="11" t="s">
        <v>64</v>
      </c>
      <c r="G2" s="16" t="s">
        <v>589</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9">
        <v>21</v>
      </c>
      <c r="W2" s="29" t="s">
        <v>161</v>
      </c>
      <c r="Y2" s="29" t="s">
        <v>60</v>
      </c>
      <c r="Z2" s="29" t="s">
        <v>60</v>
      </c>
      <c r="AA2" s="62" t="s">
        <v>257</v>
      </c>
      <c r="AB2" s="62" t="s">
        <v>482</v>
      </c>
      <c r="AC2" s="63" t="s">
        <v>126</v>
      </c>
      <c r="AD2" s="25"/>
      <c r="AE2" s="31" t="s">
        <v>157</v>
      </c>
      <c r="AF2" s="27"/>
      <c r="AG2" s="40" t="s">
        <v>223</v>
      </c>
      <c r="AI2" s="39" t="s">
        <v>254</v>
      </c>
      <c r="AK2" s="39" t="s">
        <v>179</v>
      </c>
      <c r="AM2" s="54"/>
      <c r="AN2" s="54"/>
      <c r="AP2" s="40" t="s">
        <v>223</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589</v>
      </c>
      <c r="R3" s="12" t="str">
        <f t="shared" ref="R3:R8" si="3">IF(Q3="","",P3)</f>
        <v>委託・請負</v>
      </c>
      <c r="S3" s="12" t="str">
        <f t="shared" ref="S3:S8" si="4">IF(R3="",S2,IF(S2&lt;&gt;"",CONCATENATE(S2,"、",R3),R3))</f>
        <v>委託・請負</v>
      </c>
      <c r="T3" s="12"/>
      <c r="U3" s="29" t="s">
        <v>513</v>
      </c>
      <c r="W3" s="29" t="s">
        <v>136</v>
      </c>
      <c r="Y3" s="29" t="s">
        <v>61</v>
      </c>
      <c r="Z3" s="29" t="s">
        <v>389</v>
      </c>
      <c r="AA3" s="62" t="s">
        <v>355</v>
      </c>
      <c r="AB3" s="62" t="s">
        <v>483</v>
      </c>
      <c r="AC3" s="63" t="s">
        <v>127</v>
      </c>
      <c r="AD3" s="25"/>
      <c r="AE3" s="31" t="s">
        <v>158</v>
      </c>
      <c r="AF3" s="27"/>
      <c r="AG3" s="40" t="s">
        <v>224</v>
      </c>
      <c r="AI3" s="39" t="s">
        <v>173</v>
      </c>
      <c r="AK3" s="39" t="str">
        <f>CHAR(CODE(AK2)+1)</f>
        <v>B</v>
      </c>
      <c r="AM3" s="54"/>
      <c r="AN3" s="54"/>
      <c r="AP3" s="40" t="s">
        <v>224</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565</v>
      </c>
      <c r="W4" s="29" t="s">
        <v>137</v>
      </c>
      <c r="Y4" s="29" t="s">
        <v>262</v>
      </c>
      <c r="Z4" s="29" t="s">
        <v>390</v>
      </c>
      <c r="AA4" s="62" t="s">
        <v>356</v>
      </c>
      <c r="AB4" s="62" t="s">
        <v>484</v>
      </c>
      <c r="AC4" s="62" t="s">
        <v>128</v>
      </c>
      <c r="AD4" s="25"/>
      <c r="AE4" s="31" t="s">
        <v>159</v>
      </c>
      <c r="AF4" s="27"/>
      <c r="AG4" s="40" t="s">
        <v>225</v>
      </c>
      <c r="AI4" s="39" t="s">
        <v>175</v>
      </c>
      <c r="AK4" s="39" t="str">
        <f t="shared" ref="AK4:AK49" si="7">CHAR(CODE(AK3)+1)</f>
        <v>C</v>
      </c>
      <c r="AM4" s="54"/>
      <c r="AN4" s="54"/>
      <c r="AP4" s="40" t="s">
        <v>225</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537</v>
      </c>
      <c r="Y5" s="29" t="s">
        <v>263</v>
      </c>
      <c r="Z5" s="29" t="s">
        <v>391</v>
      </c>
      <c r="AA5" s="62" t="s">
        <v>357</v>
      </c>
      <c r="AB5" s="62" t="s">
        <v>485</v>
      </c>
      <c r="AC5" s="62" t="s">
        <v>160</v>
      </c>
      <c r="AD5" s="28"/>
      <c r="AE5" s="31" t="s">
        <v>235</v>
      </c>
      <c r="AF5" s="27"/>
      <c r="AG5" s="40" t="s">
        <v>226</v>
      </c>
      <c r="AI5" s="39" t="s">
        <v>260</v>
      </c>
      <c r="AK5" s="39" t="str">
        <f t="shared" si="7"/>
        <v>D</v>
      </c>
      <c r="AP5" s="40" t="s">
        <v>226</v>
      </c>
    </row>
    <row r="6" spans="1:42" ht="13.5" customHeight="1" x14ac:dyDescent="0.15">
      <c r="A6" s="13" t="s">
        <v>81</v>
      </c>
      <c r="B6" s="14" t="s">
        <v>589</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237</v>
      </c>
      <c r="W6" s="29" t="s">
        <v>539</v>
      </c>
      <c r="Y6" s="29" t="s">
        <v>264</v>
      </c>
      <c r="Z6" s="29" t="s">
        <v>392</v>
      </c>
      <c r="AA6" s="62" t="s">
        <v>358</v>
      </c>
      <c r="AB6" s="62" t="s">
        <v>486</v>
      </c>
      <c r="AC6" s="62" t="s">
        <v>129</v>
      </c>
      <c r="AD6" s="28"/>
      <c r="AE6" s="31" t="s">
        <v>233</v>
      </c>
      <c r="AF6" s="27"/>
      <c r="AG6" s="40" t="s">
        <v>227</v>
      </c>
      <c r="AI6" s="39" t="s">
        <v>261</v>
      </c>
      <c r="AK6" s="39" t="str">
        <f>CHAR(CODE(AK5)+1)</f>
        <v>E</v>
      </c>
      <c r="AP6" s="40" t="s">
        <v>227</v>
      </c>
    </row>
    <row r="7" spans="1:42" ht="13.5" customHeight="1" x14ac:dyDescent="0.15">
      <c r="A7" s="13" t="s">
        <v>82</v>
      </c>
      <c r="B7" s="14"/>
      <c r="C7" s="12" t="str">
        <f t="shared" si="0"/>
        <v/>
      </c>
      <c r="D7" s="12" t="str">
        <f t="shared" si="8"/>
        <v>科学技術・イノベーション</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265</v>
      </c>
      <c r="Z7" s="29" t="s">
        <v>393</v>
      </c>
      <c r="AA7" s="62" t="s">
        <v>359</v>
      </c>
      <c r="AB7" s="62" t="s">
        <v>487</v>
      </c>
      <c r="AC7" s="28"/>
      <c r="AD7" s="28"/>
      <c r="AE7" s="29" t="s">
        <v>129</v>
      </c>
      <c r="AF7" s="27"/>
      <c r="AG7" s="40" t="s">
        <v>228</v>
      </c>
      <c r="AH7" s="57"/>
      <c r="AI7" s="40" t="s">
        <v>250</v>
      </c>
      <c r="AK7" s="39" t="str">
        <f>CHAR(CODE(AK6)+1)</f>
        <v>F</v>
      </c>
      <c r="AP7" s="40" t="s">
        <v>228</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29" t="s">
        <v>258</v>
      </c>
      <c r="W8" s="29" t="s">
        <v>139</v>
      </c>
      <c r="Y8" s="29" t="s">
        <v>266</v>
      </c>
      <c r="Z8" s="29" t="s">
        <v>394</v>
      </c>
      <c r="AA8" s="62" t="s">
        <v>360</v>
      </c>
      <c r="AB8" s="62" t="s">
        <v>488</v>
      </c>
      <c r="AC8" s="28"/>
      <c r="AD8" s="28"/>
      <c r="AE8" s="28"/>
      <c r="AF8" s="27"/>
      <c r="AG8" s="40" t="s">
        <v>229</v>
      </c>
      <c r="AI8" s="39" t="s">
        <v>251</v>
      </c>
      <c r="AK8" s="39" t="str">
        <f t="shared" si="7"/>
        <v>G</v>
      </c>
      <c r="AP8" s="40" t="s">
        <v>229</v>
      </c>
    </row>
    <row r="9" spans="1:42" ht="13.5" customHeight="1" x14ac:dyDescent="0.15">
      <c r="A9" s="13" t="s">
        <v>84</v>
      </c>
      <c r="B9" s="14"/>
      <c r="C9" s="12" t="str">
        <f t="shared" si="0"/>
        <v/>
      </c>
      <c r="D9" s="12" t="str">
        <f t="shared" si="8"/>
        <v>科学技術・イノベーション</v>
      </c>
      <c r="F9" s="17" t="s">
        <v>187</v>
      </c>
      <c r="G9" s="16"/>
      <c r="H9" s="12" t="str">
        <f t="shared" si="1"/>
        <v/>
      </c>
      <c r="I9" s="12" t="str">
        <f t="shared" si="5"/>
        <v>一般会計</v>
      </c>
      <c r="K9" s="13" t="s">
        <v>101</v>
      </c>
      <c r="L9" s="14"/>
      <c r="M9" s="12" t="str">
        <f t="shared" si="2"/>
        <v/>
      </c>
      <c r="N9" s="12" t="str">
        <f t="shared" si="6"/>
        <v/>
      </c>
      <c r="O9" s="12"/>
      <c r="P9" s="12"/>
      <c r="Q9" s="18"/>
      <c r="T9" s="12"/>
      <c r="U9" s="29" t="s">
        <v>259</v>
      </c>
      <c r="W9" s="29" t="s">
        <v>140</v>
      </c>
      <c r="Y9" s="29" t="s">
        <v>267</v>
      </c>
      <c r="Z9" s="29" t="s">
        <v>395</v>
      </c>
      <c r="AA9" s="62" t="s">
        <v>361</v>
      </c>
      <c r="AB9" s="62" t="s">
        <v>489</v>
      </c>
      <c r="AC9" s="28"/>
      <c r="AD9" s="28"/>
      <c r="AE9" s="28"/>
      <c r="AF9" s="27"/>
      <c r="AG9" s="40" t="s">
        <v>230</v>
      </c>
      <c r="AI9" s="53"/>
      <c r="AK9" s="39" t="str">
        <f t="shared" si="7"/>
        <v>H</v>
      </c>
      <c r="AP9" s="40" t="s">
        <v>230</v>
      </c>
    </row>
    <row r="10" spans="1:42" ht="13.5" customHeight="1" x14ac:dyDescent="0.15">
      <c r="A10" s="13" t="s">
        <v>205</v>
      </c>
      <c r="B10" s="14"/>
      <c r="C10" s="12" t="str">
        <f t="shared" si="0"/>
        <v/>
      </c>
      <c r="D10" s="12" t="str">
        <f t="shared" si="8"/>
        <v>科学技術・イノベーション</v>
      </c>
      <c r="F10" s="17" t="s">
        <v>108</v>
      </c>
      <c r="G10" s="16"/>
      <c r="H10" s="12" t="str">
        <f t="shared" si="1"/>
        <v/>
      </c>
      <c r="I10" s="12" t="str">
        <f t="shared" si="5"/>
        <v>一般会計</v>
      </c>
      <c r="K10" s="13" t="s">
        <v>206</v>
      </c>
      <c r="L10" s="14"/>
      <c r="M10" s="12" t="str">
        <f t="shared" si="2"/>
        <v/>
      </c>
      <c r="N10" s="12" t="str">
        <f t="shared" si="6"/>
        <v/>
      </c>
      <c r="O10" s="12"/>
      <c r="P10" s="12" t="str">
        <f>S8</f>
        <v>委託・請負</v>
      </c>
      <c r="Q10" s="18"/>
      <c r="T10" s="12"/>
      <c r="W10" s="29" t="s">
        <v>141</v>
      </c>
      <c r="Y10" s="29" t="s">
        <v>268</v>
      </c>
      <c r="Z10" s="29" t="s">
        <v>396</v>
      </c>
      <c r="AA10" s="62" t="s">
        <v>362</v>
      </c>
      <c r="AB10" s="62" t="s">
        <v>490</v>
      </c>
      <c r="AC10" s="28"/>
      <c r="AD10" s="28"/>
      <c r="AE10" s="28"/>
      <c r="AF10" s="27"/>
      <c r="AG10" s="40" t="s">
        <v>218</v>
      </c>
      <c r="AK10" s="39" t="str">
        <f t="shared" si="7"/>
        <v>I</v>
      </c>
      <c r="AP10" s="39" t="s">
        <v>216</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589</v>
      </c>
      <c r="M11" s="12" t="str">
        <f t="shared" si="2"/>
        <v>その他の事項経費</v>
      </c>
      <c r="N11" s="12" t="str">
        <f t="shared" si="6"/>
        <v>その他の事項経費</v>
      </c>
      <c r="O11" s="12"/>
      <c r="P11" s="12"/>
      <c r="Q11" s="18"/>
      <c r="T11" s="12"/>
      <c r="W11" s="29" t="s">
        <v>562</v>
      </c>
      <c r="Y11" s="29" t="s">
        <v>269</v>
      </c>
      <c r="Z11" s="29" t="s">
        <v>397</v>
      </c>
      <c r="AA11" s="62" t="s">
        <v>363</v>
      </c>
      <c r="AB11" s="62" t="s">
        <v>491</v>
      </c>
      <c r="AC11" s="28"/>
      <c r="AD11" s="28"/>
      <c r="AE11" s="28"/>
      <c r="AF11" s="27"/>
      <c r="AG11" s="39" t="s">
        <v>221</v>
      </c>
      <c r="AK11" s="39"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514</v>
      </c>
      <c r="W12" s="29" t="s">
        <v>142</v>
      </c>
      <c r="Y12" s="29" t="s">
        <v>270</v>
      </c>
      <c r="Z12" s="29" t="s">
        <v>398</v>
      </c>
      <c r="AA12" s="62" t="s">
        <v>364</v>
      </c>
      <c r="AB12" s="62" t="s">
        <v>492</v>
      </c>
      <c r="AC12" s="28"/>
      <c r="AD12" s="28"/>
      <c r="AE12" s="28"/>
      <c r="AF12" s="27"/>
      <c r="AG12" s="39" t="s">
        <v>219</v>
      </c>
      <c r="AK12" s="39"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271</v>
      </c>
      <c r="Z13" s="29" t="s">
        <v>399</v>
      </c>
      <c r="AA13" s="62" t="s">
        <v>365</v>
      </c>
      <c r="AB13" s="62" t="s">
        <v>493</v>
      </c>
      <c r="AC13" s="28"/>
      <c r="AD13" s="28"/>
      <c r="AE13" s="28"/>
      <c r="AF13" s="27"/>
      <c r="AG13" s="39" t="s">
        <v>220</v>
      </c>
      <c r="AK13" s="39"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515</v>
      </c>
      <c r="W14" s="29" t="s">
        <v>144</v>
      </c>
      <c r="Y14" s="29" t="s">
        <v>272</v>
      </c>
      <c r="Z14" s="29" t="s">
        <v>400</v>
      </c>
      <c r="AA14" s="62" t="s">
        <v>366</v>
      </c>
      <c r="AB14" s="62" t="s">
        <v>494</v>
      </c>
      <c r="AC14" s="28"/>
      <c r="AD14" s="28"/>
      <c r="AE14" s="28"/>
      <c r="AF14" s="27"/>
      <c r="AG14" s="53"/>
      <c r="AK14" s="39"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516</v>
      </c>
      <c r="W15" s="29" t="s">
        <v>145</v>
      </c>
      <c r="Y15" s="29" t="s">
        <v>273</v>
      </c>
      <c r="Z15" s="29" t="s">
        <v>401</v>
      </c>
      <c r="AA15" s="62" t="s">
        <v>367</v>
      </c>
      <c r="AB15" s="62" t="s">
        <v>495</v>
      </c>
      <c r="AC15" s="28"/>
      <c r="AD15" s="28"/>
      <c r="AE15" s="28"/>
      <c r="AF15" s="27"/>
      <c r="AG15" s="54"/>
      <c r="AK15" s="39"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517</v>
      </c>
      <c r="W16" s="29" t="s">
        <v>146</v>
      </c>
      <c r="Y16" s="29" t="s">
        <v>274</v>
      </c>
      <c r="Z16" s="29" t="s">
        <v>402</v>
      </c>
      <c r="AA16" s="62" t="s">
        <v>368</v>
      </c>
      <c r="AB16" s="62" t="s">
        <v>496</v>
      </c>
      <c r="AC16" s="28"/>
      <c r="AD16" s="28"/>
      <c r="AE16" s="28"/>
      <c r="AF16" s="27"/>
      <c r="AG16" s="54"/>
      <c r="AK16" s="39"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535</v>
      </c>
      <c r="W17" s="29" t="s">
        <v>147</v>
      </c>
      <c r="Y17" s="29" t="s">
        <v>275</v>
      </c>
      <c r="Z17" s="29" t="s">
        <v>403</v>
      </c>
      <c r="AA17" s="62" t="s">
        <v>369</v>
      </c>
      <c r="AB17" s="62" t="s">
        <v>497</v>
      </c>
      <c r="AC17" s="28"/>
      <c r="AD17" s="28"/>
      <c r="AE17" s="28"/>
      <c r="AF17" s="27"/>
      <c r="AG17" s="54"/>
      <c r="AK17" s="39"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518</v>
      </c>
      <c r="W18" s="29" t="s">
        <v>148</v>
      </c>
      <c r="Y18" s="29" t="s">
        <v>276</v>
      </c>
      <c r="Z18" s="29" t="s">
        <v>404</v>
      </c>
      <c r="AA18" s="62" t="s">
        <v>370</v>
      </c>
      <c r="AB18" s="62" t="s">
        <v>498</v>
      </c>
      <c r="AC18" s="28"/>
      <c r="AD18" s="28"/>
      <c r="AE18" s="28"/>
      <c r="AF18" s="27"/>
      <c r="AK18" s="39" t="str">
        <f t="shared" si="7"/>
        <v>Q</v>
      </c>
    </row>
    <row r="19" spans="1:37" ht="13.5" customHeight="1" x14ac:dyDescent="0.15">
      <c r="A19" s="13" t="s">
        <v>197</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519</v>
      </c>
      <c r="W19" s="29" t="s">
        <v>149</v>
      </c>
      <c r="Y19" s="29" t="s">
        <v>277</v>
      </c>
      <c r="Z19" s="29" t="s">
        <v>405</v>
      </c>
      <c r="AA19" s="62" t="s">
        <v>371</v>
      </c>
      <c r="AB19" s="62" t="s">
        <v>499</v>
      </c>
      <c r="AC19" s="28"/>
      <c r="AD19" s="28"/>
      <c r="AE19" s="28"/>
      <c r="AF19" s="27"/>
      <c r="AK19" s="39" t="str">
        <f t="shared" si="7"/>
        <v>R</v>
      </c>
    </row>
    <row r="20" spans="1:37" ht="13.5" customHeight="1" x14ac:dyDescent="0.15">
      <c r="A20" s="13" t="s">
        <v>198</v>
      </c>
      <c r="B20" s="14"/>
      <c r="C20" s="12" t="str">
        <f t="shared" si="9"/>
        <v/>
      </c>
      <c r="D20" s="12" t="str">
        <f t="shared" si="8"/>
        <v>科学技術・イノベーション</v>
      </c>
      <c r="F20" s="17" t="s">
        <v>196</v>
      </c>
      <c r="G20" s="16"/>
      <c r="H20" s="12" t="str">
        <f t="shared" si="1"/>
        <v/>
      </c>
      <c r="I20" s="12" t="str">
        <f t="shared" si="5"/>
        <v>一般会計</v>
      </c>
      <c r="K20" s="12"/>
      <c r="L20" s="12"/>
      <c r="O20" s="12"/>
      <c r="P20" s="12"/>
      <c r="Q20" s="18"/>
      <c r="T20" s="12"/>
      <c r="U20" s="29" t="s">
        <v>520</v>
      </c>
      <c r="W20" s="29" t="s">
        <v>150</v>
      </c>
      <c r="Y20" s="29" t="s">
        <v>278</v>
      </c>
      <c r="Z20" s="29" t="s">
        <v>406</v>
      </c>
      <c r="AA20" s="62" t="s">
        <v>372</v>
      </c>
      <c r="AB20" s="62" t="s">
        <v>500</v>
      </c>
      <c r="AC20" s="28"/>
      <c r="AD20" s="28"/>
      <c r="AE20" s="28"/>
      <c r="AF20" s="27"/>
      <c r="AK20" s="39" t="str">
        <f t="shared" si="7"/>
        <v>S</v>
      </c>
    </row>
    <row r="21" spans="1:37" ht="13.5" customHeight="1" x14ac:dyDescent="0.15">
      <c r="A21" s="13" t="s">
        <v>199</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521</v>
      </c>
      <c r="W21" s="29" t="s">
        <v>151</v>
      </c>
      <c r="Y21" s="29" t="s">
        <v>279</v>
      </c>
      <c r="Z21" s="29" t="s">
        <v>407</v>
      </c>
      <c r="AA21" s="62" t="s">
        <v>373</v>
      </c>
      <c r="AB21" s="62" t="s">
        <v>501</v>
      </c>
      <c r="AC21" s="28"/>
      <c r="AD21" s="28"/>
      <c r="AE21" s="28"/>
      <c r="AF21" s="27"/>
      <c r="AK21" s="39" t="str">
        <f t="shared" si="7"/>
        <v>T</v>
      </c>
    </row>
    <row r="22" spans="1:37" ht="13.5" customHeight="1" x14ac:dyDescent="0.15">
      <c r="A22" s="13" t="s">
        <v>200</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564</v>
      </c>
      <c r="W22" s="29" t="s">
        <v>152</v>
      </c>
      <c r="Y22" s="29" t="s">
        <v>280</v>
      </c>
      <c r="Z22" s="29" t="s">
        <v>408</v>
      </c>
      <c r="AA22" s="62" t="s">
        <v>374</v>
      </c>
      <c r="AB22" s="62" t="s">
        <v>502</v>
      </c>
      <c r="AC22" s="28"/>
      <c r="AD22" s="28"/>
      <c r="AE22" s="28"/>
      <c r="AF22" s="27"/>
      <c r="AK22" s="39" t="str">
        <f t="shared" si="7"/>
        <v>U</v>
      </c>
    </row>
    <row r="23" spans="1:37" ht="13.5" customHeight="1" x14ac:dyDescent="0.15">
      <c r="A23" s="60" t="s">
        <v>252</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522</v>
      </c>
      <c r="W23" s="29" t="s">
        <v>153</v>
      </c>
      <c r="Y23" s="29" t="s">
        <v>281</v>
      </c>
      <c r="Z23" s="29" t="s">
        <v>409</v>
      </c>
      <c r="AA23" s="62" t="s">
        <v>375</v>
      </c>
      <c r="AB23" s="62" t="s">
        <v>503</v>
      </c>
      <c r="AC23" s="28"/>
      <c r="AD23" s="28"/>
      <c r="AE23" s="28"/>
      <c r="AF23" s="27"/>
      <c r="AK23" s="39" t="str">
        <f t="shared" si="7"/>
        <v>V</v>
      </c>
    </row>
    <row r="24" spans="1:37" ht="13.5" customHeight="1" x14ac:dyDescent="0.15">
      <c r="A24" s="71"/>
      <c r="B24" s="58"/>
      <c r="F24" s="17" t="s">
        <v>255</v>
      </c>
      <c r="G24" s="16"/>
      <c r="H24" s="12" t="str">
        <f t="shared" si="1"/>
        <v/>
      </c>
      <c r="I24" s="12" t="str">
        <f t="shared" si="5"/>
        <v>一般会計</v>
      </c>
      <c r="K24" s="12"/>
      <c r="L24" s="12"/>
      <c r="O24" s="12"/>
      <c r="P24" s="12"/>
      <c r="Q24" s="18"/>
      <c r="T24" s="12"/>
      <c r="U24" s="29" t="s">
        <v>523</v>
      </c>
      <c r="W24" s="29" t="s">
        <v>154</v>
      </c>
      <c r="Y24" s="29" t="s">
        <v>282</v>
      </c>
      <c r="Z24" s="29" t="s">
        <v>410</v>
      </c>
      <c r="AA24" s="62" t="s">
        <v>376</v>
      </c>
      <c r="AB24" s="62" t="s">
        <v>504</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524</v>
      </c>
      <c r="W25" s="52"/>
      <c r="Y25" s="29" t="s">
        <v>283</v>
      </c>
      <c r="Z25" s="29" t="s">
        <v>411</v>
      </c>
      <c r="AA25" s="62" t="s">
        <v>377</v>
      </c>
      <c r="AB25" s="62" t="s">
        <v>505</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525</v>
      </c>
      <c r="Y26" s="29" t="s">
        <v>284</v>
      </c>
      <c r="Z26" s="29" t="s">
        <v>412</v>
      </c>
      <c r="AA26" s="62" t="s">
        <v>378</v>
      </c>
      <c r="AB26" s="62" t="s">
        <v>506</v>
      </c>
      <c r="AC26" s="28"/>
      <c r="AD26" s="28"/>
      <c r="AE26" s="28"/>
      <c r="AF26" s="27"/>
      <c r="AK26" s="39"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526</v>
      </c>
      <c r="Y27" s="29" t="s">
        <v>285</v>
      </c>
      <c r="Z27" s="29" t="s">
        <v>413</v>
      </c>
      <c r="AA27" s="62" t="s">
        <v>379</v>
      </c>
      <c r="AB27" s="62" t="s">
        <v>507</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527</v>
      </c>
      <c r="Y28" s="29" t="s">
        <v>286</v>
      </c>
      <c r="Z28" s="29" t="s">
        <v>414</v>
      </c>
      <c r="AA28" s="62" t="s">
        <v>380</v>
      </c>
      <c r="AB28" s="62" t="s">
        <v>508</v>
      </c>
      <c r="AC28" s="28"/>
      <c r="AD28" s="28"/>
      <c r="AE28" s="28"/>
      <c r="AF28" s="27"/>
      <c r="AK28" s="39" t="s">
        <v>180</v>
      </c>
    </row>
    <row r="29" spans="1:37" ht="13.5" customHeight="1" x14ac:dyDescent="0.15">
      <c r="A29" s="12"/>
      <c r="B29" s="12"/>
      <c r="F29" s="17" t="s">
        <v>188</v>
      </c>
      <c r="G29" s="16"/>
      <c r="H29" s="12" t="str">
        <f t="shared" si="1"/>
        <v/>
      </c>
      <c r="I29" s="12" t="str">
        <f t="shared" si="5"/>
        <v>一般会計</v>
      </c>
      <c r="K29" s="12"/>
      <c r="L29" s="12"/>
      <c r="O29" s="12"/>
      <c r="P29" s="12"/>
      <c r="Q29" s="18"/>
      <c r="T29" s="12"/>
      <c r="U29" s="29" t="s">
        <v>528</v>
      </c>
      <c r="Y29" s="29" t="s">
        <v>287</v>
      </c>
      <c r="Z29" s="29" t="s">
        <v>415</v>
      </c>
      <c r="AA29" s="62" t="s">
        <v>381</v>
      </c>
      <c r="AB29" s="62" t="s">
        <v>509</v>
      </c>
      <c r="AC29" s="28"/>
      <c r="AD29" s="28"/>
      <c r="AE29" s="28"/>
      <c r="AF29" s="27"/>
      <c r="AK29" s="39"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29" t="s">
        <v>529</v>
      </c>
      <c r="Y30" s="29" t="s">
        <v>288</v>
      </c>
      <c r="Z30" s="29" t="s">
        <v>416</v>
      </c>
      <c r="AA30" s="62" t="s">
        <v>382</v>
      </c>
      <c r="AB30" s="62" t="s">
        <v>510</v>
      </c>
      <c r="AC30" s="28"/>
      <c r="AD30" s="28"/>
      <c r="AE30" s="28"/>
      <c r="AF30" s="27"/>
      <c r="AK30" s="39"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29" t="s">
        <v>530</v>
      </c>
      <c r="Y31" s="29" t="s">
        <v>289</v>
      </c>
      <c r="Z31" s="29" t="s">
        <v>417</v>
      </c>
      <c r="AA31" s="62" t="s">
        <v>383</v>
      </c>
      <c r="AB31" s="62" t="s">
        <v>511</v>
      </c>
      <c r="AC31" s="28"/>
      <c r="AD31" s="28"/>
      <c r="AE31" s="28"/>
      <c r="AF31" s="27"/>
      <c r="AK31" s="39"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29" t="s">
        <v>531</v>
      </c>
      <c r="Y32" s="29" t="s">
        <v>290</v>
      </c>
      <c r="Z32" s="29" t="s">
        <v>418</v>
      </c>
      <c r="AA32" s="62" t="s">
        <v>62</v>
      </c>
      <c r="AB32" s="62" t="s">
        <v>62</v>
      </c>
      <c r="AC32" s="28"/>
      <c r="AD32" s="28"/>
      <c r="AE32" s="28"/>
      <c r="AF32" s="27"/>
      <c r="AK32" s="39"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29" t="s">
        <v>532</v>
      </c>
      <c r="Y33" s="29" t="s">
        <v>291</v>
      </c>
      <c r="Z33" s="29" t="s">
        <v>419</v>
      </c>
      <c r="AA33" s="52"/>
      <c r="AB33" s="28"/>
      <c r="AC33" s="28"/>
      <c r="AD33" s="28"/>
      <c r="AE33" s="28"/>
      <c r="AF33" s="27"/>
      <c r="AK33" s="39"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29" t="s">
        <v>533</v>
      </c>
      <c r="Y34" s="29" t="s">
        <v>292</v>
      </c>
      <c r="Z34" s="29" t="s">
        <v>420</v>
      </c>
      <c r="AB34" s="28"/>
      <c r="AC34" s="28"/>
      <c r="AD34" s="28"/>
      <c r="AE34" s="28"/>
      <c r="AF34" s="27"/>
      <c r="AK34" s="39"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29" t="s">
        <v>534</v>
      </c>
      <c r="Y35" s="29" t="s">
        <v>293</v>
      </c>
      <c r="Z35" s="29" t="s">
        <v>421</v>
      </c>
      <c r="AC35" s="28"/>
      <c r="AF35" s="27"/>
      <c r="AK35" s="39"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29" t="s">
        <v>294</v>
      </c>
      <c r="Z36" s="29" t="s">
        <v>422</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295</v>
      </c>
      <c r="Z37" s="29" t="s">
        <v>423</v>
      </c>
      <c r="AF37" s="27"/>
      <c r="AK37" s="39" t="str">
        <f t="shared" si="7"/>
        <v>j</v>
      </c>
    </row>
    <row r="38" spans="1:37" x14ac:dyDescent="0.15">
      <c r="A38" s="12"/>
      <c r="B38" s="12"/>
      <c r="F38" s="12"/>
      <c r="G38" s="18"/>
      <c r="K38" s="12"/>
      <c r="L38" s="12"/>
      <c r="O38" s="12"/>
      <c r="P38" s="12"/>
      <c r="Q38" s="18"/>
      <c r="T38" s="12"/>
      <c r="Y38" s="29" t="s">
        <v>296</v>
      </c>
      <c r="Z38" s="29" t="s">
        <v>424</v>
      </c>
      <c r="AF38" s="27"/>
      <c r="AK38" s="39" t="str">
        <f t="shared" si="7"/>
        <v>k</v>
      </c>
    </row>
    <row r="39" spans="1:37" x14ac:dyDescent="0.15">
      <c r="A39" s="12"/>
      <c r="B39" s="12"/>
      <c r="F39" s="12" t="str">
        <f>I37</f>
        <v>一般会計</v>
      </c>
      <c r="G39" s="18"/>
      <c r="K39" s="12"/>
      <c r="L39" s="12"/>
      <c r="O39" s="12"/>
      <c r="P39" s="12"/>
      <c r="Q39" s="18"/>
      <c r="T39" s="12"/>
      <c r="U39" s="29" t="s">
        <v>536</v>
      </c>
      <c r="Y39" s="29" t="s">
        <v>297</v>
      </c>
      <c r="Z39" s="29" t="s">
        <v>425</v>
      </c>
      <c r="AF39" s="27"/>
      <c r="AK39" s="39" t="str">
        <f t="shared" si="7"/>
        <v>l</v>
      </c>
    </row>
    <row r="40" spans="1:37" x14ac:dyDescent="0.15">
      <c r="A40" s="12"/>
      <c r="B40" s="12"/>
      <c r="F40" s="12"/>
      <c r="G40" s="18"/>
      <c r="K40" s="12"/>
      <c r="L40" s="12"/>
      <c r="O40" s="12"/>
      <c r="P40" s="12"/>
      <c r="Q40" s="18"/>
      <c r="T40" s="12"/>
      <c r="U40" s="29"/>
      <c r="Y40" s="29" t="s">
        <v>298</v>
      </c>
      <c r="Z40" s="29" t="s">
        <v>426</v>
      </c>
      <c r="AF40" s="27"/>
      <c r="AK40" s="39" t="str">
        <f t="shared" si="7"/>
        <v>m</v>
      </c>
    </row>
    <row r="41" spans="1:37" x14ac:dyDescent="0.15">
      <c r="A41" s="12"/>
      <c r="B41" s="12"/>
      <c r="F41" s="12"/>
      <c r="G41" s="18"/>
      <c r="K41" s="12"/>
      <c r="L41" s="12"/>
      <c r="O41" s="12"/>
      <c r="P41" s="12"/>
      <c r="Q41" s="18"/>
      <c r="T41" s="12"/>
      <c r="U41" s="29" t="s">
        <v>238</v>
      </c>
      <c r="Y41" s="29" t="s">
        <v>299</v>
      </c>
      <c r="Z41" s="29" t="s">
        <v>427</v>
      </c>
      <c r="AF41" s="27"/>
      <c r="AK41" s="39" t="str">
        <f t="shared" si="7"/>
        <v>n</v>
      </c>
    </row>
    <row r="42" spans="1:37" x14ac:dyDescent="0.15">
      <c r="A42" s="12"/>
      <c r="B42" s="12"/>
      <c r="F42" s="12"/>
      <c r="G42" s="18"/>
      <c r="K42" s="12"/>
      <c r="L42" s="12"/>
      <c r="O42" s="12"/>
      <c r="P42" s="12"/>
      <c r="Q42" s="18"/>
      <c r="T42" s="12"/>
      <c r="U42" s="29" t="s">
        <v>248</v>
      </c>
      <c r="Y42" s="29" t="s">
        <v>300</v>
      </c>
      <c r="Z42" s="29" t="s">
        <v>428</v>
      </c>
      <c r="AF42" s="27"/>
      <c r="AK42" s="39" t="str">
        <f t="shared" si="7"/>
        <v>o</v>
      </c>
    </row>
    <row r="43" spans="1:37" x14ac:dyDescent="0.15">
      <c r="A43" s="12"/>
      <c r="B43" s="12"/>
      <c r="F43" s="12"/>
      <c r="G43" s="18"/>
      <c r="K43" s="12"/>
      <c r="L43" s="12"/>
      <c r="O43" s="12"/>
      <c r="P43" s="12"/>
      <c r="Q43" s="18"/>
      <c r="T43" s="12"/>
      <c r="Y43" s="29" t="s">
        <v>301</v>
      </c>
      <c r="Z43" s="29" t="s">
        <v>429</v>
      </c>
      <c r="AF43" s="27"/>
      <c r="AK43" s="39" t="str">
        <f t="shared" si="7"/>
        <v>p</v>
      </c>
    </row>
    <row r="44" spans="1:37" x14ac:dyDescent="0.15">
      <c r="A44" s="12"/>
      <c r="B44" s="12"/>
      <c r="F44" s="12"/>
      <c r="G44" s="18"/>
      <c r="K44" s="12"/>
      <c r="L44" s="12"/>
      <c r="O44" s="12"/>
      <c r="P44" s="12"/>
      <c r="Q44" s="18"/>
      <c r="T44" s="12"/>
      <c r="Y44" s="29" t="s">
        <v>302</v>
      </c>
      <c r="Z44" s="29" t="s">
        <v>430</v>
      </c>
      <c r="AF44" s="27"/>
      <c r="AK44" s="39" t="str">
        <f t="shared" si="7"/>
        <v>q</v>
      </c>
    </row>
    <row r="45" spans="1:37" x14ac:dyDescent="0.15">
      <c r="A45" s="12"/>
      <c r="B45" s="12"/>
      <c r="F45" s="12"/>
      <c r="G45" s="18"/>
      <c r="K45" s="12"/>
      <c r="L45" s="12"/>
      <c r="O45" s="12"/>
      <c r="P45" s="12"/>
      <c r="Q45" s="18"/>
      <c r="T45" s="12"/>
      <c r="U45" s="26" t="s">
        <v>156</v>
      </c>
      <c r="Y45" s="29" t="s">
        <v>303</v>
      </c>
      <c r="Z45" s="29" t="s">
        <v>431</v>
      </c>
      <c r="AF45" s="27"/>
      <c r="AK45" s="39" t="str">
        <f t="shared" si="7"/>
        <v>r</v>
      </c>
    </row>
    <row r="46" spans="1:37" x14ac:dyDescent="0.15">
      <c r="A46" s="12"/>
      <c r="B46" s="12"/>
      <c r="F46" s="12"/>
      <c r="G46" s="18"/>
      <c r="K46" s="12"/>
      <c r="L46" s="12"/>
      <c r="O46" s="12"/>
      <c r="P46" s="12"/>
      <c r="Q46" s="18"/>
      <c r="T46" s="12"/>
      <c r="U46" s="69" t="s">
        <v>563</v>
      </c>
      <c r="Y46" s="29" t="s">
        <v>304</v>
      </c>
      <c r="Z46" s="29" t="s">
        <v>432</v>
      </c>
      <c r="AF46" s="27"/>
      <c r="AK46" s="39" t="str">
        <f t="shared" si="7"/>
        <v>s</v>
      </c>
    </row>
    <row r="47" spans="1:37" x14ac:dyDescent="0.15">
      <c r="A47" s="12"/>
      <c r="B47" s="12"/>
      <c r="F47" s="12"/>
      <c r="G47" s="18"/>
      <c r="K47" s="12"/>
      <c r="L47" s="12"/>
      <c r="O47" s="12"/>
      <c r="P47" s="12"/>
      <c r="Q47" s="18"/>
      <c r="T47" s="12"/>
      <c r="Y47" s="29" t="s">
        <v>305</v>
      </c>
      <c r="Z47" s="29" t="s">
        <v>433</v>
      </c>
      <c r="AF47" s="27"/>
      <c r="AK47" s="39" t="str">
        <f t="shared" si="7"/>
        <v>t</v>
      </c>
    </row>
    <row r="48" spans="1:37" x14ac:dyDescent="0.15">
      <c r="A48" s="12"/>
      <c r="B48" s="12"/>
      <c r="F48" s="12"/>
      <c r="G48" s="18"/>
      <c r="K48" s="12"/>
      <c r="L48" s="12"/>
      <c r="O48" s="12"/>
      <c r="P48" s="12"/>
      <c r="Q48" s="18"/>
      <c r="T48" s="12"/>
      <c r="U48" s="69">
        <v>2021</v>
      </c>
      <c r="Y48" s="29" t="s">
        <v>306</v>
      </c>
      <c r="Z48" s="29" t="s">
        <v>434</v>
      </c>
      <c r="AF48" s="27"/>
      <c r="AK48" s="39" t="str">
        <f t="shared" si="7"/>
        <v>u</v>
      </c>
    </row>
    <row r="49" spans="1:37" x14ac:dyDescent="0.15">
      <c r="A49" s="12"/>
      <c r="B49" s="12"/>
      <c r="F49" s="12"/>
      <c r="G49" s="18"/>
      <c r="K49" s="12"/>
      <c r="L49" s="12"/>
      <c r="O49" s="12"/>
      <c r="P49" s="12"/>
      <c r="Q49" s="18"/>
      <c r="T49" s="12"/>
      <c r="U49" s="69">
        <v>2022</v>
      </c>
      <c r="Y49" s="29" t="s">
        <v>307</v>
      </c>
      <c r="Z49" s="29" t="s">
        <v>435</v>
      </c>
      <c r="AF49" s="27"/>
      <c r="AK49" s="39" t="str">
        <f t="shared" si="7"/>
        <v>v</v>
      </c>
    </row>
    <row r="50" spans="1:37" x14ac:dyDescent="0.15">
      <c r="A50" s="12"/>
      <c r="B50" s="12"/>
      <c r="F50" s="12"/>
      <c r="G50" s="18"/>
      <c r="K50" s="12"/>
      <c r="L50" s="12"/>
      <c r="O50" s="12"/>
      <c r="P50" s="12"/>
      <c r="Q50" s="18"/>
      <c r="T50" s="12"/>
      <c r="U50" s="69">
        <v>2023</v>
      </c>
      <c r="Y50" s="29" t="s">
        <v>308</v>
      </c>
      <c r="Z50" s="29" t="s">
        <v>436</v>
      </c>
      <c r="AF50" s="27"/>
    </row>
    <row r="51" spans="1:37" x14ac:dyDescent="0.15">
      <c r="A51" s="12"/>
      <c r="B51" s="12"/>
      <c r="F51" s="12"/>
      <c r="G51" s="18"/>
      <c r="K51" s="12"/>
      <c r="L51" s="12"/>
      <c r="O51" s="12"/>
      <c r="P51" s="12"/>
      <c r="Q51" s="18"/>
      <c r="T51" s="12"/>
      <c r="U51" s="69">
        <v>2024</v>
      </c>
      <c r="Y51" s="29" t="s">
        <v>309</v>
      </c>
      <c r="Z51" s="29" t="s">
        <v>437</v>
      </c>
      <c r="AF51" s="27"/>
    </row>
    <row r="52" spans="1:37" x14ac:dyDescent="0.15">
      <c r="A52" s="12"/>
      <c r="B52" s="12"/>
      <c r="F52" s="12"/>
      <c r="G52" s="18"/>
      <c r="K52" s="12"/>
      <c r="L52" s="12"/>
      <c r="O52" s="12"/>
      <c r="P52" s="12"/>
      <c r="Q52" s="18"/>
      <c r="T52" s="12"/>
      <c r="U52" s="69">
        <v>2025</v>
      </c>
      <c r="Y52" s="29" t="s">
        <v>310</v>
      </c>
      <c r="Z52" s="29" t="s">
        <v>438</v>
      </c>
      <c r="AF52" s="27"/>
    </row>
    <row r="53" spans="1:37" x14ac:dyDescent="0.15">
      <c r="A53" s="12"/>
      <c r="B53" s="12"/>
      <c r="F53" s="12"/>
      <c r="G53" s="18"/>
      <c r="K53" s="12"/>
      <c r="L53" s="12"/>
      <c r="O53" s="12"/>
      <c r="P53" s="12"/>
      <c r="Q53" s="18"/>
      <c r="T53" s="12"/>
      <c r="U53" s="69">
        <v>2026</v>
      </c>
      <c r="Y53" s="29" t="s">
        <v>311</v>
      </c>
      <c r="Z53" s="29" t="s">
        <v>439</v>
      </c>
      <c r="AF53" s="27"/>
    </row>
    <row r="54" spans="1:37" x14ac:dyDescent="0.15">
      <c r="A54" s="12"/>
      <c r="B54" s="12"/>
      <c r="F54" s="12"/>
      <c r="G54" s="18"/>
      <c r="K54" s="12"/>
      <c r="L54" s="12"/>
      <c r="O54" s="12"/>
      <c r="P54" s="19"/>
      <c r="Q54" s="18"/>
      <c r="T54" s="12"/>
      <c r="Y54" s="29" t="s">
        <v>312</v>
      </c>
      <c r="Z54" s="29" t="s">
        <v>440</v>
      </c>
      <c r="AF54" s="27"/>
    </row>
    <row r="55" spans="1:37" x14ac:dyDescent="0.15">
      <c r="A55" s="12"/>
      <c r="B55" s="12"/>
      <c r="F55" s="12"/>
      <c r="G55" s="18"/>
      <c r="K55" s="12"/>
      <c r="L55" s="12"/>
      <c r="O55" s="12"/>
      <c r="P55" s="12"/>
      <c r="Q55" s="18"/>
      <c r="T55" s="12"/>
      <c r="Y55" s="29" t="s">
        <v>313</v>
      </c>
      <c r="Z55" s="29" t="s">
        <v>441</v>
      </c>
      <c r="AF55" s="27"/>
    </row>
    <row r="56" spans="1:37" x14ac:dyDescent="0.15">
      <c r="A56" s="12"/>
      <c r="B56" s="12"/>
      <c r="F56" s="12"/>
      <c r="G56" s="18"/>
      <c r="K56" s="12"/>
      <c r="L56" s="12"/>
      <c r="O56" s="12"/>
      <c r="P56" s="12"/>
      <c r="Q56" s="18"/>
      <c r="T56" s="12"/>
      <c r="U56" s="69">
        <v>20</v>
      </c>
      <c r="Y56" s="29" t="s">
        <v>314</v>
      </c>
      <c r="Z56" s="29" t="s">
        <v>442</v>
      </c>
      <c r="AF56" s="27"/>
    </row>
    <row r="57" spans="1:37" x14ac:dyDescent="0.15">
      <c r="A57" s="12"/>
      <c r="B57" s="12"/>
      <c r="F57" s="12"/>
      <c r="G57" s="18"/>
      <c r="K57" s="12"/>
      <c r="L57" s="12"/>
      <c r="O57" s="12"/>
      <c r="P57" s="12"/>
      <c r="Q57" s="18"/>
      <c r="T57" s="12"/>
      <c r="U57" s="29" t="s">
        <v>512</v>
      </c>
      <c r="Y57" s="29" t="s">
        <v>315</v>
      </c>
      <c r="Z57" s="29" t="s">
        <v>443</v>
      </c>
      <c r="AF57" s="27"/>
    </row>
    <row r="58" spans="1:37" x14ac:dyDescent="0.15">
      <c r="A58" s="12"/>
      <c r="B58" s="12"/>
      <c r="F58" s="12"/>
      <c r="G58" s="18"/>
      <c r="K58" s="12"/>
      <c r="L58" s="12"/>
      <c r="O58" s="12"/>
      <c r="P58" s="12"/>
      <c r="Q58" s="18"/>
      <c r="T58" s="12"/>
      <c r="U58" s="29" t="s">
        <v>513</v>
      </c>
      <c r="Y58" s="29" t="s">
        <v>316</v>
      </c>
      <c r="Z58" s="29" t="s">
        <v>444</v>
      </c>
      <c r="AF58" s="27"/>
    </row>
    <row r="59" spans="1:37" x14ac:dyDescent="0.15">
      <c r="A59" s="12"/>
      <c r="B59" s="12"/>
      <c r="F59" s="12"/>
      <c r="G59" s="18"/>
      <c r="K59" s="12"/>
      <c r="L59" s="12"/>
      <c r="O59" s="12"/>
      <c r="P59" s="12"/>
      <c r="Q59" s="18"/>
      <c r="T59" s="12"/>
      <c r="Y59" s="29" t="s">
        <v>317</v>
      </c>
      <c r="Z59" s="29" t="s">
        <v>445</v>
      </c>
      <c r="AF59" s="27"/>
    </row>
    <row r="60" spans="1:37" x14ac:dyDescent="0.15">
      <c r="A60" s="12"/>
      <c r="B60" s="12"/>
      <c r="F60" s="12"/>
      <c r="G60" s="18"/>
      <c r="K60" s="12"/>
      <c r="L60" s="12"/>
      <c r="O60" s="12"/>
      <c r="P60" s="12"/>
      <c r="Q60" s="18"/>
      <c r="T60" s="12"/>
      <c r="Y60" s="29" t="s">
        <v>318</v>
      </c>
      <c r="Z60" s="29" t="s">
        <v>446</v>
      </c>
      <c r="AF60" s="27"/>
    </row>
    <row r="61" spans="1:37" x14ac:dyDescent="0.15">
      <c r="A61" s="12"/>
      <c r="B61" s="12"/>
      <c r="F61" s="12"/>
      <c r="G61" s="18"/>
      <c r="K61" s="12"/>
      <c r="L61" s="12"/>
      <c r="O61" s="12"/>
      <c r="P61" s="12"/>
      <c r="Q61" s="18"/>
      <c r="T61" s="12"/>
      <c r="Y61" s="29" t="s">
        <v>319</v>
      </c>
      <c r="Z61" s="29" t="s">
        <v>447</v>
      </c>
      <c r="AF61" s="27"/>
    </row>
    <row r="62" spans="1:37" x14ac:dyDescent="0.15">
      <c r="A62" s="12"/>
      <c r="B62" s="12"/>
      <c r="F62" s="12"/>
      <c r="G62" s="18"/>
      <c r="K62" s="12"/>
      <c r="L62" s="12"/>
      <c r="O62" s="12"/>
      <c r="P62" s="12"/>
      <c r="Q62" s="18"/>
      <c r="T62" s="12"/>
      <c r="Y62" s="29" t="s">
        <v>320</v>
      </c>
      <c r="Z62" s="29" t="s">
        <v>448</v>
      </c>
      <c r="AF62" s="27"/>
    </row>
    <row r="63" spans="1:37" x14ac:dyDescent="0.15">
      <c r="A63" s="12"/>
      <c r="B63" s="12"/>
      <c r="F63" s="12"/>
      <c r="G63" s="18"/>
      <c r="K63" s="12"/>
      <c r="L63" s="12"/>
      <c r="O63" s="12"/>
      <c r="P63" s="12"/>
      <c r="Q63" s="18"/>
      <c r="T63" s="12"/>
      <c r="Y63" s="29" t="s">
        <v>321</v>
      </c>
      <c r="Z63" s="29" t="s">
        <v>449</v>
      </c>
      <c r="AF63" s="27"/>
    </row>
    <row r="64" spans="1:37" x14ac:dyDescent="0.15">
      <c r="A64" s="12"/>
      <c r="B64" s="12"/>
      <c r="F64" s="12"/>
      <c r="G64" s="18"/>
      <c r="K64" s="12"/>
      <c r="L64" s="12"/>
      <c r="O64" s="12"/>
      <c r="P64" s="12"/>
      <c r="Q64" s="18"/>
      <c r="T64" s="12"/>
      <c r="Y64" s="29" t="s">
        <v>322</v>
      </c>
      <c r="Z64" s="29" t="s">
        <v>450</v>
      </c>
      <c r="AF64" s="27"/>
    </row>
    <row r="65" spans="1:32" x14ac:dyDescent="0.15">
      <c r="A65" s="12"/>
      <c r="B65" s="12"/>
      <c r="F65" s="12"/>
      <c r="G65" s="18"/>
      <c r="K65" s="12"/>
      <c r="L65" s="12"/>
      <c r="O65" s="12"/>
      <c r="P65" s="12"/>
      <c r="Q65" s="18"/>
      <c r="T65" s="12"/>
      <c r="Y65" s="29" t="s">
        <v>323</v>
      </c>
      <c r="Z65" s="29" t="s">
        <v>451</v>
      </c>
      <c r="AF65" s="27"/>
    </row>
    <row r="66" spans="1:32" x14ac:dyDescent="0.15">
      <c r="A66" s="12"/>
      <c r="B66" s="12"/>
      <c r="F66" s="12"/>
      <c r="G66" s="18"/>
      <c r="K66" s="12"/>
      <c r="L66" s="12"/>
      <c r="O66" s="12"/>
      <c r="P66" s="12"/>
      <c r="Q66" s="18"/>
      <c r="T66" s="12"/>
      <c r="Y66" s="29" t="s">
        <v>63</v>
      </c>
      <c r="Z66" s="29" t="s">
        <v>452</v>
      </c>
      <c r="AF66" s="27"/>
    </row>
    <row r="67" spans="1:32" x14ac:dyDescent="0.15">
      <c r="A67" s="12"/>
      <c r="B67" s="12"/>
      <c r="F67" s="12"/>
      <c r="G67" s="18"/>
      <c r="K67" s="12"/>
      <c r="L67" s="12"/>
      <c r="O67" s="12"/>
      <c r="P67" s="12"/>
      <c r="Q67" s="18"/>
      <c r="T67" s="12"/>
      <c r="Y67" s="29" t="s">
        <v>324</v>
      </c>
      <c r="Z67" s="29" t="s">
        <v>453</v>
      </c>
      <c r="AF67" s="27"/>
    </row>
    <row r="68" spans="1:32" x14ac:dyDescent="0.15">
      <c r="A68" s="12"/>
      <c r="B68" s="12"/>
      <c r="F68" s="12"/>
      <c r="G68" s="18"/>
      <c r="K68" s="12"/>
      <c r="L68" s="12"/>
      <c r="O68" s="12"/>
      <c r="P68" s="12"/>
      <c r="Q68" s="18"/>
      <c r="T68" s="12"/>
      <c r="Y68" s="29" t="s">
        <v>325</v>
      </c>
      <c r="Z68" s="29" t="s">
        <v>454</v>
      </c>
      <c r="AF68" s="27"/>
    </row>
    <row r="69" spans="1:32" x14ac:dyDescent="0.15">
      <c r="A69" s="12"/>
      <c r="B69" s="12"/>
      <c r="F69" s="12"/>
      <c r="G69" s="18"/>
      <c r="K69" s="12"/>
      <c r="L69" s="12"/>
      <c r="O69" s="12"/>
      <c r="P69" s="12"/>
      <c r="Q69" s="18"/>
      <c r="T69" s="12"/>
      <c r="Y69" s="29" t="s">
        <v>326</v>
      </c>
      <c r="Z69" s="29" t="s">
        <v>455</v>
      </c>
      <c r="AF69" s="27"/>
    </row>
    <row r="70" spans="1:32" x14ac:dyDescent="0.15">
      <c r="A70" s="12"/>
      <c r="B70" s="12"/>
      <c r="Y70" s="29" t="s">
        <v>327</v>
      </c>
      <c r="Z70" s="29" t="s">
        <v>456</v>
      </c>
    </row>
    <row r="71" spans="1:32" x14ac:dyDescent="0.15">
      <c r="Y71" s="29" t="s">
        <v>328</v>
      </c>
      <c r="Z71" s="29" t="s">
        <v>457</v>
      </c>
    </row>
    <row r="72" spans="1:32" x14ac:dyDescent="0.15">
      <c r="Y72" s="29" t="s">
        <v>329</v>
      </c>
      <c r="Z72" s="29" t="s">
        <v>458</v>
      </c>
    </row>
    <row r="73" spans="1:32" x14ac:dyDescent="0.15">
      <c r="Y73" s="29" t="s">
        <v>330</v>
      </c>
      <c r="Z73" s="29" t="s">
        <v>459</v>
      </c>
    </row>
    <row r="74" spans="1:32" x14ac:dyDescent="0.15">
      <c r="Y74" s="29" t="s">
        <v>331</v>
      </c>
      <c r="Z74" s="29" t="s">
        <v>460</v>
      </c>
    </row>
    <row r="75" spans="1:32" x14ac:dyDescent="0.15">
      <c r="Y75" s="29" t="s">
        <v>332</v>
      </c>
      <c r="Z75" s="29" t="s">
        <v>461</v>
      </c>
    </row>
    <row r="76" spans="1:32" x14ac:dyDescent="0.15">
      <c r="Y76" s="29" t="s">
        <v>333</v>
      </c>
      <c r="Z76" s="29" t="s">
        <v>462</v>
      </c>
    </row>
    <row r="77" spans="1:32" x14ac:dyDescent="0.15">
      <c r="Y77" s="29" t="s">
        <v>334</v>
      </c>
      <c r="Z77" s="29" t="s">
        <v>463</v>
      </c>
    </row>
    <row r="78" spans="1:32" x14ac:dyDescent="0.15">
      <c r="Y78" s="29" t="s">
        <v>335</v>
      </c>
      <c r="Z78" s="29" t="s">
        <v>464</v>
      </c>
    </row>
    <row r="79" spans="1:32" x14ac:dyDescent="0.15">
      <c r="Y79" s="29" t="s">
        <v>336</v>
      </c>
      <c r="Z79" s="29" t="s">
        <v>465</v>
      </c>
    </row>
    <row r="80" spans="1:32" x14ac:dyDescent="0.15">
      <c r="Y80" s="29" t="s">
        <v>337</v>
      </c>
      <c r="Z80" s="29" t="s">
        <v>466</v>
      </c>
    </row>
    <row r="81" spans="25:26" x14ac:dyDescent="0.15">
      <c r="Y81" s="29" t="s">
        <v>338</v>
      </c>
      <c r="Z81" s="29" t="s">
        <v>467</v>
      </c>
    </row>
    <row r="82" spans="25:26" x14ac:dyDescent="0.15">
      <c r="Y82" s="29" t="s">
        <v>339</v>
      </c>
      <c r="Z82" s="29" t="s">
        <v>468</v>
      </c>
    </row>
    <row r="83" spans="25:26" x14ac:dyDescent="0.15">
      <c r="Y83" s="29" t="s">
        <v>340</v>
      </c>
      <c r="Z83" s="29" t="s">
        <v>469</v>
      </c>
    </row>
    <row r="84" spans="25:26" x14ac:dyDescent="0.15">
      <c r="Y84" s="29" t="s">
        <v>341</v>
      </c>
      <c r="Z84" s="29" t="s">
        <v>470</v>
      </c>
    </row>
    <row r="85" spans="25:26" x14ac:dyDescent="0.15">
      <c r="Y85" s="29" t="s">
        <v>342</v>
      </c>
      <c r="Z85" s="29" t="s">
        <v>471</v>
      </c>
    </row>
    <row r="86" spans="25:26" x14ac:dyDescent="0.15">
      <c r="Y86" s="29" t="s">
        <v>343</v>
      </c>
      <c r="Z86" s="29" t="s">
        <v>472</v>
      </c>
    </row>
    <row r="87" spans="25:26" x14ac:dyDescent="0.15">
      <c r="Y87" s="29" t="s">
        <v>344</v>
      </c>
      <c r="Z87" s="29" t="s">
        <v>473</v>
      </c>
    </row>
    <row r="88" spans="25:26" x14ac:dyDescent="0.15">
      <c r="Y88" s="29" t="s">
        <v>345</v>
      </c>
      <c r="Z88" s="29" t="s">
        <v>474</v>
      </c>
    </row>
    <row r="89" spans="25:26" x14ac:dyDescent="0.15">
      <c r="Y89" s="29" t="s">
        <v>346</v>
      </c>
      <c r="Z89" s="29" t="s">
        <v>475</v>
      </c>
    </row>
    <row r="90" spans="25:26" x14ac:dyDescent="0.15">
      <c r="Y90" s="29" t="s">
        <v>347</v>
      </c>
      <c r="Z90" s="29" t="s">
        <v>476</v>
      </c>
    </row>
    <row r="91" spans="25:26" x14ac:dyDescent="0.15">
      <c r="Y91" s="29" t="s">
        <v>348</v>
      </c>
      <c r="Z91" s="29" t="s">
        <v>477</v>
      </c>
    </row>
    <row r="92" spans="25:26" x14ac:dyDescent="0.15">
      <c r="Y92" s="29" t="s">
        <v>349</v>
      </c>
      <c r="Z92" s="29" t="s">
        <v>478</v>
      </c>
    </row>
    <row r="93" spans="25:26" x14ac:dyDescent="0.15">
      <c r="Y93" s="29" t="s">
        <v>350</v>
      </c>
      <c r="Z93" s="29" t="s">
        <v>479</v>
      </c>
    </row>
    <row r="94" spans="25:26" x14ac:dyDescent="0.15">
      <c r="Y94" s="29" t="s">
        <v>351</v>
      </c>
      <c r="Z94" s="29" t="s">
        <v>480</v>
      </c>
    </row>
    <row r="95" spans="25:26" x14ac:dyDescent="0.15">
      <c r="Y95" s="29" t="s">
        <v>352</v>
      </c>
      <c r="Z95" s="29" t="s">
        <v>481</v>
      </c>
    </row>
    <row r="96" spans="25:26" x14ac:dyDescent="0.15">
      <c r="Y96" s="29" t="s">
        <v>256</v>
      </c>
      <c r="Z96" s="29" t="s">
        <v>482</v>
      </c>
    </row>
    <row r="97" spans="25:26" x14ac:dyDescent="0.15">
      <c r="Y97" s="29" t="s">
        <v>353</v>
      </c>
      <c r="Z97" s="29" t="s">
        <v>483</v>
      </c>
    </row>
    <row r="98" spans="25:26" x14ac:dyDescent="0.15">
      <c r="Y98" s="29" t="s">
        <v>354</v>
      </c>
      <c r="Z98" s="29" t="s">
        <v>484</v>
      </c>
    </row>
    <row r="99" spans="25:26" x14ac:dyDescent="0.15">
      <c r="Y99" s="29" t="s">
        <v>384</v>
      </c>
      <c r="Z99" s="29" t="s">
        <v>485</v>
      </c>
    </row>
    <row r="100" spans="25:26" x14ac:dyDescent="0.15">
      <c r="Y100" s="29" t="s">
        <v>567</v>
      </c>
      <c r="Z100" s="29"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2022-08-24T16:02:11Z</dcterms:created>
  <dcterms:modified xsi:type="dcterms:W3CDTF">2022-08-25T04:12:43Z</dcterms:modified>
</cp:coreProperties>
</file>