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2" hidden="1">別紙2!$A$1:$AZ$29</definedName>
    <definedName name="_xlnm._FilterDatabase" localSheetId="3" hidden="1">別紙3!$A$2:$BK$62</definedName>
    <definedName name="_xlnm._FilterDatabase" localSheetId="0" hidden="1">補正予算レビューシート!$A$2:$BH$194</definedName>
    <definedName name="_xlnm.Print_Area" localSheetId="2">別紙2!$A$1:$AX$29</definedName>
    <definedName name="_xlnm.Print_Area" localSheetId="3">別紙3!$A$1:$AX$62</definedName>
    <definedName name="_xlnm.Print_Area" localSheetId="0">補正予算レビューシート!$A$1:$AX$194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94" i="13" l="1"/>
  <c r="AY193" i="13"/>
  <c r="AY192" i="13"/>
  <c r="AY191" i="13"/>
  <c r="AY190" i="13"/>
  <c r="AY189" i="13"/>
  <c r="AY188" i="13"/>
  <c r="AY187" i="13"/>
  <c r="AY186" i="13"/>
  <c r="AY185" i="13"/>
  <c r="AY181" i="13"/>
  <c r="AY183" i="13" s="1"/>
  <c r="AY177" i="13"/>
  <c r="AY179" i="13" s="1"/>
  <c r="AY173" i="13"/>
  <c r="AY175" i="13" s="1"/>
  <c r="AY172" i="13"/>
  <c r="AY171" i="13"/>
  <c r="AY170" i="13"/>
  <c r="AY169" i="13"/>
  <c r="AY168" i="13"/>
  <c r="AY167" i="13"/>
  <c r="AY166" i="13"/>
  <c r="AY165" i="13"/>
  <c r="AY164" i="13"/>
  <c r="AY160" i="13"/>
  <c r="AY159" i="13"/>
  <c r="AY158" i="13"/>
  <c r="AY157" i="13"/>
  <c r="AY156" i="13"/>
  <c r="AY152" i="13"/>
  <c r="AY154" i="13" s="1"/>
  <c r="AY151" i="13"/>
  <c r="AY147" i="13"/>
  <c r="AY149" i="13" s="1"/>
  <c r="AY143" i="13"/>
  <c r="AY145" i="13" s="1"/>
  <c r="AY142" i="13"/>
  <c r="AY141" i="13"/>
  <c r="AY140" i="13"/>
  <c r="AY139" i="13"/>
  <c r="AY132" i="13"/>
  <c r="AU131" i="13"/>
  <c r="Y131" i="13"/>
  <c r="AY126" i="13"/>
  <c r="AU125" i="13"/>
  <c r="Y125" i="13"/>
  <c r="AY119" i="13"/>
  <c r="AY125" i="13" s="1"/>
  <c r="AU118" i="13"/>
  <c r="Y118" i="13"/>
  <c r="AY112" i="13"/>
  <c r="AU111" i="13"/>
  <c r="Y111" i="13"/>
  <c r="AW74" i="13"/>
  <c r="AT74" i="13"/>
  <c r="AQ74" i="13"/>
  <c r="AL74" i="13"/>
  <c r="AI74" i="13"/>
  <c r="AF74" i="13"/>
  <c r="Z74" i="13"/>
  <c r="W74" i="13"/>
  <c r="T74" i="13"/>
  <c r="N74" i="13"/>
  <c r="AW73" i="13"/>
  <c r="AT73" i="13"/>
  <c r="AQ73" i="13"/>
  <c r="AL73" i="13"/>
  <c r="AI73" i="13"/>
  <c r="AF73" i="13"/>
  <c r="Z73" i="13"/>
  <c r="W73" i="13"/>
  <c r="T73" i="13"/>
  <c r="N73" i="13"/>
  <c r="K73" i="13"/>
  <c r="H73" i="13"/>
  <c r="AD19" i="13"/>
  <c r="AD21" i="13" s="1"/>
  <c r="W19" i="13"/>
  <c r="W21" i="13" s="1"/>
  <c r="P19" i="13"/>
  <c r="P21" i="13" s="1"/>
  <c r="AV2" i="13"/>
  <c r="AY153" i="13" l="1"/>
  <c r="AY124" i="13"/>
  <c r="AY120" i="13"/>
  <c r="AY174" i="13"/>
  <c r="AY122" i="13"/>
  <c r="AY146" i="13"/>
  <c r="AY184" i="13"/>
  <c r="AY144" i="13"/>
  <c r="AY155" i="13"/>
  <c r="AY176" i="13"/>
  <c r="AY182" i="13"/>
  <c r="AY117" i="13"/>
  <c r="AY115" i="13"/>
  <c r="AY113" i="13"/>
  <c r="AY116" i="13"/>
  <c r="AY118" i="13"/>
  <c r="AY129" i="13"/>
  <c r="AY127" i="13"/>
  <c r="AY130" i="13"/>
  <c r="AY131" i="13"/>
  <c r="AY163" i="13"/>
  <c r="AY161" i="13"/>
  <c r="AY114" i="13"/>
  <c r="AY128" i="13"/>
  <c r="AY150" i="13"/>
  <c r="AY148" i="13"/>
  <c r="AY162" i="13"/>
  <c r="AY180" i="13"/>
  <c r="AY178" i="13"/>
  <c r="AY121" i="13"/>
  <c r="AY123" i="13"/>
  <c r="AY35" i="7" l="1"/>
  <c r="AY37" i="7" s="1"/>
  <c r="AY38" i="7" l="1"/>
  <c r="AY36" i="7"/>
  <c r="AY5" i="7" l="1"/>
  <c r="AY59" i="7" l="1"/>
  <c r="AY55" i="7"/>
  <c r="AY39" i="7"/>
  <c r="AY40" i="7" s="1"/>
  <c r="AY31" i="7"/>
  <c r="AY19" i="7"/>
  <c r="AY18" i="7"/>
  <c r="AY17" i="7"/>
  <c r="AY16" i="7"/>
  <c r="AY15" i="7"/>
  <c r="AY14" i="7"/>
  <c r="AY10" i="7"/>
  <c r="AY11" i="7" s="1"/>
  <c r="AY12" i="7" l="1"/>
  <c r="AY61" i="7" l="1"/>
  <c r="AY62" i="7"/>
  <c r="AY60" i="7"/>
  <c r="AY57" i="7"/>
  <c r="AY58" i="7"/>
  <c r="AY56" i="7"/>
  <c r="AY51" i="7"/>
  <c r="AY53" i="7" s="1"/>
  <c r="AY47" i="7"/>
  <c r="AY49" i="7" s="1"/>
  <c r="AY43" i="7"/>
  <c r="AY45" i="7" s="1"/>
  <c r="AY41" i="7"/>
  <c r="AY42" i="7"/>
  <c r="AY32" i="7"/>
  <c r="AY27" i="7"/>
  <c r="AY28" i="7" s="1"/>
  <c r="AY23" i="7"/>
  <c r="AY24" i="7" s="1"/>
  <c r="AY30" i="7" l="1"/>
  <c r="AY26" i="7"/>
  <c r="AY25" i="7"/>
  <c r="AY29" i="7"/>
  <c r="AY48" i="7"/>
  <c r="AY44" i="7"/>
  <c r="AY54" i="7"/>
  <c r="AY52" i="7"/>
  <c r="AY46" i="7"/>
  <c r="AY50" i="7"/>
  <c r="AY34" i="7"/>
  <c r="AY33" i="7"/>
  <c r="AY21" i="7" l="1"/>
  <c r="AY22" i="7"/>
  <c r="AY20" i="7"/>
  <c r="AY13" i="7"/>
  <c r="AY6" i="7"/>
  <c r="AY7" i="7" s="1"/>
  <c r="AY2" i="7"/>
  <c r="AY4" i="7" s="1"/>
  <c r="AY26" i="6"/>
  <c r="AY22" i="6"/>
  <c r="AY18" i="6"/>
  <c r="AY10" i="6"/>
  <c r="AY6" i="6"/>
  <c r="AY2" i="6"/>
  <c r="AY20" i="6" l="1"/>
  <c r="AY8" i="6"/>
  <c r="AY7" i="6"/>
  <c r="AY21" i="6"/>
  <c r="AY9" i="6"/>
  <c r="AY24" i="6"/>
  <c r="AY19" i="6"/>
  <c r="AY11" i="6"/>
  <c r="AY23" i="6"/>
  <c r="AY28" i="6"/>
  <c r="AY3" i="7"/>
  <c r="AY12" i="6"/>
  <c r="AY13" i="6"/>
  <c r="AY25" i="6"/>
  <c r="AY27" i="6"/>
  <c r="AY29" i="6"/>
  <c r="AY8" i="7"/>
  <c r="AY9" i="7"/>
  <c r="AY16" i="6"/>
  <c r="AY15" i="6"/>
  <c r="AY14" i="6"/>
  <c r="AY4" i="6"/>
  <c r="AY3" i="6"/>
  <c r="AY5" i="6"/>
  <c r="C12" i="4" l="1"/>
  <c r="C23" i="4" l="1"/>
  <c r="AU29" i="6" l="1"/>
  <c r="Y29" i="6"/>
  <c r="AU25" i="6"/>
  <c r="Y25" i="6"/>
  <c r="AU21" i="6"/>
  <c r="Y21" i="6"/>
  <c r="AU16" i="6"/>
  <c r="Y16" i="6"/>
  <c r="Y13" i="6"/>
  <c r="AU13" i="6"/>
  <c r="AU9" i="6"/>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<sst xmlns="http://schemas.openxmlformats.org/spreadsheetml/2006/main" count="1279" uniqueCount="746">
  <si>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</si>
  <si>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</si>
  <si>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</si>
  <si>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</si>
  <si>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</si>
  <si>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</si>
  <si>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</si>
  <si>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</si>
  <si>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</si>
  <si>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</si>
  <si>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</si>
  <si>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</si>
  <si>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</si>
  <si>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</si>
  <si>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</si>
  <si>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</si>
  <si>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</si>
  <si>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</si>
  <si>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</si>
  <si>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</si>
  <si>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</si>
  <si>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</si>
  <si>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</si>
  <si>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</si>
  <si>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</si>
  <si>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</si>
  <si>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</si>
  <si>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</si>
  <si>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</si>
  <si>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</si>
  <si>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</si>
  <si>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</si>
  <si>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</si>
  <si>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</si>
  <si>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</si>
  <si>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</si>
  <si>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</si>
  <si>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</si>
  <si>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</si>
  <si>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</si>
  <si>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</si>
  <si>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</si>
  <si>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</si>
  <si>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</si>
  <si>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</si>
  <si>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</si>
  <si>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</si>
  <si>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</si>
  <si>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</si>
  <si>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</si>
  <si>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</si>
  <si>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</si>
  <si>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</si>
  <si>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</si>
  <si>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</si>
  <si>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</si>
  <si>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</si>
  <si>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</si>
  <si>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</si>
  <si>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</si>
  <si>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</si>
  <si>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</si>
  <si>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</si>
  <si>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</si>
  <si>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</si>
  <si>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</si>
  <si>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</si>
  <si>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</si>
  <si>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</si>
  <si>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</si>
  <si>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</si>
  <si>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</si>
  <si>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</si>
  <si>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</si>
  <si>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</si>
  <si>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</si>
  <si>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</si>
  <si>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</si>
  <si>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</si>
  <si>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</si>
  <si>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</si>
  <si>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</si>
  <si>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</si>
  <si>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</si>
  <si>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</si>
  <si>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</si>
  <si>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</si>
  <si>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</si>
  <si>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</si>
  <si>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</si>
  <si>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</si>
  <si>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</si>
  <si>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</si>
  <si>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</si>
  <si>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</si>
  <si>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</si>
  <si>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</si>
  <si>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</si>
  <si>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</si>
  <si>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</si>
  <si>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</si>
  <si>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</si>
  <si>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</si>
  <si>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</si>
  <si>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</si>
  <si>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</si>
  <si>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</si>
  <si>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</si>
  <si>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</si>
  <si>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</si>
  <si>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</si>
  <si>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</si>
  <si>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</si>
  <si>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</si>
  <si>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</si>
  <si>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</si>
  <si>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</si>
  <si>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</si>
  <si>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</si>
  <si>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</si>
  <si>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</si>
  <si>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</si>
  <si>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</si>
  <si>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</si>
  <si>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</si>
  <si>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</si>
  <si>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</si>
  <si>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</si>
  <si>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</si>
  <si>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</si>
  <si>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</si>
  <si>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</si>
  <si>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</si>
  <si>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</si>
  <si>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</si>
  <si>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</si>
  <si>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</si>
  <si>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</si>
  <si>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</si>
  <si>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</si>
  <si>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</si>
  <si>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</si>
  <si>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</si>
  <si>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</si>
  <si>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</si>
  <si>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</si>
  <si>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</si>
  <si>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</si>
  <si>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</si>
  <si>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</si>
  <si>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</si>
  <si>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</si>
  <si>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</si>
  <si>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</si>
  <si>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</si>
  <si>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</si>
  <si>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</si>
  <si>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</si>
  <si>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</si>
  <si>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</si>
  <si>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</si>
  <si>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</si>
  <si>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</si>
  <si>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</si>
  <si>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</si>
  <si>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</si>
  <si>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</si>
  <si>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</si>
  <si>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</si>
  <si>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</si>
  <si>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</si>
  <si>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</si>
  <si>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</si>
  <si>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</si>
  <si>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</si>
  <si>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</si>
  <si>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</si>
  <si>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</si>
  <si>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</si>
  <si>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</si>
  <si>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</si>
  <si>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</si>
  <si>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</si>
  <si>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</si>
  <si>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</si>
  <si>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</si>
  <si>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</si>
  <si>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</si>
  <si>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</si>
  <si>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</si>
  <si>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</si>
  <si>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</si>
  <si>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</si>
  <si>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</si>
  <si>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</si>
  <si>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</si>
  <si>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</si>
  <si>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</si>
  <si>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</si>
  <si>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</si>
  <si>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</si>
  <si>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</si>
  <si>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</si>
  <si>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</si>
  <si>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</si>
  <si>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</si>
  <si>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</si>
  <si>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</si>
  <si>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</si>
  <si>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</si>
  <si>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</si>
  <si>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</si>
  <si>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</si>
  <si>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</si>
  <si>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</si>
  <si>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</si>
  <si>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</si>
  <si>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</si>
  <si>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</si>
  <si>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</si>
  <si>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</si>
  <si>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</si>
  <si>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</si>
  <si>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</si>
  <si>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</si>
  <si>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</si>
  <si>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</si>
  <si>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</si>
  <si>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</si>
  <si>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</si>
  <si>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</si>
  <si>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</si>
  <si>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</si>
  <si>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</si>
  <si>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</si>
  <si>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</si>
  <si>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</si>
  <si>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</si>
  <si>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</si>
  <si>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</si>
  <si>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</si>
  <si>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</si>
  <si>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</si>
  <si>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</si>
  <si>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</si>
  <si>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</si>
  <si>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</si>
  <si>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</si>
  <si>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</si>
  <si>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</si>
  <si>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</si>
  <si>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</si>
  <si>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</si>
  <si>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</si>
  <si>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</si>
  <si>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</si>
  <si>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</si>
  <si>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</si>
  <si>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</si>
  <si>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</si>
  <si>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</si>
  <si>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</si>
  <si>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</si>
  <si>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</si>
  <si>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</si>
  <si>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</si>
  <si>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</si>
  <si>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</si>
  <si>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</si>
  <si>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</si>
  <si>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</si>
  <si>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</si>
  <si>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</si>
  <si>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</si>
  <si>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</si>
  <si>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</si>
  <si>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</si>
  <si>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</si>
  <si>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</si>
  <si>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</si>
  <si>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</si>
  <si>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</si>
  <si>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</si>
  <si>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</si>
  <si>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</si>
  <si>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</si>
  <si>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</si>
  <si>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</si>
  <si>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</si>
  <si>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</si>
  <si>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</si>
  <si>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</si>
  <si>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</si>
  <si>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</si>
  <si>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</si>
  <si>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</si>
  <si>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</si>
  <si>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</si>
  <si>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</si>
  <si>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</si>
  <si>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</si>
  <si>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</si>
  <si>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</si>
  <si>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</si>
  <si>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</si>
  <si>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</si>
  <si>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</si>
  <si>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</si>
  <si>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</si>
  <si>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</si>
  <si>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</si>
  <si>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</si>
  <si>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</si>
  <si>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</si>
  <si>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</si>
  <si>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</si>
  <si>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</si>
  <si>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</si>
  <si>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</si>
  <si>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</si>
  <si>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</si>
  <si>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</si>
  <si>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</si>
  <si>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</si>
  <si>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</si>
  <si>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</si>
  <si>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</si>
  <si>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</si>
  <si>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</si>
  <si>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</si>
  <si>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</si>
  <si>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</si>
  <si>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</si>
  <si>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</si>
  <si>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</si>
  <si>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</si>
  <si>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</si>
  <si>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</si>
  <si>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</si>
  <si>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</si>
  <si>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</si>
  <si>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</si>
  <si>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</si>
  <si>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</si>
  <si>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</si>
  <si>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</si>
  <si>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</si>
  <si>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</si>
  <si>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</si>
  <si>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</si>
  <si>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</si>
  <si>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</si>
  <si>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</si>
  <si>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</si>
  <si>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</si>
  <si>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</si>
  <si>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</si>
  <si>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</si>
  <si>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</si>
  <si>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</si>
  <si>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</si>
  <si>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</si>
  <si>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</si>
  <si>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</si>
  <si>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</si>
  <si>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</si>
  <si>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</si>
  <si>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</si>
  <si>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</si>
  <si>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</si>
  <si>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</si>
  <si>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</si>
  <si>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</si>
  <si>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</si>
  <si>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</si>
  <si>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</si>
  <si>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</si>
  <si>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</si>
  <si>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</si>
  <si>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</si>
  <si>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</si>
  <si>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</si>
  <si>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</si>
  <si>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</si>
  <si>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</si>
  <si>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</si>
  <si>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</si>
  <si>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</si>
  <si>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</si>
  <si>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</si>
  <si>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</si>
  <si>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</si>
  <si>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</si>
  <si>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</si>
  <si>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</si>
  <si>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</si>
  <si>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</si>
  <si>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</si>
  <si>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</si>
  <si>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</si>
  <si>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</si>
  <si>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</si>
  <si>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</si>
  <si>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</si>
  <si>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</si>
  <si>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</si>
  <si>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</si>
  <si>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</si>
  <si>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</si>
  <si>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</si>
  <si>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</si>
  <si>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</si>
  <si>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</si>
  <si>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</si>
  <si>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</si>
  <si>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</si>
  <si>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</si>
  <si>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</si>
  <si>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</si>
  <si>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</si>
  <si>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</si>
  <si>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</si>
  <si>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</si>
  <si>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</si>
  <si>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</si>
  <si>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</si>
  <si>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</si>
  <si>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</si>
  <si>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</si>
  <si>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</si>
  <si>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</si>
  <si>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</si>
  <si>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</si>
  <si>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</si>
  <si>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</si>
  <si>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</si>
  <si>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</si>
  <si>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</si>
  <si>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</si>
  <si>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</si>
  <si>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</si>
  <si>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</si>
  <si>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</si>
  <si>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</si>
  <si>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</si>
  <si>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</si>
  <si>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</si>
  <si>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</si>
  <si>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</si>
  <si>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</si>
  <si>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</si>
  <si>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</si>
  <si>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</si>
  <si>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</si>
  <si>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</si>
  <si>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</si>
  <si>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</si>
  <si>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</si>
  <si>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</si>
  <si>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</si>
  <si>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</si>
  <si>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</si>
  <si>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</si>
  <si>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</si>
  <si>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</si>
  <si>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</si>
  <si>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</si>
  <si>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</si>
  <si>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</si>
  <si>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</si>
  <si>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</si>
  <si>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</si>
  <si>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</si>
  <si>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</si>
  <si>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</si>
  <si>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</si>
  <si>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</si>
  <si>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</si>
  <si>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</si>
  <si>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</si>
  <si>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</si>
  <si>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</si>
  <si>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</si>
  <si>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</si>
  <si>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</si>
  <si>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</si>
  <si>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</si>
  <si>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</si>
  <si>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</si>
  <si>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</si>
  <si>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</si>
  <si>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</si>
  <si>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</si>
  <si>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</si>
  <si>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</si>
  <si>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</si>
  <si>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</si>
  <si>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</si>
  <si>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</si>
  <si>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</si>
  <si>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</si>
  <si>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</si>
  <si>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</si>
  <si>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</si>
  <si>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</si>
  <si>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</si>
  <si>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</si>
  <si>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</si>
  <si>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</si>
  <si>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</si>
  <si>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</si>
  <si>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</si>
  <si>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</si>
  <si>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</si>
  <si>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</si>
  <si>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</si>
  <si>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</si>
  <si>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</si>
  <si>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</si>
  <si>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</si>
  <si>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</si>
  <si>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</si>
  <si>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</si>
  <si>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</si>
  <si>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</si>
  <si>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</si>
  <si>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</si>
  <si>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</si>
  <si>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</si>
  <si>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</si>
  <si>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</si>
  <si>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</si>
  <si>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</si>
  <si>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</si>
  <si>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</si>
  <si>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</si>
  <si>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</si>
  <si>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</si>
  <si>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</si>
  <si>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</si>
  <si>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</si>
  <si>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</si>
  <si>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</si>
  <si>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</si>
  <si>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</si>
  <si>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</si>
  <si>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</si>
  <si>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</si>
  <si>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</si>
  <si>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</si>
  <si>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</si>
  <si>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</si>
  <si>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</si>
  <si>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</si>
  <si>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</si>
  <si>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</si>
  <si>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</si>
  <si>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</si>
  <si>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</si>
  <si>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</si>
  <si>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</si>
  <si>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</si>
  <si>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</si>
  <si>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</si>
  <si>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</si>
  <si>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</si>
  <si>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</si>
  <si>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</si>
  <si>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</si>
  <si>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</si>
  <si>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</si>
  <si>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</si>
  <si>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</si>
  <si>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</si>
  <si>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</si>
  <si>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中央防災無線網の施設整備及び管理に要する経費</t>
    <phoneticPr fontId="5"/>
  </si>
  <si>
    <t>政策統括官（防災担当）</t>
    <rPh sb="0" eb="2">
      <t>セイサク</t>
    </rPh>
    <rPh sb="2" eb="4">
      <t>トウカツ</t>
    </rPh>
    <rPh sb="4" eb="5">
      <t>カン</t>
    </rPh>
    <rPh sb="6" eb="8">
      <t>ボウサイ</t>
    </rPh>
    <rPh sb="8" eb="10">
      <t>タントウ</t>
    </rPh>
    <phoneticPr fontId="5"/>
  </si>
  <si>
    <t>参事官（災害緊急事態対処担当）</t>
    <rPh sb="0" eb="3">
      <t>サンジカン</t>
    </rPh>
    <rPh sb="4" eb="6">
      <t>サイガイ</t>
    </rPh>
    <rPh sb="6" eb="8">
      <t>キンキュウ</t>
    </rPh>
    <rPh sb="8" eb="10">
      <t>ジタイ</t>
    </rPh>
    <rPh sb="10" eb="12">
      <t>タイショ</t>
    </rPh>
    <rPh sb="12" eb="14">
      <t>タントウ</t>
    </rPh>
    <phoneticPr fontId="5"/>
  </si>
  <si>
    <t>島田　勝則</t>
    <rPh sb="0" eb="2">
      <t>シマダ</t>
    </rPh>
    <rPh sb="3" eb="5">
      <t>カツノリ</t>
    </rPh>
    <phoneticPr fontId="5"/>
  </si>
  <si>
    <t>○</t>
  </si>
  <si>
    <t>災害対策基本法第８条第２項第５号</t>
    <rPh sb="0" eb="2">
      <t>サイガイ</t>
    </rPh>
    <rPh sb="2" eb="4">
      <t>タイサク</t>
    </rPh>
    <rPh sb="4" eb="7">
      <t>キホンホウ</t>
    </rPh>
    <rPh sb="7" eb="8">
      <t>ダイ</t>
    </rPh>
    <rPh sb="9" eb="10">
      <t>ジョウ</t>
    </rPh>
    <rPh sb="10" eb="11">
      <t>ダイ</t>
    </rPh>
    <rPh sb="12" eb="13">
      <t>コウ</t>
    </rPh>
    <rPh sb="13" eb="14">
      <t>ダイ</t>
    </rPh>
    <rPh sb="15" eb="16">
      <t>ゴウ</t>
    </rPh>
    <phoneticPr fontId="5"/>
  </si>
  <si>
    <t>防災基本計画（R3.5.25　中央防災会議）</t>
    <rPh sb="0" eb="2">
      <t>ボウサイ</t>
    </rPh>
    <rPh sb="2" eb="4">
      <t>キホン</t>
    </rPh>
    <rPh sb="4" eb="6">
      <t>ケイカク</t>
    </rPh>
    <rPh sb="15" eb="17">
      <t>チュウオウ</t>
    </rPh>
    <rPh sb="17" eb="19">
      <t>ボウサイ</t>
    </rPh>
    <rPh sb="19" eb="21">
      <t>カイギ</t>
    </rPh>
    <phoneticPr fontId="5"/>
  </si>
  <si>
    <t>災害による被害を最小化するためには、災害発生初動期より、災害の規模、被害の箇所や状況などの迅速な収集と関係機関による共有によって的確な対応を行う必要がある。そのための通信は極めて重要であるが、災害時は公衆通信網に混雑（輻輳）、停電、断線による障害が発生する。中央防災無線網は、地上系無線回線及び衛星通信回線により総理大臣官邸をはじめ防災関係機関間を横断的に接続する情報通信ネットワークであり、ヘリコプター映像の伝送、中央と現地の情報共有等を確実に行うための設備である。</t>
    <phoneticPr fontId="5"/>
  </si>
  <si>
    <t>　中央防災無線網は、指定行政機関等30機関（39箇所）、地方自治体47都道府県5政令市（56箇所）、指定公共機関71機関（76箇所）の合計153機関（171箇所）を接続しているほか、緊急時に臨時的な通信拠点を設営することにより全国をカバーしている。信頼性と経済性の観点から、首都圏では地上系通信、遠隔地の指定公共機関は衛星系通信を採用し、その他道府県については他省庁の通信回線を活用して横断的なネットワークを構築してきた。災害時には実動５省庁（警察庁、消防庁、国土交通省、海上保安庁、防衛省）のヘリコプター映像による発災状況の把握、関係機関との電話・ＦＡＸによる緊急連絡、関係省庁連絡会議や現地対策会議に利用している。</t>
    <phoneticPr fontId="5"/>
  </si>
  <si>
    <t>-</t>
  </si>
  <si>
    <t>無線通信機器等整備費</t>
    <rPh sb="0" eb="2">
      <t>ムセン</t>
    </rPh>
    <rPh sb="2" eb="4">
      <t>ツウシン</t>
    </rPh>
    <rPh sb="4" eb="6">
      <t>キキ</t>
    </rPh>
    <rPh sb="6" eb="7">
      <t>トウ</t>
    </rPh>
    <rPh sb="7" eb="10">
      <t>セイビヒ</t>
    </rPh>
    <phoneticPr fontId="5"/>
  </si>
  <si>
    <t>中央防災無線網は、地上系無線回線及び衛星通信回線により総理大臣官邸をはじめ防災関係機関間を横断的に接続する情報通信ネットワークであり、ヘリコプター映像の伝送、中央と現地の情報共有等を確実に行うための設備であり、災害時には実動５省庁（警察庁、消防庁、国土交通省、海上保安庁、防衛省）のヘリコプター映像による発災状況の把握、関係機関との電話・ＦＡＸによる緊急連絡、関係省庁連絡会議や現地対策会議に利用している。</t>
    <phoneticPr fontId="5"/>
  </si>
  <si>
    <t>設備の整備数の見込みは立てられないため、実績のみ記載。</t>
    <phoneticPr fontId="5"/>
  </si>
  <si>
    <t>中央防災無線網の多重無線装置、移動通信設備及び衛星通信設備の設備数</t>
    <phoneticPr fontId="5"/>
  </si>
  <si>
    <t>箇所</t>
  </si>
  <si>
    <t>中央防災無線の管理に要する費用/設備台数　　　　　　　　　　　　　　</t>
    <rPh sb="0" eb="2">
      <t>チュウオウ</t>
    </rPh>
    <rPh sb="2" eb="4">
      <t>ボウサイ</t>
    </rPh>
    <rPh sb="4" eb="6">
      <t>ムセン</t>
    </rPh>
    <rPh sb="7" eb="9">
      <t>カンリ</t>
    </rPh>
    <rPh sb="10" eb="11">
      <t>ヨウ</t>
    </rPh>
    <rPh sb="13" eb="15">
      <t>ヒヨウ</t>
    </rPh>
    <rPh sb="16" eb="18">
      <t>セツビ</t>
    </rPh>
    <rPh sb="18" eb="20">
      <t>ダイスウ</t>
    </rPh>
    <phoneticPr fontId="5"/>
  </si>
  <si>
    <t>千円</t>
    <rPh sb="0" eb="2">
      <t>センエン</t>
    </rPh>
    <phoneticPr fontId="5"/>
  </si>
  <si>
    <t>　契約(予算額）/設置台数</t>
    <rPh sb="1" eb="3">
      <t>ケイヤク</t>
    </rPh>
    <rPh sb="4" eb="6">
      <t>ヨサン</t>
    </rPh>
    <rPh sb="6" eb="7">
      <t>ガク</t>
    </rPh>
    <rPh sb="9" eb="11">
      <t>セッチ</t>
    </rPh>
    <rPh sb="11" eb="13">
      <t>ダイスウ</t>
    </rPh>
    <phoneticPr fontId="5"/>
  </si>
  <si>
    <t>1185724/350</t>
    <phoneticPr fontId="5"/>
  </si>
  <si>
    <t>835984/351</t>
    <phoneticPr fontId="5"/>
  </si>
  <si>
    <t>1050911/356</t>
    <phoneticPr fontId="5"/>
  </si>
  <si>
    <t>987250/356</t>
    <phoneticPr fontId="5"/>
  </si>
  <si>
    <t>令和6年度に指定行政機関、都道府県、指定公共機関の中央防災無線網設備の整備箇所を185箇所まで引き上げる。</t>
    <phoneticPr fontId="5"/>
  </si>
  <si>
    <t>中央防災無線網設備の整備箇所数</t>
    <phoneticPr fontId="5"/>
  </si>
  <si>
    <t>-</t>
    <phoneticPr fontId="5"/>
  </si>
  <si>
    <t>多発する災害に対処するためのものでニーズが高い事業である。</t>
    <rPh sb="23" eb="25">
      <t>ジギョウ</t>
    </rPh>
    <phoneticPr fontId="5"/>
  </si>
  <si>
    <t>国の災害対策と一体となる通信網の整備・運用が必要である。</t>
    <phoneticPr fontId="5"/>
  </si>
  <si>
    <t>災害対策上重要な通信を確保するため優先度が高い事業である。</t>
    <phoneticPr fontId="5"/>
  </si>
  <si>
    <t>一般競争入札を基本とし、入札参加要件緩和に努めているところである。
一部、真にやむを得ないものについて、競争性のない随意契約となったものがある。</t>
    <phoneticPr fontId="5"/>
  </si>
  <si>
    <t>有</t>
  </si>
  <si>
    <t>‐</t>
  </si>
  <si>
    <t>年度による大幅な変動が無く妥当な水準である。</t>
    <phoneticPr fontId="5"/>
  </si>
  <si>
    <t>設備整備費用と設備維持費用に限定されており妥当である。</t>
    <phoneticPr fontId="5"/>
  </si>
  <si>
    <t>ＩＰ技術などの情報通信分野で主流となっている技術仕様の導入によりコストの抑制を図ったものである。</t>
    <phoneticPr fontId="5"/>
  </si>
  <si>
    <t>新たな指定機関等との協議、設備設置設計を実施している。</t>
    <phoneticPr fontId="5"/>
  </si>
  <si>
    <t>見合ったものである。</t>
    <phoneticPr fontId="5"/>
  </si>
  <si>
    <t>令和2年7月豪雨、12月北陸豪雪、R3.3宮城県沖地震、R4.3福島県沖地震等の災害対応で活用。</t>
    <rPh sb="32" eb="35">
      <t>フクシマケン</t>
    </rPh>
    <rPh sb="35" eb="36">
      <t>オキ</t>
    </rPh>
    <rPh sb="36" eb="38">
      <t>ジシン</t>
    </rPh>
    <phoneticPr fontId="5"/>
  </si>
  <si>
    <t>0056</t>
    <phoneticPr fontId="5"/>
  </si>
  <si>
    <t>0060,0078</t>
    <phoneticPr fontId="5"/>
  </si>
  <si>
    <t>0136</t>
    <phoneticPr fontId="5"/>
  </si>
  <si>
    <t>0134</t>
    <phoneticPr fontId="5"/>
  </si>
  <si>
    <t>0149</t>
    <phoneticPr fontId="5"/>
  </si>
  <si>
    <t>0142</t>
    <phoneticPr fontId="5"/>
  </si>
  <si>
    <t>0148</t>
    <phoneticPr fontId="5"/>
  </si>
  <si>
    <t>0155</t>
    <phoneticPr fontId="5"/>
  </si>
  <si>
    <t>A.日本電気(株)</t>
    <phoneticPr fontId="5"/>
  </si>
  <si>
    <t>B.日本無線(株)</t>
    <rPh sb="2" eb="4">
      <t>ニホン</t>
    </rPh>
    <rPh sb="4" eb="6">
      <t>ムセン</t>
    </rPh>
    <rPh sb="6" eb="9">
      <t>カブ</t>
    </rPh>
    <phoneticPr fontId="5"/>
  </si>
  <si>
    <t>機器費</t>
    <rPh sb="0" eb="2">
      <t>キキ</t>
    </rPh>
    <rPh sb="2" eb="3">
      <t>ヒ</t>
    </rPh>
    <phoneticPr fontId="5"/>
  </si>
  <si>
    <t>ネットワーク機器等の製作</t>
    <rPh sb="6" eb="8">
      <t>キキ</t>
    </rPh>
    <rPh sb="8" eb="9">
      <t>トウ</t>
    </rPh>
    <rPh sb="10" eb="12">
      <t>セイサク</t>
    </rPh>
    <phoneticPr fontId="5"/>
  </si>
  <si>
    <t>衛星通信設備等の製造</t>
    <rPh sb="0" eb="2">
      <t>エイセイ</t>
    </rPh>
    <rPh sb="2" eb="4">
      <t>ツウシン</t>
    </rPh>
    <rPh sb="4" eb="6">
      <t>セツビ</t>
    </rPh>
    <rPh sb="6" eb="7">
      <t>トウ</t>
    </rPh>
    <rPh sb="8" eb="10">
      <t>セイゾウ</t>
    </rPh>
    <phoneticPr fontId="5"/>
  </si>
  <si>
    <t>工事費</t>
    <rPh sb="0" eb="3">
      <t>コウジヒ</t>
    </rPh>
    <phoneticPr fontId="5"/>
  </si>
  <si>
    <t>機器設置、多重無線装置修繕、配管配線工事</t>
    <rPh sb="0" eb="2">
      <t>キキ</t>
    </rPh>
    <rPh sb="2" eb="4">
      <t>セッチ</t>
    </rPh>
    <rPh sb="5" eb="7">
      <t>タジュウ</t>
    </rPh>
    <rPh sb="7" eb="9">
      <t>ムセン</t>
    </rPh>
    <rPh sb="9" eb="11">
      <t>ソウチ</t>
    </rPh>
    <rPh sb="11" eb="13">
      <t>シュウゼン</t>
    </rPh>
    <rPh sb="14" eb="16">
      <t>ハイカン</t>
    </rPh>
    <rPh sb="16" eb="18">
      <t>ハイセン</t>
    </rPh>
    <rPh sb="18" eb="20">
      <t>コウジ</t>
    </rPh>
    <phoneticPr fontId="5"/>
  </si>
  <si>
    <t>各機器設置、配管配線工事</t>
    <rPh sb="0" eb="1">
      <t>カク</t>
    </rPh>
    <rPh sb="1" eb="3">
      <t>キキ</t>
    </rPh>
    <rPh sb="3" eb="5">
      <t>セッチ</t>
    </rPh>
    <rPh sb="6" eb="8">
      <t>ハイカン</t>
    </rPh>
    <rPh sb="8" eb="10">
      <t>ハイセン</t>
    </rPh>
    <rPh sb="10" eb="12">
      <t>コウジ</t>
    </rPh>
    <phoneticPr fontId="5"/>
  </si>
  <si>
    <t>間接経費</t>
    <rPh sb="0" eb="2">
      <t>カンセツ</t>
    </rPh>
    <rPh sb="2" eb="4">
      <t>ケイヒ</t>
    </rPh>
    <phoneticPr fontId="5"/>
  </si>
  <si>
    <t>一般管理費等</t>
    <rPh sb="0" eb="2">
      <t>イッパン</t>
    </rPh>
    <rPh sb="2" eb="5">
      <t>カンリヒ</t>
    </rPh>
    <rPh sb="5" eb="6">
      <t>トウ</t>
    </rPh>
    <phoneticPr fontId="5"/>
  </si>
  <si>
    <t>消費税</t>
    <rPh sb="0" eb="3">
      <t>ショウヒゼイ</t>
    </rPh>
    <phoneticPr fontId="5"/>
  </si>
  <si>
    <t>C.ＯＫＩクロステック(株)</t>
    <rPh sb="11" eb="14">
      <t>カブ</t>
    </rPh>
    <phoneticPr fontId="5"/>
  </si>
  <si>
    <t>D.(株)ケーネス</t>
    <rPh sb="2" eb="5">
      <t>カブ</t>
    </rPh>
    <phoneticPr fontId="5"/>
  </si>
  <si>
    <t>電話交換機改造、電話機等</t>
    <rPh sb="0" eb="2">
      <t>デンワ</t>
    </rPh>
    <rPh sb="2" eb="5">
      <t>コウカンキ</t>
    </rPh>
    <rPh sb="5" eb="7">
      <t>カイゾウ</t>
    </rPh>
    <rPh sb="8" eb="11">
      <t>デンワキ</t>
    </rPh>
    <rPh sb="11" eb="12">
      <t>トウ</t>
    </rPh>
    <phoneticPr fontId="5"/>
  </si>
  <si>
    <t>人件費</t>
    <phoneticPr fontId="5"/>
  </si>
  <si>
    <t>点検・運転監視業務従事技術者の労務費</t>
    <phoneticPr fontId="5"/>
  </si>
  <si>
    <t>電話機設置、移設、配線工事</t>
    <rPh sb="0" eb="3">
      <t>デンワキ</t>
    </rPh>
    <rPh sb="3" eb="5">
      <t>セッチ</t>
    </rPh>
    <rPh sb="6" eb="8">
      <t>イセツ</t>
    </rPh>
    <rPh sb="9" eb="11">
      <t>ハイセン</t>
    </rPh>
    <rPh sb="11" eb="13">
      <t>コウジ</t>
    </rPh>
    <phoneticPr fontId="5"/>
  </si>
  <si>
    <t>間接経費</t>
    <phoneticPr fontId="5"/>
  </si>
  <si>
    <t>諸経費</t>
    <phoneticPr fontId="5"/>
  </si>
  <si>
    <t>直接経費</t>
    <phoneticPr fontId="5"/>
  </si>
  <si>
    <t>技術経費、旅費交通費、安全費等</t>
    <phoneticPr fontId="5"/>
  </si>
  <si>
    <t>その他</t>
    <phoneticPr fontId="5"/>
  </si>
  <si>
    <t>消費税</t>
    <phoneticPr fontId="5"/>
  </si>
  <si>
    <t>E.日本電気(株)</t>
    <rPh sb="2" eb="4">
      <t>ニホン</t>
    </rPh>
    <rPh sb="4" eb="6">
      <t>デンキ</t>
    </rPh>
    <rPh sb="6" eb="9">
      <t>カブ</t>
    </rPh>
    <phoneticPr fontId="5"/>
  </si>
  <si>
    <t>F. (株)ケーネス</t>
    <rPh sb="3" eb="6">
      <t>カブ</t>
    </rPh>
    <phoneticPr fontId="5"/>
  </si>
  <si>
    <t>人件費</t>
    <rPh sb="0" eb="3">
      <t>ジンケンヒ</t>
    </rPh>
    <phoneticPr fontId="5"/>
  </si>
  <si>
    <t>サーバ設定作業</t>
    <rPh sb="3" eb="5">
      <t>セッテイ</t>
    </rPh>
    <rPh sb="5" eb="7">
      <t>サギョウ</t>
    </rPh>
    <phoneticPr fontId="5"/>
  </si>
  <si>
    <t>点検業務従事技術者の労務費</t>
    <phoneticPr fontId="5"/>
  </si>
  <si>
    <t>G.富士テレコム(株)</t>
    <rPh sb="2" eb="4">
      <t>フジ</t>
    </rPh>
    <rPh sb="8" eb="11">
      <t>カブ</t>
    </rPh>
    <phoneticPr fontId="5"/>
  </si>
  <si>
    <t>H.日本電気(株)</t>
    <rPh sb="2" eb="4">
      <t>ニホン</t>
    </rPh>
    <rPh sb="4" eb="6">
      <t>デンキ</t>
    </rPh>
    <rPh sb="6" eb="9">
      <t>カブ</t>
    </rPh>
    <phoneticPr fontId="5"/>
  </si>
  <si>
    <t>ＰＣ等購入</t>
    <rPh sb="2" eb="3">
      <t>トウ</t>
    </rPh>
    <rPh sb="3" eb="5">
      <t>コウニュウ</t>
    </rPh>
    <phoneticPr fontId="5"/>
  </si>
  <si>
    <t>消耗品</t>
    <rPh sb="0" eb="2">
      <t>ショウモウ</t>
    </rPh>
    <rPh sb="2" eb="3">
      <t>ヒン</t>
    </rPh>
    <phoneticPr fontId="5"/>
  </si>
  <si>
    <t>ＦＡＸ用トナー、ドラム購入</t>
    <phoneticPr fontId="5"/>
  </si>
  <si>
    <t>ＰＣ等設定作業</t>
    <rPh sb="2" eb="3">
      <t>トウ</t>
    </rPh>
    <rPh sb="3" eb="5">
      <t>セッテイ</t>
    </rPh>
    <rPh sb="5" eb="7">
      <t>サギョウ</t>
    </rPh>
    <phoneticPr fontId="5"/>
  </si>
  <si>
    <t>☑</t>
  </si>
  <si>
    <t xml:space="preserve">日本電気株式会社 </t>
    <phoneticPr fontId="5"/>
  </si>
  <si>
    <t>令和3年度中央防災無線網通信設備修繕工事</t>
  </si>
  <si>
    <t>一般競争契約(最低価格）</t>
  </si>
  <si>
    <t>令和３年度中央防災無線網情報通信設備更新工事</t>
  </si>
  <si>
    <t xml:space="preserve">株式会社桜電社 </t>
    <phoneticPr fontId="5"/>
  </si>
  <si>
    <t>令和３年度中央防災無線網蓄電池更新工事</t>
  </si>
  <si>
    <t>令和3年度中央防災無線網気象庁回線構築工事</t>
  </si>
  <si>
    <t>一般競争契約
(最低価格）</t>
    <phoneticPr fontId="5"/>
  </si>
  <si>
    <t>株式会社ジーエス・ユアサフィールディングス</t>
    <phoneticPr fontId="5"/>
  </si>
  <si>
    <t>令和3年度中央防災無線網直流電源装置他更新工事</t>
  </si>
  <si>
    <t xml:space="preserve">日本無線株式会社 </t>
    <phoneticPr fontId="5"/>
  </si>
  <si>
    <t>令和3年度中央防災無線網衛星通信装置製造</t>
  </si>
  <si>
    <t>随意契約
（公募）</t>
    <phoneticPr fontId="5"/>
  </si>
  <si>
    <t>ＯＫＩクロステック株式会社</t>
    <phoneticPr fontId="5"/>
  </si>
  <si>
    <t>中央防災無線網電話機増設工事</t>
  </si>
  <si>
    <t>随意契約
（少額）</t>
    <phoneticPr fontId="5"/>
  </si>
  <si>
    <t>中央防災無線網直流電源装置他交換工事</t>
    <rPh sb="16" eb="18">
      <t>コウジ</t>
    </rPh>
    <phoneticPr fontId="5"/>
  </si>
  <si>
    <t xml:space="preserve">株式会社ケーネス </t>
    <phoneticPr fontId="5"/>
  </si>
  <si>
    <t>令和３年度中央防災無線網運転監視・通信設備点検業務</t>
  </si>
  <si>
    <t>一般社団法人建設電気技術協会</t>
    <phoneticPr fontId="5"/>
  </si>
  <si>
    <t>令和３年度中央防災無線網災害現地通信運用支援等業務</t>
  </si>
  <si>
    <t>令和３年度中央防災無線網電源設備点検業務</t>
  </si>
  <si>
    <t>令和３年度中央防災無線網無線局法定検査補助業務</t>
  </si>
  <si>
    <t>株式会社ＨＹＳエンジニアリングサービス</t>
    <phoneticPr fontId="5"/>
  </si>
  <si>
    <t>令和３年度中央防災無線網移動無線電話装置設置作業等業務</t>
  </si>
  <si>
    <t>中央防災無線網映像蓄積サーバ設定変更作業</t>
  </si>
  <si>
    <t>中央防災無線網東京電力局電源設備交換作業</t>
  </si>
  <si>
    <t>中央防災無線網立川内閣府（防災）無停電電源装置修繕作業</t>
  </si>
  <si>
    <t>中央防災無線網原子力規制庁衛星通信設備修繕作業</t>
  </si>
  <si>
    <t>日豊産業株式会社</t>
    <phoneticPr fontId="5"/>
  </si>
  <si>
    <t>産業廃棄物処理（混合廃棄物）</t>
  </si>
  <si>
    <t>東芝ＩＴサービス株式会社</t>
    <phoneticPr fontId="5"/>
  </si>
  <si>
    <t>複合災害連携テレビ会議装置等点検業務</t>
  </si>
  <si>
    <t>産業廃棄物処分（蓄電池）</t>
  </si>
  <si>
    <t>サーバ用ハードディスク購入</t>
  </si>
  <si>
    <t>北海道現地対策本部ＵＰＳバッテリー交換作業</t>
  </si>
  <si>
    <t>中央防災無線網東京都庁多重無線装置修繕作業</t>
  </si>
  <si>
    <t>令和３年度中央防災無線網等設備総合点検業務（総理官邸）</t>
    <rPh sb="0" eb="2">
      <t>レイワ</t>
    </rPh>
    <phoneticPr fontId="5"/>
  </si>
  <si>
    <t xml:space="preserve">富士テレコム株式会社 </t>
    <phoneticPr fontId="5"/>
  </si>
  <si>
    <t>令和3年度災害対策予備施設外情報共有端末購入</t>
  </si>
  <si>
    <t>FAX用トナーユニット27個購入</t>
  </si>
  <si>
    <t>タブレット購入</t>
  </si>
  <si>
    <t>FAXトナー購入</t>
  </si>
  <si>
    <t xml:space="preserve">株式会社中松商会 </t>
    <phoneticPr fontId="5"/>
  </si>
  <si>
    <t>映像伝送機器ほか購入</t>
  </si>
  <si>
    <t>多機能電話機購入</t>
  </si>
  <si>
    <t>スイッチングハブ等購入</t>
  </si>
  <si>
    <t>iPad Pro等購入</t>
  </si>
  <si>
    <t>iPad購入</t>
  </si>
  <si>
    <t>I.スカパーＪSAT(株)</t>
    <phoneticPr fontId="5"/>
  </si>
  <si>
    <t>J.JSAT MOBILE Communications(株)</t>
    <phoneticPr fontId="5"/>
  </si>
  <si>
    <t>通信料</t>
    <rPh sb="0" eb="2">
      <t>ツウシン</t>
    </rPh>
    <rPh sb="2" eb="3">
      <t>リョウ</t>
    </rPh>
    <phoneticPr fontId="5"/>
  </si>
  <si>
    <t>衛星通信サービスの使用料</t>
    <rPh sb="0" eb="2">
      <t>エイセイ</t>
    </rPh>
    <rPh sb="2" eb="4">
      <t>ツウシン</t>
    </rPh>
    <rPh sb="9" eb="12">
      <t>シヨウリョウ</t>
    </rPh>
    <phoneticPr fontId="5"/>
  </si>
  <si>
    <t>K.NECキャピタルソリューション(株)</t>
    <rPh sb="17" eb="20">
      <t>カブ</t>
    </rPh>
    <phoneticPr fontId="5"/>
  </si>
  <si>
    <t>L.(株)ケーネス</t>
    <phoneticPr fontId="5"/>
  </si>
  <si>
    <t>賃貸借費</t>
  </si>
  <si>
    <t>模写電送装置209台</t>
    <phoneticPr fontId="5"/>
  </si>
  <si>
    <t>人件費</t>
  </si>
  <si>
    <t>点検に要する費用</t>
  </si>
  <si>
    <t>M.電通設備(株)</t>
    <phoneticPr fontId="5"/>
  </si>
  <si>
    <t>N.(株)ケーネス</t>
    <rPh sb="2" eb="5">
      <t>カブ</t>
    </rPh>
    <phoneticPr fontId="5"/>
  </si>
  <si>
    <t>O.(株)ケーネス</t>
    <rPh sb="2" eb="5">
      <t>カブ</t>
    </rPh>
    <phoneticPr fontId="5"/>
  </si>
  <si>
    <t>P.(株)ケーネス</t>
    <rPh sb="2" eb="5">
      <t>カブ</t>
    </rPh>
    <phoneticPr fontId="5"/>
  </si>
  <si>
    <t>Q.朝日電気工業(株)</t>
    <rPh sb="2" eb="4">
      <t>アサヒ</t>
    </rPh>
    <rPh sb="4" eb="6">
      <t>デンキ</t>
    </rPh>
    <rPh sb="6" eb="8">
      <t>コウギョウ</t>
    </rPh>
    <rPh sb="8" eb="11">
      <t>カブ</t>
    </rPh>
    <phoneticPr fontId="5"/>
  </si>
  <si>
    <t>R.(株)ケーネス</t>
    <rPh sb="2" eb="5">
      <t>カブ</t>
    </rPh>
    <phoneticPr fontId="5"/>
  </si>
  <si>
    <t>S.(株)ケーネス</t>
    <rPh sb="2" eb="5">
      <t>カブ</t>
    </rPh>
    <phoneticPr fontId="5"/>
  </si>
  <si>
    <t>T.(株)ケーネス</t>
    <rPh sb="2" eb="5">
      <t>カブ</t>
    </rPh>
    <phoneticPr fontId="5"/>
  </si>
  <si>
    <t>点検に要する費用</t>
    <rPh sb="0" eb="2">
      <t>テンケン</t>
    </rPh>
    <rPh sb="3" eb="4">
      <t>ヨウ</t>
    </rPh>
    <rPh sb="6" eb="8">
      <t>ヒヨウ</t>
    </rPh>
    <phoneticPr fontId="5"/>
  </si>
  <si>
    <t>U.(株)ケーネス</t>
    <rPh sb="2" eb="5">
      <t>カブ</t>
    </rPh>
    <phoneticPr fontId="5"/>
  </si>
  <si>
    <t>V.(株)トミレディオ</t>
    <phoneticPr fontId="5"/>
  </si>
  <si>
    <t xml:space="preserve">スカパーＪＳＡＴ株式会社 </t>
    <phoneticPr fontId="5"/>
  </si>
  <si>
    <t>令和３年度中央防災無線網用衛星通信帯域提供業務</t>
  </si>
  <si>
    <t xml:space="preserve">ソフトバンク株式会社 </t>
  </si>
  <si>
    <t>中央防災無線網広域イーサネット回線（気象庁）の賃貸借等</t>
  </si>
  <si>
    <t xml:space="preserve">ＪＳＡＴ　ＭＯＢＩＬＥ　Ｃｏｍｍｕｎｉｃａｔｉｏｎｓ株式会社 </t>
    <phoneticPr fontId="5"/>
  </si>
  <si>
    <t>令和3年度インマルサットＢＧＡＮ衛星通信サービス提供業務</t>
    <phoneticPr fontId="5"/>
  </si>
  <si>
    <t>ＮＥＣキャピタルソリューション株式会社</t>
    <phoneticPr fontId="5"/>
  </si>
  <si>
    <t>中央防災無線網模写伝送装置(２０９台）賃貸借</t>
    <rPh sb="0" eb="2">
      <t>チュウオウ</t>
    </rPh>
    <rPh sb="7" eb="9">
      <t>モシャ</t>
    </rPh>
    <rPh sb="9" eb="11">
      <t>デンソウ</t>
    </rPh>
    <rPh sb="11" eb="13">
      <t>ソウチ</t>
    </rPh>
    <rPh sb="17" eb="18">
      <t>ダイ</t>
    </rPh>
    <rPh sb="19" eb="22">
      <t>チンタイシャク</t>
    </rPh>
    <phoneticPr fontId="5"/>
  </si>
  <si>
    <t xml:space="preserve">ソフトバンク株式会社 </t>
    <phoneticPr fontId="5"/>
  </si>
  <si>
    <t>中央防災無線網広域イーサネット回線の賃貸借等</t>
  </si>
  <si>
    <t>中央防災無線網インターネット接続サービス等の提供業務</t>
  </si>
  <si>
    <t>中央防災無線網広域イーサネット回線（現地対策本部）の賃貸借</t>
  </si>
  <si>
    <t>中央防災無線網広域イーサネット回線（札幌・熊本）の賃貸借等</t>
    <rPh sb="18" eb="20">
      <t>サッポロ</t>
    </rPh>
    <rPh sb="21" eb="23">
      <t>クマモト</t>
    </rPh>
    <phoneticPr fontId="5"/>
  </si>
  <si>
    <t>中央防災無線網広域イーサネット回線（仙台）の賃貸借等</t>
    <rPh sb="18" eb="20">
      <t>センダイ</t>
    </rPh>
    <phoneticPr fontId="5"/>
  </si>
  <si>
    <t xml:space="preserve">株式会社ケーネス </t>
  </si>
  <si>
    <t>通信設備の点検（国土交通省等の回線利用に係る支出委任）</t>
    <phoneticPr fontId="5"/>
  </si>
  <si>
    <t xml:space="preserve">電通設備株式会社 </t>
    <phoneticPr fontId="5"/>
  </si>
  <si>
    <t>朝日電気工業株式会社</t>
    <phoneticPr fontId="5"/>
  </si>
  <si>
    <t xml:space="preserve">株式会社トミレディオ </t>
    <phoneticPr fontId="5"/>
  </si>
  <si>
    <t>FAXトナー購入</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</si>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</sst>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0" fontId="0" fillId="0" borderId="24" xfId="0" applyNumberFormat="1" applyFont="1" applyFill="1" applyBorder="1" applyProtection="1">
      <alignment vertical="center"/>
      <protection locked="0"/>
    </xf>
    <xf numFmtId="10" fontId="0" fillId="0" borderId="25" xfId="0" applyNumberFormat="1" applyFont="1" applyFill="1" applyBorder="1" applyProtection="1">
      <alignment vertical="center"/>
      <protection locked="0"/>
    </xf>
    <xf numFmtId="10" fontId="0" fillId="0" borderId="26" xfId="0" applyNumberFormat="1" applyFont="1" applyFill="1" applyBorder="1" applyProtection="1">
      <alignment vertical="center"/>
      <protection locked="0"/>
    </xf>
    <xf numFmtId="0" fontId="0" fillId="0" borderId="24" xfId="0" applyFont="1" applyFill="1" applyBorder="1" applyProtection="1">
      <alignment vertical="center"/>
      <protection locked="0"/>
    </xf>
    <xf numFmtId="0" fontId="0" fillId="0" borderId="25" xfId="0" applyFont="1" applyFill="1" applyBorder="1" applyProtection="1">
      <alignment vertical="center"/>
      <protection locked="0"/>
    </xf>
    <xf numFmtId="0" fontId="0" fillId="0" borderId="26" xfId="0" applyFont="1" applyFill="1" applyBorder="1" applyProtection="1">
      <alignment vertical="center"/>
      <protection locked="0"/>
    </xf>
    <xf numFmtId="0" fontId="0" fillId="0" borderId="24"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4" fillId="0" borderId="66" xfId="0" applyFont="1" applyFill="1" applyBorder="1" applyAlignment="1" applyProtection="1">
      <alignment vertical="center" wrapText="1"/>
      <protection locked="0"/>
    </xf>
    <xf numFmtId="0" fontId="4" fillId="0" borderId="67" xfId="0" applyFont="1" applyFill="1" applyBorder="1" applyAlignment="1" applyProtection="1">
      <alignment vertical="center" wrapText="1"/>
      <protection locked="0"/>
    </xf>
    <xf numFmtId="0" fontId="4" fillId="0" borderId="87" xfId="0" applyFont="1" applyFill="1" applyBorder="1" applyAlignment="1" applyProtection="1">
      <alignment vertical="center" wrapText="1"/>
      <protection locked="0"/>
    </xf>
    <xf numFmtId="183" fontId="4" fillId="0" borderId="66" xfId="0" applyNumberFormat="1" applyFont="1" applyFill="1" applyBorder="1" applyAlignment="1" applyProtection="1">
      <alignment vertical="center" shrinkToFit="1"/>
      <protection locked="0"/>
    </xf>
    <xf numFmtId="183" fontId="4" fillId="0" borderId="67" xfId="0" applyNumberFormat="1" applyFont="1" applyFill="1" applyBorder="1" applyAlignment="1" applyProtection="1">
      <alignment vertical="center" shrinkToFit="1"/>
      <protection locked="0"/>
    </xf>
    <xf numFmtId="183" fontId="4" fillId="0" borderId="87" xfId="0" applyNumberFormat="1" applyFont="1" applyFill="1" applyBorder="1" applyAlignment="1" applyProtection="1">
      <alignment vertical="center" shrinkToFit="1"/>
      <protection locked="0"/>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4" fillId="0" borderId="24"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183" fontId="4" fillId="0" borderId="24" xfId="0" applyNumberFormat="1" applyFont="1" applyFill="1" applyBorder="1" applyAlignment="1" applyProtection="1">
      <alignment vertical="center" shrinkToFit="1"/>
      <protection locked="0"/>
    </xf>
    <xf numFmtId="183" fontId="4" fillId="0" borderId="25" xfId="0" applyNumberFormat="1" applyFont="1" applyFill="1" applyBorder="1" applyAlignment="1" applyProtection="1">
      <alignment vertical="center" shrinkToFit="1"/>
      <protection locked="0"/>
    </xf>
    <xf numFmtId="183" fontId="4" fillId="0" borderId="26" xfId="0" applyNumberFormat="1" applyFont="1" applyFill="1" applyBorder="1" applyAlignment="1" applyProtection="1">
      <alignment vertical="center" shrinkToFit="1"/>
      <protection locked="0"/>
    </xf>
    <xf numFmtId="0" fontId="4" fillId="0" borderId="66" xfId="0" applyFont="1" applyFill="1" applyBorder="1" applyAlignment="1" applyProtection="1">
      <alignment horizontal="center" vertical="center" wrapText="1"/>
      <protection locked="0"/>
    </xf>
    <xf numFmtId="0" fontId="4" fillId="0" borderId="67"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protection locked="0"/>
    </xf>
    <xf numFmtId="0" fontId="0" fillId="0" borderId="19" xfId="0" applyFont="1" applyFill="1" applyBorder="1" applyProtection="1">
      <alignment vertical="center"/>
      <protection locked="0"/>
    </xf>
    <xf numFmtId="0" fontId="0" fillId="0" borderId="20" xfId="0" applyFont="1" applyFill="1" applyBorder="1" applyProtection="1">
      <alignment vertical="center"/>
      <protection locked="0"/>
    </xf>
    <xf numFmtId="0" fontId="0" fillId="0" borderId="63" xfId="0" applyFont="1" applyFill="1" applyBorder="1" applyProtection="1">
      <alignment vertical="center"/>
      <protection locked="0"/>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63" xfId="0" applyFont="1" applyFill="1" applyBorder="1" applyAlignment="1" applyProtection="1">
      <alignment horizontal="center" vertical="center" wrapText="1"/>
      <protection locked="0"/>
    </xf>
    <xf numFmtId="0" fontId="0" fillId="0" borderId="66" xfId="0" applyFont="1" applyFill="1" applyBorder="1" applyProtection="1">
      <alignment vertical="center"/>
      <protection locked="0"/>
    </xf>
    <xf numFmtId="0" fontId="0" fillId="0" borderId="67" xfId="0" applyFont="1" applyFill="1" applyBorder="1" applyProtection="1">
      <alignment vertical="center"/>
      <protection locked="0"/>
    </xf>
    <xf numFmtId="0" fontId="0" fillId="0" borderId="87" xfId="0" applyFont="1" applyFill="1" applyBorder="1" applyProtection="1">
      <alignmen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protection locked="0"/>
    </xf>
    <xf numFmtId="0" fontId="0" fillId="0" borderId="87" xfId="0" applyFont="1" applyFill="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30" xfId="0"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30"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3" xfId="0" applyFont="1" applyFill="1" applyBorder="1" applyAlignment="1">
      <alignment vertical="center" wrapText="1"/>
    </xf>
    <xf numFmtId="0" fontId="0" fillId="5" borderId="100" xfId="0" applyFont="1" applyFill="1" applyBorder="1" applyAlignment="1">
      <alignment vertical="center" wrapText="1"/>
    </xf>
    <xf numFmtId="0" fontId="0" fillId="5" borderId="11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1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3" xfId="3" applyFont="1" applyFill="1" applyBorder="1" applyAlignment="1" applyProtection="1">
      <alignment horizontal="center" vertical="center" wrapText="1"/>
    </xf>
    <xf numFmtId="0" fontId="0" fillId="2" borderId="116" xfId="0" applyFont="1" applyFill="1" applyBorder="1" applyAlignment="1">
      <alignment horizontal="center" vertical="center"/>
    </xf>
    <xf numFmtId="0" fontId="0" fillId="2" borderId="11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11"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0"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22"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4"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09" xfId="0" applyFont="1" applyBorder="1" applyAlignment="1">
      <alignment horizontal="center" vertical="center"/>
    </xf>
    <xf numFmtId="0" fontId="3" fillId="0" borderId="72"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0"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82181</xdr:colOff>
      <xdr:row>76</xdr:row>
      <xdr:rowOff>89651</xdr:rowOff>
    </xdr:from>
    <xdr:to>
      <xdr:col>49</xdr:col>
      <xdr:colOff>403410</xdr:colOff>
      <xdr:row>101</xdr:row>
      <xdr:rowOff>197216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769" y="27820475"/>
          <a:ext cx="8352112" cy="9871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9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9" t="s">
        <v>0</v>
      </c>
      <c r="Y2" s="71"/>
      <c r="Z2" s="48"/>
      <c r="AA2" s="48"/>
      <c r="AB2" s="48"/>
      <c r="AC2" s="48"/>
      <c r="AD2" s="682">
        <v>2022</v>
      </c>
      <c r="AE2" s="682"/>
      <c r="AF2" s="682"/>
      <c r="AG2" s="682"/>
      <c r="AH2" s="682"/>
      <c r="AI2" s="81" t="s">
        <v>264</v>
      </c>
      <c r="AJ2" s="682" t="s">
        <v>573</v>
      </c>
      <c r="AK2" s="682"/>
      <c r="AL2" s="682"/>
      <c r="AM2" s="682"/>
      <c r="AN2" s="81" t="s">
        <v>264</v>
      </c>
      <c r="AO2" s="682">
        <v>21</v>
      </c>
      <c r="AP2" s="682"/>
      <c r="AQ2" s="682"/>
      <c r="AR2" s="82" t="s">
        <v>264</v>
      </c>
      <c r="AS2" s="683">
        <v>189</v>
      </c>
      <c r="AT2" s="683"/>
      <c r="AU2" s="683"/>
      <c r="AV2" s="81" t="str">
        <f>IF(AW2="","","-")</f>
        <v/>
      </c>
      <c r="AW2" s="684"/>
      <c r="AX2" s="684"/>
    </row>
    <row r="3" spans="1:50" ht="21" customHeight="1" thickBot="1" x14ac:dyDescent="0.2">
      <c r="A3" s="685" t="s">
        <v>571</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22" t="s">
        <v>53</v>
      </c>
      <c r="AJ3" s="687" t="s">
        <v>574</v>
      </c>
      <c r="AK3" s="687"/>
      <c r="AL3" s="687"/>
      <c r="AM3" s="687"/>
      <c r="AN3" s="687"/>
      <c r="AO3" s="687"/>
      <c r="AP3" s="687"/>
      <c r="AQ3" s="687"/>
      <c r="AR3" s="687"/>
      <c r="AS3" s="687"/>
      <c r="AT3" s="687"/>
      <c r="AU3" s="687"/>
      <c r="AV3" s="687"/>
      <c r="AW3" s="687"/>
      <c r="AX3" s="23" t="s">
        <v>54</v>
      </c>
    </row>
    <row r="4" spans="1:50" ht="24.75" customHeight="1" x14ac:dyDescent="0.15">
      <c r="A4" s="657" t="s">
        <v>23</v>
      </c>
      <c r="B4" s="658"/>
      <c r="C4" s="658"/>
      <c r="D4" s="658"/>
      <c r="E4" s="658"/>
      <c r="F4" s="658"/>
      <c r="G4" s="659" t="s">
        <v>575</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576</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56</v>
      </c>
      <c r="B5" s="670"/>
      <c r="C5" s="670"/>
      <c r="D5" s="670"/>
      <c r="E5" s="670"/>
      <c r="F5" s="671"/>
      <c r="G5" s="672" t="s">
        <v>344</v>
      </c>
      <c r="H5" s="673"/>
      <c r="I5" s="673"/>
      <c r="J5" s="673"/>
      <c r="K5" s="673"/>
      <c r="L5" s="673"/>
      <c r="M5" s="674" t="s">
        <v>55</v>
      </c>
      <c r="N5" s="675"/>
      <c r="O5" s="675"/>
      <c r="P5" s="675"/>
      <c r="Q5" s="675"/>
      <c r="R5" s="676"/>
      <c r="S5" s="677" t="s">
        <v>59</v>
      </c>
      <c r="T5" s="673"/>
      <c r="U5" s="673"/>
      <c r="V5" s="673"/>
      <c r="W5" s="673"/>
      <c r="X5" s="678"/>
      <c r="Y5" s="679" t="s">
        <v>3</v>
      </c>
      <c r="Z5" s="680"/>
      <c r="AA5" s="680"/>
      <c r="AB5" s="680"/>
      <c r="AC5" s="680"/>
      <c r="AD5" s="681"/>
      <c r="AE5" s="639" t="s">
        <v>577</v>
      </c>
      <c r="AF5" s="639"/>
      <c r="AG5" s="639"/>
      <c r="AH5" s="639"/>
      <c r="AI5" s="639"/>
      <c r="AJ5" s="639"/>
      <c r="AK5" s="639"/>
      <c r="AL5" s="639"/>
      <c r="AM5" s="639"/>
      <c r="AN5" s="639"/>
      <c r="AO5" s="639"/>
      <c r="AP5" s="640"/>
      <c r="AQ5" s="641" t="s">
        <v>578</v>
      </c>
      <c r="AR5" s="642"/>
      <c r="AS5" s="642"/>
      <c r="AT5" s="642"/>
      <c r="AU5" s="642"/>
      <c r="AV5" s="642"/>
      <c r="AW5" s="642"/>
      <c r="AX5" s="643"/>
    </row>
    <row r="6" spans="1:50" ht="39" customHeight="1" x14ac:dyDescent="0.15">
      <c r="A6" s="644" t="s">
        <v>4</v>
      </c>
      <c r="B6" s="645"/>
      <c r="C6" s="645"/>
      <c r="D6" s="645"/>
      <c r="E6" s="645"/>
      <c r="F6" s="645"/>
      <c r="G6" s="646" t="str">
        <f>入力規則等!F39</f>
        <v>一般会計</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row>
    <row r="7" spans="1:50" ht="49.5" customHeight="1" x14ac:dyDescent="0.15">
      <c r="A7" s="625" t="s">
        <v>20</v>
      </c>
      <c r="B7" s="626"/>
      <c r="C7" s="626"/>
      <c r="D7" s="626"/>
      <c r="E7" s="626"/>
      <c r="F7" s="627"/>
      <c r="G7" s="649" t="s">
        <v>580</v>
      </c>
      <c r="H7" s="650"/>
      <c r="I7" s="650"/>
      <c r="J7" s="650"/>
      <c r="K7" s="650"/>
      <c r="L7" s="650"/>
      <c r="M7" s="650"/>
      <c r="N7" s="650"/>
      <c r="O7" s="650"/>
      <c r="P7" s="650"/>
      <c r="Q7" s="650"/>
      <c r="R7" s="650"/>
      <c r="S7" s="650"/>
      <c r="T7" s="650"/>
      <c r="U7" s="650"/>
      <c r="V7" s="650"/>
      <c r="W7" s="650"/>
      <c r="X7" s="651"/>
      <c r="Y7" s="652" t="s">
        <v>251</v>
      </c>
      <c r="Z7" s="516"/>
      <c r="AA7" s="516"/>
      <c r="AB7" s="516"/>
      <c r="AC7" s="516"/>
      <c r="AD7" s="653"/>
      <c r="AE7" s="654" t="s">
        <v>581</v>
      </c>
      <c r="AF7" s="655"/>
      <c r="AG7" s="655"/>
      <c r="AH7" s="655"/>
      <c r="AI7" s="655"/>
      <c r="AJ7" s="655"/>
      <c r="AK7" s="655"/>
      <c r="AL7" s="655"/>
      <c r="AM7" s="655"/>
      <c r="AN7" s="655"/>
      <c r="AO7" s="655"/>
      <c r="AP7" s="655"/>
      <c r="AQ7" s="655"/>
      <c r="AR7" s="655"/>
      <c r="AS7" s="655"/>
      <c r="AT7" s="655"/>
      <c r="AU7" s="655"/>
      <c r="AV7" s="655"/>
      <c r="AW7" s="655"/>
      <c r="AX7" s="656"/>
    </row>
    <row r="8" spans="1:50" ht="53.25" customHeight="1" x14ac:dyDescent="0.15">
      <c r="A8" s="625" t="s">
        <v>185</v>
      </c>
      <c r="B8" s="626"/>
      <c r="C8" s="626"/>
      <c r="D8" s="626"/>
      <c r="E8" s="626"/>
      <c r="F8" s="627"/>
      <c r="G8" s="628" t="str">
        <f>入力規則等!A27</f>
        <v>国土強靱化施策</v>
      </c>
      <c r="H8" s="629"/>
      <c r="I8" s="629"/>
      <c r="J8" s="629"/>
      <c r="K8" s="629"/>
      <c r="L8" s="629"/>
      <c r="M8" s="629"/>
      <c r="N8" s="629"/>
      <c r="O8" s="629"/>
      <c r="P8" s="629"/>
      <c r="Q8" s="629"/>
      <c r="R8" s="629"/>
      <c r="S8" s="629"/>
      <c r="T8" s="629"/>
      <c r="U8" s="629"/>
      <c r="V8" s="629"/>
      <c r="W8" s="629"/>
      <c r="X8" s="630"/>
      <c r="Y8" s="631" t="s">
        <v>186</v>
      </c>
      <c r="Z8" s="632"/>
      <c r="AA8" s="632"/>
      <c r="AB8" s="632"/>
      <c r="AC8" s="632"/>
      <c r="AD8" s="633"/>
      <c r="AE8" s="634" t="str">
        <f>入力規則等!K13</f>
        <v>その他の事項経費</v>
      </c>
      <c r="AF8" s="629"/>
      <c r="AG8" s="629"/>
      <c r="AH8" s="629"/>
      <c r="AI8" s="629"/>
      <c r="AJ8" s="629"/>
      <c r="AK8" s="629"/>
      <c r="AL8" s="629"/>
      <c r="AM8" s="629"/>
      <c r="AN8" s="629"/>
      <c r="AO8" s="629"/>
      <c r="AP8" s="629"/>
      <c r="AQ8" s="629"/>
      <c r="AR8" s="629"/>
      <c r="AS8" s="629"/>
      <c r="AT8" s="629"/>
      <c r="AU8" s="629"/>
      <c r="AV8" s="629"/>
      <c r="AW8" s="629"/>
      <c r="AX8" s="635"/>
    </row>
    <row r="9" spans="1:50" ht="58.5" customHeight="1" x14ac:dyDescent="0.15">
      <c r="A9" s="620" t="s">
        <v>21</v>
      </c>
      <c r="B9" s="621"/>
      <c r="C9" s="621"/>
      <c r="D9" s="621"/>
      <c r="E9" s="621"/>
      <c r="F9" s="621"/>
      <c r="G9" s="636" t="s">
        <v>582</v>
      </c>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8"/>
    </row>
    <row r="10" spans="1:50" ht="80.25" customHeight="1" x14ac:dyDescent="0.15">
      <c r="A10" s="608" t="s">
        <v>28</v>
      </c>
      <c r="B10" s="609"/>
      <c r="C10" s="609"/>
      <c r="D10" s="609"/>
      <c r="E10" s="609"/>
      <c r="F10" s="609"/>
      <c r="G10" s="610" t="s">
        <v>583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608" t="s">
        <v>5</v>
      </c>
      <c r="B11" s="609"/>
      <c r="C11" s="609"/>
      <c r="D11" s="609"/>
      <c r="E11" s="609"/>
      <c r="F11" s="613"/>
      <c r="G11" s="614" t="str">
        <f>入力規則等!P10</f>
        <v>委託・請負</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6"/>
    </row>
    <row r="12" spans="1:50" ht="21" customHeight="1" x14ac:dyDescent="0.15">
      <c r="A12" s="617" t="s">
        <v>22</v>
      </c>
      <c r="B12" s="618"/>
      <c r="C12" s="618"/>
      <c r="D12" s="618"/>
      <c r="E12" s="618"/>
      <c r="F12" s="619"/>
      <c r="G12" s="623"/>
      <c r="H12" s="624"/>
      <c r="I12" s="624"/>
      <c r="J12" s="624"/>
      <c r="K12" s="624"/>
      <c r="L12" s="624"/>
      <c r="M12" s="624"/>
      <c r="N12" s="624"/>
      <c r="O12" s="624"/>
      <c r="P12" s="424" t="s">
        <v>396</v>
      </c>
      <c r="Q12" s="425"/>
      <c r="R12" s="425"/>
      <c r="S12" s="425"/>
      <c r="T12" s="425"/>
      <c r="U12" s="425"/>
      <c r="V12" s="426"/>
      <c r="W12" s="424" t="s">
        <v>548</v>
      </c>
      <c r="X12" s="425"/>
      <c r="Y12" s="425"/>
      <c r="Z12" s="425"/>
      <c r="AA12" s="425"/>
      <c r="AB12" s="425"/>
      <c r="AC12" s="426"/>
      <c r="AD12" s="424" t="s">
        <v>550</v>
      </c>
      <c r="AE12" s="425"/>
      <c r="AF12" s="425"/>
      <c r="AG12" s="425"/>
      <c r="AH12" s="425"/>
      <c r="AI12" s="425"/>
      <c r="AJ12" s="426"/>
      <c r="AK12" s="424" t="s">
        <v>560</v>
      </c>
      <c r="AL12" s="425"/>
      <c r="AM12" s="425"/>
      <c r="AN12" s="425"/>
      <c r="AO12" s="425"/>
      <c r="AP12" s="425"/>
      <c r="AQ12" s="426"/>
      <c r="AR12" s="394"/>
      <c r="AS12" s="395"/>
      <c r="AT12" s="395"/>
      <c r="AU12" s="395"/>
      <c r="AV12" s="395"/>
      <c r="AW12" s="395"/>
      <c r="AX12" s="571"/>
    </row>
    <row r="13" spans="1:50" ht="21" customHeight="1" x14ac:dyDescent="0.15">
      <c r="A13" s="220"/>
      <c r="B13" s="221"/>
      <c r="C13" s="221"/>
      <c r="D13" s="221"/>
      <c r="E13" s="221"/>
      <c r="F13" s="222"/>
      <c r="G13" s="572" t="s">
        <v>6</v>
      </c>
      <c r="H13" s="573"/>
      <c r="I13" s="579" t="s">
        <v>7</v>
      </c>
      <c r="J13" s="580"/>
      <c r="K13" s="580"/>
      <c r="L13" s="580"/>
      <c r="M13" s="580"/>
      <c r="N13" s="580"/>
      <c r="O13" s="581"/>
      <c r="P13" s="548">
        <v>826.16</v>
      </c>
      <c r="Q13" s="549"/>
      <c r="R13" s="549"/>
      <c r="S13" s="549"/>
      <c r="T13" s="549"/>
      <c r="U13" s="549"/>
      <c r="V13" s="550"/>
      <c r="W13" s="548">
        <v>779.774</v>
      </c>
      <c r="X13" s="549"/>
      <c r="Y13" s="549"/>
      <c r="Z13" s="549"/>
      <c r="AA13" s="549"/>
      <c r="AB13" s="549"/>
      <c r="AC13" s="550"/>
      <c r="AD13" s="96">
        <v>721.89</v>
      </c>
      <c r="AE13" s="97"/>
      <c r="AF13" s="97"/>
      <c r="AG13" s="97"/>
      <c r="AH13" s="97"/>
      <c r="AI13" s="97"/>
      <c r="AJ13" s="98"/>
      <c r="AK13" s="96">
        <v>987.25</v>
      </c>
      <c r="AL13" s="97"/>
      <c r="AM13" s="97"/>
      <c r="AN13" s="97"/>
      <c r="AO13" s="97"/>
      <c r="AP13" s="97"/>
      <c r="AQ13" s="98"/>
      <c r="AR13" s="599"/>
      <c r="AS13" s="600"/>
      <c r="AT13" s="600"/>
      <c r="AU13" s="600"/>
      <c r="AV13" s="600"/>
      <c r="AW13" s="600"/>
      <c r="AX13" s="601"/>
    </row>
    <row r="14" spans="1:50" ht="21" customHeight="1" x14ac:dyDescent="0.15">
      <c r="A14" s="220"/>
      <c r="B14" s="221"/>
      <c r="C14" s="221"/>
      <c r="D14" s="221"/>
      <c r="E14" s="221"/>
      <c r="F14" s="222"/>
      <c r="G14" s="574"/>
      <c r="H14" s="575"/>
      <c r="I14" s="594" t="s">
        <v>8</v>
      </c>
      <c r="J14" s="595"/>
      <c r="K14" s="595"/>
      <c r="L14" s="595"/>
      <c r="M14" s="595"/>
      <c r="N14" s="595"/>
      <c r="O14" s="596"/>
      <c r="P14" s="96">
        <v>56.21</v>
      </c>
      <c r="Q14" s="97"/>
      <c r="R14" s="97"/>
      <c r="S14" s="97"/>
      <c r="T14" s="97"/>
      <c r="U14" s="97"/>
      <c r="V14" s="98"/>
      <c r="W14" s="96">
        <v>329.02100000000002</v>
      </c>
      <c r="X14" s="97"/>
      <c r="Y14" s="97"/>
      <c r="Z14" s="97"/>
      <c r="AA14" s="97"/>
      <c r="AB14" s="97"/>
      <c r="AC14" s="98"/>
      <c r="AD14" s="96" t="s">
        <v>264</v>
      </c>
      <c r="AE14" s="97"/>
      <c r="AF14" s="97"/>
      <c r="AG14" s="97"/>
      <c r="AH14" s="97"/>
      <c r="AI14" s="97"/>
      <c r="AJ14" s="98"/>
      <c r="AK14" s="96">
        <v>89.576999999999998</v>
      </c>
      <c r="AL14" s="97"/>
      <c r="AM14" s="97"/>
      <c r="AN14" s="97"/>
      <c r="AO14" s="97"/>
      <c r="AP14" s="97"/>
      <c r="AQ14" s="98"/>
      <c r="AR14" s="602"/>
      <c r="AS14" s="603"/>
      <c r="AT14" s="603"/>
      <c r="AU14" s="603"/>
      <c r="AV14" s="603"/>
      <c r="AW14" s="603"/>
      <c r="AX14" s="604"/>
    </row>
    <row r="15" spans="1:50" ht="21" customHeight="1" x14ac:dyDescent="0.15">
      <c r="A15" s="220"/>
      <c r="B15" s="221"/>
      <c r="C15" s="221"/>
      <c r="D15" s="221"/>
      <c r="E15" s="221"/>
      <c r="F15" s="222"/>
      <c r="G15" s="576"/>
      <c r="H15" s="575"/>
      <c r="I15" s="582" t="s">
        <v>570</v>
      </c>
      <c r="J15" s="583"/>
      <c r="K15" s="583"/>
      <c r="L15" s="583"/>
      <c r="M15" s="583"/>
      <c r="N15" s="583"/>
      <c r="O15" s="584"/>
      <c r="P15" s="585"/>
      <c r="Q15" s="586"/>
      <c r="R15" s="586"/>
      <c r="S15" s="586"/>
      <c r="T15" s="586"/>
      <c r="U15" s="586"/>
      <c r="V15" s="587"/>
      <c r="W15" s="585"/>
      <c r="X15" s="586"/>
      <c r="Y15" s="586"/>
      <c r="Z15" s="586"/>
      <c r="AA15" s="586"/>
      <c r="AB15" s="586"/>
      <c r="AC15" s="587"/>
      <c r="AD15" s="585"/>
      <c r="AE15" s="586"/>
      <c r="AF15" s="586"/>
      <c r="AG15" s="586"/>
      <c r="AH15" s="586"/>
      <c r="AI15" s="586"/>
      <c r="AJ15" s="587"/>
      <c r="AK15" s="96">
        <v>89.576999999999998</v>
      </c>
      <c r="AL15" s="97"/>
      <c r="AM15" s="97"/>
      <c r="AN15" s="97"/>
      <c r="AO15" s="97"/>
      <c r="AP15" s="97"/>
      <c r="AQ15" s="98"/>
      <c r="AR15" s="602"/>
      <c r="AS15" s="603"/>
      <c r="AT15" s="603"/>
      <c r="AU15" s="603"/>
      <c r="AV15" s="603"/>
      <c r="AW15" s="603"/>
      <c r="AX15" s="604"/>
    </row>
    <row r="16" spans="1:50" ht="21" customHeight="1" x14ac:dyDescent="0.15">
      <c r="A16" s="220"/>
      <c r="B16" s="221"/>
      <c r="C16" s="221"/>
      <c r="D16" s="221"/>
      <c r="E16" s="221"/>
      <c r="F16" s="222"/>
      <c r="G16" s="576"/>
      <c r="H16" s="575"/>
      <c r="I16" s="594" t="s">
        <v>46</v>
      </c>
      <c r="J16" s="597"/>
      <c r="K16" s="597"/>
      <c r="L16" s="597"/>
      <c r="M16" s="597"/>
      <c r="N16" s="597"/>
      <c r="O16" s="598"/>
      <c r="P16" s="96">
        <v>359.56400000000002</v>
      </c>
      <c r="Q16" s="97"/>
      <c r="R16" s="97"/>
      <c r="S16" s="97"/>
      <c r="T16" s="97"/>
      <c r="U16" s="97"/>
      <c r="V16" s="98"/>
      <c r="W16" s="96">
        <v>56.21</v>
      </c>
      <c r="X16" s="97"/>
      <c r="Y16" s="97"/>
      <c r="Z16" s="97"/>
      <c r="AA16" s="97"/>
      <c r="AB16" s="97"/>
      <c r="AC16" s="98"/>
      <c r="AD16" s="96">
        <v>329</v>
      </c>
      <c r="AE16" s="97"/>
      <c r="AF16" s="97"/>
      <c r="AG16" s="97"/>
      <c r="AH16" s="97"/>
      <c r="AI16" s="97"/>
      <c r="AJ16" s="98"/>
      <c r="AK16" s="96" t="s">
        <v>264</v>
      </c>
      <c r="AL16" s="97"/>
      <c r="AM16" s="97"/>
      <c r="AN16" s="97"/>
      <c r="AO16" s="97"/>
      <c r="AP16" s="97"/>
      <c r="AQ16" s="98"/>
      <c r="AR16" s="602"/>
      <c r="AS16" s="603"/>
      <c r="AT16" s="603"/>
      <c r="AU16" s="603"/>
      <c r="AV16" s="603"/>
      <c r="AW16" s="603"/>
      <c r="AX16" s="604"/>
    </row>
    <row r="17" spans="1:50" ht="21" customHeight="1" x14ac:dyDescent="0.15">
      <c r="A17" s="220"/>
      <c r="B17" s="221"/>
      <c r="C17" s="221"/>
      <c r="D17" s="221"/>
      <c r="E17" s="221"/>
      <c r="F17" s="222"/>
      <c r="G17" s="576"/>
      <c r="H17" s="575"/>
      <c r="I17" s="594" t="s">
        <v>47</v>
      </c>
      <c r="J17" s="597"/>
      <c r="K17" s="597"/>
      <c r="L17" s="597"/>
      <c r="M17" s="597"/>
      <c r="N17" s="597"/>
      <c r="O17" s="598"/>
      <c r="P17" s="96">
        <v>-56.21</v>
      </c>
      <c r="Q17" s="97"/>
      <c r="R17" s="97"/>
      <c r="S17" s="97"/>
      <c r="T17" s="97"/>
      <c r="U17" s="97"/>
      <c r="V17" s="98"/>
      <c r="W17" s="96">
        <v>-329</v>
      </c>
      <c r="X17" s="97"/>
      <c r="Y17" s="97"/>
      <c r="Z17" s="97"/>
      <c r="AA17" s="97"/>
      <c r="AB17" s="97"/>
      <c r="AC17" s="98"/>
      <c r="AD17" s="96" t="s">
        <v>264</v>
      </c>
      <c r="AE17" s="97"/>
      <c r="AF17" s="97"/>
      <c r="AG17" s="97"/>
      <c r="AH17" s="97"/>
      <c r="AI17" s="97"/>
      <c r="AJ17" s="98"/>
      <c r="AK17" s="96"/>
      <c r="AL17" s="97"/>
      <c r="AM17" s="97"/>
      <c r="AN17" s="97"/>
      <c r="AO17" s="97"/>
      <c r="AP17" s="97"/>
      <c r="AQ17" s="98"/>
      <c r="AR17" s="602"/>
      <c r="AS17" s="603"/>
      <c r="AT17" s="603"/>
      <c r="AU17" s="603"/>
      <c r="AV17" s="603"/>
      <c r="AW17" s="603"/>
      <c r="AX17" s="604"/>
    </row>
    <row r="18" spans="1:50" ht="24.75" customHeight="1" x14ac:dyDescent="0.15">
      <c r="A18" s="220"/>
      <c r="B18" s="221"/>
      <c r="C18" s="221"/>
      <c r="D18" s="221"/>
      <c r="E18" s="221"/>
      <c r="F18" s="222"/>
      <c r="G18" s="576"/>
      <c r="H18" s="575"/>
      <c r="I18" s="594" t="s">
        <v>45</v>
      </c>
      <c r="J18" s="595"/>
      <c r="K18" s="595"/>
      <c r="L18" s="595"/>
      <c r="M18" s="595"/>
      <c r="N18" s="595"/>
      <c r="O18" s="596"/>
      <c r="P18" s="96" t="s">
        <v>264</v>
      </c>
      <c r="Q18" s="97"/>
      <c r="R18" s="97"/>
      <c r="S18" s="97"/>
      <c r="T18" s="97"/>
      <c r="U18" s="97"/>
      <c r="V18" s="98"/>
      <c r="W18" s="96" t="s">
        <v>584</v>
      </c>
      <c r="X18" s="97"/>
      <c r="Y18" s="97"/>
      <c r="Z18" s="97"/>
      <c r="AA18" s="97"/>
      <c r="AB18" s="97"/>
      <c r="AC18" s="98"/>
      <c r="AD18" s="96" t="s">
        <v>584</v>
      </c>
      <c r="AE18" s="97"/>
      <c r="AF18" s="97"/>
      <c r="AG18" s="97"/>
      <c r="AH18" s="97"/>
      <c r="AI18" s="97"/>
      <c r="AJ18" s="98"/>
      <c r="AK18" s="96"/>
      <c r="AL18" s="97"/>
      <c r="AM18" s="97"/>
      <c r="AN18" s="97"/>
      <c r="AO18" s="97"/>
      <c r="AP18" s="97"/>
      <c r="AQ18" s="98"/>
      <c r="AR18" s="602"/>
      <c r="AS18" s="603"/>
      <c r="AT18" s="603"/>
      <c r="AU18" s="603"/>
      <c r="AV18" s="603"/>
      <c r="AW18" s="603"/>
      <c r="AX18" s="604"/>
    </row>
    <row r="19" spans="1:50" ht="24.75" customHeight="1" x14ac:dyDescent="0.15">
      <c r="A19" s="220"/>
      <c r="B19" s="221"/>
      <c r="C19" s="221"/>
      <c r="D19" s="221"/>
      <c r="E19" s="221"/>
      <c r="F19" s="222"/>
      <c r="G19" s="577"/>
      <c r="H19" s="578"/>
      <c r="I19" s="588" t="s">
        <v>18</v>
      </c>
      <c r="J19" s="589"/>
      <c r="K19" s="589"/>
      <c r="L19" s="589"/>
      <c r="M19" s="589"/>
      <c r="N19" s="589"/>
      <c r="O19" s="590"/>
      <c r="P19" s="591">
        <f>SUM(P13:V18)</f>
        <v>1185.7239999999999</v>
      </c>
      <c r="Q19" s="592"/>
      <c r="R19" s="592"/>
      <c r="S19" s="592"/>
      <c r="T19" s="592"/>
      <c r="U19" s="592"/>
      <c r="V19" s="593"/>
      <c r="W19" s="591">
        <f>SUM(W13:AC18)</f>
        <v>836.00500000000011</v>
      </c>
      <c r="X19" s="592"/>
      <c r="Y19" s="592"/>
      <c r="Z19" s="592"/>
      <c r="AA19" s="592"/>
      <c r="AB19" s="592"/>
      <c r="AC19" s="593"/>
      <c r="AD19" s="591">
        <f>SUM(AD13:AJ18)</f>
        <v>1050.8899999999999</v>
      </c>
      <c r="AE19" s="592"/>
      <c r="AF19" s="592"/>
      <c r="AG19" s="592"/>
      <c r="AH19" s="592"/>
      <c r="AI19" s="592"/>
      <c r="AJ19" s="593"/>
      <c r="AK19" s="591">
        <f>SUM(AK13:AQ18)-AK15</f>
        <v>1076.827</v>
      </c>
      <c r="AL19" s="592"/>
      <c r="AM19" s="592"/>
      <c r="AN19" s="592"/>
      <c r="AO19" s="592"/>
      <c r="AP19" s="592"/>
      <c r="AQ19" s="593"/>
      <c r="AR19" s="602"/>
      <c r="AS19" s="603"/>
      <c r="AT19" s="603"/>
      <c r="AU19" s="603"/>
      <c r="AV19" s="603"/>
      <c r="AW19" s="603"/>
      <c r="AX19" s="604"/>
    </row>
    <row r="20" spans="1:50" ht="24.75" customHeight="1" x14ac:dyDescent="0.15">
      <c r="A20" s="220"/>
      <c r="B20" s="221"/>
      <c r="C20" s="221"/>
      <c r="D20" s="221"/>
      <c r="E20" s="221"/>
      <c r="F20" s="222"/>
      <c r="G20" s="556" t="s">
        <v>9</v>
      </c>
      <c r="H20" s="557"/>
      <c r="I20" s="557"/>
      <c r="J20" s="557"/>
      <c r="K20" s="557"/>
      <c r="L20" s="557"/>
      <c r="M20" s="557"/>
      <c r="N20" s="557"/>
      <c r="O20" s="557"/>
      <c r="P20" s="96">
        <v>1007.4</v>
      </c>
      <c r="Q20" s="97"/>
      <c r="R20" s="97"/>
      <c r="S20" s="97"/>
      <c r="T20" s="97"/>
      <c r="U20" s="97"/>
      <c r="V20" s="98"/>
      <c r="W20" s="96">
        <v>800.7</v>
      </c>
      <c r="X20" s="97"/>
      <c r="Y20" s="97"/>
      <c r="Z20" s="97"/>
      <c r="AA20" s="97"/>
      <c r="AB20" s="97"/>
      <c r="AC20" s="98"/>
      <c r="AD20" s="96">
        <v>1040.3</v>
      </c>
      <c r="AE20" s="97"/>
      <c r="AF20" s="97"/>
      <c r="AG20" s="97"/>
      <c r="AH20" s="97"/>
      <c r="AI20" s="97"/>
      <c r="AJ20" s="98"/>
      <c r="AK20" s="554"/>
      <c r="AL20" s="554"/>
      <c r="AM20" s="554"/>
      <c r="AN20" s="554"/>
      <c r="AO20" s="554"/>
      <c r="AP20" s="554"/>
      <c r="AQ20" s="554"/>
      <c r="AR20" s="602"/>
      <c r="AS20" s="603"/>
      <c r="AT20" s="603"/>
      <c r="AU20" s="603"/>
      <c r="AV20" s="603"/>
      <c r="AW20" s="603"/>
      <c r="AX20" s="604"/>
    </row>
    <row r="21" spans="1:50" ht="24.75" customHeight="1" x14ac:dyDescent="0.15">
      <c r="A21" s="220"/>
      <c r="B21" s="221"/>
      <c r="C21" s="221"/>
      <c r="D21" s="221"/>
      <c r="E21" s="221"/>
      <c r="F21" s="222"/>
      <c r="G21" s="556" t="s">
        <v>10</v>
      </c>
      <c r="H21" s="557"/>
      <c r="I21" s="557"/>
      <c r="J21" s="557"/>
      <c r="K21" s="557"/>
      <c r="L21" s="557"/>
      <c r="M21" s="557"/>
      <c r="N21" s="557"/>
      <c r="O21" s="557"/>
      <c r="P21" s="553">
        <f>IF(P19=0, "-", SUM(P20)/P19)</f>
        <v>0.84960749719158934</v>
      </c>
      <c r="Q21" s="553"/>
      <c r="R21" s="553"/>
      <c r="S21" s="553"/>
      <c r="T21" s="553"/>
      <c r="U21" s="553"/>
      <c r="V21" s="553"/>
      <c r="W21" s="553">
        <f>IF(W19=0, "-", SUM(W20)/W19)</f>
        <v>0.9577693913313915</v>
      </c>
      <c r="X21" s="553"/>
      <c r="Y21" s="553"/>
      <c r="Z21" s="553"/>
      <c r="AA21" s="553"/>
      <c r="AB21" s="553"/>
      <c r="AC21" s="553"/>
      <c r="AD21" s="553">
        <f>IF(AD19=0, "-", SUM(AD20)/AD19)</f>
        <v>0.98992282731779735</v>
      </c>
      <c r="AE21" s="553"/>
      <c r="AF21" s="553"/>
      <c r="AG21" s="553"/>
      <c r="AH21" s="553"/>
      <c r="AI21" s="553"/>
      <c r="AJ21" s="553"/>
      <c r="AK21" s="554"/>
      <c r="AL21" s="554"/>
      <c r="AM21" s="554"/>
      <c r="AN21" s="554"/>
      <c r="AO21" s="554"/>
      <c r="AP21" s="554"/>
      <c r="AQ21" s="555"/>
      <c r="AR21" s="602"/>
      <c r="AS21" s="603"/>
      <c r="AT21" s="603"/>
      <c r="AU21" s="603"/>
      <c r="AV21" s="603"/>
      <c r="AW21" s="603"/>
      <c r="AX21" s="604"/>
    </row>
    <row r="22" spans="1:50" ht="25.5" customHeight="1" x14ac:dyDescent="0.15">
      <c r="A22" s="620"/>
      <c r="B22" s="621"/>
      <c r="C22" s="621"/>
      <c r="D22" s="621"/>
      <c r="E22" s="621"/>
      <c r="F22" s="622"/>
      <c r="G22" s="551" t="s">
        <v>226</v>
      </c>
      <c r="H22" s="552"/>
      <c r="I22" s="552"/>
      <c r="J22" s="552"/>
      <c r="K22" s="552"/>
      <c r="L22" s="552"/>
      <c r="M22" s="552"/>
      <c r="N22" s="552"/>
      <c r="O22" s="552"/>
      <c r="P22" s="553">
        <f>IF(P20=0, "-", SUM(P20)/SUM(P13,P14))</f>
        <v>1.141697927173408</v>
      </c>
      <c r="Q22" s="553"/>
      <c r="R22" s="553"/>
      <c r="S22" s="553"/>
      <c r="T22" s="553"/>
      <c r="U22" s="553"/>
      <c r="V22" s="553"/>
      <c r="W22" s="553">
        <f>IF(W20=0, "-", SUM(W20)/SUM(W13,W14))</f>
        <v>0.72213529101411889</v>
      </c>
      <c r="X22" s="553"/>
      <c r="Y22" s="553"/>
      <c r="Z22" s="553"/>
      <c r="AA22" s="553"/>
      <c r="AB22" s="553"/>
      <c r="AC22" s="553"/>
      <c r="AD22" s="553">
        <f>IF(AD20=0, "-", SUM(AD20)/SUM(AD13,AD14))</f>
        <v>1.4410782806244717</v>
      </c>
      <c r="AE22" s="553"/>
      <c r="AF22" s="553"/>
      <c r="AG22" s="553"/>
      <c r="AH22" s="553"/>
      <c r="AI22" s="553"/>
      <c r="AJ22" s="553"/>
      <c r="AK22" s="554"/>
      <c r="AL22" s="554"/>
      <c r="AM22" s="554"/>
      <c r="AN22" s="554"/>
      <c r="AO22" s="554"/>
      <c r="AP22" s="554"/>
      <c r="AQ22" s="555"/>
      <c r="AR22" s="605"/>
      <c r="AS22" s="606"/>
      <c r="AT22" s="606"/>
      <c r="AU22" s="606"/>
      <c r="AV22" s="606"/>
      <c r="AW22" s="606"/>
      <c r="AX22" s="607"/>
    </row>
    <row r="23" spans="1:50" ht="40.35" customHeight="1" x14ac:dyDescent="0.15">
      <c r="A23" s="540" t="s">
        <v>572</v>
      </c>
      <c r="B23" s="541"/>
      <c r="C23" s="541"/>
      <c r="D23" s="541"/>
      <c r="E23" s="541"/>
      <c r="F23" s="542"/>
      <c r="G23" s="546" t="s">
        <v>218</v>
      </c>
      <c r="H23" s="399"/>
      <c r="I23" s="399"/>
      <c r="J23" s="399"/>
      <c r="K23" s="399"/>
      <c r="L23" s="399"/>
      <c r="M23" s="399"/>
      <c r="N23" s="399"/>
      <c r="O23" s="400"/>
      <c r="P23" s="547" t="s">
        <v>570</v>
      </c>
      <c r="Q23" s="399"/>
      <c r="R23" s="399"/>
      <c r="S23" s="399"/>
      <c r="T23" s="399"/>
      <c r="U23" s="399"/>
      <c r="V23" s="400"/>
      <c r="W23" s="563" t="s">
        <v>217</v>
      </c>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564"/>
    </row>
    <row r="24" spans="1:50" ht="25.5" customHeight="1" x14ac:dyDescent="0.15">
      <c r="A24" s="543"/>
      <c r="B24" s="544"/>
      <c r="C24" s="544"/>
      <c r="D24" s="544"/>
      <c r="E24" s="544"/>
      <c r="F24" s="545"/>
      <c r="G24" s="537" t="s">
        <v>585</v>
      </c>
      <c r="H24" s="538"/>
      <c r="I24" s="538"/>
      <c r="J24" s="538"/>
      <c r="K24" s="538"/>
      <c r="L24" s="538"/>
      <c r="M24" s="538"/>
      <c r="N24" s="538"/>
      <c r="O24" s="539"/>
      <c r="P24" s="548">
        <v>89.576999999999998</v>
      </c>
      <c r="Q24" s="549"/>
      <c r="R24" s="549"/>
      <c r="S24" s="549"/>
      <c r="T24" s="549"/>
      <c r="U24" s="549"/>
      <c r="V24" s="550"/>
      <c r="W24" s="565"/>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7"/>
    </row>
    <row r="25" spans="1:50" ht="25.5" customHeight="1" thickBot="1" x14ac:dyDescent="0.2">
      <c r="A25" s="543"/>
      <c r="B25" s="544"/>
      <c r="C25" s="544"/>
      <c r="D25" s="544"/>
      <c r="E25" s="544"/>
      <c r="F25" s="545"/>
      <c r="G25" s="197" t="s">
        <v>18</v>
      </c>
      <c r="H25" s="558"/>
      <c r="I25" s="558"/>
      <c r="J25" s="558"/>
      <c r="K25" s="558"/>
      <c r="L25" s="558"/>
      <c r="M25" s="558"/>
      <c r="N25" s="558"/>
      <c r="O25" s="559"/>
      <c r="P25" s="560">
        <f>AK15</f>
        <v>89.576999999999998</v>
      </c>
      <c r="Q25" s="561"/>
      <c r="R25" s="561"/>
      <c r="S25" s="561"/>
      <c r="T25" s="561"/>
      <c r="U25" s="561"/>
      <c r="V25" s="562"/>
      <c r="W25" s="568"/>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70"/>
    </row>
    <row r="26" spans="1:50" ht="54.95" customHeight="1" x14ac:dyDescent="0.15">
      <c r="A26" s="520" t="s">
        <v>555</v>
      </c>
      <c r="B26" s="521"/>
      <c r="C26" s="521"/>
      <c r="D26" s="521"/>
      <c r="E26" s="521"/>
      <c r="F26" s="522"/>
      <c r="G26" s="536" t="s">
        <v>586</v>
      </c>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9"/>
    </row>
    <row r="27" spans="1:50" ht="31.5" customHeight="1" x14ac:dyDescent="0.15">
      <c r="A27" s="500" t="s">
        <v>556</v>
      </c>
      <c r="B27" s="403"/>
      <c r="C27" s="403"/>
      <c r="D27" s="403"/>
      <c r="E27" s="403"/>
      <c r="F27" s="379"/>
      <c r="G27" s="501" t="s">
        <v>552</v>
      </c>
      <c r="H27" s="502"/>
      <c r="I27" s="502"/>
      <c r="J27" s="502"/>
      <c r="K27" s="502"/>
      <c r="L27" s="502"/>
      <c r="M27" s="502"/>
      <c r="N27" s="502"/>
      <c r="O27" s="502"/>
      <c r="P27" s="503" t="s">
        <v>551</v>
      </c>
      <c r="Q27" s="502"/>
      <c r="R27" s="502"/>
      <c r="S27" s="502"/>
      <c r="T27" s="502"/>
      <c r="U27" s="502"/>
      <c r="V27" s="502"/>
      <c r="W27" s="502"/>
      <c r="X27" s="504"/>
      <c r="Y27" s="505"/>
      <c r="Z27" s="506"/>
      <c r="AA27" s="507"/>
      <c r="AB27" s="508" t="s">
        <v>11</v>
      </c>
      <c r="AC27" s="508"/>
      <c r="AD27" s="508"/>
      <c r="AE27" s="405" t="s">
        <v>396</v>
      </c>
      <c r="AF27" s="518"/>
      <c r="AG27" s="518"/>
      <c r="AH27" s="519"/>
      <c r="AI27" s="405" t="s">
        <v>548</v>
      </c>
      <c r="AJ27" s="518"/>
      <c r="AK27" s="518"/>
      <c r="AL27" s="519"/>
      <c r="AM27" s="405" t="s">
        <v>364</v>
      </c>
      <c r="AN27" s="518"/>
      <c r="AO27" s="518"/>
      <c r="AP27" s="519"/>
      <c r="AQ27" s="494" t="s">
        <v>395</v>
      </c>
      <c r="AR27" s="495"/>
      <c r="AS27" s="495"/>
      <c r="AT27" s="496"/>
      <c r="AU27" s="494" t="s">
        <v>561</v>
      </c>
      <c r="AV27" s="495"/>
      <c r="AW27" s="495"/>
      <c r="AX27" s="497"/>
    </row>
    <row r="28" spans="1:50" ht="23.25" customHeight="1" x14ac:dyDescent="0.15">
      <c r="A28" s="500"/>
      <c r="B28" s="403"/>
      <c r="C28" s="403"/>
      <c r="D28" s="403"/>
      <c r="E28" s="403"/>
      <c r="F28" s="379"/>
      <c r="G28" s="535" t="s">
        <v>587</v>
      </c>
      <c r="H28" s="463"/>
      <c r="I28" s="463"/>
      <c r="J28" s="463"/>
      <c r="K28" s="463"/>
      <c r="L28" s="463"/>
      <c r="M28" s="463"/>
      <c r="N28" s="463"/>
      <c r="O28" s="463"/>
      <c r="P28" s="272" t="s">
        <v>588</v>
      </c>
      <c r="Q28" s="466"/>
      <c r="R28" s="466"/>
      <c r="S28" s="466"/>
      <c r="T28" s="466"/>
      <c r="U28" s="466"/>
      <c r="V28" s="466"/>
      <c r="W28" s="466"/>
      <c r="X28" s="467"/>
      <c r="Y28" s="471" t="s">
        <v>49</v>
      </c>
      <c r="Z28" s="472"/>
      <c r="AA28" s="473"/>
      <c r="AB28" s="409" t="s">
        <v>589</v>
      </c>
      <c r="AC28" s="409"/>
      <c r="AD28" s="409"/>
      <c r="AE28" s="396">
        <v>350</v>
      </c>
      <c r="AF28" s="389"/>
      <c r="AG28" s="389"/>
      <c r="AH28" s="389"/>
      <c r="AI28" s="396">
        <v>351</v>
      </c>
      <c r="AJ28" s="389"/>
      <c r="AK28" s="389"/>
      <c r="AL28" s="389"/>
      <c r="AM28" s="396">
        <v>356</v>
      </c>
      <c r="AN28" s="389"/>
      <c r="AO28" s="389"/>
      <c r="AP28" s="389"/>
      <c r="AQ28" s="474">
        <v>356</v>
      </c>
      <c r="AR28" s="474"/>
      <c r="AS28" s="474"/>
      <c r="AT28" s="474"/>
      <c r="AU28" s="396">
        <v>356</v>
      </c>
      <c r="AV28" s="489"/>
      <c r="AW28" s="489"/>
      <c r="AX28" s="490"/>
    </row>
    <row r="29" spans="1:50" ht="23.25" customHeight="1" x14ac:dyDescent="0.15">
      <c r="A29" s="413"/>
      <c r="B29" s="411"/>
      <c r="C29" s="411"/>
      <c r="D29" s="411"/>
      <c r="E29" s="411"/>
      <c r="F29" s="380"/>
      <c r="G29" s="464"/>
      <c r="H29" s="465"/>
      <c r="I29" s="465"/>
      <c r="J29" s="465"/>
      <c r="K29" s="465"/>
      <c r="L29" s="465"/>
      <c r="M29" s="465"/>
      <c r="N29" s="465"/>
      <c r="O29" s="465"/>
      <c r="P29" s="468"/>
      <c r="Q29" s="469"/>
      <c r="R29" s="469"/>
      <c r="S29" s="469"/>
      <c r="T29" s="469"/>
      <c r="U29" s="469"/>
      <c r="V29" s="469"/>
      <c r="W29" s="469"/>
      <c r="X29" s="470"/>
      <c r="Y29" s="491" t="s">
        <v>50</v>
      </c>
      <c r="Z29" s="492"/>
      <c r="AA29" s="493"/>
      <c r="AB29" s="408" t="s">
        <v>589</v>
      </c>
      <c r="AC29" s="408"/>
      <c r="AD29" s="408"/>
      <c r="AE29" s="396" t="s">
        <v>264</v>
      </c>
      <c r="AF29" s="389"/>
      <c r="AG29" s="389"/>
      <c r="AH29" s="389"/>
      <c r="AI29" s="396" t="s">
        <v>264</v>
      </c>
      <c r="AJ29" s="389"/>
      <c r="AK29" s="389"/>
      <c r="AL29" s="389"/>
      <c r="AM29" s="396" t="s">
        <v>264</v>
      </c>
      <c r="AN29" s="389"/>
      <c r="AO29" s="389"/>
      <c r="AP29" s="389"/>
      <c r="AQ29" s="488" t="s">
        <v>264</v>
      </c>
      <c r="AR29" s="474"/>
      <c r="AS29" s="474"/>
      <c r="AT29" s="474"/>
      <c r="AU29" s="396" t="s">
        <v>264</v>
      </c>
      <c r="AV29" s="489"/>
      <c r="AW29" s="489"/>
      <c r="AX29" s="490"/>
    </row>
    <row r="30" spans="1:50" ht="23.25" customHeight="1" x14ac:dyDescent="0.15">
      <c r="A30" s="509" t="s">
        <v>557</v>
      </c>
      <c r="B30" s="510"/>
      <c r="C30" s="510"/>
      <c r="D30" s="510"/>
      <c r="E30" s="510"/>
      <c r="F30" s="511"/>
      <c r="G30" s="425" t="s">
        <v>558</v>
      </c>
      <c r="H30" s="425"/>
      <c r="I30" s="425"/>
      <c r="J30" s="425"/>
      <c r="K30" s="425"/>
      <c r="L30" s="425"/>
      <c r="M30" s="425"/>
      <c r="N30" s="425"/>
      <c r="O30" s="425"/>
      <c r="P30" s="425"/>
      <c r="Q30" s="425"/>
      <c r="R30" s="425"/>
      <c r="S30" s="425"/>
      <c r="T30" s="425"/>
      <c r="U30" s="425"/>
      <c r="V30" s="425"/>
      <c r="W30" s="425"/>
      <c r="X30" s="426"/>
      <c r="Y30" s="427"/>
      <c r="Z30" s="428"/>
      <c r="AA30" s="429"/>
      <c r="AB30" s="424" t="s">
        <v>11</v>
      </c>
      <c r="AC30" s="425"/>
      <c r="AD30" s="426"/>
      <c r="AE30" s="424" t="s">
        <v>396</v>
      </c>
      <c r="AF30" s="425"/>
      <c r="AG30" s="425"/>
      <c r="AH30" s="426"/>
      <c r="AI30" s="424" t="s">
        <v>548</v>
      </c>
      <c r="AJ30" s="425"/>
      <c r="AK30" s="425"/>
      <c r="AL30" s="426"/>
      <c r="AM30" s="424" t="s">
        <v>364</v>
      </c>
      <c r="AN30" s="425"/>
      <c r="AO30" s="425"/>
      <c r="AP30" s="426"/>
      <c r="AQ30" s="430" t="s">
        <v>562</v>
      </c>
      <c r="AR30" s="431"/>
      <c r="AS30" s="431"/>
      <c r="AT30" s="431"/>
      <c r="AU30" s="431"/>
      <c r="AV30" s="431"/>
      <c r="AW30" s="431"/>
      <c r="AX30" s="432"/>
    </row>
    <row r="31" spans="1:50" ht="23.25" customHeight="1" x14ac:dyDescent="0.15">
      <c r="A31" s="512"/>
      <c r="B31" s="513"/>
      <c r="C31" s="513"/>
      <c r="D31" s="513"/>
      <c r="E31" s="513"/>
      <c r="F31" s="514"/>
      <c r="G31" s="433" t="s">
        <v>590</v>
      </c>
      <c r="H31" s="434"/>
      <c r="I31" s="434"/>
      <c r="J31" s="434"/>
      <c r="K31" s="434"/>
      <c r="L31" s="434"/>
      <c r="M31" s="434"/>
      <c r="N31" s="434"/>
      <c r="O31" s="434"/>
      <c r="P31" s="434"/>
      <c r="Q31" s="434"/>
      <c r="R31" s="434"/>
      <c r="S31" s="434"/>
      <c r="T31" s="434"/>
      <c r="U31" s="434"/>
      <c r="V31" s="434"/>
      <c r="W31" s="434"/>
      <c r="X31" s="434"/>
      <c r="Y31" s="482" t="s">
        <v>557</v>
      </c>
      <c r="Z31" s="483"/>
      <c r="AA31" s="484"/>
      <c r="AB31" s="485" t="s">
        <v>591</v>
      </c>
      <c r="AC31" s="486"/>
      <c r="AD31" s="487"/>
      <c r="AE31" s="488">
        <v>3388</v>
      </c>
      <c r="AF31" s="488"/>
      <c r="AG31" s="488"/>
      <c r="AH31" s="488"/>
      <c r="AI31" s="488">
        <v>2381</v>
      </c>
      <c r="AJ31" s="488"/>
      <c r="AK31" s="488"/>
      <c r="AL31" s="488"/>
      <c r="AM31" s="488">
        <v>2809</v>
      </c>
      <c r="AN31" s="488"/>
      <c r="AO31" s="488"/>
      <c r="AP31" s="488"/>
      <c r="AQ31" s="396">
        <v>2773</v>
      </c>
      <c r="AR31" s="389"/>
      <c r="AS31" s="389"/>
      <c r="AT31" s="389"/>
      <c r="AU31" s="389"/>
      <c r="AV31" s="389"/>
      <c r="AW31" s="389"/>
      <c r="AX31" s="390"/>
    </row>
    <row r="32" spans="1:50" ht="46.5" customHeight="1" x14ac:dyDescent="0.15">
      <c r="A32" s="515"/>
      <c r="B32" s="516"/>
      <c r="C32" s="516"/>
      <c r="D32" s="516"/>
      <c r="E32" s="516"/>
      <c r="F32" s="517"/>
      <c r="G32" s="435"/>
      <c r="H32" s="436"/>
      <c r="I32" s="436"/>
      <c r="J32" s="436"/>
      <c r="K32" s="436"/>
      <c r="L32" s="436"/>
      <c r="M32" s="436"/>
      <c r="N32" s="436"/>
      <c r="O32" s="436"/>
      <c r="P32" s="436"/>
      <c r="Q32" s="436"/>
      <c r="R32" s="436"/>
      <c r="S32" s="436"/>
      <c r="T32" s="436"/>
      <c r="U32" s="436"/>
      <c r="V32" s="436"/>
      <c r="W32" s="436"/>
      <c r="X32" s="436"/>
      <c r="Y32" s="459" t="s">
        <v>559</v>
      </c>
      <c r="Z32" s="475"/>
      <c r="AA32" s="476"/>
      <c r="AB32" s="477" t="s">
        <v>592</v>
      </c>
      <c r="AC32" s="478"/>
      <c r="AD32" s="479"/>
      <c r="AE32" s="480" t="s">
        <v>593</v>
      </c>
      <c r="AF32" s="480"/>
      <c r="AG32" s="480"/>
      <c r="AH32" s="480"/>
      <c r="AI32" s="480" t="s">
        <v>594</v>
      </c>
      <c r="AJ32" s="480"/>
      <c r="AK32" s="480"/>
      <c r="AL32" s="480"/>
      <c r="AM32" s="480" t="s">
        <v>595</v>
      </c>
      <c r="AN32" s="480"/>
      <c r="AO32" s="480"/>
      <c r="AP32" s="480"/>
      <c r="AQ32" s="480" t="s">
        <v>596</v>
      </c>
      <c r="AR32" s="480"/>
      <c r="AS32" s="480"/>
      <c r="AT32" s="480"/>
      <c r="AU32" s="480"/>
      <c r="AV32" s="480"/>
      <c r="AW32" s="480"/>
      <c r="AX32" s="481"/>
    </row>
    <row r="33" spans="1:50" ht="18.75" customHeight="1" x14ac:dyDescent="0.15">
      <c r="A33" s="525" t="s">
        <v>223</v>
      </c>
      <c r="B33" s="526"/>
      <c r="C33" s="526"/>
      <c r="D33" s="526"/>
      <c r="E33" s="526"/>
      <c r="F33" s="527"/>
      <c r="G33" s="440" t="s">
        <v>132</v>
      </c>
      <c r="H33" s="420"/>
      <c r="I33" s="420"/>
      <c r="J33" s="420"/>
      <c r="K33" s="420"/>
      <c r="L33" s="420"/>
      <c r="M33" s="420"/>
      <c r="N33" s="420"/>
      <c r="O33" s="421"/>
      <c r="P33" s="422" t="s">
        <v>52</v>
      </c>
      <c r="Q33" s="420"/>
      <c r="R33" s="420"/>
      <c r="S33" s="420"/>
      <c r="T33" s="420"/>
      <c r="U33" s="420"/>
      <c r="V33" s="420"/>
      <c r="W33" s="420"/>
      <c r="X33" s="421"/>
      <c r="Y33" s="441"/>
      <c r="Z33" s="442"/>
      <c r="AA33" s="443"/>
      <c r="AB33" s="447" t="s">
        <v>11</v>
      </c>
      <c r="AC33" s="448"/>
      <c r="AD33" s="449"/>
      <c r="AE33" s="447" t="s">
        <v>396</v>
      </c>
      <c r="AF33" s="448"/>
      <c r="AG33" s="448"/>
      <c r="AH33" s="449"/>
      <c r="AI33" s="523" t="s">
        <v>548</v>
      </c>
      <c r="AJ33" s="523"/>
      <c r="AK33" s="523"/>
      <c r="AL33" s="447"/>
      <c r="AM33" s="523" t="s">
        <v>364</v>
      </c>
      <c r="AN33" s="523"/>
      <c r="AO33" s="523"/>
      <c r="AP33" s="447"/>
      <c r="AQ33" s="437" t="s">
        <v>178</v>
      </c>
      <c r="AR33" s="438"/>
      <c r="AS33" s="438"/>
      <c r="AT33" s="439"/>
      <c r="AU33" s="420" t="s">
        <v>122</v>
      </c>
      <c r="AV33" s="420"/>
      <c r="AW33" s="420"/>
      <c r="AX33" s="423"/>
    </row>
    <row r="34" spans="1:50" ht="18.75" customHeight="1" x14ac:dyDescent="0.15">
      <c r="A34" s="528"/>
      <c r="B34" s="529"/>
      <c r="C34" s="529"/>
      <c r="D34" s="529"/>
      <c r="E34" s="529"/>
      <c r="F34" s="530"/>
      <c r="G34" s="404"/>
      <c r="H34" s="386"/>
      <c r="I34" s="386"/>
      <c r="J34" s="386"/>
      <c r="K34" s="386"/>
      <c r="L34" s="386"/>
      <c r="M34" s="386"/>
      <c r="N34" s="386"/>
      <c r="O34" s="387"/>
      <c r="P34" s="385"/>
      <c r="Q34" s="386"/>
      <c r="R34" s="386"/>
      <c r="S34" s="386"/>
      <c r="T34" s="386"/>
      <c r="U34" s="386"/>
      <c r="V34" s="386"/>
      <c r="W34" s="386"/>
      <c r="X34" s="387"/>
      <c r="Y34" s="444"/>
      <c r="Z34" s="445"/>
      <c r="AA34" s="446"/>
      <c r="AB34" s="405"/>
      <c r="AC34" s="406"/>
      <c r="AD34" s="407"/>
      <c r="AE34" s="405"/>
      <c r="AF34" s="406"/>
      <c r="AG34" s="406"/>
      <c r="AH34" s="407"/>
      <c r="AI34" s="524"/>
      <c r="AJ34" s="524"/>
      <c r="AK34" s="524"/>
      <c r="AL34" s="405"/>
      <c r="AM34" s="524"/>
      <c r="AN34" s="524"/>
      <c r="AO34" s="524"/>
      <c r="AP34" s="405"/>
      <c r="AQ34" s="397" t="s">
        <v>599</v>
      </c>
      <c r="AR34" s="398"/>
      <c r="AS34" s="383" t="s">
        <v>179</v>
      </c>
      <c r="AT34" s="384"/>
      <c r="AU34" s="401">
        <v>6</v>
      </c>
      <c r="AV34" s="401"/>
      <c r="AW34" s="386" t="s">
        <v>159</v>
      </c>
      <c r="AX34" s="410"/>
    </row>
    <row r="35" spans="1:50" ht="23.25" customHeight="1" x14ac:dyDescent="0.15">
      <c r="A35" s="531"/>
      <c r="B35" s="529"/>
      <c r="C35" s="529"/>
      <c r="D35" s="529"/>
      <c r="E35" s="529"/>
      <c r="F35" s="530"/>
      <c r="G35" s="450" t="s">
        <v>597</v>
      </c>
      <c r="H35" s="451"/>
      <c r="I35" s="451"/>
      <c r="J35" s="451"/>
      <c r="K35" s="451"/>
      <c r="L35" s="451"/>
      <c r="M35" s="451"/>
      <c r="N35" s="451"/>
      <c r="O35" s="452"/>
      <c r="P35" s="273" t="s">
        <v>598</v>
      </c>
      <c r="Q35" s="273"/>
      <c r="R35" s="273"/>
      <c r="S35" s="273"/>
      <c r="T35" s="273"/>
      <c r="U35" s="273"/>
      <c r="V35" s="273"/>
      <c r="W35" s="273"/>
      <c r="X35" s="381"/>
      <c r="Y35" s="459" t="s">
        <v>12</v>
      </c>
      <c r="Z35" s="460"/>
      <c r="AA35" s="461"/>
      <c r="AB35" s="409" t="s">
        <v>589</v>
      </c>
      <c r="AC35" s="409"/>
      <c r="AD35" s="409"/>
      <c r="AE35" s="396">
        <v>171</v>
      </c>
      <c r="AF35" s="389"/>
      <c r="AG35" s="389"/>
      <c r="AH35" s="389"/>
      <c r="AI35" s="396">
        <v>171</v>
      </c>
      <c r="AJ35" s="389"/>
      <c r="AK35" s="389"/>
      <c r="AL35" s="389"/>
      <c r="AM35" s="396">
        <v>175</v>
      </c>
      <c r="AN35" s="389"/>
      <c r="AO35" s="389"/>
      <c r="AP35" s="389"/>
      <c r="AQ35" s="391" t="s">
        <v>264</v>
      </c>
      <c r="AR35" s="392"/>
      <c r="AS35" s="392"/>
      <c r="AT35" s="393"/>
      <c r="AU35" s="389" t="s">
        <v>264</v>
      </c>
      <c r="AV35" s="389"/>
      <c r="AW35" s="389"/>
      <c r="AX35" s="390"/>
    </row>
    <row r="36" spans="1:50" ht="23.25" customHeight="1" x14ac:dyDescent="0.15">
      <c r="A36" s="532"/>
      <c r="B36" s="533"/>
      <c r="C36" s="533"/>
      <c r="D36" s="533"/>
      <c r="E36" s="533"/>
      <c r="F36" s="534"/>
      <c r="G36" s="453"/>
      <c r="H36" s="454"/>
      <c r="I36" s="454"/>
      <c r="J36" s="454"/>
      <c r="K36" s="454"/>
      <c r="L36" s="454"/>
      <c r="M36" s="454"/>
      <c r="N36" s="454"/>
      <c r="O36" s="455"/>
      <c r="P36" s="276"/>
      <c r="Q36" s="276"/>
      <c r="R36" s="276"/>
      <c r="S36" s="276"/>
      <c r="T36" s="276"/>
      <c r="U36" s="276"/>
      <c r="V36" s="276"/>
      <c r="W36" s="276"/>
      <c r="X36" s="388"/>
      <c r="Y36" s="424" t="s">
        <v>48</v>
      </c>
      <c r="Z36" s="425"/>
      <c r="AA36" s="426"/>
      <c r="AB36" s="408" t="s">
        <v>589</v>
      </c>
      <c r="AC36" s="408"/>
      <c r="AD36" s="408"/>
      <c r="AE36" s="396">
        <v>173</v>
      </c>
      <c r="AF36" s="389"/>
      <c r="AG36" s="389"/>
      <c r="AH36" s="389"/>
      <c r="AI36" s="396">
        <v>176</v>
      </c>
      <c r="AJ36" s="389"/>
      <c r="AK36" s="389"/>
      <c r="AL36" s="389"/>
      <c r="AM36" s="396">
        <v>176</v>
      </c>
      <c r="AN36" s="389"/>
      <c r="AO36" s="389"/>
      <c r="AP36" s="389"/>
      <c r="AQ36" s="391" t="s">
        <v>264</v>
      </c>
      <c r="AR36" s="392"/>
      <c r="AS36" s="392"/>
      <c r="AT36" s="393"/>
      <c r="AU36" s="389">
        <v>185</v>
      </c>
      <c r="AV36" s="389"/>
      <c r="AW36" s="389"/>
      <c r="AX36" s="390"/>
    </row>
    <row r="37" spans="1:50" ht="23.25" customHeight="1" x14ac:dyDescent="0.15">
      <c r="A37" s="531"/>
      <c r="B37" s="529"/>
      <c r="C37" s="529"/>
      <c r="D37" s="529"/>
      <c r="E37" s="529"/>
      <c r="F37" s="530"/>
      <c r="G37" s="456"/>
      <c r="H37" s="457"/>
      <c r="I37" s="457"/>
      <c r="J37" s="457"/>
      <c r="K37" s="457"/>
      <c r="L37" s="457"/>
      <c r="M37" s="457"/>
      <c r="N37" s="457"/>
      <c r="O37" s="458"/>
      <c r="P37" s="260"/>
      <c r="Q37" s="260"/>
      <c r="R37" s="260"/>
      <c r="S37" s="260"/>
      <c r="T37" s="260"/>
      <c r="U37" s="260"/>
      <c r="V37" s="260"/>
      <c r="W37" s="260"/>
      <c r="X37" s="382"/>
      <c r="Y37" s="424" t="s">
        <v>13</v>
      </c>
      <c r="Z37" s="425"/>
      <c r="AA37" s="426"/>
      <c r="AB37" s="462" t="s">
        <v>14</v>
      </c>
      <c r="AC37" s="462"/>
      <c r="AD37" s="462"/>
      <c r="AE37" s="396">
        <v>99</v>
      </c>
      <c r="AF37" s="389"/>
      <c r="AG37" s="389"/>
      <c r="AH37" s="389"/>
      <c r="AI37" s="396">
        <v>97</v>
      </c>
      <c r="AJ37" s="389"/>
      <c r="AK37" s="389"/>
      <c r="AL37" s="389"/>
      <c r="AM37" s="396">
        <v>99</v>
      </c>
      <c r="AN37" s="389"/>
      <c r="AO37" s="389"/>
      <c r="AP37" s="389"/>
      <c r="AQ37" s="391" t="s">
        <v>264</v>
      </c>
      <c r="AR37" s="392"/>
      <c r="AS37" s="392"/>
      <c r="AT37" s="393"/>
      <c r="AU37" s="389">
        <v>100</v>
      </c>
      <c r="AV37" s="389"/>
      <c r="AW37" s="389"/>
      <c r="AX37" s="390"/>
    </row>
    <row r="38" spans="1:50" ht="23.25" customHeight="1" x14ac:dyDescent="0.15">
      <c r="A38" s="412" t="s">
        <v>243</v>
      </c>
      <c r="B38" s="402"/>
      <c r="C38" s="402"/>
      <c r="D38" s="402"/>
      <c r="E38" s="402"/>
      <c r="F38" s="378"/>
      <c r="G38" s="414" t="s">
        <v>599</v>
      </c>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6"/>
    </row>
    <row r="39" spans="1:50" ht="23.25" customHeight="1" thickBot="1" x14ac:dyDescent="0.2">
      <c r="A39" s="413"/>
      <c r="B39" s="411"/>
      <c r="C39" s="411"/>
      <c r="D39" s="411"/>
      <c r="E39" s="411"/>
      <c r="F39" s="380"/>
      <c r="G39" s="417"/>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9"/>
    </row>
    <row r="40" spans="1:50" ht="27" customHeight="1" x14ac:dyDescent="0.15">
      <c r="A40" s="342" t="s">
        <v>44</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4"/>
    </row>
    <row r="41" spans="1:50" ht="27" customHeight="1" x14ac:dyDescent="0.15">
      <c r="A41" s="5"/>
      <c r="B41" s="6"/>
      <c r="C41" s="345" t="s">
        <v>30</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7"/>
      <c r="AD41" s="346" t="s">
        <v>33</v>
      </c>
      <c r="AE41" s="346"/>
      <c r="AF41" s="346"/>
      <c r="AG41" s="348" t="s">
        <v>29</v>
      </c>
      <c r="AH41" s="346"/>
      <c r="AI41" s="346"/>
      <c r="AJ41" s="346"/>
      <c r="AK41" s="346"/>
      <c r="AL41" s="346"/>
      <c r="AM41" s="346"/>
      <c r="AN41" s="346"/>
      <c r="AO41" s="346"/>
      <c r="AP41" s="346"/>
      <c r="AQ41" s="346"/>
      <c r="AR41" s="346"/>
      <c r="AS41" s="346"/>
      <c r="AT41" s="346"/>
      <c r="AU41" s="346"/>
      <c r="AV41" s="346"/>
      <c r="AW41" s="346"/>
      <c r="AX41" s="349"/>
    </row>
    <row r="42" spans="1:50" ht="27" customHeight="1" x14ac:dyDescent="0.15">
      <c r="A42" s="350" t="s">
        <v>127</v>
      </c>
      <c r="B42" s="351"/>
      <c r="C42" s="356" t="s">
        <v>128</v>
      </c>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8"/>
      <c r="AD42" s="359" t="s">
        <v>579</v>
      </c>
      <c r="AE42" s="360"/>
      <c r="AF42" s="360"/>
      <c r="AG42" s="361" t="s">
        <v>600</v>
      </c>
      <c r="AH42" s="362"/>
      <c r="AI42" s="362"/>
      <c r="AJ42" s="362"/>
      <c r="AK42" s="362"/>
      <c r="AL42" s="362"/>
      <c r="AM42" s="362"/>
      <c r="AN42" s="362"/>
      <c r="AO42" s="362"/>
      <c r="AP42" s="362"/>
      <c r="AQ42" s="362"/>
      <c r="AR42" s="362"/>
      <c r="AS42" s="362"/>
      <c r="AT42" s="362"/>
      <c r="AU42" s="362"/>
      <c r="AV42" s="362"/>
      <c r="AW42" s="362"/>
      <c r="AX42" s="363"/>
    </row>
    <row r="43" spans="1:50" ht="27" customHeight="1" x14ac:dyDescent="0.15">
      <c r="A43" s="352"/>
      <c r="B43" s="353"/>
      <c r="C43" s="364" t="s">
        <v>34</v>
      </c>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256"/>
      <c r="AD43" s="257" t="s">
        <v>579</v>
      </c>
      <c r="AE43" s="258"/>
      <c r="AF43" s="258"/>
      <c r="AG43" s="305" t="s">
        <v>601</v>
      </c>
      <c r="AH43" s="306"/>
      <c r="AI43" s="306"/>
      <c r="AJ43" s="306"/>
      <c r="AK43" s="306"/>
      <c r="AL43" s="306"/>
      <c r="AM43" s="306"/>
      <c r="AN43" s="306"/>
      <c r="AO43" s="306"/>
      <c r="AP43" s="306"/>
      <c r="AQ43" s="306"/>
      <c r="AR43" s="306"/>
      <c r="AS43" s="306"/>
      <c r="AT43" s="306"/>
      <c r="AU43" s="306"/>
      <c r="AV43" s="306"/>
      <c r="AW43" s="306"/>
      <c r="AX43" s="307"/>
    </row>
    <row r="44" spans="1:50" ht="27" customHeight="1" x14ac:dyDescent="0.15">
      <c r="A44" s="354"/>
      <c r="B44" s="355"/>
      <c r="C44" s="327" t="s">
        <v>129</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9"/>
      <c r="AD44" s="309" t="s">
        <v>579</v>
      </c>
      <c r="AE44" s="310"/>
      <c r="AF44" s="310"/>
      <c r="AG44" s="275" t="s">
        <v>602</v>
      </c>
      <c r="AH44" s="276"/>
      <c r="AI44" s="276"/>
      <c r="AJ44" s="276"/>
      <c r="AK44" s="276"/>
      <c r="AL44" s="276"/>
      <c r="AM44" s="276"/>
      <c r="AN44" s="276"/>
      <c r="AO44" s="276"/>
      <c r="AP44" s="276"/>
      <c r="AQ44" s="276"/>
      <c r="AR44" s="276"/>
      <c r="AS44" s="276"/>
      <c r="AT44" s="276"/>
      <c r="AU44" s="276"/>
      <c r="AV44" s="276"/>
      <c r="AW44" s="276"/>
      <c r="AX44" s="277"/>
    </row>
    <row r="45" spans="1:50" ht="27" customHeight="1" x14ac:dyDescent="0.15">
      <c r="A45" s="285" t="s">
        <v>36</v>
      </c>
      <c r="B45" s="330"/>
      <c r="C45" s="332" t="s">
        <v>38</v>
      </c>
      <c r="D45" s="268"/>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4"/>
      <c r="AD45" s="269" t="s">
        <v>579</v>
      </c>
      <c r="AE45" s="270"/>
      <c r="AF45" s="270"/>
      <c r="AG45" s="272" t="s">
        <v>603</v>
      </c>
      <c r="AH45" s="273"/>
      <c r="AI45" s="273"/>
      <c r="AJ45" s="273"/>
      <c r="AK45" s="273"/>
      <c r="AL45" s="273"/>
      <c r="AM45" s="273"/>
      <c r="AN45" s="273"/>
      <c r="AO45" s="273"/>
      <c r="AP45" s="273"/>
      <c r="AQ45" s="273"/>
      <c r="AR45" s="273"/>
      <c r="AS45" s="273"/>
      <c r="AT45" s="273"/>
      <c r="AU45" s="273"/>
      <c r="AV45" s="273"/>
      <c r="AW45" s="273"/>
      <c r="AX45" s="274"/>
    </row>
    <row r="46" spans="1:50" ht="35.25" customHeight="1" x14ac:dyDescent="0.15">
      <c r="A46" s="287"/>
      <c r="B46" s="331"/>
      <c r="C46" s="335"/>
      <c r="D46" s="336"/>
      <c r="E46" s="339" t="s">
        <v>244</v>
      </c>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1"/>
      <c r="AD46" s="257" t="s">
        <v>604</v>
      </c>
      <c r="AE46" s="258"/>
      <c r="AF46" s="319"/>
      <c r="AG46" s="275"/>
      <c r="AH46" s="276"/>
      <c r="AI46" s="276"/>
      <c r="AJ46" s="276"/>
      <c r="AK46" s="276"/>
      <c r="AL46" s="276"/>
      <c r="AM46" s="276"/>
      <c r="AN46" s="276"/>
      <c r="AO46" s="276"/>
      <c r="AP46" s="276"/>
      <c r="AQ46" s="276"/>
      <c r="AR46" s="276"/>
      <c r="AS46" s="276"/>
      <c r="AT46" s="276"/>
      <c r="AU46" s="276"/>
      <c r="AV46" s="276"/>
      <c r="AW46" s="276"/>
      <c r="AX46" s="277"/>
    </row>
    <row r="47" spans="1:50" ht="26.25" customHeight="1" x14ac:dyDescent="0.15">
      <c r="A47" s="287"/>
      <c r="B47" s="331"/>
      <c r="C47" s="337"/>
      <c r="D47" s="338"/>
      <c r="E47" s="320" t="s">
        <v>209</v>
      </c>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2"/>
      <c r="AD47" s="323" t="s">
        <v>604</v>
      </c>
      <c r="AE47" s="324"/>
      <c r="AF47" s="324"/>
      <c r="AG47" s="275"/>
      <c r="AH47" s="276"/>
      <c r="AI47" s="276"/>
      <c r="AJ47" s="276"/>
      <c r="AK47" s="276"/>
      <c r="AL47" s="276"/>
      <c r="AM47" s="276"/>
      <c r="AN47" s="276"/>
      <c r="AO47" s="276"/>
      <c r="AP47" s="276"/>
      <c r="AQ47" s="276"/>
      <c r="AR47" s="276"/>
      <c r="AS47" s="276"/>
      <c r="AT47" s="276"/>
      <c r="AU47" s="276"/>
      <c r="AV47" s="276"/>
      <c r="AW47" s="276"/>
      <c r="AX47" s="277"/>
    </row>
    <row r="48" spans="1:50" ht="26.25" customHeight="1" x14ac:dyDescent="0.15">
      <c r="A48" s="287"/>
      <c r="B48" s="288"/>
      <c r="C48" s="325" t="s">
        <v>39</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294" t="s">
        <v>605</v>
      </c>
      <c r="AE48" s="295"/>
      <c r="AF48" s="295"/>
      <c r="AG48" s="297"/>
      <c r="AH48" s="298"/>
      <c r="AI48" s="298"/>
      <c r="AJ48" s="298"/>
      <c r="AK48" s="298"/>
      <c r="AL48" s="298"/>
      <c r="AM48" s="298"/>
      <c r="AN48" s="298"/>
      <c r="AO48" s="298"/>
      <c r="AP48" s="298"/>
      <c r="AQ48" s="298"/>
      <c r="AR48" s="298"/>
      <c r="AS48" s="298"/>
      <c r="AT48" s="298"/>
      <c r="AU48" s="298"/>
      <c r="AV48" s="298"/>
      <c r="AW48" s="298"/>
      <c r="AX48" s="299"/>
    </row>
    <row r="49" spans="1:50" ht="26.25" customHeight="1" x14ac:dyDescent="0.15">
      <c r="A49" s="287"/>
      <c r="B49" s="288"/>
      <c r="C49" s="255" t="s">
        <v>130</v>
      </c>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7" t="s">
        <v>579</v>
      </c>
      <c r="AE49" s="258"/>
      <c r="AF49" s="258"/>
      <c r="AG49" s="305" t="s">
        <v>606</v>
      </c>
      <c r="AH49" s="306"/>
      <c r="AI49" s="306"/>
      <c r="AJ49" s="306"/>
      <c r="AK49" s="306"/>
      <c r="AL49" s="306"/>
      <c r="AM49" s="306"/>
      <c r="AN49" s="306"/>
      <c r="AO49" s="306"/>
      <c r="AP49" s="306"/>
      <c r="AQ49" s="306"/>
      <c r="AR49" s="306"/>
      <c r="AS49" s="306"/>
      <c r="AT49" s="306"/>
      <c r="AU49" s="306"/>
      <c r="AV49" s="306"/>
      <c r="AW49" s="306"/>
      <c r="AX49" s="307"/>
    </row>
    <row r="50" spans="1:50" ht="26.25" customHeight="1" x14ac:dyDescent="0.15">
      <c r="A50" s="287"/>
      <c r="B50" s="288"/>
      <c r="C50" s="255" t="s">
        <v>35</v>
      </c>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7" t="s">
        <v>605</v>
      </c>
      <c r="AE50" s="258"/>
      <c r="AF50" s="258"/>
      <c r="AG50" s="305"/>
      <c r="AH50" s="306"/>
      <c r="AI50" s="306"/>
      <c r="AJ50" s="306"/>
      <c r="AK50" s="306"/>
      <c r="AL50" s="306"/>
      <c r="AM50" s="306"/>
      <c r="AN50" s="306"/>
      <c r="AO50" s="306"/>
      <c r="AP50" s="306"/>
      <c r="AQ50" s="306"/>
      <c r="AR50" s="306"/>
      <c r="AS50" s="306"/>
      <c r="AT50" s="306"/>
      <c r="AU50" s="306"/>
      <c r="AV50" s="306"/>
      <c r="AW50" s="306"/>
      <c r="AX50" s="307"/>
    </row>
    <row r="51" spans="1:50" ht="26.25" customHeight="1" x14ac:dyDescent="0.15">
      <c r="A51" s="287"/>
      <c r="B51" s="288"/>
      <c r="C51" s="255" t="s">
        <v>40</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308"/>
      <c r="AD51" s="257" t="s">
        <v>579</v>
      </c>
      <c r="AE51" s="258"/>
      <c r="AF51" s="258"/>
      <c r="AG51" s="305" t="s">
        <v>607</v>
      </c>
      <c r="AH51" s="306"/>
      <c r="AI51" s="306"/>
      <c r="AJ51" s="306"/>
      <c r="AK51" s="306"/>
      <c r="AL51" s="306"/>
      <c r="AM51" s="306"/>
      <c r="AN51" s="306"/>
      <c r="AO51" s="306"/>
      <c r="AP51" s="306"/>
      <c r="AQ51" s="306"/>
      <c r="AR51" s="306"/>
      <c r="AS51" s="306"/>
      <c r="AT51" s="306"/>
      <c r="AU51" s="306"/>
      <c r="AV51" s="306"/>
      <c r="AW51" s="306"/>
      <c r="AX51" s="307"/>
    </row>
    <row r="52" spans="1:50" ht="26.25" customHeight="1" x14ac:dyDescent="0.15">
      <c r="A52" s="287"/>
      <c r="B52" s="288"/>
      <c r="C52" s="255" t="s">
        <v>221</v>
      </c>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308"/>
      <c r="AD52" s="309" t="s">
        <v>605</v>
      </c>
      <c r="AE52" s="310"/>
      <c r="AF52" s="310"/>
      <c r="AG52" s="311"/>
      <c r="AH52" s="312"/>
      <c r="AI52" s="312"/>
      <c r="AJ52" s="312"/>
      <c r="AK52" s="312"/>
      <c r="AL52" s="312"/>
      <c r="AM52" s="312"/>
      <c r="AN52" s="312"/>
      <c r="AO52" s="312"/>
      <c r="AP52" s="312"/>
      <c r="AQ52" s="312"/>
      <c r="AR52" s="312"/>
      <c r="AS52" s="312"/>
      <c r="AT52" s="312"/>
      <c r="AU52" s="312"/>
      <c r="AV52" s="312"/>
      <c r="AW52" s="312"/>
      <c r="AX52" s="313"/>
    </row>
    <row r="53" spans="1:50" ht="26.25" customHeight="1" x14ac:dyDescent="0.15">
      <c r="A53" s="287"/>
      <c r="B53" s="288"/>
      <c r="C53" s="366" t="s">
        <v>222</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8"/>
      <c r="AD53" s="257" t="s">
        <v>605</v>
      </c>
      <c r="AE53" s="258"/>
      <c r="AF53" s="319"/>
      <c r="AG53" s="305"/>
      <c r="AH53" s="306"/>
      <c r="AI53" s="306"/>
      <c r="AJ53" s="306"/>
      <c r="AK53" s="306"/>
      <c r="AL53" s="306"/>
      <c r="AM53" s="306"/>
      <c r="AN53" s="306"/>
      <c r="AO53" s="306"/>
      <c r="AP53" s="306"/>
      <c r="AQ53" s="306"/>
      <c r="AR53" s="306"/>
      <c r="AS53" s="306"/>
      <c r="AT53" s="306"/>
      <c r="AU53" s="306"/>
      <c r="AV53" s="306"/>
      <c r="AW53" s="306"/>
      <c r="AX53" s="307"/>
    </row>
    <row r="54" spans="1:50" ht="26.25" customHeight="1" x14ac:dyDescent="0.15">
      <c r="A54" s="289"/>
      <c r="B54" s="290"/>
      <c r="C54" s="369" t="s">
        <v>213</v>
      </c>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1"/>
      <c r="AD54" s="372" t="s">
        <v>579</v>
      </c>
      <c r="AE54" s="373"/>
      <c r="AF54" s="374"/>
      <c r="AG54" s="375" t="s">
        <v>608</v>
      </c>
      <c r="AH54" s="376"/>
      <c r="AI54" s="376"/>
      <c r="AJ54" s="376"/>
      <c r="AK54" s="376"/>
      <c r="AL54" s="376"/>
      <c r="AM54" s="376"/>
      <c r="AN54" s="376"/>
      <c r="AO54" s="376"/>
      <c r="AP54" s="376"/>
      <c r="AQ54" s="376"/>
      <c r="AR54" s="376"/>
      <c r="AS54" s="376"/>
      <c r="AT54" s="376"/>
      <c r="AU54" s="376"/>
      <c r="AV54" s="376"/>
      <c r="AW54" s="376"/>
      <c r="AX54" s="377"/>
    </row>
    <row r="55" spans="1:50" ht="27" customHeight="1" x14ac:dyDescent="0.15">
      <c r="A55" s="285" t="s">
        <v>37</v>
      </c>
      <c r="B55" s="286"/>
      <c r="C55" s="291" t="s">
        <v>214</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3"/>
      <c r="AD55" s="294" t="s">
        <v>579</v>
      </c>
      <c r="AE55" s="295"/>
      <c r="AF55" s="296"/>
      <c r="AG55" s="297" t="s">
        <v>609</v>
      </c>
      <c r="AH55" s="298"/>
      <c r="AI55" s="298"/>
      <c r="AJ55" s="298"/>
      <c r="AK55" s="298"/>
      <c r="AL55" s="298"/>
      <c r="AM55" s="298"/>
      <c r="AN55" s="298"/>
      <c r="AO55" s="298"/>
      <c r="AP55" s="298"/>
      <c r="AQ55" s="298"/>
      <c r="AR55" s="298"/>
      <c r="AS55" s="298"/>
      <c r="AT55" s="298"/>
      <c r="AU55" s="298"/>
      <c r="AV55" s="298"/>
      <c r="AW55" s="298"/>
      <c r="AX55" s="299"/>
    </row>
    <row r="56" spans="1:50" ht="35.25" customHeight="1" x14ac:dyDescent="0.15">
      <c r="A56" s="287"/>
      <c r="B56" s="288"/>
      <c r="C56" s="300" t="s">
        <v>42</v>
      </c>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2"/>
      <c r="AD56" s="303" t="s">
        <v>605</v>
      </c>
      <c r="AE56" s="304"/>
      <c r="AF56" s="304"/>
      <c r="AG56" s="305"/>
      <c r="AH56" s="306"/>
      <c r="AI56" s="306"/>
      <c r="AJ56" s="306"/>
      <c r="AK56" s="306"/>
      <c r="AL56" s="306"/>
      <c r="AM56" s="306"/>
      <c r="AN56" s="306"/>
      <c r="AO56" s="306"/>
      <c r="AP56" s="306"/>
      <c r="AQ56" s="306"/>
      <c r="AR56" s="306"/>
      <c r="AS56" s="306"/>
      <c r="AT56" s="306"/>
      <c r="AU56" s="306"/>
      <c r="AV56" s="306"/>
      <c r="AW56" s="306"/>
      <c r="AX56" s="307"/>
    </row>
    <row r="57" spans="1:50" ht="27" customHeight="1" x14ac:dyDescent="0.15">
      <c r="A57" s="287"/>
      <c r="B57" s="288"/>
      <c r="C57" s="255" t="s">
        <v>180</v>
      </c>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7" t="s">
        <v>579</v>
      </c>
      <c r="AE57" s="258"/>
      <c r="AF57" s="258"/>
      <c r="AG57" s="305" t="s">
        <v>610</v>
      </c>
      <c r="AH57" s="306"/>
      <c r="AI57" s="306"/>
      <c r="AJ57" s="306"/>
      <c r="AK57" s="306"/>
      <c r="AL57" s="306"/>
      <c r="AM57" s="306"/>
      <c r="AN57" s="306"/>
      <c r="AO57" s="306"/>
      <c r="AP57" s="306"/>
      <c r="AQ57" s="306"/>
      <c r="AR57" s="306"/>
      <c r="AS57" s="306"/>
      <c r="AT57" s="306"/>
      <c r="AU57" s="306"/>
      <c r="AV57" s="306"/>
      <c r="AW57" s="306"/>
      <c r="AX57" s="307"/>
    </row>
    <row r="58" spans="1:50" ht="27" customHeight="1" x14ac:dyDescent="0.15">
      <c r="A58" s="289"/>
      <c r="B58" s="290"/>
      <c r="C58" s="255" t="s">
        <v>41</v>
      </c>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7" t="s">
        <v>579</v>
      </c>
      <c r="AE58" s="258"/>
      <c r="AF58" s="258"/>
      <c r="AG58" s="259" t="s">
        <v>611</v>
      </c>
      <c r="AH58" s="260"/>
      <c r="AI58" s="260"/>
      <c r="AJ58" s="260"/>
      <c r="AK58" s="260"/>
      <c r="AL58" s="260"/>
      <c r="AM58" s="260"/>
      <c r="AN58" s="260"/>
      <c r="AO58" s="260"/>
      <c r="AP58" s="260"/>
      <c r="AQ58" s="260"/>
      <c r="AR58" s="260"/>
      <c r="AS58" s="260"/>
      <c r="AT58" s="260"/>
      <c r="AU58" s="260"/>
      <c r="AV58" s="260"/>
      <c r="AW58" s="260"/>
      <c r="AX58" s="261"/>
    </row>
    <row r="59" spans="1:50" ht="41.25" customHeight="1" x14ac:dyDescent="0.15">
      <c r="A59" s="262" t="s">
        <v>51</v>
      </c>
      <c r="B59" s="263"/>
      <c r="C59" s="266" t="s">
        <v>131</v>
      </c>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8"/>
      <c r="AD59" s="269" t="s">
        <v>605</v>
      </c>
      <c r="AE59" s="270"/>
      <c r="AF59" s="271"/>
      <c r="AG59" s="272"/>
      <c r="AH59" s="273"/>
      <c r="AI59" s="273"/>
      <c r="AJ59" s="273"/>
      <c r="AK59" s="273"/>
      <c r="AL59" s="273"/>
      <c r="AM59" s="273"/>
      <c r="AN59" s="273"/>
      <c r="AO59" s="273"/>
      <c r="AP59" s="273"/>
      <c r="AQ59" s="273"/>
      <c r="AR59" s="273"/>
      <c r="AS59" s="273"/>
      <c r="AT59" s="273"/>
      <c r="AU59" s="273"/>
      <c r="AV59" s="273"/>
      <c r="AW59" s="273"/>
      <c r="AX59" s="274"/>
    </row>
    <row r="60" spans="1:50" ht="19.7" customHeight="1" x14ac:dyDescent="0.15">
      <c r="A60" s="264"/>
      <c r="B60" s="265"/>
      <c r="C60" s="278" t="s">
        <v>0</v>
      </c>
      <c r="D60" s="279"/>
      <c r="E60" s="279"/>
      <c r="F60" s="279"/>
      <c r="G60" s="279"/>
      <c r="H60" s="279"/>
      <c r="I60" s="279"/>
      <c r="J60" s="279"/>
      <c r="K60" s="279"/>
      <c r="L60" s="279"/>
      <c r="M60" s="279"/>
      <c r="N60" s="279"/>
      <c r="O60" s="280" t="s">
        <v>23</v>
      </c>
      <c r="P60" s="281"/>
      <c r="Q60" s="281"/>
      <c r="R60" s="281"/>
      <c r="S60" s="281"/>
      <c r="T60" s="281"/>
      <c r="U60" s="281"/>
      <c r="V60" s="281"/>
      <c r="W60" s="281"/>
      <c r="X60" s="281"/>
      <c r="Y60" s="281"/>
      <c r="Z60" s="281"/>
      <c r="AA60" s="281"/>
      <c r="AB60" s="281"/>
      <c r="AC60" s="281"/>
      <c r="AD60" s="281"/>
      <c r="AE60" s="281"/>
      <c r="AF60" s="282"/>
      <c r="AG60" s="275"/>
      <c r="AH60" s="276"/>
      <c r="AI60" s="276"/>
      <c r="AJ60" s="276"/>
      <c r="AK60" s="276"/>
      <c r="AL60" s="276"/>
      <c r="AM60" s="276"/>
      <c r="AN60" s="276"/>
      <c r="AO60" s="276"/>
      <c r="AP60" s="276"/>
      <c r="AQ60" s="276"/>
      <c r="AR60" s="276"/>
      <c r="AS60" s="276"/>
      <c r="AT60" s="276"/>
      <c r="AU60" s="276"/>
      <c r="AV60" s="276"/>
      <c r="AW60" s="276"/>
      <c r="AX60" s="277"/>
    </row>
    <row r="61" spans="1:50" ht="24.75" customHeight="1" thickBot="1" x14ac:dyDescent="0.2">
      <c r="A61" s="264"/>
      <c r="B61" s="265"/>
      <c r="C61" s="283"/>
      <c r="D61" s="284"/>
      <c r="E61" s="241"/>
      <c r="F61" s="241"/>
      <c r="G61" s="241"/>
      <c r="H61" s="242"/>
      <c r="I61" s="242"/>
      <c r="J61" s="314"/>
      <c r="K61" s="314"/>
      <c r="L61" s="314"/>
      <c r="M61" s="242"/>
      <c r="N61" s="315"/>
      <c r="O61" s="316"/>
      <c r="P61" s="317"/>
      <c r="Q61" s="317"/>
      <c r="R61" s="317"/>
      <c r="S61" s="317"/>
      <c r="T61" s="317"/>
      <c r="U61" s="317"/>
      <c r="V61" s="317"/>
      <c r="W61" s="317"/>
      <c r="X61" s="317"/>
      <c r="Y61" s="317"/>
      <c r="Z61" s="317"/>
      <c r="AA61" s="317"/>
      <c r="AB61" s="317"/>
      <c r="AC61" s="317"/>
      <c r="AD61" s="317"/>
      <c r="AE61" s="317"/>
      <c r="AF61" s="318"/>
      <c r="AG61" s="275"/>
      <c r="AH61" s="276"/>
      <c r="AI61" s="276"/>
      <c r="AJ61" s="276"/>
      <c r="AK61" s="276"/>
      <c r="AL61" s="276"/>
      <c r="AM61" s="276"/>
      <c r="AN61" s="276"/>
      <c r="AO61" s="276"/>
      <c r="AP61" s="276"/>
      <c r="AQ61" s="276"/>
      <c r="AR61" s="276"/>
      <c r="AS61" s="276"/>
      <c r="AT61" s="276"/>
      <c r="AU61" s="276"/>
      <c r="AV61" s="276"/>
      <c r="AW61" s="276"/>
      <c r="AX61" s="277"/>
    </row>
    <row r="62" spans="1:50" ht="24.75" customHeight="1" x14ac:dyDescent="0.15">
      <c r="A62" s="243" t="s">
        <v>32</v>
      </c>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5"/>
    </row>
    <row r="63" spans="1:50" ht="67.5" customHeight="1" thickBot="1" x14ac:dyDescent="0.2">
      <c r="A63" s="246"/>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4.75" customHeight="1" x14ac:dyDescent="0.15">
      <c r="A64" s="249" t="s">
        <v>224</v>
      </c>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1" ht="24.75" customHeight="1" x14ac:dyDescent="0.15">
      <c r="A65" s="252" t="s">
        <v>259</v>
      </c>
      <c r="B65" s="253"/>
      <c r="C65" s="253"/>
      <c r="D65" s="254"/>
      <c r="E65" s="237" t="s">
        <v>612</v>
      </c>
      <c r="F65" s="238"/>
      <c r="G65" s="238"/>
      <c r="H65" s="238"/>
      <c r="I65" s="238"/>
      <c r="J65" s="238"/>
      <c r="K65" s="238"/>
      <c r="L65" s="238"/>
      <c r="M65" s="238"/>
      <c r="N65" s="238"/>
      <c r="O65" s="238"/>
      <c r="P65" s="239"/>
      <c r="Q65" s="237"/>
      <c r="R65" s="238"/>
      <c r="S65" s="238"/>
      <c r="T65" s="238"/>
      <c r="U65" s="238"/>
      <c r="V65" s="238"/>
      <c r="W65" s="238"/>
      <c r="X65" s="238"/>
      <c r="Y65" s="238"/>
      <c r="Z65" s="238"/>
      <c r="AA65" s="238"/>
      <c r="AB65" s="239"/>
      <c r="AC65" s="237"/>
      <c r="AD65" s="238"/>
      <c r="AE65" s="238"/>
      <c r="AF65" s="238"/>
      <c r="AG65" s="238"/>
      <c r="AH65" s="238"/>
      <c r="AI65" s="238"/>
      <c r="AJ65" s="238"/>
      <c r="AK65" s="238"/>
      <c r="AL65" s="238"/>
      <c r="AM65" s="238"/>
      <c r="AN65" s="239"/>
      <c r="AO65" s="237"/>
      <c r="AP65" s="238"/>
      <c r="AQ65" s="238"/>
      <c r="AR65" s="238"/>
      <c r="AS65" s="238"/>
      <c r="AT65" s="238"/>
      <c r="AU65" s="238"/>
      <c r="AV65" s="238"/>
      <c r="AW65" s="238"/>
      <c r="AX65" s="240"/>
      <c r="AY65" s="80"/>
    </row>
    <row r="66" spans="1:51" ht="24.75" customHeight="1" x14ac:dyDescent="0.15">
      <c r="A66" s="133" t="s">
        <v>258</v>
      </c>
      <c r="B66" s="133"/>
      <c r="C66" s="133"/>
      <c r="D66" s="133"/>
      <c r="E66" s="237" t="s">
        <v>613</v>
      </c>
      <c r="F66" s="238"/>
      <c r="G66" s="238"/>
      <c r="H66" s="238"/>
      <c r="I66" s="238"/>
      <c r="J66" s="238"/>
      <c r="K66" s="238"/>
      <c r="L66" s="238"/>
      <c r="M66" s="238"/>
      <c r="N66" s="238"/>
      <c r="O66" s="238"/>
      <c r="P66" s="239"/>
      <c r="Q66" s="237"/>
      <c r="R66" s="238"/>
      <c r="S66" s="238"/>
      <c r="T66" s="238"/>
      <c r="U66" s="238"/>
      <c r="V66" s="238"/>
      <c r="W66" s="238"/>
      <c r="X66" s="238"/>
      <c r="Y66" s="238"/>
      <c r="Z66" s="238"/>
      <c r="AA66" s="238"/>
      <c r="AB66" s="239"/>
      <c r="AC66" s="237"/>
      <c r="AD66" s="238"/>
      <c r="AE66" s="238"/>
      <c r="AF66" s="238"/>
      <c r="AG66" s="238"/>
      <c r="AH66" s="238"/>
      <c r="AI66" s="238"/>
      <c r="AJ66" s="238"/>
      <c r="AK66" s="238"/>
      <c r="AL66" s="238"/>
      <c r="AM66" s="238"/>
      <c r="AN66" s="239"/>
      <c r="AO66" s="237"/>
      <c r="AP66" s="238"/>
      <c r="AQ66" s="238"/>
      <c r="AR66" s="238"/>
      <c r="AS66" s="238"/>
      <c r="AT66" s="238"/>
      <c r="AU66" s="238"/>
      <c r="AV66" s="238"/>
      <c r="AW66" s="238"/>
      <c r="AX66" s="240"/>
    </row>
    <row r="67" spans="1:51" ht="24.75" customHeight="1" x14ac:dyDescent="0.15">
      <c r="A67" s="133" t="s">
        <v>257</v>
      </c>
      <c r="B67" s="133"/>
      <c r="C67" s="133"/>
      <c r="D67" s="133"/>
      <c r="E67" s="237" t="s">
        <v>614</v>
      </c>
      <c r="F67" s="238"/>
      <c r="G67" s="238"/>
      <c r="H67" s="238"/>
      <c r="I67" s="238"/>
      <c r="J67" s="238"/>
      <c r="K67" s="238"/>
      <c r="L67" s="238"/>
      <c r="M67" s="238"/>
      <c r="N67" s="238"/>
      <c r="O67" s="238"/>
      <c r="P67" s="239"/>
      <c r="Q67" s="237"/>
      <c r="R67" s="238"/>
      <c r="S67" s="238"/>
      <c r="T67" s="238"/>
      <c r="U67" s="238"/>
      <c r="V67" s="238"/>
      <c r="W67" s="238"/>
      <c r="X67" s="238"/>
      <c r="Y67" s="238"/>
      <c r="Z67" s="238"/>
      <c r="AA67" s="238"/>
      <c r="AB67" s="239"/>
      <c r="AC67" s="237"/>
      <c r="AD67" s="238"/>
      <c r="AE67" s="238"/>
      <c r="AF67" s="238"/>
      <c r="AG67" s="238"/>
      <c r="AH67" s="238"/>
      <c r="AI67" s="238"/>
      <c r="AJ67" s="238"/>
      <c r="AK67" s="238"/>
      <c r="AL67" s="238"/>
      <c r="AM67" s="238"/>
      <c r="AN67" s="239"/>
      <c r="AO67" s="237"/>
      <c r="AP67" s="238"/>
      <c r="AQ67" s="238"/>
      <c r="AR67" s="238"/>
      <c r="AS67" s="238"/>
      <c r="AT67" s="238"/>
      <c r="AU67" s="238"/>
      <c r="AV67" s="238"/>
      <c r="AW67" s="238"/>
      <c r="AX67" s="240"/>
    </row>
    <row r="68" spans="1:51" ht="24.75" customHeight="1" x14ac:dyDescent="0.15">
      <c r="A68" s="133" t="s">
        <v>256</v>
      </c>
      <c r="B68" s="133"/>
      <c r="C68" s="133"/>
      <c r="D68" s="133"/>
      <c r="E68" s="237" t="s">
        <v>615</v>
      </c>
      <c r="F68" s="238"/>
      <c r="G68" s="238"/>
      <c r="H68" s="238"/>
      <c r="I68" s="238"/>
      <c r="J68" s="238"/>
      <c r="K68" s="238"/>
      <c r="L68" s="238"/>
      <c r="M68" s="238"/>
      <c r="N68" s="238"/>
      <c r="O68" s="238"/>
      <c r="P68" s="239"/>
      <c r="Q68" s="237"/>
      <c r="R68" s="238"/>
      <c r="S68" s="238"/>
      <c r="T68" s="238"/>
      <c r="U68" s="238"/>
      <c r="V68" s="238"/>
      <c r="W68" s="238"/>
      <c r="X68" s="238"/>
      <c r="Y68" s="238"/>
      <c r="Z68" s="238"/>
      <c r="AA68" s="238"/>
      <c r="AB68" s="239"/>
      <c r="AC68" s="237"/>
      <c r="AD68" s="238"/>
      <c r="AE68" s="238"/>
      <c r="AF68" s="238"/>
      <c r="AG68" s="238"/>
      <c r="AH68" s="238"/>
      <c r="AI68" s="238"/>
      <c r="AJ68" s="238"/>
      <c r="AK68" s="238"/>
      <c r="AL68" s="238"/>
      <c r="AM68" s="238"/>
      <c r="AN68" s="239"/>
      <c r="AO68" s="237"/>
      <c r="AP68" s="238"/>
      <c r="AQ68" s="238"/>
      <c r="AR68" s="238"/>
      <c r="AS68" s="238"/>
      <c r="AT68" s="238"/>
      <c r="AU68" s="238"/>
      <c r="AV68" s="238"/>
      <c r="AW68" s="238"/>
      <c r="AX68" s="240"/>
    </row>
    <row r="69" spans="1:51" ht="24.75" customHeight="1" x14ac:dyDescent="0.15">
      <c r="A69" s="133" t="s">
        <v>255</v>
      </c>
      <c r="B69" s="133"/>
      <c r="C69" s="133"/>
      <c r="D69" s="133"/>
      <c r="E69" s="237" t="s">
        <v>616</v>
      </c>
      <c r="F69" s="238"/>
      <c r="G69" s="238"/>
      <c r="H69" s="238"/>
      <c r="I69" s="238"/>
      <c r="J69" s="238"/>
      <c r="K69" s="238"/>
      <c r="L69" s="238"/>
      <c r="M69" s="238"/>
      <c r="N69" s="238"/>
      <c r="O69" s="238"/>
      <c r="P69" s="239"/>
      <c r="Q69" s="237"/>
      <c r="R69" s="238"/>
      <c r="S69" s="238"/>
      <c r="T69" s="238"/>
      <c r="U69" s="238"/>
      <c r="V69" s="238"/>
      <c r="W69" s="238"/>
      <c r="X69" s="238"/>
      <c r="Y69" s="238"/>
      <c r="Z69" s="238"/>
      <c r="AA69" s="238"/>
      <c r="AB69" s="239"/>
      <c r="AC69" s="237"/>
      <c r="AD69" s="238"/>
      <c r="AE69" s="238"/>
      <c r="AF69" s="238"/>
      <c r="AG69" s="238"/>
      <c r="AH69" s="238"/>
      <c r="AI69" s="238"/>
      <c r="AJ69" s="238"/>
      <c r="AK69" s="238"/>
      <c r="AL69" s="238"/>
      <c r="AM69" s="238"/>
      <c r="AN69" s="239"/>
      <c r="AO69" s="237"/>
      <c r="AP69" s="238"/>
      <c r="AQ69" s="238"/>
      <c r="AR69" s="238"/>
      <c r="AS69" s="238"/>
      <c r="AT69" s="238"/>
      <c r="AU69" s="238"/>
      <c r="AV69" s="238"/>
      <c r="AW69" s="238"/>
      <c r="AX69" s="240"/>
    </row>
    <row r="70" spans="1:51" ht="24.75" customHeight="1" x14ac:dyDescent="0.15">
      <c r="A70" s="133" t="s">
        <v>254</v>
      </c>
      <c r="B70" s="133"/>
      <c r="C70" s="133"/>
      <c r="D70" s="133"/>
      <c r="E70" s="237" t="s">
        <v>617</v>
      </c>
      <c r="F70" s="238"/>
      <c r="G70" s="238"/>
      <c r="H70" s="238"/>
      <c r="I70" s="238"/>
      <c r="J70" s="238"/>
      <c r="K70" s="238"/>
      <c r="L70" s="238"/>
      <c r="M70" s="238"/>
      <c r="N70" s="238"/>
      <c r="O70" s="238"/>
      <c r="P70" s="239"/>
      <c r="Q70" s="237"/>
      <c r="R70" s="238"/>
      <c r="S70" s="238"/>
      <c r="T70" s="238"/>
      <c r="U70" s="238"/>
      <c r="V70" s="238"/>
      <c r="W70" s="238"/>
      <c r="X70" s="238"/>
      <c r="Y70" s="238"/>
      <c r="Z70" s="238"/>
      <c r="AA70" s="238"/>
      <c r="AB70" s="239"/>
      <c r="AC70" s="237"/>
      <c r="AD70" s="238"/>
      <c r="AE70" s="238"/>
      <c r="AF70" s="238"/>
      <c r="AG70" s="238"/>
      <c r="AH70" s="238"/>
      <c r="AI70" s="238"/>
      <c r="AJ70" s="238"/>
      <c r="AK70" s="238"/>
      <c r="AL70" s="238"/>
      <c r="AM70" s="238"/>
      <c r="AN70" s="239"/>
      <c r="AO70" s="237"/>
      <c r="AP70" s="238"/>
      <c r="AQ70" s="238"/>
      <c r="AR70" s="238"/>
      <c r="AS70" s="238"/>
      <c r="AT70" s="238"/>
      <c r="AU70" s="238"/>
      <c r="AV70" s="238"/>
      <c r="AW70" s="238"/>
      <c r="AX70" s="240"/>
    </row>
    <row r="71" spans="1:51" ht="24.75" customHeight="1" x14ac:dyDescent="0.15">
      <c r="A71" s="133" t="s">
        <v>253</v>
      </c>
      <c r="B71" s="133"/>
      <c r="C71" s="133"/>
      <c r="D71" s="133"/>
      <c r="E71" s="237" t="s">
        <v>618</v>
      </c>
      <c r="F71" s="238"/>
      <c r="G71" s="238"/>
      <c r="H71" s="238"/>
      <c r="I71" s="238"/>
      <c r="J71" s="238"/>
      <c r="K71" s="238"/>
      <c r="L71" s="238"/>
      <c r="M71" s="238"/>
      <c r="N71" s="238"/>
      <c r="O71" s="238"/>
      <c r="P71" s="239"/>
      <c r="Q71" s="237"/>
      <c r="R71" s="238"/>
      <c r="S71" s="238"/>
      <c r="T71" s="238"/>
      <c r="U71" s="238"/>
      <c r="V71" s="238"/>
      <c r="W71" s="238"/>
      <c r="X71" s="238"/>
      <c r="Y71" s="238"/>
      <c r="Z71" s="238"/>
      <c r="AA71" s="238"/>
      <c r="AB71" s="239"/>
      <c r="AC71" s="237"/>
      <c r="AD71" s="238"/>
      <c r="AE71" s="238"/>
      <c r="AF71" s="238"/>
      <c r="AG71" s="238"/>
      <c r="AH71" s="238"/>
      <c r="AI71" s="238"/>
      <c r="AJ71" s="238"/>
      <c r="AK71" s="238"/>
      <c r="AL71" s="238"/>
      <c r="AM71" s="238"/>
      <c r="AN71" s="239"/>
      <c r="AO71" s="237"/>
      <c r="AP71" s="238"/>
      <c r="AQ71" s="238"/>
      <c r="AR71" s="238"/>
      <c r="AS71" s="238"/>
      <c r="AT71" s="238"/>
      <c r="AU71" s="238"/>
      <c r="AV71" s="238"/>
      <c r="AW71" s="238"/>
      <c r="AX71" s="240"/>
    </row>
    <row r="72" spans="1:51" ht="24.75" customHeight="1" x14ac:dyDescent="0.15">
      <c r="A72" s="133" t="s">
        <v>252</v>
      </c>
      <c r="B72" s="133"/>
      <c r="C72" s="133"/>
      <c r="D72" s="133"/>
      <c r="E72" s="237" t="s">
        <v>619</v>
      </c>
      <c r="F72" s="238"/>
      <c r="G72" s="238"/>
      <c r="H72" s="238"/>
      <c r="I72" s="238"/>
      <c r="J72" s="238"/>
      <c r="K72" s="238"/>
      <c r="L72" s="238"/>
      <c r="M72" s="238"/>
      <c r="N72" s="238"/>
      <c r="O72" s="238"/>
      <c r="P72" s="239"/>
      <c r="Q72" s="237"/>
      <c r="R72" s="238"/>
      <c r="S72" s="238"/>
      <c r="T72" s="238"/>
      <c r="U72" s="238"/>
      <c r="V72" s="238"/>
      <c r="W72" s="238"/>
      <c r="X72" s="238"/>
      <c r="Y72" s="238"/>
      <c r="Z72" s="238"/>
      <c r="AA72" s="238"/>
      <c r="AB72" s="239"/>
      <c r="AC72" s="237"/>
      <c r="AD72" s="238"/>
      <c r="AE72" s="238"/>
      <c r="AF72" s="238"/>
      <c r="AG72" s="238"/>
      <c r="AH72" s="238"/>
      <c r="AI72" s="238"/>
      <c r="AJ72" s="238"/>
      <c r="AK72" s="238"/>
      <c r="AL72" s="238"/>
      <c r="AM72" s="238"/>
      <c r="AN72" s="239"/>
      <c r="AO72" s="237"/>
      <c r="AP72" s="238"/>
      <c r="AQ72" s="238"/>
      <c r="AR72" s="238"/>
      <c r="AS72" s="238"/>
      <c r="AT72" s="238"/>
      <c r="AU72" s="238"/>
      <c r="AV72" s="238"/>
      <c r="AW72" s="238"/>
      <c r="AX72" s="240"/>
    </row>
    <row r="73" spans="1:51" ht="24.75" customHeight="1" x14ac:dyDescent="0.15">
      <c r="A73" s="133" t="s">
        <v>396</v>
      </c>
      <c r="B73" s="133"/>
      <c r="C73" s="133"/>
      <c r="D73" s="133"/>
      <c r="E73" s="236" t="s">
        <v>574</v>
      </c>
      <c r="F73" s="217"/>
      <c r="G73" s="217"/>
      <c r="H73" s="83" t="str">
        <f>IF(E73="","","-")</f>
        <v>-</v>
      </c>
      <c r="I73" s="217"/>
      <c r="J73" s="217"/>
      <c r="K73" s="83" t="str">
        <f>IF(I73="","","-")</f>
        <v/>
      </c>
      <c r="L73" s="219">
        <v>164</v>
      </c>
      <c r="M73" s="219"/>
      <c r="N73" s="83" t="str">
        <f>IF(O73="","","-")</f>
        <v/>
      </c>
      <c r="O73" s="234"/>
      <c r="P73" s="235"/>
      <c r="Q73" s="236"/>
      <c r="R73" s="217"/>
      <c r="S73" s="217"/>
      <c r="T73" s="83" t="str">
        <f>IF(Q73="","","-")</f>
        <v/>
      </c>
      <c r="U73" s="217"/>
      <c r="V73" s="217"/>
      <c r="W73" s="83" t="str">
        <f>IF(U73="","","-")</f>
        <v/>
      </c>
      <c r="X73" s="219"/>
      <c r="Y73" s="219"/>
      <c r="Z73" s="83" t="str">
        <f>IF(AA73="","","-")</f>
        <v/>
      </c>
      <c r="AA73" s="234"/>
      <c r="AB73" s="235"/>
      <c r="AC73" s="236"/>
      <c r="AD73" s="217"/>
      <c r="AE73" s="217"/>
      <c r="AF73" s="83" t="str">
        <f>IF(AC73="","","-")</f>
        <v/>
      </c>
      <c r="AG73" s="217"/>
      <c r="AH73" s="217"/>
      <c r="AI73" s="83" t="str">
        <f>IF(AG73="","","-")</f>
        <v/>
      </c>
      <c r="AJ73" s="219"/>
      <c r="AK73" s="219"/>
      <c r="AL73" s="83" t="str">
        <f>IF(AM73="","","-")</f>
        <v/>
      </c>
      <c r="AM73" s="234"/>
      <c r="AN73" s="235"/>
      <c r="AO73" s="236"/>
      <c r="AP73" s="217"/>
      <c r="AQ73" s="83" t="str">
        <f>IF(AO73="","","-")</f>
        <v/>
      </c>
      <c r="AR73" s="217"/>
      <c r="AS73" s="217"/>
      <c r="AT73" s="83" t="str">
        <f>IF(AR73="","","-")</f>
        <v/>
      </c>
      <c r="AU73" s="219"/>
      <c r="AV73" s="219"/>
      <c r="AW73" s="83" t="str">
        <f>IF(AX73="","","-")</f>
        <v/>
      </c>
      <c r="AX73" s="86"/>
    </row>
    <row r="74" spans="1:51" ht="24.75" customHeight="1" x14ac:dyDescent="0.15">
      <c r="A74" s="133" t="s">
        <v>563</v>
      </c>
      <c r="B74" s="133"/>
      <c r="C74" s="133"/>
      <c r="D74" s="133"/>
      <c r="E74" s="236" t="s">
        <v>574</v>
      </c>
      <c r="F74" s="217"/>
      <c r="G74" s="217"/>
      <c r="H74" s="83"/>
      <c r="I74" s="217"/>
      <c r="J74" s="217"/>
      <c r="K74" s="83"/>
      <c r="L74" s="219">
        <v>172</v>
      </c>
      <c r="M74" s="219"/>
      <c r="N74" s="83" t="str">
        <f>IF(O74="","","-")</f>
        <v/>
      </c>
      <c r="O74" s="234"/>
      <c r="P74" s="235"/>
      <c r="Q74" s="236"/>
      <c r="R74" s="217"/>
      <c r="S74" s="217"/>
      <c r="T74" s="83" t="str">
        <f>IF(Q74="","","-")</f>
        <v/>
      </c>
      <c r="U74" s="217"/>
      <c r="V74" s="217"/>
      <c r="W74" s="83" t="str">
        <f>IF(U74="","","-")</f>
        <v/>
      </c>
      <c r="X74" s="219"/>
      <c r="Y74" s="219"/>
      <c r="Z74" s="83" t="str">
        <f>IF(AA74="","","-")</f>
        <v/>
      </c>
      <c r="AA74" s="234"/>
      <c r="AB74" s="235"/>
      <c r="AC74" s="236"/>
      <c r="AD74" s="217"/>
      <c r="AE74" s="217"/>
      <c r="AF74" s="83" t="str">
        <f>IF(AC74="","","-")</f>
        <v/>
      </c>
      <c r="AG74" s="217"/>
      <c r="AH74" s="217"/>
      <c r="AI74" s="83" t="str">
        <f>IF(AG74="","","-")</f>
        <v/>
      </c>
      <c r="AJ74" s="219"/>
      <c r="AK74" s="219"/>
      <c r="AL74" s="83" t="str">
        <f>IF(AM74="","","-")</f>
        <v/>
      </c>
      <c r="AM74" s="234"/>
      <c r="AN74" s="235"/>
      <c r="AO74" s="236"/>
      <c r="AP74" s="217"/>
      <c r="AQ74" s="83" t="str">
        <f>IF(AO74="","","-")</f>
        <v/>
      </c>
      <c r="AR74" s="217"/>
      <c r="AS74" s="217"/>
      <c r="AT74" s="83" t="str">
        <f>IF(AR74="","","-")</f>
        <v/>
      </c>
      <c r="AU74" s="219"/>
      <c r="AV74" s="219"/>
      <c r="AW74" s="83" t="str">
        <f>IF(AX74="","","-")</f>
        <v/>
      </c>
      <c r="AX74" s="86"/>
    </row>
    <row r="75" spans="1:51" ht="24.75" customHeight="1" x14ac:dyDescent="0.15">
      <c r="A75" s="133" t="s">
        <v>364</v>
      </c>
      <c r="B75" s="133"/>
      <c r="C75" s="133"/>
      <c r="D75" s="133"/>
      <c r="E75" s="232">
        <v>2021</v>
      </c>
      <c r="F75" s="218"/>
      <c r="G75" s="217" t="s">
        <v>573</v>
      </c>
      <c r="H75" s="217"/>
      <c r="I75" s="217"/>
      <c r="J75" s="218">
        <v>20</v>
      </c>
      <c r="K75" s="218"/>
      <c r="L75" s="219">
        <v>188</v>
      </c>
      <c r="M75" s="219"/>
      <c r="N75" s="219"/>
      <c r="O75" s="218"/>
      <c r="P75" s="218"/>
      <c r="Q75" s="232"/>
      <c r="R75" s="218"/>
      <c r="S75" s="217"/>
      <c r="T75" s="217"/>
      <c r="U75" s="217"/>
      <c r="V75" s="218"/>
      <c r="W75" s="218"/>
      <c r="X75" s="219"/>
      <c r="Y75" s="219"/>
      <c r="Z75" s="219"/>
      <c r="AA75" s="218"/>
      <c r="AB75" s="233"/>
      <c r="AC75" s="232"/>
      <c r="AD75" s="218"/>
      <c r="AE75" s="217"/>
      <c r="AF75" s="217"/>
      <c r="AG75" s="217"/>
      <c r="AH75" s="218"/>
      <c r="AI75" s="218"/>
      <c r="AJ75" s="219"/>
      <c r="AK75" s="219"/>
      <c r="AL75" s="219"/>
      <c r="AM75" s="218"/>
      <c r="AN75" s="233"/>
      <c r="AO75" s="232"/>
      <c r="AP75" s="218"/>
      <c r="AQ75" s="217"/>
      <c r="AR75" s="217"/>
      <c r="AS75" s="217"/>
      <c r="AT75" s="218"/>
      <c r="AU75" s="218"/>
      <c r="AV75" s="219"/>
      <c r="AW75" s="219"/>
      <c r="AX75" s="86"/>
    </row>
    <row r="76" spans="1:51" ht="28.35" customHeight="1" x14ac:dyDescent="0.15">
      <c r="A76" s="220" t="s">
        <v>246</v>
      </c>
      <c r="B76" s="221"/>
      <c r="C76" s="221"/>
      <c r="D76" s="221"/>
      <c r="E76" s="221"/>
      <c r="F76" s="222"/>
      <c r="G76" s="70" t="s">
        <v>564</v>
      </c>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1"/>
    </row>
    <row r="77" spans="1:51" ht="28.35" customHeight="1" x14ac:dyDescent="0.15">
      <c r="A77" s="220"/>
      <c r="B77" s="221"/>
      <c r="C77" s="221"/>
      <c r="D77" s="221"/>
      <c r="E77" s="221"/>
      <c r="F77" s="222"/>
      <c r="G77" s="39"/>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1"/>
    </row>
    <row r="78" spans="1:51" ht="28.35" customHeight="1" x14ac:dyDescent="0.15">
      <c r="A78" s="220"/>
      <c r="B78" s="221"/>
      <c r="C78" s="221"/>
      <c r="D78" s="221"/>
      <c r="E78" s="221"/>
      <c r="F78" s="222"/>
      <c r="G78" s="39"/>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1"/>
    </row>
    <row r="79" spans="1:51" ht="28.35" customHeight="1" x14ac:dyDescent="0.15">
      <c r="A79" s="220"/>
      <c r="B79" s="221"/>
      <c r="C79" s="221"/>
      <c r="D79" s="221"/>
      <c r="E79" s="221"/>
      <c r="F79" s="222"/>
      <c r="G79" s="39"/>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1"/>
    </row>
    <row r="80" spans="1:51" ht="27.75" customHeight="1" x14ac:dyDescent="0.15">
      <c r="A80" s="220"/>
      <c r="B80" s="221"/>
      <c r="C80" s="221"/>
      <c r="D80" s="221"/>
      <c r="E80" s="221"/>
      <c r="F80" s="222"/>
      <c r="G80" s="39"/>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1"/>
    </row>
    <row r="81" spans="1:50" ht="28.35" customHeight="1" x14ac:dyDescent="0.15">
      <c r="A81" s="220"/>
      <c r="B81" s="221"/>
      <c r="C81" s="221"/>
      <c r="D81" s="221"/>
      <c r="E81" s="221"/>
      <c r="F81" s="222"/>
      <c r="G81" s="39"/>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1"/>
    </row>
    <row r="82" spans="1:50" ht="28.35" customHeight="1" x14ac:dyDescent="0.15">
      <c r="A82" s="220"/>
      <c r="B82" s="221"/>
      <c r="C82" s="221"/>
      <c r="D82" s="221"/>
      <c r="E82" s="221"/>
      <c r="F82" s="222"/>
      <c r="G82" s="39"/>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1"/>
    </row>
    <row r="83" spans="1:50" ht="27.75" customHeight="1" x14ac:dyDescent="0.15">
      <c r="A83" s="220"/>
      <c r="B83" s="221"/>
      <c r="C83" s="221"/>
      <c r="D83" s="221"/>
      <c r="E83" s="221"/>
      <c r="F83" s="222"/>
      <c r="G83" s="39"/>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1"/>
    </row>
    <row r="84" spans="1:50" ht="28.35" customHeight="1" x14ac:dyDescent="0.15">
      <c r="A84" s="220"/>
      <c r="B84" s="221"/>
      <c r="C84" s="221"/>
      <c r="D84" s="221"/>
      <c r="E84" s="221"/>
      <c r="F84" s="222"/>
      <c r="G84" s="39"/>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1"/>
    </row>
    <row r="85" spans="1:50" ht="28.35" customHeight="1" x14ac:dyDescent="0.15">
      <c r="A85" s="220"/>
      <c r="B85" s="221"/>
      <c r="C85" s="221"/>
      <c r="D85" s="221"/>
      <c r="E85" s="221"/>
      <c r="F85" s="222"/>
      <c r="G85" s="39"/>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1"/>
    </row>
    <row r="86" spans="1:50" ht="28.35" customHeight="1" x14ac:dyDescent="0.15">
      <c r="A86" s="220"/>
      <c r="B86" s="221"/>
      <c r="C86" s="221"/>
      <c r="D86" s="221"/>
      <c r="E86" s="221"/>
      <c r="F86" s="222"/>
      <c r="G86" s="39"/>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1"/>
    </row>
    <row r="87" spans="1:50" ht="28.35" customHeight="1" x14ac:dyDescent="0.15">
      <c r="A87" s="220"/>
      <c r="B87" s="221"/>
      <c r="C87" s="221"/>
      <c r="D87" s="221"/>
      <c r="E87" s="221"/>
      <c r="F87" s="222"/>
      <c r="G87" s="39"/>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1"/>
    </row>
    <row r="88" spans="1:50" ht="28.35" customHeight="1" x14ac:dyDescent="0.15">
      <c r="A88" s="220"/>
      <c r="B88" s="221"/>
      <c r="C88" s="221"/>
      <c r="D88" s="221"/>
      <c r="E88" s="221"/>
      <c r="F88" s="222"/>
      <c r="G88" s="39"/>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1"/>
    </row>
    <row r="89" spans="1:50" ht="27.75" customHeight="1" x14ac:dyDescent="0.15">
      <c r="A89" s="220"/>
      <c r="B89" s="221"/>
      <c r="C89" s="221"/>
      <c r="D89" s="221"/>
      <c r="E89" s="221"/>
      <c r="F89" s="222"/>
      <c r="G89" s="39"/>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1"/>
    </row>
    <row r="90" spans="1:50" ht="28.35" customHeight="1" x14ac:dyDescent="0.15">
      <c r="A90" s="220"/>
      <c r="B90" s="221"/>
      <c r="C90" s="221"/>
      <c r="D90" s="221"/>
      <c r="E90" s="221"/>
      <c r="F90" s="222"/>
      <c r="G90" s="39"/>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1"/>
    </row>
    <row r="91" spans="1:50" ht="28.35" customHeight="1" x14ac:dyDescent="0.15">
      <c r="A91" s="220"/>
      <c r="B91" s="221"/>
      <c r="C91" s="221"/>
      <c r="D91" s="221"/>
      <c r="E91" s="221"/>
      <c r="F91" s="222"/>
      <c r="G91" s="39"/>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1"/>
    </row>
    <row r="92" spans="1:50" ht="28.35" customHeight="1" x14ac:dyDescent="0.15">
      <c r="A92" s="220"/>
      <c r="B92" s="221"/>
      <c r="C92" s="221"/>
      <c r="D92" s="221"/>
      <c r="E92" s="221"/>
      <c r="F92" s="222"/>
      <c r="G92" s="39"/>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1"/>
    </row>
    <row r="93" spans="1:50" ht="52.5" customHeight="1" x14ac:dyDescent="0.15">
      <c r="A93" s="220"/>
      <c r="B93" s="221"/>
      <c r="C93" s="221"/>
      <c r="D93" s="221"/>
      <c r="E93" s="221"/>
      <c r="F93" s="222"/>
      <c r="G93" s="39"/>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1"/>
    </row>
    <row r="94" spans="1:50" ht="52.5" customHeight="1" x14ac:dyDescent="0.15">
      <c r="A94" s="220"/>
      <c r="B94" s="221"/>
      <c r="C94" s="221"/>
      <c r="D94" s="221"/>
      <c r="E94" s="221"/>
      <c r="F94" s="222"/>
      <c r="G94" s="39"/>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1"/>
    </row>
    <row r="95" spans="1:50" ht="52.5" customHeight="1" x14ac:dyDescent="0.15">
      <c r="A95" s="220"/>
      <c r="B95" s="221"/>
      <c r="C95" s="221"/>
      <c r="D95" s="221"/>
      <c r="E95" s="221"/>
      <c r="F95" s="222"/>
      <c r="G95" s="39"/>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1"/>
    </row>
    <row r="96" spans="1:50" ht="29.25" customHeight="1" x14ac:dyDescent="0.15">
      <c r="A96" s="220"/>
      <c r="B96" s="221"/>
      <c r="C96" s="221"/>
      <c r="D96" s="221"/>
      <c r="E96" s="221"/>
      <c r="F96" s="222"/>
      <c r="G96" s="39"/>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1"/>
    </row>
    <row r="97" spans="1:51" ht="18.600000000000001" customHeight="1" x14ac:dyDescent="0.15">
      <c r="A97" s="220"/>
      <c r="B97" s="221"/>
      <c r="C97" s="221"/>
      <c r="D97" s="221"/>
      <c r="E97" s="221"/>
      <c r="F97" s="222"/>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1"/>
    </row>
    <row r="98" spans="1:51" ht="35.25" customHeight="1" x14ac:dyDescent="0.15">
      <c r="A98" s="220"/>
      <c r="B98" s="221"/>
      <c r="C98" s="221"/>
      <c r="D98" s="221"/>
      <c r="E98" s="221"/>
      <c r="F98" s="222"/>
      <c r="G98" s="39"/>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1"/>
    </row>
    <row r="99" spans="1:51" ht="30" customHeight="1" x14ac:dyDescent="0.15">
      <c r="A99" s="220"/>
      <c r="B99" s="221"/>
      <c r="C99" s="221"/>
      <c r="D99" s="221"/>
      <c r="E99" s="221"/>
      <c r="F99" s="222"/>
      <c r="G99" s="39"/>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1"/>
    </row>
    <row r="100" spans="1:51" ht="24.75" customHeight="1" x14ac:dyDescent="0.15">
      <c r="A100" s="220"/>
      <c r="B100" s="221"/>
      <c r="C100" s="221"/>
      <c r="D100" s="221"/>
      <c r="E100" s="221"/>
      <c r="F100" s="222"/>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1" spans="1:51" ht="24.75" customHeight="1" x14ac:dyDescent="0.15">
      <c r="A101" s="220"/>
      <c r="B101" s="221"/>
      <c r="C101" s="221"/>
      <c r="D101" s="221"/>
      <c r="E101" s="221"/>
      <c r="F101" s="222"/>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1"/>
    </row>
    <row r="102" spans="1:51" ht="24.75" customHeight="1" x14ac:dyDescent="0.15">
      <c r="A102" s="220"/>
      <c r="B102" s="221"/>
      <c r="C102" s="221"/>
      <c r="D102" s="221"/>
      <c r="E102" s="221"/>
      <c r="F102" s="222"/>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1"/>
    </row>
    <row r="103" spans="1:51" ht="24.75" customHeight="1" x14ac:dyDescent="0.15">
      <c r="A103" s="220"/>
      <c r="B103" s="221"/>
      <c r="C103" s="221"/>
      <c r="D103" s="221"/>
      <c r="E103" s="221"/>
      <c r="F103" s="222"/>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1"/>
    </row>
    <row r="104" spans="1:51" ht="24.75" customHeight="1" thickBot="1" x14ac:dyDescent="0.2">
      <c r="A104" s="223"/>
      <c r="B104" s="224"/>
      <c r="C104" s="224"/>
      <c r="D104" s="224"/>
      <c r="E104" s="224"/>
      <c r="F104" s="225"/>
      <c r="G104" s="42"/>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4"/>
    </row>
    <row r="105" spans="1:51" ht="24.75" customHeight="1" x14ac:dyDescent="0.15">
      <c r="A105" s="226" t="s">
        <v>248</v>
      </c>
      <c r="B105" s="227"/>
      <c r="C105" s="227"/>
      <c r="D105" s="227"/>
      <c r="E105" s="227"/>
      <c r="F105" s="228"/>
      <c r="G105" s="193" t="s">
        <v>620</v>
      </c>
      <c r="H105" s="194"/>
      <c r="I105" s="194"/>
      <c r="J105" s="194"/>
      <c r="K105" s="194"/>
      <c r="L105" s="194"/>
      <c r="M105" s="194"/>
      <c r="N105" s="194"/>
      <c r="O105" s="194"/>
      <c r="P105" s="194"/>
      <c r="Q105" s="194"/>
      <c r="R105" s="194"/>
      <c r="S105" s="194"/>
      <c r="T105" s="194"/>
      <c r="U105" s="194"/>
      <c r="V105" s="194"/>
      <c r="W105" s="194"/>
      <c r="X105" s="194"/>
      <c r="Y105" s="194"/>
      <c r="Z105" s="194"/>
      <c r="AA105" s="194"/>
      <c r="AB105" s="195"/>
      <c r="AC105" s="193" t="s">
        <v>621</v>
      </c>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6"/>
    </row>
    <row r="106" spans="1:51" ht="24.75" customHeight="1" x14ac:dyDescent="0.15">
      <c r="A106" s="229"/>
      <c r="B106" s="230"/>
      <c r="C106" s="230"/>
      <c r="D106" s="230"/>
      <c r="E106" s="230"/>
      <c r="F106" s="231"/>
      <c r="G106" s="197" t="s">
        <v>15</v>
      </c>
      <c r="H106" s="198"/>
      <c r="I106" s="198"/>
      <c r="J106" s="198"/>
      <c r="K106" s="198"/>
      <c r="L106" s="199" t="s">
        <v>16</v>
      </c>
      <c r="M106" s="198"/>
      <c r="N106" s="198"/>
      <c r="O106" s="198"/>
      <c r="P106" s="198"/>
      <c r="Q106" s="198"/>
      <c r="R106" s="198"/>
      <c r="S106" s="198"/>
      <c r="T106" s="198"/>
      <c r="U106" s="198"/>
      <c r="V106" s="198"/>
      <c r="W106" s="198"/>
      <c r="X106" s="200"/>
      <c r="Y106" s="201" t="s">
        <v>17</v>
      </c>
      <c r="Z106" s="202"/>
      <c r="AA106" s="202"/>
      <c r="AB106" s="203"/>
      <c r="AC106" s="197" t="s">
        <v>15</v>
      </c>
      <c r="AD106" s="198"/>
      <c r="AE106" s="198"/>
      <c r="AF106" s="198"/>
      <c r="AG106" s="198"/>
      <c r="AH106" s="199" t="s">
        <v>16</v>
      </c>
      <c r="AI106" s="198"/>
      <c r="AJ106" s="198"/>
      <c r="AK106" s="198"/>
      <c r="AL106" s="198"/>
      <c r="AM106" s="198"/>
      <c r="AN106" s="198"/>
      <c r="AO106" s="198"/>
      <c r="AP106" s="198"/>
      <c r="AQ106" s="198"/>
      <c r="AR106" s="198"/>
      <c r="AS106" s="198"/>
      <c r="AT106" s="200"/>
      <c r="AU106" s="201" t="s">
        <v>17</v>
      </c>
      <c r="AV106" s="202"/>
      <c r="AW106" s="202"/>
      <c r="AX106" s="204"/>
    </row>
    <row r="107" spans="1:51" ht="24.75" customHeight="1" x14ac:dyDescent="0.15">
      <c r="A107" s="229"/>
      <c r="B107" s="230"/>
      <c r="C107" s="230"/>
      <c r="D107" s="230"/>
      <c r="E107" s="230"/>
      <c r="F107" s="231"/>
      <c r="G107" s="184" t="s">
        <v>622</v>
      </c>
      <c r="H107" s="185"/>
      <c r="I107" s="185"/>
      <c r="J107" s="185"/>
      <c r="K107" s="186"/>
      <c r="L107" s="209" t="s">
        <v>623</v>
      </c>
      <c r="M107" s="210"/>
      <c r="N107" s="210"/>
      <c r="O107" s="210"/>
      <c r="P107" s="210"/>
      <c r="Q107" s="210"/>
      <c r="R107" s="210"/>
      <c r="S107" s="210"/>
      <c r="T107" s="210"/>
      <c r="U107" s="210"/>
      <c r="V107" s="210"/>
      <c r="W107" s="210"/>
      <c r="X107" s="211"/>
      <c r="Y107" s="190">
        <v>58.8</v>
      </c>
      <c r="Z107" s="191"/>
      <c r="AA107" s="191"/>
      <c r="AB107" s="212"/>
      <c r="AC107" s="184" t="s">
        <v>622</v>
      </c>
      <c r="AD107" s="185"/>
      <c r="AE107" s="185"/>
      <c r="AF107" s="185"/>
      <c r="AG107" s="186"/>
      <c r="AH107" s="209" t="s">
        <v>624</v>
      </c>
      <c r="AI107" s="210"/>
      <c r="AJ107" s="210"/>
      <c r="AK107" s="210"/>
      <c r="AL107" s="210"/>
      <c r="AM107" s="210"/>
      <c r="AN107" s="210"/>
      <c r="AO107" s="210"/>
      <c r="AP107" s="210"/>
      <c r="AQ107" s="210"/>
      <c r="AR107" s="210"/>
      <c r="AS107" s="210"/>
      <c r="AT107" s="211"/>
      <c r="AU107" s="190">
        <v>44.2</v>
      </c>
      <c r="AV107" s="191"/>
      <c r="AW107" s="191"/>
      <c r="AX107" s="212"/>
    </row>
    <row r="108" spans="1:51" ht="24.75" customHeight="1" x14ac:dyDescent="0.15">
      <c r="A108" s="229"/>
      <c r="B108" s="230"/>
      <c r="C108" s="230"/>
      <c r="D108" s="230"/>
      <c r="E108" s="230"/>
      <c r="F108" s="231"/>
      <c r="G108" s="174" t="s">
        <v>625</v>
      </c>
      <c r="H108" s="175"/>
      <c r="I108" s="175"/>
      <c r="J108" s="175"/>
      <c r="K108" s="176"/>
      <c r="L108" s="177" t="s">
        <v>626</v>
      </c>
      <c r="M108" s="178"/>
      <c r="N108" s="178"/>
      <c r="O108" s="178"/>
      <c r="P108" s="178"/>
      <c r="Q108" s="178"/>
      <c r="R108" s="178"/>
      <c r="S108" s="178"/>
      <c r="T108" s="178"/>
      <c r="U108" s="178"/>
      <c r="V108" s="178"/>
      <c r="W108" s="178"/>
      <c r="X108" s="179"/>
      <c r="Y108" s="180">
        <v>22.7</v>
      </c>
      <c r="Z108" s="181"/>
      <c r="AA108" s="181"/>
      <c r="AB108" s="182"/>
      <c r="AC108" s="174" t="s">
        <v>625</v>
      </c>
      <c r="AD108" s="175"/>
      <c r="AE108" s="175"/>
      <c r="AF108" s="175"/>
      <c r="AG108" s="176"/>
      <c r="AH108" s="177" t="s">
        <v>627</v>
      </c>
      <c r="AI108" s="178"/>
      <c r="AJ108" s="178"/>
      <c r="AK108" s="178"/>
      <c r="AL108" s="178"/>
      <c r="AM108" s="178"/>
      <c r="AN108" s="178"/>
      <c r="AO108" s="178"/>
      <c r="AP108" s="178"/>
      <c r="AQ108" s="178"/>
      <c r="AR108" s="178"/>
      <c r="AS108" s="178"/>
      <c r="AT108" s="179"/>
      <c r="AU108" s="180">
        <v>13.5</v>
      </c>
      <c r="AV108" s="181"/>
      <c r="AW108" s="181"/>
      <c r="AX108" s="182"/>
    </row>
    <row r="109" spans="1:51" ht="24.75" customHeight="1" x14ac:dyDescent="0.15">
      <c r="A109" s="229"/>
      <c r="B109" s="230"/>
      <c r="C109" s="230"/>
      <c r="D109" s="230"/>
      <c r="E109" s="230"/>
      <c r="F109" s="231"/>
      <c r="G109" s="174" t="s">
        <v>628</v>
      </c>
      <c r="H109" s="175"/>
      <c r="I109" s="175"/>
      <c r="J109" s="175"/>
      <c r="K109" s="176"/>
      <c r="L109" s="177" t="s">
        <v>629</v>
      </c>
      <c r="M109" s="178"/>
      <c r="N109" s="178"/>
      <c r="O109" s="178"/>
      <c r="P109" s="178"/>
      <c r="Q109" s="178"/>
      <c r="R109" s="178"/>
      <c r="S109" s="178"/>
      <c r="T109" s="178"/>
      <c r="U109" s="178"/>
      <c r="V109" s="178"/>
      <c r="W109" s="178"/>
      <c r="X109" s="179"/>
      <c r="Y109" s="180">
        <v>8</v>
      </c>
      <c r="Z109" s="181"/>
      <c r="AA109" s="181"/>
      <c r="AB109" s="182"/>
      <c r="AC109" s="174" t="s">
        <v>628</v>
      </c>
      <c r="AD109" s="175"/>
      <c r="AE109" s="175"/>
      <c r="AF109" s="175"/>
      <c r="AG109" s="176"/>
      <c r="AH109" s="177" t="s">
        <v>629</v>
      </c>
      <c r="AI109" s="178"/>
      <c r="AJ109" s="178"/>
      <c r="AK109" s="178"/>
      <c r="AL109" s="178"/>
      <c r="AM109" s="178"/>
      <c r="AN109" s="178"/>
      <c r="AO109" s="178"/>
      <c r="AP109" s="178"/>
      <c r="AQ109" s="178"/>
      <c r="AR109" s="178"/>
      <c r="AS109" s="178"/>
      <c r="AT109" s="179"/>
      <c r="AU109" s="180">
        <v>17</v>
      </c>
      <c r="AV109" s="181"/>
      <c r="AW109" s="181"/>
      <c r="AX109" s="182"/>
    </row>
    <row r="110" spans="1:51" ht="24.75" customHeight="1" x14ac:dyDescent="0.15">
      <c r="A110" s="229"/>
      <c r="B110" s="230"/>
      <c r="C110" s="230"/>
      <c r="D110" s="230"/>
      <c r="E110" s="230"/>
      <c r="F110" s="231"/>
      <c r="G110" s="174" t="s">
        <v>69</v>
      </c>
      <c r="H110" s="175"/>
      <c r="I110" s="175"/>
      <c r="J110" s="175"/>
      <c r="K110" s="176"/>
      <c r="L110" s="177" t="s">
        <v>630</v>
      </c>
      <c r="M110" s="178"/>
      <c r="N110" s="178"/>
      <c r="O110" s="178"/>
      <c r="P110" s="178"/>
      <c r="Q110" s="178"/>
      <c r="R110" s="178"/>
      <c r="S110" s="178"/>
      <c r="T110" s="178"/>
      <c r="U110" s="178"/>
      <c r="V110" s="178"/>
      <c r="W110" s="178"/>
      <c r="X110" s="179"/>
      <c r="Y110" s="180">
        <v>9</v>
      </c>
      <c r="Z110" s="181"/>
      <c r="AA110" s="181"/>
      <c r="AB110" s="182"/>
      <c r="AC110" s="174" t="s">
        <v>69</v>
      </c>
      <c r="AD110" s="175"/>
      <c r="AE110" s="175"/>
      <c r="AF110" s="175"/>
      <c r="AG110" s="176"/>
      <c r="AH110" s="177" t="s">
        <v>630</v>
      </c>
      <c r="AI110" s="178"/>
      <c r="AJ110" s="178"/>
      <c r="AK110" s="178"/>
      <c r="AL110" s="178"/>
      <c r="AM110" s="178"/>
      <c r="AN110" s="178"/>
      <c r="AO110" s="178"/>
      <c r="AP110" s="178"/>
      <c r="AQ110" s="178"/>
      <c r="AR110" s="178"/>
      <c r="AS110" s="178"/>
      <c r="AT110" s="179"/>
      <c r="AU110" s="180">
        <v>7.5</v>
      </c>
      <c r="AV110" s="181"/>
      <c r="AW110" s="181"/>
      <c r="AX110" s="182"/>
    </row>
    <row r="111" spans="1:51" ht="24.75" customHeight="1" thickBot="1" x14ac:dyDescent="0.2">
      <c r="A111" s="229"/>
      <c r="B111" s="230"/>
      <c r="C111" s="230"/>
      <c r="D111" s="230"/>
      <c r="E111" s="230"/>
      <c r="F111" s="231"/>
      <c r="G111" s="165" t="s">
        <v>18</v>
      </c>
      <c r="H111" s="166"/>
      <c r="I111" s="166"/>
      <c r="J111" s="166"/>
      <c r="K111" s="166"/>
      <c r="L111" s="167"/>
      <c r="M111" s="168"/>
      <c r="N111" s="168"/>
      <c r="O111" s="168"/>
      <c r="P111" s="168"/>
      <c r="Q111" s="168"/>
      <c r="R111" s="168"/>
      <c r="S111" s="168"/>
      <c r="T111" s="168"/>
      <c r="U111" s="168"/>
      <c r="V111" s="168"/>
      <c r="W111" s="168"/>
      <c r="X111" s="169"/>
      <c r="Y111" s="170">
        <f>SUM(Y107:AB110)</f>
        <v>98.5</v>
      </c>
      <c r="Z111" s="171"/>
      <c r="AA111" s="171"/>
      <c r="AB111" s="172"/>
      <c r="AC111" s="165" t="s">
        <v>18</v>
      </c>
      <c r="AD111" s="166"/>
      <c r="AE111" s="166"/>
      <c r="AF111" s="166"/>
      <c r="AG111" s="166"/>
      <c r="AH111" s="167"/>
      <c r="AI111" s="168"/>
      <c r="AJ111" s="168"/>
      <c r="AK111" s="168"/>
      <c r="AL111" s="168"/>
      <c r="AM111" s="168"/>
      <c r="AN111" s="168"/>
      <c r="AO111" s="168"/>
      <c r="AP111" s="168"/>
      <c r="AQ111" s="168"/>
      <c r="AR111" s="168"/>
      <c r="AS111" s="168"/>
      <c r="AT111" s="169"/>
      <c r="AU111" s="170">
        <f>SUM(AU107:AX110)</f>
        <v>82.2</v>
      </c>
      <c r="AV111" s="171"/>
      <c r="AW111" s="171"/>
      <c r="AX111" s="173"/>
    </row>
    <row r="112" spans="1:51" ht="24.75" customHeight="1" x14ac:dyDescent="0.15">
      <c r="A112" s="229"/>
      <c r="B112" s="230"/>
      <c r="C112" s="230"/>
      <c r="D112" s="230"/>
      <c r="E112" s="230"/>
      <c r="F112" s="231"/>
      <c r="G112" s="193" t="s">
        <v>631</v>
      </c>
      <c r="H112" s="194"/>
      <c r="I112" s="194"/>
      <c r="J112" s="194"/>
      <c r="K112" s="194"/>
      <c r="L112" s="194"/>
      <c r="M112" s="194"/>
      <c r="N112" s="194"/>
      <c r="O112" s="194"/>
      <c r="P112" s="194"/>
      <c r="Q112" s="194"/>
      <c r="R112" s="194"/>
      <c r="S112" s="194"/>
      <c r="T112" s="194"/>
      <c r="U112" s="194"/>
      <c r="V112" s="194"/>
      <c r="W112" s="194"/>
      <c r="X112" s="194"/>
      <c r="Y112" s="194"/>
      <c r="Z112" s="194"/>
      <c r="AA112" s="194"/>
      <c r="AB112" s="195"/>
      <c r="AC112" s="193" t="s">
        <v>632</v>
      </c>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6"/>
      <c r="AY112">
        <f>COUNTA($G$114,$AC$114)</f>
        <v>2</v>
      </c>
    </row>
    <row r="113" spans="1:52" ht="24.75" customHeight="1" x14ac:dyDescent="0.15">
      <c r="A113" s="229"/>
      <c r="B113" s="230"/>
      <c r="C113" s="230"/>
      <c r="D113" s="230"/>
      <c r="E113" s="230"/>
      <c r="F113" s="231"/>
      <c r="G113" s="197" t="s">
        <v>15</v>
      </c>
      <c r="H113" s="198"/>
      <c r="I113" s="198"/>
      <c r="J113" s="198"/>
      <c r="K113" s="198"/>
      <c r="L113" s="199" t="s">
        <v>16</v>
      </c>
      <c r="M113" s="198"/>
      <c r="N113" s="198"/>
      <c r="O113" s="198"/>
      <c r="P113" s="198"/>
      <c r="Q113" s="198"/>
      <c r="R113" s="198"/>
      <c r="S113" s="198"/>
      <c r="T113" s="198"/>
      <c r="U113" s="198"/>
      <c r="V113" s="198"/>
      <c r="W113" s="198"/>
      <c r="X113" s="200"/>
      <c r="Y113" s="201" t="s">
        <v>17</v>
      </c>
      <c r="Z113" s="202"/>
      <c r="AA113" s="202"/>
      <c r="AB113" s="203"/>
      <c r="AC113" s="197" t="s">
        <v>15</v>
      </c>
      <c r="AD113" s="198"/>
      <c r="AE113" s="198"/>
      <c r="AF113" s="198"/>
      <c r="AG113" s="198"/>
      <c r="AH113" s="199" t="s">
        <v>16</v>
      </c>
      <c r="AI113" s="198"/>
      <c r="AJ113" s="198"/>
      <c r="AK113" s="198"/>
      <c r="AL113" s="198"/>
      <c r="AM113" s="198"/>
      <c r="AN113" s="198"/>
      <c r="AO113" s="198"/>
      <c r="AP113" s="198"/>
      <c r="AQ113" s="198"/>
      <c r="AR113" s="198"/>
      <c r="AS113" s="198"/>
      <c r="AT113" s="200"/>
      <c r="AU113" s="201" t="s">
        <v>17</v>
      </c>
      <c r="AV113" s="202"/>
      <c r="AW113" s="202"/>
      <c r="AX113" s="204"/>
      <c r="AY113">
        <f>$AY$112</f>
        <v>2</v>
      </c>
    </row>
    <row r="114" spans="1:52" ht="24.75" customHeight="1" x14ac:dyDescent="0.15">
      <c r="A114" s="229"/>
      <c r="B114" s="230"/>
      <c r="C114" s="230"/>
      <c r="D114" s="230"/>
      <c r="E114" s="230"/>
      <c r="F114" s="231"/>
      <c r="G114" s="184" t="s">
        <v>622</v>
      </c>
      <c r="H114" s="185"/>
      <c r="I114" s="185"/>
      <c r="J114" s="185"/>
      <c r="K114" s="186"/>
      <c r="L114" s="209" t="s">
        <v>633</v>
      </c>
      <c r="M114" s="210"/>
      <c r="N114" s="210"/>
      <c r="O114" s="210"/>
      <c r="P114" s="210"/>
      <c r="Q114" s="210"/>
      <c r="R114" s="210"/>
      <c r="S114" s="210"/>
      <c r="T114" s="210"/>
      <c r="U114" s="210"/>
      <c r="V114" s="210"/>
      <c r="W114" s="210"/>
      <c r="X114" s="211"/>
      <c r="Y114" s="190">
        <v>1.6</v>
      </c>
      <c r="Z114" s="191"/>
      <c r="AA114" s="191"/>
      <c r="AB114" s="212"/>
      <c r="AC114" s="184" t="s">
        <v>634</v>
      </c>
      <c r="AD114" s="213"/>
      <c r="AE114" s="213"/>
      <c r="AF114" s="213"/>
      <c r="AG114" s="214"/>
      <c r="AH114" s="209" t="s">
        <v>635</v>
      </c>
      <c r="AI114" s="215"/>
      <c r="AJ114" s="215"/>
      <c r="AK114" s="215"/>
      <c r="AL114" s="215"/>
      <c r="AM114" s="215"/>
      <c r="AN114" s="215"/>
      <c r="AO114" s="215"/>
      <c r="AP114" s="215"/>
      <c r="AQ114" s="215"/>
      <c r="AR114" s="215"/>
      <c r="AS114" s="215"/>
      <c r="AT114" s="216"/>
      <c r="AU114" s="190">
        <v>172.6</v>
      </c>
      <c r="AV114" s="191"/>
      <c r="AW114" s="191"/>
      <c r="AX114" s="192"/>
      <c r="AY114">
        <f>$AY$112</f>
        <v>2</v>
      </c>
    </row>
    <row r="115" spans="1:52" ht="24.75" customHeight="1" x14ac:dyDescent="0.15">
      <c r="A115" s="229"/>
      <c r="B115" s="230"/>
      <c r="C115" s="230"/>
      <c r="D115" s="230"/>
      <c r="E115" s="230"/>
      <c r="F115" s="231"/>
      <c r="G115" s="174" t="s">
        <v>625</v>
      </c>
      <c r="H115" s="175"/>
      <c r="I115" s="175"/>
      <c r="J115" s="175"/>
      <c r="K115" s="176"/>
      <c r="L115" s="177" t="s">
        <v>636</v>
      </c>
      <c r="M115" s="178"/>
      <c r="N115" s="178"/>
      <c r="O115" s="178"/>
      <c r="P115" s="178"/>
      <c r="Q115" s="178"/>
      <c r="R115" s="178"/>
      <c r="S115" s="178"/>
      <c r="T115" s="178"/>
      <c r="U115" s="178"/>
      <c r="V115" s="178"/>
      <c r="W115" s="178"/>
      <c r="X115" s="179"/>
      <c r="Y115" s="180">
        <v>0.6</v>
      </c>
      <c r="Z115" s="181"/>
      <c r="AA115" s="181"/>
      <c r="AB115" s="182"/>
      <c r="AC115" s="174" t="s">
        <v>637</v>
      </c>
      <c r="AD115" s="205"/>
      <c r="AE115" s="205"/>
      <c r="AF115" s="205"/>
      <c r="AG115" s="206"/>
      <c r="AH115" s="177" t="s">
        <v>638</v>
      </c>
      <c r="AI115" s="207"/>
      <c r="AJ115" s="207"/>
      <c r="AK115" s="207"/>
      <c r="AL115" s="207"/>
      <c r="AM115" s="207"/>
      <c r="AN115" s="207"/>
      <c r="AO115" s="207"/>
      <c r="AP115" s="207"/>
      <c r="AQ115" s="207"/>
      <c r="AR115" s="207"/>
      <c r="AS115" s="207"/>
      <c r="AT115" s="208"/>
      <c r="AU115" s="180">
        <v>67</v>
      </c>
      <c r="AV115" s="181"/>
      <c r="AW115" s="181"/>
      <c r="AX115" s="183"/>
      <c r="AY115">
        <f>$AY$112</f>
        <v>2</v>
      </c>
    </row>
    <row r="116" spans="1:52" ht="24.75" customHeight="1" x14ac:dyDescent="0.15">
      <c r="A116" s="229"/>
      <c r="B116" s="230"/>
      <c r="C116" s="230"/>
      <c r="D116" s="230"/>
      <c r="E116" s="230"/>
      <c r="F116" s="231"/>
      <c r="G116" s="174" t="s">
        <v>628</v>
      </c>
      <c r="H116" s="175"/>
      <c r="I116" s="175"/>
      <c r="J116" s="175"/>
      <c r="K116" s="176"/>
      <c r="L116" s="177" t="s">
        <v>629</v>
      </c>
      <c r="M116" s="178"/>
      <c r="N116" s="178"/>
      <c r="O116" s="178"/>
      <c r="P116" s="178"/>
      <c r="Q116" s="178"/>
      <c r="R116" s="178"/>
      <c r="S116" s="178"/>
      <c r="T116" s="178"/>
      <c r="U116" s="178"/>
      <c r="V116" s="178"/>
      <c r="W116" s="178"/>
      <c r="X116" s="179"/>
      <c r="Y116" s="180">
        <v>0.1</v>
      </c>
      <c r="Z116" s="181"/>
      <c r="AA116" s="181"/>
      <c r="AB116" s="182"/>
      <c r="AC116" s="174" t="s">
        <v>639</v>
      </c>
      <c r="AD116" s="205"/>
      <c r="AE116" s="205"/>
      <c r="AF116" s="205"/>
      <c r="AG116" s="206"/>
      <c r="AH116" s="177" t="s">
        <v>640</v>
      </c>
      <c r="AI116" s="207"/>
      <c r="AJ116" s="207"/>
      <c r="AK116" s="207"/>
      <c r="AL116" s="207"/>
      <c r="AM116" s="207"/>
      <c r="AN116" s="207"/>
      <c r="AO116" s="207"/>
      <c r="AP116" s="207"/>
      <c r="AQ116" s="207"/>
      <c r="AR116" s="207"/>
      <c r="AS116" s="207"/>
      <c r="AT116" s="208"/>
      <c r="AU116" s="180">
        <v>41.9</v>
      </c>
      <c r="AV116" s="181"/>
      <c r="AW116" s="181"/>
      <c r="AX116" s="183"/>
      <c r="AY116">
        <f>$AY$112</f>
        <v>2</v>
      </c>
    </row>
    <row r="117" spans="1:52" ht="24.75" customHeight="1" x14ac:dyDescent="0.15">
      <c r="A117" s="229"/>
      <c r="B117" s="230"/>
      <c r="C117" s="230"/>
      <c r="D117" s="230"/>
      <c r="E117" s="230"/>
      <c r="F117" s="231"/>
      <c r="G117" s="174" t="s">
        <v>69</v>
      </c>
      <c r="H117" s="175"/>
      <c r="I117" s="175"/>
      <c r="J117" s="175"/>
      <c r="K117" s="176"/>
      <c r="L117" s="177" t="s">
        <v>630</v>
      </c>
      <c r="M117" s="178"/>
      <c r="N117" s="178"/>
      <c r="O117" s="178"/>
      <c r="P117" s="178"/>
      <c r="Q117" s="178"/>
      <c r="R117" s="178"/>
      <c r="S117" s="178"/>
      <c r="T117" s="178"/>
      <c r="U117" s="178"/>
      <c r="V117" s="178"/>
      <c r="W117" s="178"/>
      <c r="X117" s="179"/>
      <c r="Y117" s="180">
        <v>0.2</v>
      </c>
      <c r="Z117" s="181"/>
      <c r="AA117" s="181"/>
      <c r="AB117" s="182"/>
      <c r="AC117" s="174" t="s">
        <v>641</v>
      </c>
      <c r="AD117" s="205"/>
      <c r="AE117" s="205"/>
      <c r="AF117" s="205"/>
      <c r="AG117" s="206"/>
      <c r="AH117" s="177" t="s">
        <v>642</v>
      </c>
      <c r="AI117" s="207"/>
      <c r="AJ117" s="207"/>
      <c r="AK117" s="207"/>
      <c r="AL117" s="207"/>
      <c r="AM117" s="207"/>
      <c r="AN117" s="207"/>
      <c r="AO117" s="207"/>
      <c r="AP117" s="207"/>
      <c r="AQ117" s="207"/>
      <c r="AR117" s="207"/>
      <c r="AS117" s="207"/>
      <c r="AT117" s="208"/>
      <c r="AU117" s="180">
        <v>28.2</v>
      </c>
      <c r="AV117" s="181"/>
      <c r="AW117" s="181"/>
      <c r="AX117" s="183"/>
      <c r="AY117">
        <f>$AY$112</f>
        <v>2</v>
      </c>
    </row>
    <row r="118" spans="1:52" ht="24.75" customHeight="1" thickBot="1" x14ac:dyDescent="0.2">
      <c r="A118" s="229"/>
      <c r="B118" s="230"/>
      <c r="C118" s="230"/>
      <c r="D118" s="230"/>
      <c r="E118" s="230"/>
      <c r="F118" s="231"/>
      <c r="G118" s="165" t="s">
        <v>18</v>
      </c>
      <c r="H118" s="166"/>
      <c r="I118" s="166"/>
      <c r="J118" s="166"/>
      <c r="K118" s="166"/>
      <c r="L118" s="167"/>
      <c r="M118" s="168"/>
      <c r="N118" s="168"/>
      <c r="O118" s="168"/>
      <c r="P118" s="168"/>
      <c r="Q118" s="168"/>
      <c r="R118" s="168"/>
      <c r="S118" s="168"/>
      <c r="T118" s="168"/>
      <c r="U118" s="168"/>
      <c r="V118" s="168"/>
      <c r="W118" s="168"/>
      <c r="X118" s="169"/>
      <c r="Y118" s="170">
        <f>SUM(Y114:AB117)</f>
        <v>2.5000000000000004</v>
      </c>
      <c r="Z118" s="171"/>
      <c r="AA118" s="171"/>
      <c r="AB118" s="172"/>
      <c r="AC118" s="165" t="s">
        <v>18</v>
      </c>
      <c r="AD118" s="166"/>
      <c r="AE118" s="166"/>
      <c r="AF118" s="166"/>
      <c r="AG118" s="166"/>
      <c r="AH118" s="167"/>
      <c r="AI118" s="168"/>
      <c r="AJ118" s="168"/>
      <c r="AK118" s="168"/>
      <c r="AL118" s="168"/>
      <c r="AM118" s="168"/>
      <c r="AN118" s="168"/>
      <c r="AO118" s="168"/>
      <c r="AP118" s="168"/>
      <c r="AQ118" s="168"/>
      <c r="AR118" s="168"/>
      <c r="AS118" s="168"/>
      <c r="AT118" s="169"/>
      <c r="AU118" s="170">
        <f>SUM(AU114:AX117)</f>
        <v>309.7</v>
      </c>
      <c r="AV118" s="171"/>
      <c r="AW118" s="171"/>
      <c r="AX118" s="173"/>
      <c r="AY118">
        <f>$AY$112</f>
        <v>2</v>
      </c>
    </row>
    <row r="119" spans="1:52" ht="24.75" customHeight="1" x14ac:dyDescent="0.15">
      <c r="A119" s="229"/>
      <c r="B119" s="230"/>
      <c r="C119" s="230"/>
      <c r="D119" s="230"/>
      <c r="E119" s="230"/>
      <c r="F119" s="231"/>
      <c r="G119" s="193" t="s">
        <v>643</v>
      </c>
      <c r="H119" s="194"/>
      <c r="I119" s="194"/>
      <c r="J119" s="194"/>
      <c r="K119" s="194"/>
      <c r="L119" s="194"/>
      <c r="M119" s="194"/>
      <c r="N119" s="194"/>
      <c r="O119" s="194"/>
      <c r="P119" s="194"/>
      <c r="Q119" s="194"/>
      <c r="R119" s="194"/>
      <c r="S119" s="194"/>
      <c r="T119" s="194"/>
      <c r="U119" s="194"/>
      <c r="V119" s="194"/>
      <c r="W119" s="194"/>
      <c r="X119" s="194"/>
      <c r="Y119" s="194"/>
      <c r="Z119" s="194"/>
      <c r="AA119" s="194"/>
      <c r="AB119" s="195"/>
      <c r="AC119" s="193" t="s">
        <v>644</v>
      </c>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6"/>
      <c r="AY119">
        <f>COUNTA($G$121,$AC$121)</f>
        <v>2</v>
      </c>
    </row>
    <row r="120" spans="1:52" ht="24.75" customHeight="1" x14ac:dyDescent="0.15">
      <c r="A120" s="229"/>
      <c r="B120" s="230"/>
      <c r="C120" s="230"/>
      <c r="D120" s="230"/>
      <c r="E120" s="230"/>
      <c r="F120" s="231"/>
      <c r="G120" s="197" t="s">
        <v>15</v>
      </c>
      <c r="H120" s="198"/>
      <c r="I120" s="198"/>
      <c r="J120" s="198"/>
      <c r="K120" s="198"/>
      <c r="L120" s="199" t="s">
        <v>16</v>
      </c>
      <c r="M120" s="198"/>
      <c r="N120" s="198"/>
      <c r="O120" s="198"/>
      <c r="P120" s="198"/>
      <c r="Q120" s="198"/>
      <c r="R120" s="198"/>
      <c r="S120" s="198"/>
      <c r="T120" s="198"/>
      <c r="U120" s="198"/>
      <c r="V120" s="198"/>
      <c r="W120" s="198"/>
      <c r="X120" s="200"/>
      <c r="Y120" s="201" t="s">
        <v>17</v>
      </c>
      <c r="Z120" s="202"/>
      <c r="AA120" s="202"/>
      <c r="AB120" s="203"/>
      <c r="AC120" s="197" t="s">
        <v>15</v>
      </c>
      <c r="AD120" s="198"/>
      <c r="AE120" s="198"/>
      <c r="AF120" s="198"/>
      <c r="AG120" s="198"/>
      <c r="AH120" s="199" t="s">
        <v>16</v>
      </c>
      <c r="AI120" s="198"/>
      <c r="AJ120" s="198"/>
      <c r="AK120" s="198"/>
      <c r="AL120" s="198"/>
      <c r="AM120" s="198"/>
      <c r="AN120" s="198"/>
      <c r="AO120" s="198"/>
      <c r="AP120" s="198"/>
      <c r="AQ120" s="198"/>
      <c r="AR120" s="198"/>
      <c r="AS120" s="198"/>
      <c r="AT120" s="200"/>
      <c r="AU120" s="201" t="s">
        <v>17</v>
      </c>
      <c r="AV120" s="202"/>
      <c r="AW120" s="202"/>
      <c r="AX120" s="204"/>
      <c r="AY120">
        <f>$AY$119</f>
        <v>2</v>
      </c>
    </row>
    <row r="121" spans="1:52" ht="24.75" customHeight="1" x14ac:dyDescent="0.15">
      <c r="A121" s="229"/>
      <c r="B121" s="230"/>
      <c r="C121" s="230"/>
      <c r="D121" s="230"/>
      <c r="E121" s="230"/>
      <c r="F121" s="231"/>
      <c r="G121" s="184" t="s">
        <v>645</v>
      </c>
      <c r="H121" s="185"/>
      <c r="I121" s="185"/>
      <c r="J121" s="185"/>
      <c r="K121" s="186"/>
      <c r="L121" s="209" t="s">
        <v>646</v>
      </c>
      <c r="M121" s="210"/>
      <c r="N121" s="210"/>
      <c r="O121" s="210"/>
      <c r="P121" s="210"/>
      <c r="Q121" s="210"/>
      <c r="R121" s="210"/>
      <c r="S121" s="210"/>
      <c r="T121" s="210"/>
      <c r="U121" s="210"/>
      <c r="V121" s="210"/>
      <c r="W121" s="210"/>
      <c r="X121" s="211"/>
      <c r="Y121" s="190">
        <v>0.9</v>
      </c>
      <c r="Z121" s="191"/>
      <c r="AA121" s="191"/>
      <c r="AB121" s="212"/>
      <c r="AC121" s="184" t="s">
        <v>634</v>
      </c>
      <c r="AD121" s="213"/>
      <c r="AE121" s="213"/>
      <c r="AF121" s="213"/>
      <c r="AG121" s="214"/>
      <c r="AH121" s="209" t="s">
        <v>647</v>
      </c>
      <c r="AI121" s="215"/>
      <c r="AJ121" s="215"/>
      <c r="AK121" s="215"/>
      <c r="AL121" s="215"/>
      <c r="AM121" s="215"/>
      <c r="AN121" s="215"/>
      <c r="AO121" s="215"/>
      <c r="AP121" s="215"/>
      <c r="AQ121" s="215"/>
      <c r="AR121" s="215"/>
      <c r="AS121" s="215"/>
      <c r="AT121" s="216"/>
      <c r="AU121" s="190">
        <v>3.8</v>
      </c>
      <c r="AV121" s="191"/>
      <c r="AW121" s="191"/>
      <c r="AX121" s="192"/>
      <c r="AY121">
        <f>$AY$119</f>
        <v>2</v>
      </c>
    </row>
    <row r="122" spans="1:52" ht="24.75" customHeight="1" x14ac:dyDescent="0.15">
      <c r="A122" s="229"/>
      <c r="B122" s="230"/>
      <c r="C122" s="230"/>
      <c r="D122" s="230"/>
      <c r="E122" s="230"/>
      <c r="F122" s="231"/>
      <c r="G122" s="174" t="s">
        <v>69</v>
      </c>
      <c r="H122" s="175"/>
      <c r="I122" s="175"/>
      <c r="J122" s="175"/>
      <c r="K122" s="176"/>
      <c r="L122" s="177" t="s">
        <v>630</v>
      </c>
      <c r="M122" s="178"/>
      <c r="N122" s="178"/>
      <c r="O122" s="178"/>
      <c r="P122" s="178"/>
      <c r="Q122" s="178"/>
      <c r="R122" s="178"/>
      <c r="S122" s="178"/>
      <c r="T122" s="178"/>
      <c r="U122" s="178"/>
      <c r="V122" s="178"/>
      <c r="W122" s="178"/>
      <c r="X122" s="179"/>
      <c r="Y122" s="180">
        <v>0.1</v>
      </c>
      <c r="Z122" s="181"/>
      <c r="AA122" s="181"/>
      <c r="AB122" s="182"/>
      <c r="AC122" s="174" t="s">
        <v>637</v>
      </c>
      <c r="AD122" s="205"/>
      <c r="AE122" s="205"/>
      <c r="AF122" s="205"/>
      <c r="AG122" s="206"/>
      <c r="AH122" s="177" t="s">
        <v>638</v>
      </c>
      <c r="AI122" s="207"/>
      <c r="AJ122" s="207"/>
      <c r="AK122" s="207"/>
      <c r="AL122" s="207"/>
      <c r="AM122" s="207"/>
      <c r="AN122" s="207"/>
      <c r="AO122" s="207"/>
      <c r="AP122" s="207"/>
      <c r="AQ122" s="207"/>
      <c r="AR122" s="207"/>
      <c r="AS122" s="207"/>
      <c r="AT122" s="208"/>
      <c r="AU122" s="180">
        <v>2.5</v>
      </c>
      <c r="AV122" s="181"/>
      <c r="AW122" s="181"/>
      <c r="AX122" s="183"/>
      <c r="AY122">
        <f>$AY$119</f>
        <v>2</v>
      </c>
    </row>
    <row r="123" spans="1:52" ht="24.75" customHeight="1" x14ac:dyDescent="0.15">
      <c r="A123" s="229"/>
      <c r="B123" s="230"/>
      <c r="C123" s="230"/>
      <c r="D123" s="230"/>
      <c r="E123" s="230"/>
      <c r="F123" s="231"/>
      <c r="G123" s="174"/>
      <c r="H123" s="175"/>
      <c r="I123" s="175"/>
      <c r="J123" s="175"/>
      <c r="K123" s="176"/>
      <c r="L123" s="177"/>
      <c r="M123" s="178"/>
      <c r="N123" s="178"/>
      <c r="O123" s="178"/>
      <c r="P123" s="178"/>
      <c r="Q123" s="178"/>
      <c r="R123" s="178"/>
      <c r="S123" s="178"/>
      <c r="T123" s="178"/>
      <c r="U123" s="178"/>
      <c r="V123" s="178"/>
      <c r="W123" s="178"/>
      <c r="X123" s="179"/>
      <c r="Y123" s="180"/>
      <c r="Z123" s="181"/>
      <c r="AA123" s="181"/>
      <c r="AB123" s="182"/>
      <c r="AC123" s="174" t="s">
        <v>639</v>
      </c>
      <c r="AD123" s="205"/>
      <c r="AE123" s="205"/>
      <c r="AF123" s="205"/>
      <c r="AG123" s="206"/>
      <c r="AH123" s="177" t="s">
        <v>640</v>
      </c>
      <c r="AI123" s="207"/>
      <c r="AJ123" s="207"/>
      <c r="AK123" s="207"/>
      <c r="AL123" s="207"/>
      <c r="AM123" s="207"/>
      <c r="AN123" s="207"/>
      <c r="AO123" s="207"/>
      <c r="AP123" s="207"/>
      <c r="AQ123" s="207"/>
      <c r="AR123" s="207"/>
      <c r="AS123" s="207"/>
      <c r="AT123" s="208"/>
      <c r="AU123" s="180">
        <v>0.6</v>
      </c>
      <c r="AV123" s="181"/>
      <c r="AW123" s="181"/>
      <c r="AX123" s="183"/>
      <c r="AY123">
        <f>$AY$119</f>
        <v>2</v>
      </c>
    </row>
    <row r="124" spans="1:52" ht="24.75" customHeight="1" x14ac:dyDescent="0.15">
      <c r="A124" s="229"/>
      <c r="B124" s="230"/>
      <c r="C124" s="230"/>
      <c r="D124" s="230"/>
      <c r="E124" s="230"/>
      <c r="F124" s="231"/>
      <c r="G124" s="174"/>
      <c r="H124" s="175"/>
      <c r="I124" s="175"/>
      <c r="J124" s="175"/>
      <c r="K124" s="176"/>
      <c r="L124" s="177"/>
      <c r="M124" s="178"/>
      <c r="N124" s="178"/>
      <c r="O124" s="178"/>
      <c r="P124" s="178"/>
      <c r="Q124" s="178"/>
      <c r="R124" s="178"/>
      <c r="S124" s="178"/>
      <c r="T124" s="178"/>
      <c r="U124" s="178"/>
      <c r="V124" s="178"/>
      <c r="W124" s="178"/>
      <c r="X124" s="179"/>
      <c r="Y124" s="180"/>
      <c r="Z124" s="181"/>
      <c r="AA124" s="181"/>
      <c r="AB124" s="182"/>
      <c r="AC124" s="174" t="s">
        <v>641</v>
      </c>
      <c r="AD124" s="205"/>
      <c r="AE124" s="205"/>
      <c r="AF124" s="205"/>
      <c r="AG124" s="206"/>
      <c r="AH124" s="177" t="s">
        <v>642</v>
      </c>
      <c r="AI124" s="207"/>
      <c r="AJ124" s="207"/>
      <c r="AK124" s="207"/>
      <c r="AL124" s="207"/>
      <c r="AM124" s="207"/>
      <c r="AN124" s="207"/>
      <c r="AO124" s="207"/>
      <c r="AP124" s="207"/>
      <c r="AQ124" s="207"/>
      <c r="AR124" s="207"/>
      <c r="AS124" s="207"/>
      <c r="AT124" s="208"/>
      <c r="AU124" s="180">
        <v>0.6</v>
      </c>
      <c r="AV124" s="181"/>
      <c r="AW124" s="181"/>
      <c r="AX124" s="183"/>
      <c r="AY124">
        <f>$AY$119</f>
        <v>2</v>
      </c>
    </row>
    <row r="125" spans="1:52" ht="24.75" customHeight="1" thickBot="1" x14ac:dyDescent="0.2">
      <c r="A125" s="229"/>
      <c r="B125" s="230"/>
      <c r="C125" s="230"/>
      <c r="D125" s="230"/>
      <c r="E125" s="230"/>
      <c r="F125" s="231"/>
      <c r="G125" s="165" t="s">
        <v>18</v>
      </c>
      <c r="H125" s="166"/>
      <c r="I125" s="166"/>
      <c r="J125" s="166"/>
      <c r="K125" s="166"/>
      <c r="L125" s="167"/>
      <c r="M125" s="168"/>
      <c r="N125" s="168"/>
      <c r="O125" s="168"/>
      <c r="P125" s="168"/>
      <c r="Q125" s="168"/>
      <c r="R125" s="168"/>
      <c r="S125" s="168"/>
      <c r="T125" s="168"/>
      <c r="U125" s="168"/>
      <c r="V125" s="168"/>
      <c r="W125" s="168"/>
      <c r="X125" s="169"/>
      <c r="Y125" s="170">
        <f>SUM(Y121:AB124)</f>
        <v>1</v>
      </c>
      <c r="Z125" s="171"/>
      <c r="AA125" s="171"/>
      <c r="AB125" s="172"/>
      <c r="AC125" s="165" t="s">
        <v>18</v>
      </c>
      <c r="AD125" s="166"/>
      <c r="AE125" s="166"/>
      <c r="AF125" s="166"/>
      <c r="AG125" s="166"/>
      <c r="AH125" s="167"/>
      <c r="AI125" s="168"/>
      <c r="AJ125" s="168"/>
      <c r="AK125" s="168"/>
      <c r="AL125" s="168"/>
      <c r="AM125" s="168"/>
      <c r="AN125" s="168"/>
      <c r="AO125" s="168"/>
      <c r="AP125" s="168"/>
      <c r="AQ125" s="168"/>
      <c r="AR125" s="168"/>
      <c r="AS125" s="168"/>
      <c r="AT125" s="169"/>
      <c r="AU125" s="170">
        <f>SUM(AU121:AX124)</f>
        <v>7.4999999999999991</v>
      </c>
      <c r="AV125" s="171"/>
      <c r="AW125" s="171"/>
      <c r="AX125" s="173"/>
      <c r="AY125">
        <f>$AY$119</f>
        <v>2</v>
      </c>
    </row>
    <row r="126" spans="1:52" ht="24.75" customHeight="1" x14ac:dyDescent="0.15">
      <c r="A126" s="229"/>
      <c r="B126" s="230"/>
      <c r="C126" s="230"/>
      <c r="D126" s="230"/>
      <c r="E126" s="230"/>
      <c r="F126" s="231"/>
      <c r="G126" s="193" t="s">
        <v>648</v>
      </c>
      <c r="H126" s="194"/>
      <c r="I126" s="194"/>
      <c r="J126" s="194"/>
      <c r="K126" s="194"/>
      <c r="L126" s="194"/>
      <c r="M126" s="194"/>
      <c r="N126" s="194"/>
      <c r="O126" s="194"/>
      <c r="P126" s="194"/>
      <c r="Q126" s="194"/>
      <c r="R126" s="194"/>
      <c r="S126" s="194"/>
      <c r="T126" s="194"/>
      <c r="U126" s="194"/>
      <c r="V126" s="194"/>
      <c r="W126" s="194"/>
      <c r="X126" s="194"/>
      <c r="Y126" s="194"/>
      <c r="Z126" s="194"/>
      <c r="AA126" s="194"/>
      <c r="AB126" s="195"/>
      <c r="AC126" s="193" t="s">
        <v>649</v>
      </c>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6"/>
      <c r="AY126">
        <f>COUNTA($G$128,$AC$128)</f>
        <v>2</v>
      </c>
    </row>
    <row r="127" spans="1:52" ht="24.75" customHeight="1" x14ac:dyDescent="0.15">
      <c r="A127" s="229"/>
      <c r="B127" s="230"/>
      <c r="C127" s="230"/>
      <c r="D127" s="230"/>
      <c r="E127" s="230"/>
      <c r="F127" s="231"/>
      <c r="G127" s="197" t="s">
        <v>15</v>
      </c>
      <c r="H127" s="198"/>
      <c r="I127" s="198"/>
      <c r="J127" s="198"/>
      <c r="K127" s="198"/>
      <c r="L127" s="199" t="s">
        <v>16</v>
      </c>
      <c r="M127" s="198"/>
      <c r="N127" s="198"/>
      <c r="O127" s="198"/>
      <c r="P127" s="198"/>
      <c r="Q127" s="198"/>
      <c r="R127" s="198"/>
      <c r="S127" s="198"/>
      <c r="T127" s="198"/>
      <c r="U127" s="198"/>
      <c r="V127" s="198"/>
      <c r="W127" s="198"/>
      <c r="X127" s="200"/>
      <c r="Y127" s="201" t="s">
        <v>17</v>
      </c>
      <c r="Z127" s="202"/>
      <c r="AA127" s="202"/>
      <c r="AB127" s="203"/>
      <c r="AC127" s="197" t="s">
        <v>15</v>
      </c>
      <c r="AD127" s="198"/>
      <c r="AE127" s="198"/>
      <c r="AF127" s="198"/>
      <c r="AG127" s="198"/>
      <c r="AH127" s="199" t="s">
        <v>16</v>
      </c>
      <c r="AI127" s="198"/>
      <c r="AJ127" s="198"/>
      <c r="AK127" s="198"/>
      <c r="AL127" s="198"/>
      <c r="AM127" s="198"/>
      <c r="AN127" s="198"/>
      <c r="AO127" s="198"/>
      <c r="AP127" s="198"/>
      <c r="AQ127" s="198"/>
      <c r="AR127" s="198"/>
      <c r="AS127" s="198"/>
      <c r="AT127" s="200"/>
      <c r="AU127" s="201" t="s">
        <v>17</v>
      </c>
      <c r="AV127" s="202"/>
      <c r="AW127" s="202"/>
      <c r="AX127" s="204"/>
      <c r="AY127">
        <f>$AY$126</f>
        <v>2</v>
      </c>
    </row>
    <row r="128" spans="1:52" s="15" customFormat="1" ht="24.75" customHeight="1" x14ac:dyDescent="0.15">
      <c r="A128" s="229"/>
      <c r="B128" s="230"/>
      <c r="C128" s="230"/>
      <c r="D128" s="230"/>
      <c r="E128" s="230"/>
      <c r="F128" s="231"/>
      <c r="G128" s="184" t="s">
        <v>622</v>
      </c>
      <c r="H128" s="185"/>
      <c r="I128" s="185"/>
      <c r="J128" s="185"/>
      <c r="K128" s="186"/>
      <c r="L128" s="187" t="s">
        <v>650</v>
      </c>
      <c r="M128" s="188"/>
      <c r="N128" s="188"/>
      <c r="O128" s="188"/>
      <c r="P128" s="188"/>
      <c r="Q128" s="188"/>
      <c r="R128" s="188"/>
      <c r="S128" s="188"/>
      <c r="T128" s="188"/>
      <c r="U128" s="188"/>
      <c r="V128" s="188"/>
      <c r="W128" s="188"/>
      <c r="X128" s="189"/>
      <c r="Y128" s="190">
        <v>19.8</v>
      </c>
      <c r="Z128" s="191"/>
      <c r="AA128" s="191"/>
      <c r="AB128" s="192"/>
      <c r="AC128" s="184" t="s">
        <v>651</v>
      </c>
      <c r="AD128" s="185"/>
      <c r="AE128" s="185"/>
      <c r="AF128" s="185"/>
      <c r="AG128" s="186"/>
      <c r="AH128" s="187" t="s">
        <v>652</v>
      </c>
      <c r="AI128" s="188"/>
      <c r="AJ128" s="188"/>
      <c r="AK128" s="188"/>
      <c r="AL128" s="188"/>
      <c r="AM128" s="188"/>
      <c r="AN128" s="188"/>
      <c r="AO128" s="188"/>
      <c r="AP128" s="188"/>
      <c r="AQ128" s="188"/>
      <c r="AR128" s="188"/>
      <c r="AS128" s="188"/>
      <c r="AT128" s="189"/>
      <c r="AU128" s="190">
        <v>0.9</v>
      </c>
      <c r="AV128" s="191"/>
      <c r="AW128" s="191"/>
      <c r="AX128" s="192"/>
      <c r="AY128">
        <f>$AY$126</f>
        <v>2</v>
      </c>
      <c r="AZ128"/>
    </row>
    <row r="129" spans="1:51" ht="24.75" customHeight="1" x14ac:dyDescent="0.15">
      <c r="A129" s="229"/>
      <c r="B129" s="230"/>
      <c r="C129" s="230"/>
      <c r="D129" s="230"/>
      <c r="E129" s="230"/>
      <c r="F129" s="231"/>
      <c r="G129" s="174" t="s">
        <v>645</v>
      </c>
      <c r="H129" s="175"/>
      <c r="I129" s="175"/>
      <c r="J129" s="175"/>
      <c r="K129" s="176"/>
      <c r="L129" s="177" t="s">
        <v>653</v>
      </c>
      <c r="M129" s="178"/>
      <c r="N129" s="178"/>
      <c r="O129" s="178"/>
      <c r="P129" s="178"/>
      <c r="Q129" s="178"/>
      <c r="R129" s="178"/>
      <c r="S129" s="178"/>
      <c r="T129" s="178"/>
      <c r="U129" s="178"/>
      <c r="V129" s="178"/>
      <c r="W129" s="178"/>
      <c r="X129" s="179"/>
      <c r="Y129" s="180">
        <v>1.5</v>
      </c>
      <c r="Z129" s="181"/>
      <c r="AA129" s="181"/>
      <c r="AB129" s="182"/>
      <c r="AC129" s="174" t="s">
        <v>69</v>
      </c>
      <c r="AD129" s="175"/>
      <c r="AE129" s="175"/>
      <c r="AF129" s="175"/>
      <c r="AG129" s="176"/>
      <c r="AH129" s="177" t="s">
        <v>630</v>
      </c>
      <c r="AI129" s="178"/>
      <c r="AJ129" s="178"/>
      <c r="AK129" s="178"/>
      <c r="AL129" s="178"/>
      <c r="AM129" s="178"/>
      <c r="AN129" s="178"/>
      <c r="AO129" s="178"/>
      <c r="AP129" s="178"/>
      <c r="AQ129" s="178"/>
      <c r="AR129" s="178"/>
      <c r="AS129" s="178"/>
      <c r="AT129" s="179"/>
      <c r="AU129" s="180">
        <v>0.1</v>
      </c>
      <c r="AV129" s="181"/>
      <c r="AW129" s="181"/>
      <c r="AX129" s="182"/>
      <c r="AY129">
        <f>$AY$126</f>
        <v>2</v>
      </c>
    </row>
    <row r="130" spans="1:51" ht="24.75" customHeight="1" x14ac:dyDescent="0.15">
      <c r="A130" s="229"/>
      <c r="B130" s="230"/>
      <c r="C130" s="230"/>
      <c r="D130" s="230"/>
      <c r="E130" s="230"/>
      <c r="F130" s="231"/>
      <c r="G130" s="174" t="s">
        <v>69</v>
      </c>
      <c r="H130" s="175"/>
      <c r="I130" s="175"/>
      <c r="J130" s="175"/>
      <c r="K130" s="176"/>
      <c r="L130" s="177" t="s">
        <v>630</v>
      </c>
      <c r="M130" s="178"/>
      <c r="N130" s="178"/>
      <c r="O130" s="178"/>
      <c r="P130" s="178"/>
      <c r="Q130" s="178"/>
      <c r="R130" s="178"/>
      <c r="S130" s="178"/>
      <c r="T130" s="178"/>
      <c r="U130" s="178"/>
      <c r="V130" s="178"/>
      <c r="W130" s="178"/>
      <c r="X130" s="179"/>
      <c r="Y130" s="180">
        <v>2.1</v>
      </c>
      <c r="Z130" s="181"/>
      <c r="AA130" s="181"/>
      <c r="AB130" s="182"/>
      <c r="AC130" s="174"/>
      <c r="AD130" s="175"/>
      <c r="AE130" s="175"/>
      <c r="AF130" s="175"/>
      <c r="AG130" s="176"/>
      <c r="AH130" s="177"/>
      <c r="AI130" s="178"/>
      <c r="AJ130" s="178"/>
      <c r="AK130" s="178"/>
      <c r="AL130" s="178"/>
      <c r="AM130" s="178"/>
      <c r="AN130" s="178"/>
      <c r="AO130" s="178"/>
      <c r="AP130" s="178"/>
      <c r="AQ130" s="178"/>
      <c r="AR130" s="178"/>
      <c r="AS130" s="178"/>
      <c r="AT130" s="179"/>
      <c r="AU130" s="180"/>
      <c r="AV130" s="181"/>
      <c r="AW130" s="181"/>
      <c r="AX130" s="183"/>
      <c r="AY130">
        <f>$AY$126</f>
        <v>2</v>
      </c>
    </row>
    <row r="131" spans="1:51" ht="24.75" customHeight="1" x14ac:dyDescent="0.15">
      <c r="A131" s="229"/>
      <c r="B131" s="230"/>
      <c r="C131" s="230"/>
      <c r="D131" s="230"/>
      <c r="E131" s="230"/>
      <c r="F131" s="231"/>
      <c r="G131" s="165" t="s">
        <v>18</v>
      </c>
      <c r="H131" s="166"/>
      <c r="I131" s="166"/>
      <c r="J131" s="166"/>
      <c r="K131" s="166"/>
      <c r="L131" s="167"/>
      <c r="M131" s="168"/>
      <c r="N131" s="168"/>
      <c r="O131" s="168"/>
      <c r="P131" s="168"/>
      <c r="Q131" s="168"/>
      <c r="R131" s="168"/>
      <c r="S131" s="168"/>
      <c r="T131" s="168"/>
      <c r="U131" s="168"/>
      <c r="V131" s="168"/>
      <c r="W131" s="168"/>
      <c r="X131" s="169"/>
      <c r="Y131" s="170">
        <f>SUM(Y128:AB130)</f>
        <v>23.400000000000002</v>
      </c>
      <c r="Z131" s="171"/>
      <c r="AA131" s="171"/>
      <c r="AB131" s="172"/>
      <c r="AC131" s="165" t="s">
        <v>18</v>
      </c>
      <c r="AD131" s="166"/>
      <c r="AE131" s="166"/>
      <c r="AF131" s="166"/>
      <c r="AG131" s="166"/>
      <c r="AH131" s="167"/>
      <c r="AI131" s="168"/>
      <c r="AJ131" s="168"/>
      <c r="AK131" s="168"/>
      <c r="AL131" s="168"/>
      <c r="AM131" s="168"/>
      <c r="AN131" s="168"/>
      <c r="AO131" s="168"/>
      <c r="AP131" s="168"/>
      <c r="AQ131" s="168"/>
      <c r="AR131" s="168"/>
      <c r="AS131" s="168"/>
      <c r="AT131" s="169"/>
      <c r="AU131" s="170">
        <f>SUM(AU128:AX130)</f>
        <v>1</v>
      </c>
      <c r="AV131" s="171"/>
      <c r="AW131" s="171"/>
      <c r="AX131" s="173"/>
      <c r="AY131">
        <f>$AY$126</f>
        <v>2</v>
      </c>
    </row>
    <row r="132" spans="1:51" ht="24.75" customHeight="1" thickBot="1" x14ac:dyDescent="0.2">
      <c r="A132" s="160" t="s">
        <v>553</v>
      </c>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2"/>
      <c r="AL132" s="163" t="s">
        <v>220</v>
      </c>
      <c r="AM132" s="164"/>
      <c r="AN132" s="164"/>
      <c r="AO132" s="85" t="s">
        <v>654</v>
      </c>
      <c r="AP132" s="20"/>
      <c r="AQ132" s="20"/>
      <c r="AR132" s="20"/>
      <c r="AS132" s="20"/>
      <c r="AT132" s="20"/>
      <c r="AU132" s="20"/>
      <c r="AV132" s="20"/>
      <c r="AW132" s="20"/>
      <c r="AX132" s="21"/>
      <c r="AY132">
        <f>COUNTIF($AO$132,"☑")</f>
        <v>1</v>
      </c>
    </row>
    <row r="133" spans="1:51" ht="24.75" customHeight="1" x14ac:dyDescent="0.15">
      <c r="A133" s="4"/>
      <c r="B133" s="4"/>
      <c r="C133" s="4"/>
      <c r="D133" s="4"/>
      <c r="E133" s="4"/>
      <c r="F133" s="4"/>
      <c r="G133" s="7"/>
      <c r="H133" s="7"/>
      <c r="I133" s="7"/>
      <c r="J133" s="7"/>
      <c r="K133" s="7"/>
      <c r="L133" s="3"/>
      <c r="M133" s="7"/>
      <c r="N133" s="7"/>
      <c r="O133" s="7"/>
      <c r="P133" s="7"/>
      <c r="Q133" s="7"/>
      <c r="R133" s="7"/>
      <c r="S133" s="7"/>
      <c r="T133" s="7"/>
      <c r="U133" s="7"/>
      <c r="V133" s="7"/>
      <c r="W133" s="7"/>
      <c r="X133" s="7"/>
      <c r="Y133" s="8"/>
      <c r="Z133" s="8"/>
      <c r="AA133" s="8"/>
      <c r="AB133" s="8"/>
      <c r="AC133" s="7"/>
      <c r="AD133" s="7"/>
      <c r="AE133" s="7"/>
      <c r="AF133" s="7"/>
      <c r="AG133" s="7"/>
      <c r="AH133" s="3"/>
      <c r="AI133" s="7"/>
      <c r="AJ133" s="7"/>
      <c r="AK133" s="7"/>
      <c r="AL133" s="7"/>
      <c r="AM133" s="7"/>
      <c r="AN133" s="7"/>
      <c r="AO133" s="7"/>
      <c r="AP133" s="7"/>
      <c r="AQ133" s="7"/>
      <c r="AR133" s="7"/>
      <c r="AS133" s="7"/>
      <c r="AT133" s="7"/>
      <c r="AU133" s="8"/>
      <c r="AV133" s="8"/>
      <c r="AW133" s="8"/>
      <c r="AX133" s="8"/>
    </row>
    <row r="134" spans="1:51" ht="24.75" customHeight="1" x14ac:dyDescent="0.15"/>
    <row r="135" spans="1:51" ht="24.75" customHeight="1" x14ac:dyDescent="0.15">
      <c r="A135" s="9"/>
      <c r="B135" s="1" t="s">
        <v>27</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24.75" customHeight="1" x14ac:dyDescent="0.15">
      <c r="A136" s="9"/>
      <c r="B136" s="45" t="s">
        <v>229</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59.25" customHeight="1" x14ac:dyDescent="0.15">
      <c r="A137" s="132"/>
      <c r="B137" s="132"/>
      <c r="C137" s="132" t="s">
        <v>24</v>
      </c>
      <c r="D137" s="132"/>
      <c r="E137" s="132"/>
      <c r="F137" s="132"/>
      <c r="G137" s="132"/>
      <c r="H137" s="132"/>
      <c r="I137" s="132"/>
      <c r="J137" s="106" t="s">
        <v>192</v>
      </c>
      <c r="K137" s="133"/>
      <c r="L137" s="133"/>
      <c r="M137" s="133"/>
      <c r="N137" s="133"/>
      <c r="O137" s="133"/>
      <c r="P137" s="134" t="s">
        <v>25</v>
      </c>
      <c r="Q137" s="134"/>
      <c r="R137" s="134"/>
      <c r="S137" s="134"/>
      <c r="T137" s="134"/>
      <c r="U137" s="134"/>
      <c r="V137" s="134"/>
      <c r="W137" s="134"/>
      <c r="X137" s="134"/>
      <c r="Y137" s="135" t="s">
        <v>191</v>
      </c>
      <c r="Z137" s="136"/>
      <c r="AA137" s="136"/>
      <c r="AB137" s="136"/>
      <c r="AC137" s="106" t="s">
        <v>219</v>
      </c>
      <c r="AD137" s="106"/>
      <c r="AE137" s="106"/>
      <c r="AF137" s="106"/>
      <c r="AG137" s="106"/>
      <c r="AH137" s="135" t="s">
        <v>234</v>
      </c>
      <c r="AI137" s="132"/>
      <c r="AJ137" s="132"/>
      <c r="AK137" s="132"/>
      <c r="AL137" s="132" t="s">
        <v>19</v>
      </c>
      <c r="AM137" s="132"/>
      <c r="AN137" s="132"/>
      <c r="AO137" s="137"/>
      <c r="AP137" s="107" t="s">
        <v>193</v>
      </c>
      <c r="AQ137" s="107"/>
      <c r="AR137" s="107"/>
      <c r="AS137" s="107"/>
      <c r="AT137" s="107"/>
      <c r="AU137" s="107"/>
      <c r="AV137" s="107"/>
      <c r="AW137" s="107"/>
      <c r="AX137" s="107"/>
    </row>
    <row r="138" spans="1:51" ht="45" customHeight="1" x14ac:dyDescent="0.15">
      <c r="A138" s="99">
        <v>1</v>
      </c>
      <c r="B138" s="99">
        <v>1</v>
      </c>
      <c r="C138" s="120" t="s">
        <v>655</v>
      </c>
      <c r="D138" s="121"/>
      <c r="E138" s="121"/>
      <c r="F138" s="121"/>
      <c r="G138" s="121"/>
      <c r="H138" s="121"/>
      <c r="I138" s="122"/>
      <c r="J138" s="100">
        <v>7010401022916</v>
      </c>
      <c r="K138" s="101"/>
      <c r="L138" s="101"/>
      <c r="M138" s="101"/>
      <c r="N138" s="101"/>
      <c r="O138" s="101"/>
      <c r="P138" s="123" t="s">
        <v>656</v>
      </c>
      <c r="Q138" s="124"/>
      <c r="R138" s="124"/>
      <c r="S138" s="124"/>
      <c r="T138" s="124"/>
      <c r="U138" s="124"/>
      <c r="V138" s="124"/>
      <c r="W138" s="124"/>
      <c r="X138" s="125"/>
      <c r="Y138" s="126">
        <v>98.5</v>
      </c>
      <c r="Z138" s="127"/>
      <c r="AA138" s="127"/>
      <c r="AB138" s="128"/>
      <c r="AC138" s="148" t="s">
        <v>657</v>
      </c>
      <c r="AD138" s="149"/>
      <c r="AE138" s="149"/>
      <c r="AF138" s="149"/>
      <c r="AG138" s="150"/>
      <c r="AH138" s="157">
        <v>1</v>
      </c>
      <c r="AI138" s="158"/>
      <c r="AJ138" s="158"/>
      <c r="AK138" s="159"/>
      <c r="AL138" s="114" t="s">
        <v>264</v>
      </c>
      <c r="AM138" s="115"/>
      <c r="AN138" s="115"/>
      <c r="AO138" s="116"/>
      <c r="AP138" s="95"/>
      <c r="AQ138" s="95"/>
      <c r="AR138" s="95"/>
      <c r="AS138" s="95"/>
      <c r="AT138" s="95"/>
      <c r="AU138" s="95"/>
      <c r="AV138" s="95"/>
      <c r="AW138" s="95"/>
      <c r="AX138" s="95"/>
    </row>
    <row r="139" spans="1:51" ht="45" customHeight="1" x14ac:dyDescent="0.15">
      <c r="A139" s="99">
        <v>2</v>
      </c>
      <c r="B139" s="99">
        <v>1</v>
      </c>
      <c r="C139" s="120" t="s">
        <v>655</v>
      </c>
      <c r="D139" s="121"/>
      <c r="E139" s="121"/>
      <c r="F139" s="121"/>
      <c r="G139" s="121"/>
      <c r="H139" s="121"/>
      <c r="I139" s="122"/>
      <c r="J139" s="100">
        <v>7010401022916</v>
      </c>
      <c r="K139" s="101"/>
      <c r="L139" s="101"/>
      <c r="M139" s="101"/>
      <c r="N139" s="101"/>
      <c r="O139" s="101"/>
      <c r="P139" s="123" t="s">
        <v>658</v>
      </c>
      <c r="Q139" s="124"/>
      <c r="R139" s="124"/>
      <c r="S139" s="124"/>
      <c r="T139" s="124"/>
      <c r="U139" s="124"/>
      <c r="V139" s="124"/>
      <c r="W139" s="124"/>
      <c r="X139" s="125"/>
      <c r="Y139" s="126">
        <v>53.4</v>
      </c>
      <c r="Z139" s="127"/>
      <c r="AA139" s="127"/>
      <c r="AB139" s="128"/>
      <c r="AC139" s="154" t="s">
        <v>657</v>
      </c>
      <c r="AD139" s="155"/>
      <c r="AE139" s="155"/>
      <c r="AF139" s="155"/>
      <c r="AG139" s="156"/>
      <c r="AH139" s="151">
        <v>1</v>
      </c>
      <c r="AI139" s="152"/>
      <c r="AJ139" s="152"/>
      <c r="AK139" s="153"/>
      <c r="AL139" s="114" t="s">
        <v>264</v>
      </c>
      <c r="AM139" s="115"/>
      <c r="AN139" s="115"/>
      <c r="AO139" s="116"/>
      <c r="AP139" s="95"/>
      <c r="AQ139" s="95"/>
      <c r="AR139" s="95"/>
      <c r="AS139" s="95"/>
      <c r="AT139" s="95"/>
      <c r="AU139" s="95"/>
      <c r="AV139" s="95"/>
      <c r="AW139" s="95"/>
      <c r="AX139" s="95"/>
      <c r="AY139">
        <f>COUNTA($C$139)</f>
        <v>1</v>
      </c>
    </row>
    <row r="140" spans="1:51" ht="45.6" customHeight="1" x14ac:dyDescent="0.15">
      <c r="A140" s="99">
        <v>3</v>
      </c>
      <c r="B140" s="99">
        <v>1</v>
      </c>
      <c r="C140" s="120" t="s">
        <v>659</v>
      </c>
      <c r="D140" s="121"/>
      <c r="E140" s="121"/>
      <c r="F140" s="121"/>
      <c r="G140" s="121"/>
      <c r="H140" s="121"/>
      <c r="I140" s="122"/>
      <c r="J140" s="100">
        <v>4010401005898</v>
      </c>
      <c r="K140" s="101"/>
      <c r="L140" s="101"/>
      <c r="M140" s="101"/>
      <c r="N140" s="101"/>
      <c r="O140" s="101"/>
      <c r="P140" s="123" t="s">
        <v>660</v>
      </c>
      <c r="Q140" s="124"/>
      <c r="R140" s="124"/>
      <c r="S140" s="124"/>
      <c r="T140" s="124"/>
      <c r="U140" s="124"/>
      <c r="V140" s="124"/>
      <c r="W140" s="124"/>
      <c r="X140" s="125"/>
      <c r="Y140" s="126">
        <v>29.5</v>
      </c>
      <c r="Z140" s="127"/>
      <c r="AA140" s="127"/>
      <c r="AB140" s="128"/>
      <c r="AC140" s="129" t="s">
        <v>657</v>
      </c>
      <c r="AD140" s="130"/>
      <c r="AE140" s="130"/>
      <c r="AF140" s="130"/>
      <c r="AG140" s="131"/>
      <c r="AH140" s="117">
        <v>3</v>
      </c>
      <c r="AI140" s="118"/>
      <c r="AJ140" s="118"/>
      <c r="AK140" s="119"/>
      <c r="AL140" s="114" t="s">
        <v>264</v>
      </c>
      <c r="AM140" s="115"/>
      <c r="AN140" s="115"/>
      <c r="AO140" s="116"/>
      <c r="AP140" s="95"/>
      <c r="AQ140" s="95"/>
      <c r="AR140" s="95"/>
      <c r="AS140" s="95"/>
      <c r="AT140" s="95"/>
      <c r="AU140" s="95"/>
      <c r="AV140" s="95"/>
      <c r="AW140" s="95"/>
      <c r="AX140" s="95"/>
      <c r="AY140">
        <f>COUNTA($C$140)</f>
        <v>1</v>
      </c>
    </row>
    <row r="141" spans="1:51" ht="47.1" customHeight="1" x14ac:dyDescent="0.15">
      <c r="A141" s="99">
        <v>4</v>
      </c>
      <c r="B141" s="99">
        <v>1</v>
      </c>
      <c r="C141" s="120" t="s">
        <v>655</v>
      </c>
      <c r="D141" s="121"/>
      <c r="E141" s="121"/>
      <c r="F141" s="121"/>
      <c r="G141" s="121"/>
      <c r="H141" s="121"/>
      <c r="I141" s="122"/>
      <c r="J141" s="100">
        <v>7010401022916</v>
      </c>
      <c r="K141" s="101"/>
      <c r="L141" s="101"/>
      <c r="M141" s="101"/>
      <c r="N141" s="101"/>
      <c r="O141" s="101"/>
      <c r="P141" s="123" t="s">
        <v>661</v>
      </c>
      <c r="Q141" s="124"/>
      <c r="R141" s="124"/>
      <c r="S141" s="124"/>
      <c r="T141" s="124"/>
      <c r="U141" s="124"/>
      <c r="V141" s="124"/>
      <c r="W141" s="124"/>
      <c r="X141" s="125"/>
      <c r="Y141" s="126">
        <v>26.4</v>
      </c>
      <c r="Z141" s="127"/>
      <c r="AA141" s="127"/>
      <c r="AB141" s="128"/>
      <c r="AC141" s="148" t="s">
        <v>235</v>
      </c>
      <c r="AD141" s="149"/>
      <c r="AE141" s="149"/>
      <c r="AF141" s="149"/>
      <c r="AG141" s="150"/>
      <c r="AH141" s="117">
        <v>1</v>
      </c>
      <c r="AI141" s="118"/>
      <c r="AJ141" s="118"/>
      <c r="AK141" s="119"/>
      <c r="AL141" s="114" t="s">
        <v>264</v>
      </c>
      <c r="AM141" s="115"/>
      <c r="AN141" s="115"/>
      <c r="AO141" s="116"/>
      <c r="AP141" s="95"/>
      <c r="AQ141" s="95"/>
      <c r="AR141" s="95"/>
      <c r="AS141" s="95"/>
      <c r="AT141" s="95"/>
      <c r="AU141" s="95"/>
      <c r="AV141" s="95"/>
      <c r="AW141" s="95"/>
      <c r="AX141" s="95"/>
      <c r="AY141">
        <f>COUNTA($C$141)</f>
        <v>1</v>
      </c>
    </row>
    <row r="142" spans="1:51" ht="46.5" customHeight="1" x14ac:dyDescent="0.15">
      <c r="A142" s="99">
        <v>5</v>
      </c>
      <c r="B142" s="99">
        <v>1</v>
      </c>
      <c r="C142" s="120" t="s">
        <v>663</v>
      </c>
      <c r="D142" s="121"/>
      <c r="E142" s="121"/>
      <c r="F142" s="121"/>
      <c r="G142" s="121"/>
      <c r="H142" s="121"/>
      <c r="I142" s="122"/>
      <c r="J142" s="100">
        <v>4010801012255</v>
      </c>
      <c r="K142" s="101"/>
      <c r="L142" s="101"/>
      <c r="M142" s="101"/>
      <c r="N142" s="101"/>
      <c r="O142" s="101"/>
      <c r="P142" s="123" t="s">
        <v>664</v>
      </c>
      <c r="Q142" s="124"/>
      <c r="R142" s="124"/>
      <c r="S142" s="124"/>
      <c r="T142" s="124"/>
      <c r="U142" s="124"/>
      <c r="V142" s="124"/>
      <c r="W142" s="124"/>
      <c r="X142" s="125"/>
      <c r="Y142" s="126">
        <v>11.3</v>
      </c>
      <c r="Z142" s="127"/>
      <c r="AA142" s="127"/>
      <c r="AB142" s="128"/>
      <c r="AC142" s="129" t="s">
        <v>657</v>
      </c>
      <c r="AD142" s="130"/>
      <c r="AE142" s="130"/>
      <c r="AF142" s="130"/>
      <c r="AG142" s="131"/>
      <c r="AH142" s="117">
        <v>2</v>
      </c>
      <c r="AI142" s="118"/>
      <c r="AJ142" s="118"/>
      <c r="AK142" s="119"/>
      <c r="AL142" s="114" t="s">
        <v>264</v>
      </c>
      <c r="AM142" s="115"/>
      <c r="AN142" s="115"/>
      <c r="AO142" s="116"/>
      <c r="AP142" s="95"/>
      <c r="AQ142" s="95"/>
      <c r="AR142" s="95"/>
      <c r="AS142" s="95"/>
      <c r="AT142" s="95"/>
      <c r="AU142" s="95"/>
      <c r="AV142" s="95"/>
      <c r="AW142" s="95"/>
      <c r="AX142" s="95"/>
      <c r="AY142">
        <f>COUNTA($C$142)</f>
        <v>1</v>
      </c>
    </row>
    <row r="143" spans="1:51" ht="24.75" customHeight="1" x14ac:dyDescent="0.15">
      <c r="A143" s="49"/>
      <c r="B143" s="49"/>
      <c r="C143" s="49"/>
      <c r="D143" s="49"/>
      <c r="E143" s="49"/>
      <c r="F143" s="49"/>
      <c r="G143" s="49"/>
      <c r="H143" s="49"/>
      <c r="I143" s="49"/>
      <c r="J143" s="50"/>
      <c r="K143" s="50"/>
      <c r="L143" s="50"/>
      <c r="M143" s="50"/>
      <c r="N143" s="50"/>
      <c r="O143" s="50"/>
      <c r="P143" s="51"/>
      <c r="Q143" s="51"/>
      <c r="R143" s="51"/>
      <c r="S143" s="51"/>
      <c r="T143" s="51"/>
      <c r="U143" s="51"/>
      <c r="V143" s="51"/>
      <c r="W143" s="51"/>
      <c r="X143" s="51"/>
      <c r="Y143" s="52"/>
      <c r="Z143" s="52"/>
      <c r="AA143" s="52"/>
      <c r="AB143" s="52"/>
      <c r="AC143" s="52"/>
      <c r="AD143" s="52"/>
      <c r="AE143" s="52"/>
      <c r="AF143" s="52"/>
      <c r="AG143" s="52"/>
      <c r="AH143" s="52"/>
      <c r="AI143" s="52"/>
      <c r="AJ143" s="52"/>
      <c r="AK143" s="52"/>
      <c r="AL143" s="52"/>
      <c r="AM143" s="52"/>
      <c r="AN143" s="52"/>
      <c r="AO143" s="52"/>
      <c r="AP143" s="51"/>
      <c r="AQ143" s="51"/>
      <c r="AR143" s="51"/>
      <c r="AS143" s="51"/>
      <c r="AT143" s="51"/>
      <c r="AU143" s="51"/>
      <c r="AV143" s="51"/>
      <c r="AW143" s="51"/>
      <c r="AX143" s="51"/>
      <c r="AY143">
        <f>COUNTA($C$146)</f>
        <v>1</v>
      </c>
    </row>
    <row r="144" spans="1:51" ht="24.75" customHeight="1" x14ac:dyDescent="0.15">
      <c r="A144" s="49"/>
      <c r="B144" s="53" t="s">
        <v>160</v>
      </c>
      <c r="C144" s="49"/>
      <c r="D144" s="49"/>
      <c r="E144" s="49"/>
      <c r="F144" s="49"/>
      <c r="G144" s="49"/>
      <c r="H144" s="49"/>
      <c r="I144" s="49"/>
      <c r="J144" s="49"/>
      <c r="K144" s="49"/>
      <c r="L144" s="49"/>
      <c r="M144" s="49"/>
      <c r="N144" s="49"/>
      <c r="O144" s="49"/>
      <c r="P144" s="54"/>
      <c r="Q144" s="54"/>
      <c r="R144" s="54"/>
      <c r="S144" s="54"/>
      <c r="T144" s="54"/>
      <c r="U144" s="54"/>
      <c r="V144" s="54"/>
      <c r="W144" s="54"/>
      <c r="X144" s="54"/>
      <c r="Y144" s="55"/>
      <c r="Z144" s="55"/>
      <c r="AA144" s="55"/>
      <c r="AB144" s="55"/>
      <c r="AC144" s="55"/>
      <c r="AD144" s="55"/>
      <c r="AE144" s="55"/>
      <c r="AF144" s="55"/>
      <c r="AG144" s="55"/>
      <c r="AH144" s="55"/>
      <c r="AI144" s="55"/>
      <c r="AJ144" s="55"/>
      <c r="AK144" s="55"/>
      <c r="AL144" s="55"/>
      <c r="AM144" s="55"/>
      <c r="AN144" s="55"/>
      <c r="AO144" s="55"/>
      <c r="AP144" s="54"/>
      <c r="AQ144" s="54"/>
      <c r="AR144" s="54"/>
      <c r="AS144" s="54"/>
      <c r="AT144" s="54"/>
      <c r="AU144" s="54"/>
      <c r="AV144" s="54"/>
      <c r="AW144" s="54"/>
      <c r="AX144" s="54"/>
      <c r="AY144">
        <f>$AY$143</f>
        <v>1</v>
      </c>
    </row>
    <row r="145" spans="1:51" ht="59.25" customHeight="1" x14ac:dyDescent="0.15">
      <c r="A145" s="132"/>
      <c r="B145" s="132"/>
      <c r="C145" s="132" t="s">
        <v>24</v>
      </c>
      <c r="D145" s="132"/>
      <c r="E145" s="132"/>
      <c r="F145" s="132"/>
      <c r="G145" s="132"/>
      <c r="H145" s="132"/>
      <c r="I145" s="132"/>
      <c r="J145" s="106" t="s">
        <v>192</v>
      </c>
      <c r="K145" s="133"/>
      <c r="L145" s="133"/>
      <c r="M145" s="133"/>
      <c r="N145" s="133"/>
      <c r="O145" s="133"/>
      <c r="P145" s="134" t="s">
        <v>25</v>
      </c>
      <c r="Q145" s="134"/>
      <c r="R145" s="134"/>
      <c r="S145" s="134"/>
      <c r="T145" s="134"/>
      <c r="U145" s="134"/>
      <c r="V145" s="134"/>
      <c r="W145" s="134"/>
      <c r="X145" s="134"/>
      <c r="Y145" s="135" t="s">
        <v>191</v>
      </c>
      <c r="Z145" s="136"/>
      <c r="AA145" s="136"/>
      <c r="AB145" s="136"/>
      <c r="AC145" s="106" t="s">
        <v>219</v>
      </c>
      <c r="AD145" s="106"/>
      <c r="AE145" s="106"/>
      <c r="AF145" s="106"/>
      <c r="AG145" s="106"/>
      <c r="AH145" s="135" t="s">
        <v>234</v>
      </c>
      <c r="AI145" s="132"/>
      <c r="AJ145" s="132"/>
      <c r="AK145" s="132"/>
      <c r="AL145" s="132" t="s">
        <v>19</v>
      </c>
      <c r="AM145" s="132"/>
      <c r="AN145" s="132"/>
      <c r="AO145" s="137"/>
      <c r="AP145" s="107" t="s">
        <v>193</v>
      </c>
      <c r="AQ145" s="107"/>
      <c r="AR145" s="107"/>
      <c r="AS145" s="107"/>
      <c r="AT145" s="107"/>
      <c r="AU145" s="107"/>
      <c r="AV145" s="107"/>
      <c r="AW145" s="107"/>
      <c r="AX145" s="107"/>
      <c r="AY145">
        <f>$AY$143</f>
        <v>1</v>
      </c>
    </row>
    <row r="146" spans="1:51" ht="30" customHeight="1" x14ac:dyDescent="0.15">
      <c r="A146" s="99">
        <v>1</v>
      </c>
      <c r="B146" s="99">
        <v>1</v>
      </c>
      <c r="C146" s="120" t="s">
        <v>665</v>
      </c>
      <c r="D146" s="121"/>
      <c r="E146" s="121"/>
      <c r="F146" s="121"/>
      <c r="G146" s="121"/>
      <c r="H146" s="121"/>
      <c r="I146" s="122"/>
      <c r="J146" s="100">
        <v>3012401012867</v>
      </c>
      <c r="K146" s="101"/>
      <c r="L146" s="101"/>
      <c r="M146" s="101"/>
      <c r="N146" s="101"/>
      <c r="O146" s="101"/>
      <c r="P146" s="123" t="s">
        <v>666</v>
      </c>
      <c r="Q146" s="124"/>
      <c r="R146" s="124"/>
      <c r="S146" s="124"/>
      <c r="T146" s="124"/>
      <c r="U146" s="124"/>
      <c r="V146" s="124"/>
      <c r="W146" s="124"/>
      <c r="X146" s="125"/>
      <c r="Y146" s="126">
        <v>82.2</v>
      </c>
      <c r="Z146" s="127"/>
      <c r="AA146" s="127"/>
      <c r="AB146" s="128"/>
      <c r="AC146" s="129" t="s">
        <v>667</v>
      </c>
      <c r="AD146" s="130"/>
      <c r="AE146" s="130"/>
      <c r="AF146" s="130"/>
      <c r="AG146" s="131"/>
      <c r="AH146" s="117">
        <v>1</v>
      </c>
      <c r="AI146" s="118"/>
      <c r="AJ146" s="118"/>
      <c r="AK146" s="119"/>
      <c r="AL146" s="114" t="s">
        <v>264</v>
      </c>
      <c r="AM146" s="115"/>
      <c r="AN146" s="115"/>
      <c r="AO146" s="116"/>
      <c r="AP146" s="95"/>
      <c r="AQ146" s="95"/>
      <c r="AR146" s="95"/>
      <c r="AS146" s="95"/>
      <c r="AT146" s="95"/>
      <c r="AU146" s="95"/>
      <c r="AV146" s="95"/>
      <c r="AW146" s="95"/>
      <c r="AX146" s="95"/>
      <c r="AY146">
        <f>$AY$143</f>
        <v>1</v>
      </c>
    </row>
    <row r="147" spans="1:51" ht="24.75" customHeight="1" x14ac:dyDescent="0.15">
      <c r="A147" s="56"/>
      <c r="B147" s="56"/>
      <c r="C147" s="56"/>
      <c r="D147" s="56"/>
      <c r="E147" s="56"/>
      <c r="F147" s="56"/>
      <c r="G147" s="56"/>
      <c r="H147" s="56"/>
      <c r="I147" s="56"/>
      <c r="J147" s="56"/>
      <c r="K147" s="56"/>
      <c r="L147" s="56"/>
      <c r="M147" s="56"/>
      <c r="N147" s="56"/>
      <c r="O147" s="56"/>
      <c r="P147" s="57"/>
      <c r="Q147" s="57"/>
      <c r="R147" s="57"/>
      <c r="S147" s="57"/>
      <c r="T147" s="57"/>
      <c r="U147" s="57"/>
      <c r="V147" s="57"/>
      <c r="W147" s="57"/>
      <c r="X147" s="57"/>
      <c r="Y147" s="58"/>
      <c r="Z147" s="58"/>
      <c r="AA147" s="58"/>
      <c r="AB147" s="58"/>
      <c r="AC147" s="58"/>
      <c r="AD147" s="58"/>
      <c r="AE147" s="58"/>
      <c r="AF147" s="58"/>
      <c r="AG147" s="58"/>
      <c r="AH147" s="58"/>
      <c r="AI147" s="58"/>
      <c r="AJ147" s="58"/>
      <c r="AK147" s="58"/>
      <c r="AL147" s="58"/>
      <c r="AM147" s="58"/>
      <c r="AN147" s="58"/>
      <c r="AO147" s="58"/>
      <c r="AP147" s="57"/>
      <c r="AQ147" s="57"/>
      <c r="AR147" s="57"/>
      <c r="AS147" s="57"/>
      <c r="AT147" s="57"/>
      <c r="AU147" s="57"/>
      <c r="AV147" s="57"/>
      <c r="AW147" s="57"/>
      <c r="AX147" s="57"/>
      <c r="AY147">
        <f>COUNTA($C$150)</f>
        <v>1</v>
      </c>
    </row>
    <row r="148" spans="1:51" ht="24.75" customHeight="1" x14ac:dyDescent="0.15">
      <c r="A148" s="49"/>
      <c r="B148" s="53" t="s">
        <v>210</v>
      </c>
      <c r="C148" s="49"/>
      <c r="D148" s="49"/>
      <c r="E148" s="49"/>
      <c r="F148" s="49"/>
      <c r="G148" s="49"/>
      <c r="H148" s="49"/>
      <c r="I148" s="49"/>
      <c r="J148" s="49"/>
      <c r="K148" s="49"/>
      <c r="L148" s="49"/>
      <c r="M148" s="49"/>
      <c r="N148" s="49"/>
      <c r="O148" s="49"/>
      <c r="P148" s="54"/>
      <c r="Q148" s="54"/>
      <c r="R148" s="54"/>
      <c r="S148" s="54"/>
      <c r="T148" s="54"/>
      <c r="U148" s="54"/>
      <c r="V148" s="54"/>
      <c r="W148" s="54"/>
      <c r="X148" s="54"/>
      <c r="Y148" s="55"/>
      <c r="Z148" s="55"/>
      <c r="AA148" s="55"/>
      <c r="AB148" s="55"/>
      <c r="AC148" s="55"/>
      <c r="AD148" s="55"/>
      <c r="AE148" s="55"/>
      <c r="AF148" s="55"/>
      <c r="AG148" s="55"/>
      <c r="AH148" s="55"/>
      <c r="AI148" s="55"/>
      <c r="AJ148" s="55"/>
      <c r="AK148" s="55"/>
      <c r="AL148" s="55"/>
      <c r="AM148" s="55"/>
      <c r="AN148" s="55"/>
      <c r="AO148" s="55"/>
      <c r="AP148" s="54"/>
      <c r="AQ148" s="54"/>
      <c r="AR148" s="54"/>
      <c r="AS148" s="54"/>
      <c r="AT148" s="54"/>
      <c r="AU148" s="54"/>
      <c r="AV148" s="54"/>
      <c r="AW148" s="54"/>
      <c r="AX148" s="54"/>
      <c r="AY148">
        <f>$AY$147</f>
        <v>1</v>
      </c>
    </row>
    <row r="149" spans="1:51" ht="59.25" customHeight="1" x14ac:dyDescent="0.15">
      <c r="A149" s="132"/>
      <c r="B149" s="132"/>
      <c r="C149" s="132" t="s">
        <v>24</v>
      </c>
      <c r="D149" s="132"/>
      <c r="E149" s="132"/>
      <c r="F149" s="132"/>
      <c r="G149" s="132"/>
      <c r="H149" s="132"/>
      <c r="I149" s="132"/>
      <c r="J149" s="106" t="s">
        <v>192</v>
      </c>
      <c r="K149" s="133"/>
      <c r="L149" s="133"/>
      <c r="M149" s="133"/>
      <c r="N149" s="133"/>
      <c r="O149" s="133"/>
      <c r="P149" s="134" t="s">
        <v>25</v>
      </c>
      <c r="Q149" s="134"/>
      <c r="R149" s="134"/>
      <c r="S149" s="134"/>
      <c r="T149" s="134"/>
      <c r="U149" s="134"/>
      <c r="V149" s="134"/>
      <c r="W149" s="134"/>
      <c r="X149" s="134"/>
      <c r="Y149" s="135" t="s">
        <v>191</v>
      </c>
      <c r="Z149" s="136"/>
      <c r="AA149" s="136"/>
      <c r="AB149" s="136"/>
      <c r="AC149" s="106" t="s">
        <v>219</v>
      </c>
      <c r="AD149" s="106"/>
      <c r="AE149" s="106"/>
      <c r="AF149" s="106"/>
      <c r="AG149" s="106"/>
      <c r="AH149" s="135" t="s">
        <v>234</v>
      </c>
      <c r="AI149" s="132"/>
      <c r="AJ149" s="132"/>
      <c r="AK149" s="132"/>
      <c r="AL149" s="132" t="s">
        <v>19</v>
      </c>
      <c r="AM149" s="132"/>
      <c r="AN149" s="132"/>
      <c r="AO149" s="137"/>
      <c r="AP149" s="107" t="s">
        <v>193</v>
      </c>
      <c r="AQ149" s="107"/>
      <c r="AR149" s="107"/>
      <c r="AS149" s="107"/>
      <c r="AT149" s="107"/>
      <c r="AU149" s="107"/>
      <c r="AV149" s="107"/>
      <c r="AW149" s="107"/>
      <c r="AX149" s="107"/>
      <c r="AY149">
        <f>$AY$147</f>
        <v>1</v>
      </c>
    </row>
    <row r="150" spans="1:51" ht="30" customHeight="1" x14ac:dyDescent="0.15">
      <c r="A150" s="99">
        <v>1</v>
      </c>
      <c r="B150" s="99">
        <v>1</v>
      </c>
      <c r="C150" s="120" t="s">
        <v>668</v>
      </c>
      <c r="D150" s="121"/>
      <c r="E150" s="121"/>
      <c r="F150" s="121"/>
      <c r="G150" s="121"/>
      <c r="H150" s="121"/>
      <c r="I150" s="122"/>
      <c r="J150" s="100">
        <v>6010701001991</v>
      </c>
      <c r="K150" s="101"/>
      <c r="L150" s="101"/>
      <c r="M150" s="101"/>
      <c r="N150" s="101"/>
      <c r="O150" s="101"/>
      <c r="P150" s="123" t="s">
        <v>669</v>
      </c>
      <c r="Q150" s="124"/>
      <c r="R150" s="124"/>
      <c r="S150" s="124"/>
      <c r="T150" s="124"/>
      <c r="U150" s="124"/>
      <c r="V150" s="124"/>
      <c r="W150" s="124"/>
      <c r="X150" s="125"/>
      <c r="Y150" s="126">
        <v>2.5</v>
      </c>
      <c r="Z150" s="127"/>
      <c r="AA150" s="127"/>
      <c r="AB150" s="128"/>
      <c r="AC150" s="129" t="s">
        <v>670</v>
      </c>
      <c r="AD150" s="130"/>
      <c r="AE150" s="130"/>
      <c r="AF150" s="130"/>
      <c r="AG150" s="131"/>
      <c r="AH150" s="117">
        <v>1</v>
      </c>
      <c r="AI150" s="118"/>
      <c r="AJ150" s="118"/>
      <c r="AK150" s="119"/>
      <c r="AL150" s="114" t="s">
        <v>264</v>
      </c>
      <c r="AM150" s="115"/>
      <c r="AN150" s="115"/>
      <c r="AO150" s="116"/>
      <c r="AP150" s="95"/>
      <c r="AQ150" s="95"/>
      <c r="AR150" s="95"/>
      <c r="AS150" s="95"/>
      <c r="AT150" s="95"/>
      <c r="AU150" s="95"/>
      <c r="AV150" s="95"/>
      <c r="AW150" s="95"/>
      <c r="AX150" s="95"/>
      <c r="AY150">
        <f>$AY$147</f>
        <v>1</v>
      </c>
    </row>
    <row r="151" spans="1:51" ht="41.45" customHeight="1" x14ac:dyDescent="0.15">
      <c r="A151" s="99">
        <v>2</v>
      </c>
      <c r="B151" s="99">
        <v>1</v>
      </c>
      <c r="C151" s="120" t="s">
        <v>663</v>
      </c>
      <c r="D151" s="121"/>
      <c r="E151" s="121"/>
      <c r="F151" s="121"/>
      <c r="G151" s="121"/>
      <c r="H151" s="121"/>
      <c r="I151" s="122"/>
      <c r="J151" s="100">
        <v>4010801012255</v>
      </c>
      <c r="K151" s="101"/>
      <c r="L151" s="101"/>
      <c r="M151" s="101"/>
      <c r="N151" s="101"/>
      <c r="O151" s="101"/>
      <c r="P151" s="123" t="s">
        <v>671</v>
      </c>
      <c r="Q151" s="124"/>
      <c r="R151" s="124"/>
      <c r="S151" s="124"/>
      <c r="T151" s="124"/>
      <c r="U151" s="124"/>
      <c r="V151" s="124"/>
      <c r="W151" s="124"/>
      <c r="X151" s="125"/>
      <c r="Y151" s="126">
        <v>1.7</v>
      </c>
      <c r="Z151" s="127"/>
      <c r="AA151" s="127"/>
      <c r="AB151" s="128"/>
      <c r="AC151" s="129" t="s">
        <v>670</v>
      </c>
      <c r="AD151" s="130"/>
      <c r="AE151" s="130"/>
      <c r="AF151" s="130"/>
      <c r="AG151" s="131"/>
      <c r="AH151" s="117">
        <v>1</v>
      </c>
      <c r="AI151" s="118"/>
      <c r="AJ151" s="118"/>
      <c r="AK151" s="119"/>
      <c r="AL151" s="114" t="s">
        <v>264</v>
      </c>
      <c r="AM151" s="115"/>
      <c r="AN151" s="115"/>
      <c r="AO151" s="116"/>
      <c r="AP151" s="95"/>
      <c r="AQ151" s="95"/>
      <c r="AR151" s="95"/>
      <c r="AS151" s="95"/>
      <c r="AT151" s="95"/>
      <c r="AU151" s="95"/>
      <c r="AV151" s="95"/>
      <c r="AW151" s="95"/>
      <c r="AX151" s="95"/>
      <c r="AY151">
        <f>COUNTA($C$151)</f>
        <v>1</v>
      </c>
    </row>
    <row r="152" spans="1:51" ht="24.75" customHeight="1" x14ac:dyDescent="0.15">
      <c r="A152" s="56"/>
      <c r="B152" s="56"/>
      <c r="C152" s="56"/>
      <c r="D152" s="56"/>
      <c r="E152" s="56"/>
      <c r="F152" s="56"/>
      <c r="G152" s="56"/>
      <c r="H152" s="56"/>
      <c r="I152" s="56"/>
      <c r="J152" s="56"/>
      <c r="K152" s="56"/>
      <c r="L152" s="56"/>
      <c r="M152" s="56"/>
      <c r="N152" s="56"/>
      <c r="O152" s="56"/>
      <c r="P152" s="57"/>
      <c r="Q152" s="57"/>
      <c r="R152" s="57"/>
      <c r="S152" s="57"/>
      <c r="T152" s="57"/>
      <c r="U152" s="57"/>
      <c r="V152" s="57"/>
      <c r="W152" s="57"/>
      <c r="X152" s="57"/>
      <c r="Y152" s="58"/>
      <c r="Z152" s="58"/>
      <c r="AA152" s="58"/>
      <c r="AB152" s="58"/>
      <c r="AC152" s="58"/>
      <c r="AD152" s="58"/>
      <c r="AE152" s="58"/>
      <c r="AF152" s="58"/>
      <c r="AG152" s="58"/>
      <c r="AH152" s="58"/>
      <c r="AI152" s="58"/>
      <c r="AJ152" s="58"/>
      <c r="AK152" s="58"/>
      <c r="AL152" s="58"/>
      <c r="AM152" s="58"/>
      <c r="AN152" s="58"/>
      <c r="AO152" s="58"/>
      <c r="AP152" s="57"/>
      <c r="AQ152" s="57"/>
      <c r="AR152" s="57"/>
      <c r="AS152" s="57"/>
      <c r="AT152" s="57"/>
      <c r="AU152" s="57"/>
      <c r="AV152" s="57"/>
      <c r="AW152" s="57"/>
      <c r="AX152" s="57"/>
      <c r="AY152">
        <f>COUNTA($C$155)</f>
        <v>1</v>
      </c>
    </row>
    <row r="153" spans="1:51" ht="24.75" customHeight="1" x14ac:dyDescent="0.15">
      <c r="A153" s="49"/>
      <c r="B153" s="53" t="s">
        <v>161</v>
      </c>
      <c r="C153" s="49"/>
      <c r="D153" s="49"/>
      <c r="E153" s="49"/>
      <c r="F153" s="49"/>
      <c r="G153" s="49"/>
      <c r="H153" s="49"/>
      <c r="I153" s="49"/>
      <c r="J153" s="49"/>
      <c r="K153" s="49"/>
      <c r="L153" s="49"/>
      <c r="M153" s="49"/>
      <c r="N153" s="49"/>
      <c r="O153" s="49"/>
      <c r="P153" s="54"/>
      <c r="Q153" s="54"/>
      <c r="R153" s="54"/>
      <c r="S153" s="54"/>
      <c r="T153" s="54"/>
      <c r="U153" s="54"/>
      <c r="V153" s="54"/>
      <c r="W153" s="54"/>
      <c r="X153" s="54"/>
      <c r="Y153" s="55"/>
      <c r="Z153" s="55"/>
      <c r="AA153" s="55"/>
      <c r="AB153" s="55"/>
      <c r="AC153" s="55"/>
      <c r="AD153" s="55"/>
      <c r="AE153" s="55"/>
      <c r="AF153" s="55"/>
      <c r="AG153" s="55"/>
      <c r="AH153" s="55"/>
      <c r="AI153" s="55"/>
      <c r="AJ153" s="55"/>
      <c r="AK153" s="55"/>
      <c r="AL153" s="55"/>
      <c r="AM153" s="55"/>
      <c r="AN153" s="55"/>
      <c r="AO153" s="55"/>
      <c r="AP153" s="54"/>
      <c r="AQ153" s="54"/>
      <c r="AR153" s="54"/>
      <c r="AS153" s="54"/>
      <c r="AT153" s="54"/>
      <c r="AU153" s="54"/>
      <c r="AV153" s="54"/>
      <c r="AW153" s="54"/>
      <c r="AX153" s="54"/>
      <c r="AY153">
        <f>$AY$152</f>
        <v>1</v>
      </c>
    </row>
    <row r="154" spans="1:51" ht="59.25" customHeight="1" x14ac:dyDescent="0.15">
      <c r="A154" s="132"/>
      <c r="B154" s="132"/>
      <c r="C154" s="132" t="s">
        <v>24</v>
      </c>
      <c r="D154" s="132"/>
      <c r="E154" s="132"/>
      <c r="F154" s="132"/>
      <c r="G154" s="132"/>
      <c r="H154" s="132"/>
      <c r="I154" s="132"/>
      <c r="J154" s="106" t="s">
        <v>192</v>
      </c>
      <c r="K154" s="133"/>
      <c r="L154" s="133"/>
      <c r="M154" s="133"/>
      <c r="N154" s="133"/>
      <c r="O154" s="133"/>
      <c r="P154" s="134" t="s">
        <v>25</v>
      </c>
      <c r="Q154" s="134"/>
      <c r="R154" s="134"/>
      <c r="S154" s="134"/>
      <c r="T154" s="134"/>
      <c r="U154" s="134"/>
      <c r="V154" s="134"/>
      <c r="W154" s="134"/>
      <c r="X154" s="134"/>
      <c r="Y154" s="135" t="s">
        <v>191</v>
      </c>
      <c r="Z154" s="136"/>
      <c r="AA154" s="136"/>
      <c r="AB154" s="136"/>
      <c r="AC154" s="106" t="s">
        <v>219</v>
      </c>
      <c r="AD154" s="106"/>
      <c r="AE154" s="106"/>
      <c r="AF154" s="106"/>
      <c r="AG154" s="106"/>
      <c r="AH154" s="135" t="s">
        <v>234</v>
      </c>
      <c r="AI154" s="132"/>
      <c r="AJ154" s="132"/>
      <c r="AK154" s="132"/>
      <c r="AL154" s="132" t="s">
        <v>19</v>
      </c>
      <c r="AM154" s="132"/>
      <c r="AN154" s="132"/>
      <c r="AO154" s="137"/>
      <c r="AP154" s="107" t="s">
        <v>193</v>
      </c>
      <c r="AQ154" s="107"/>
      <c r="AR154" s="107"/>
      <c r="AS154" s="107"/>
      <c r="AT154" s="107"/>
      <c r="AU154" s="107"/>
      <c r="AV154" s="107"/>
      <c r="AW154" s="107"/>
      <c r="AX154" s="107"/>
      <c r="AY154">
        <f>$AY$152</f>
        <v>1</v>
      </c>
    </row>
    <row r="155" spans="1:51" ht="44.45" customHeight="1" x14ac:dyDescent="0.15">
      <c r="A155" s="99">
        <v>1</v>
      </c>
      <c r="B155" s="99">
        <v>1</v>
      </c>
      <c r="C155" s="120" t="s">
        <v>672</v>
      </c>
      <c r="D155" s="121"/>
      <c r="E155" s="121"/>
      <c r="F155" s="121"/>
      <c r="G155" s="121"/>
      <c r="H155" s="121"/>
      <c r="I155" s="122"/>
      <c r="J155" s="100">
        <v>8010401009458</v>
      </c>
      <c r="K155" s="101"/>
      <c r="L155" s="101"/>
      <c r="M155" s="101"/>
      <c r="N155" s="101"/>
      <c r="O155" s="101"/>
      <c r="P155" s="123" t="s">
        <v>673</v>
      </c>
      <c r="Q155" s="124"/>
      <c r="R155" s="124"/>
      <c r="S155" s="124"/>
      <c r="T155" s="124"/>
      <c r="U155" s="124"/>
      <c r="V155" s="124"/>
      <c r="W155" s="124"/>
      <c r="X155" s="125"/>
      <c r="Y155" s="126">
        <v>309.7</v>
      </c>
      <c r="Z155" s="127"/>
      <c r="AA155" s="127"/>
      <c r="AB155" s="128"/>
      <c r="AC155" s="148" t="s">
        <v>662</v>
      </c>
      <c r="AD155" s="149"/>
      <c r="AE155" s="149"/>
      <c r="AF155" s="149"/>
      <c r="AG155" s="150"/>
      <c r="AH155" s="117">
        <v>1</v>
      </c>
      <c r="AI155" s="118"/>
      <c r="AJ155" s="118"/>
      <c r="AK155" s="119"/>
      <c r="AL155" s="114" t="s">
        <v>264</v>
      </c>
      <c r="AM155" s="115"/>
      <c r="AN155" s="115"/>
      <c r="AO155" s="116"/>
      <c r="AP155" s="95"/>
      <c r="AQ155" s="95"/>
      <c r="AR155" s="95"/>
      <c r="AS155" s="95"/>
      <c r="AT155" s="95"/>
      <c r="AU155" s="95"/>
      <c r="AV155" s="95"/>
      <c r="AW155" s="95"/>
      <c r="AX155" s="95"/>
      <c r="AY155">
        <f>$AY$152</f>
        <v>1</v>
      </c>
    </row>
    <row r="156" spans="1:51" ht="46.5" customHeight="1" x14ac:dyDescent="0.15">
      <c r="A156" s="99">
        <v>2</v>
      </c>
      <c r="B156" s="99">
        <v>1</v>
      </c>
      <c r="C156" s="120" t="s">
        <v>674</v>
      </c>
      <c r="D156" s="121"/>
      <c r="E156" s="121"/>
      <c r="F156" s="121"/>
      <c r="G156" s="121"/>
      <c r="H156" s="121"/>
      <c r="I156" s="122"/>
      <c r="J156" s="100">
        <v>7010405010594</v>
      </c>
      <c r="K156" s="101"/>
      <c r="L156" s="101"/>
      <c r="M156" s="101"/>
      <c r="N156" s="101"/>
      <c r="O156" s="101"/>
      <c r="P156" s="123" t="s">
        <v>675</v>
      </c>
      <c r="Q156" s="124"/>
      <c r="R156" s="124"/>
      <c r="S156" s="124"/>
      <c r="T156" s="124"/>
      <c r="U156" s="124"/>
      <c r="V156" s="124"/>
      <c r="W156" s="124"/>
      <c r="X156" s="125"/>
      <c r="Y156" s="126">
        <v>132.19999999999999</v>
      </c>
      <c r="Z156" s="127"/>
      <c r="AA156" s="127"/>
      <c r="AB156" s="128"/>
      <c r="AC156" s="148" t="s">
        <v>662</v>
      </c>
      <c r="AD156" s="149"/>
      <c r="AE156" s="149"/>
      <c r="AF156" s="149"/>
      <c r="AG156" s="150"/>
      <c r="AH156" s="117">
        <v>1</v>
      </c>
      <c r="AI156" s="118"/>
      <c r="AJ156" s="118"/>
      <c r="AK156" s="119"/>
      <c r="AL156" s="114" t="s">
        <v>264</v>
      </c>
      <c r="AM156" s="115"/>
      <c r="AN156" s="115"/>
      <c r="AO156" s="116"/>
      <c r="AP156" s="95"/>
      <c r="AQ156" s="95"/>
      <c r="AR156" s="95"/>
      <c r="AS156" s="95"/>
      <c r="AT156" s="95"/>
      <c r="AU156" s="95"/>
      <c r="AV156" s="95"/>
      <c r="AW156" s="95"/>
      <c r="AX156" s="95"/>
      <c r="AY156">
        <f>COUNTA($C$156)</f>
        <v>1</v>
      </c>
    </row>
    <row r="157" spans="1:51" ht="47.1" customHeight="1" x14ac:dyDescent="0.15">
      <c r="A157" s="99">
        <v>3</v>
      </c>
      <c r="B157" s="99">
        <v>1</v>
      </c>
      <c r="C157" s="120" t="s">
        <v>672</v>
      </c>
      <c r="D157" s="121"/>
      <c r="E157" s="121"/>
      <c r="F157" s="121"/>
      <c r="G157" s="121"/>
      <c r="H157" s="121"/>
      <c r="I157" s="122"/>
      <c r="J157" s="100">
        <v>8010401009458</v>
      </c>
      <c r="K157" s="101"/>
      <c r="L157" s="101"/>
      <c r="M157" s="101"/>
      <c r="N157" s="101"/>
      <c r="O157" s="101"/>
      <c r="P157" s="142" t="s">
        <v>676</v>
      </c>
      <c r="Q157" s="143"/>
      <c r="R157" s="143"/>
      <c r="S157" s="143"/>
      <c r="T157" s="143"/>
      <c r="U157" s="143"/>
      <c r="V157" s="143"/>
      <c r="W157" s="143"/>
      <c r="X157" s="144"/>
      <c r="Y157" s="145">
        <v>6.8</v>
      </c>
      <c r="Z157" s="146"/>
      <c r="AA157" s="146"/>
      <c r="AB157" s="147"/>
      <c r="AC157" s="129" t="s">
        <v>662</v>
      </c>
      <c r="AD157" s="130"/>
      <c r="AE157" s="130"/>
      <c r="AF157" s="130"/>
      <c r="AG157" s="131"/>
      <c r="AH157" s="117">
        <v>1</v>
      </c>
      <c r="AI157" s="118"/>
      <c r="AJ157" s="118"/>
      <c r="AK157" s="119"/>
      <c r="AL157" s="114" t="s">
        <v>264</v>
      </c>
      <c r="AM157" s="115"/>
      <c r="AN157" s="115"/>
      <c r="AO157" s="116"/>
      <c r="AP157" s="95"/>
      <c r="AQ157" s="95"/>
      <c r="AR157" s="95"/>
      <c r="AS157" s="95"/>
      <c r="AT157" s="95"/>
      <c r="AU157" s="95"/>
      <c r="AV157" s="95"/>
      <c r="AW157" s="95"/>
      <c r="AX157" s="95"/>
      <c r="AY157">
        <f>COUNTA($C$157)</f>
        <v>1</v>
      </c>
    </row>
    <row r="158" spans="1:51" ht="43.5" customHeight="1" x14ac:dyDescent="0.15">
      <c r="A158" s="99">
        <v>4</v>
      </c>
      <c r="B158" s="99">
        <v>1</v>
      </c>
      <c r="C158" s="120" t="s">
        <v>665</v>
      </c>
      <c r="D158" s="121"/>
      <c r="E158" s="121"/>
      <c r="F158" s="121"/>
      <c r="G158" s="121"/>
      <c r="H158" s="121"/>
      <c r="I158" s="122"/>
      <c r="J158" s="100">
        <v>3012401012867</v>
      </c>
      <c r="K158" s="101"/>
      <c r="L158" s="101"/>
      <c r="M158" s="101"/>
      <c r="N158" s="101"/>
      <c r="O158" s="101"/>
      <c r="P158" s="142" t="s">
        <v>677</v>
      </c>
      <c r="Q158" s="143"/>
      <c r="R158" s="143"/>
      <c r="S158" s="143"/>
      <c r="T158" s="143"/>
      <c r="U158" s="143"/>
      <c r="V158" s="143"/>
      <c r="W158" s="143"/>
      <c r="X158" s="144"/>
      <c r="Y158" s="145">
        <v>6.5</v>
      </c>
      <c r="Z158" s="146"/>
      <c r="AA158" s="146"/>
      <c r="AB158" s="147"/>
      <c r="AC158" s="129" t="s">
        <v>662</v>
      </c>
      <c r="AD158" s="130"/>
      <c r="AE158" s="130"/>
      <c r="AF158" s="130"/>
      <c r="AG158" s="131"/>
      <c r="AH158" s="117">
        <v>1</v>
      </c>
      <c r="AI158" s="118"/>
      <c r="AJ158" s="118"/>
      <c r="AK158" s="119"/>
      <c r="AL158" s="114" t="s">
        <v>264</v>
      </c>
      <c r="AM158" s="115"/>
      <c r="AN158" s="115"/>
      <c r="AO158" s="116"/>
      <c r="AP158" s="95"/>
      <c r="AQ158" s="95"/>
      <c r="AR158" s="95"/>
      <c r="AS158" s="95"/>
      <c r="AT158" s="95"/>
      <c r="AU158" s="95"/>
      <c r="AV158" s="95"/>
      <c r="AW158" s="95"/>
      <c r="AX158" s="95"/>
      <c r="AY158">
        <f>COUNTA($C$158)</f>
        <v>1</v>
      </c>
    </row>
    <row r="159" spans="1:51" ht="45.95" customHeight="1" x14ac:dyDescent="0.15">
      <c r="A159" s="99">
        <v>5</v>
      </c>
      <c r="B159" s="99">
        <v>1</v>
      </c>
      <c r="C159" s="120" t="s">
        <v>678</v>
      </c>
      <c r="D159" s="121"/>
      <c r="E159" s="121"/>
      <c r="F159" s="121"/>
      <c r="G159" s="121"/>
      <c r="H159" s="121"/>
      <c r="I159" s="122"/>
      <c r="J159" s="100">
        <v>7012701009163</v>
      </c>
      <c r="K159" s="101"/>
      <c r="L159" s="101"/>
      <c r="M159" s="101"/>
      <c r="N159" s="101"/>
      <c r="O159" s="101"/>
      <c r="P159" s="142" t="s">
        <v>679</v>
      </c>
      <c r="Q159" s="143"/>
      <c r="R159" s="143"/>
      <c r="S159" s="143"/>
      <c r="T159" s="143"/>
      <c r="U159" s="143"/>
      <c r="V159" s="143"/>
      <c r="W159" s="143"/>
      <c r="X159" s="144"/>
      <c r="Y159" s="145">
        <v>3.2</v>
      </c>
      <c r="Z159" s="146"/>
      <c r="AA159" s="146"/>
      <c r="AB159" s="147"/>
      <c r="AC159" s="129" t="s">
        <v>662</v>
      </c>
      <c r="AD159" s="130"/>
      <c r="AE159" s="130"/>
      <c r="AF159" s="130"/>
      <c r="AG159" s="131"/>
      <c r="AH159" s="117">
        <v>2</v>
      </c>
      <c r="AI159" s="118"/>
      <c r="AJ159" s="118"/>
      <c r="AK159" s="119"/>
      <c r="AL159" s="114" t="s">
        <v>264</v>
      </c>
      <c r="AM159" s="115"/>
      <c r="AN159" s="115"/>
      <c r="AO159" s="116"/>
      <c r="AP159" s="95"/>
      <c r="AQ159" s="95"/>
      <c r="AR159" s="95"/>
      <c r="AS159" s="95"/>
      <c r="AT159" s="95"/>
      <c r="AU159" s="95"/>
      <c r="AV159" s="95"/>
      <c r="AW159" s="95"/>
      <c r="AX159" s="95"/>
      <c r="AY159">
        <f>COUNTA($C$159)</f>
        <v>1</v>
      </c>
    </row>
    <row r="160" spans="1:51" ht="24.75" customHeight="1" x14ac:dyDescent="0.15">
      <c r="A160" s="56"/>
      <c r="B160" s="56"/>
      <c r="C160" s="56"/>
      <c r="D160" s="56"/>
      <c r="E160" s="56"/>
      <c r="F160" s="56"/>
      <c r="G160" s="56"/>
      <c r="H160" s="56"/>
      <c r="I160" s="56"/>
      <c r="J160" s="56"/>
      <c r="K160" s="56"/>
      <c r="L160" s="56"/>
      <c r="M160" s="56"/>
      <c r="N160" s="56"/>
      <c r="O160" s="56"/>
      <c r="P160" s="57"/>
      <c r="Q160" s="57"/>
      <c r="R160" s="57"/>
      <c r="S160" s="57"/>
      <c r="T160" s="57"/>
      <c r="U160" s="57"/>
      <c r="V160" s="57"/>
      <c r="W160" s="57"/>
      <c r="X160" s="57"/>
      <c r="Y160" s="58"/>
      <c r="Z160" s="58"/>
      <c r="AA160" s="58"/>
      <c r="AB160" s="58"/>
      <c r="AC160" s="58"/>
      <c r="AD160" s="58"/>
      <c r="AE160" s="58"/>
      <c r="AF160" s="58"/>
      <c r="AG160" s="58"/>
      <c r="AH160" s="58"/>
      <c r="AI160" s="58"/>
      <c r="AJ160" s="58"/>
      <c r="AK160" s="58"/>
      <c r="AL160" s="58"/>
      <c r="AM160" s="58"/>
      <c r="AN160" s="58"/>
      <c r="AO160" s="58"/>
      <c r="AP160" s="57"/>
      <c r="AQ160" s="57"/>
      <c r="AR160" s="57"/>
      <c r="AS160" s="57"/>
      <c r="AT160" s="57"/>
      <c r="AU160" s="57"/>
      <c r="AV160" s="57"/>
      <c r="AW160" s="57"/>
      <c r="AX160" s="57"/>
      <c r="AY160">
        <f>COUNTA($C$163)</f>
        <v>1</v>
      </c>
    </row>
    <row r="161" spans="1:51" ht="24.75" customHeight="1" x14ac:dyDescent="0.15">
      <c r="A161" s="49"/>
      <c r="B161" s="53" t="s">
        <v>162</v>
      </c>
      <c r="C161" s="49"/>
      <c r="D161" s="49"/>
      <c r="E161" s="49"/>
      <c r="F161" s="49"/>
      <c r="G161" s="49"/>
      <c r="H161" s="49"/>
      <c r="I161" s="49"/>
      <c r="J161" s="49"/>
      <c r="K161" s="49"/>
      <c r="L161" s="49"/>
      <c r="M161" s="49"/>
      <c r="N161" s="49"/>
      <c r="O161" s="49"/>
      <c r="P161" s="54"/>
      <c r="Q161" s="54"/>
      <c r="R161" s="54"/>
      <c r="S161" s="54"/>
      <c r="T161" s="54"/>
      <c r="U161" s="54"/>
      <c r="V161" s="54"/>
      <c r="W161" s="54"/>
      <c r="X161" s="54"/>
      <c r="Y161" s="55"/>
      <c r="Z161" s="55"/>
      <c r="AA161" s="55"/>
      <c r="AB161" s="55"/>
      <c r="AC161" s="55"/>
      <c r="AD161" s="55"/>
      <c r="AE161" s="55"/>
      <c r="AF161" s="55"/>
      <c r="AG161" s="55"/>
      <c r="AH161" s="55"/>
      <c r="AI161" s="55"/>
      <c r="AJ161" s="55"/>
      <c r="AK161" s="55"/>
      <c r="AL161" s="55"/>
      <c r="AM161" s="55"/>
      <c r="AN161" s="55"/>
      <c r="AO161" s="55"/>
      <c r="AP161" s="54"/>
      <c r="AQ161" s="54"/>
      <c r="AR161" s="54"/>
      <c r="AS161" s="54"/>
      <c r="AT161" s="54"/>
      <c r="AU161" s="54"/>
      <c r="AV161" s="54"/>
      <c r="AW161" s="54"/>
      <c r="AX161" s="54"/>
      <c r="AY161">
        <f>$AY$160</f>
        <v>1</v>
      </c>
    </row>
    <row r="162" spans="1:51" ht="59.25" customHeight="1" x14ac:dyDescent="0.15">
      <c r="A162" s="132"/>
      <c r="B162" s="132"/>
      <c r="C162" s="132" t="s">
        <v>24</v>
      </c>
      <c r="D162" s="132"/>
      <c r="E162" s="132"/>
      <c r="F162" s="132"/>
      <c r="G162" s="132"/>
      <c r="H162" s="132"/>
      <c r="I162" s="132"/>
      <c r="J162" s="106" t="s">
        <v>192</v>
      </c>
      <c r="K162" s="133"/>
      <c r="L162" s="133"/>
      <c r="M162" s="133"/>
      <c r="N162" s="133"/>
      <c r="O162" s="133"/>
      <c r="P162" s="134" t="s">
        <v>25</v>
      </c>
      <c r="Q162" s="134"/>
      <c r="R162" s="134"/>
      <c r="S162" s="134"/>
      <c r="T162" s="134"/>
      <c r="U162" s="134"/>
      <c r="V162" s="134"/>
      <c r="W162" s="134"/>
      <c r="X162" s="134"/>
      <c r="Y162" s="135" t="s">
        <v>191</v>
      </c>
      <c r="Z162" s="136"/>
      <c r="AA162" s="136"/>
      <c r="AB162" s="136"/>
      <c r="AC162" s="106" t="s">
        <v>219</v>
      </c>
      <c r="AD162" s="106"/>
      <c r="AE162" s="106"/>
      <c r="AF162" s="106"/>
      <c r="AG162" s="106"/>
      <c r="AH162" s="135" t="s">
        <v>234</v>
      </c>
      <c r="AI162" s="132"/>
      <c r="AJ162" s="132"/>
      <c r="AK162" s="132"/>
      <c r="AL162" s="132" t="s">
        <v>19</v>
      </c>
      <c r="AM162" s="132"/>
      <c r="AN162" s="132"/>
      <c r="AO162" s="137"/>
      <c r="AP162" s="107" t="s">
        <v>193</v>
      </c>
      <c r="AQ162" s="107"/>
      <c r="AR162" s="107"/>
      <c r="AS162" s="107"/>
      <c r="AT162" s="107"/>
      <c r="AU162" s="107"/>
      <c r="AV162" s="107"/>
      <c r="AW162" s="107"/>
      <c r="AX162" s="107"/>
      <c r="AY162">
        <f>$AY$160</f>
        <v>1</v>
      </c>
    </row>
    <row r="163" spans="1:51" ht="30" customHeight="1" x14ac:dyDescent="0.15">
      <c r="A163" s="99">
        <v>1</v>
      </c>
      <c r="B163" s="99">
        <v>1</v>
      </c>
      <c r="C163" s="120" t="s">
        <v>655</v>
      </c>
      <c r="D163" s="121"/>
      <c r="E163" s="121"/>
      <c r="F163" s="121"/>
      <c r="G163" s="121"/>
      <c r="H163" s="121"/>
      <c r="I163" s="122"/>
      <c r="J163" s="100">
        <v>7010401022916</v>
      </c>
      <c r="K163" s="101"/>
      <c r="L163" s="101"/>
      <c r="M163" s="101"/>
      <c r="N163" s="101"/>
      <c r="O163" s="101"/>
      <c r="P163" s="123" t="s">
        <v>680</v>
      </c>
      <c r="Q163" s="124"/>
      <c r="R163" s="124"/>
      <c r="S163" s="124"/>
      <c r="T163" s="124"/>
      <c r="U163" s="124"/>
      <c r="V163" s="124"/>
      <c r="W163" s="124"/>
      <c r="X163" s="125"/>
      <c r="Y163" s="126">
        <v>1</v>
      </c>
      <c r="Z163" s="127"/>
      <c r="AA163" s="127"/>
      <c r="AB163" s="128"/>
      <c r="AC163" s="129" t="s">
        <v>670</v>
      </c>
      <c r="AD163" s="130"/>
      <c r="AE163" s="130"/>
      <c r="AF163" s="130"/>
      <c r="AG163" s="131"/>
      <c r="AH163" s="117">
        <v>1</v>
      </c>
      <c r="AI163" s="118"/>
      <c r="AJ163" s="118"/>
      <c r="AK163" s="119"/>
      <c r="AL163" s="114" t="s">
        <v>264</v>
      </c>
      <c r="AM163" s="115"/>
      <c r="AN163" s="115"/>
      <c r="AO163" s="116"/>
      <c r="AP163" s="95"/>
      <c r="AQ163" s="95"/>
      <c r="AR163" s="95"/>
      <c r="AS163" s="95"/>
      <c r="AT163" s="95"/>
      <c r="AU163" s="95"/>
      <c r="AV163" s="95"/>
      <c r="AW163" s="95"/>
      <c r="AX163" s="95"/>
      <c r="AY163">
        <f>$AY$160</f>
        <v>1</v>
      </c>
    </row>
    <row r="164" spans="1:51" ht="30" customHeight="1" x14ac:dyDescent="0.15">
      <c r="A164" s="99">
        <v>2</v>
      </c>
      <c r="B164" s="99">
        <v>1</v>
      </c>
      <c r="C164" s="120" t="s">
        <v>672</v>
      </c>
      <c r="D164" s="121"/>
      <c r="E164" s="121"/>
      <c r="F164" s="121"/>
      <c r="G164" s="121"/>
      <c r="H164" s="121"/>
      <c r="I164" s="122"/>
      <c r="J164" s="100">
        <v>8010401009458</v>
      </c>
      <c r="K164" s="101"/>
      <c r="L164" s="101"/>
      <c r="M164" s="101"/>
      <c r="N164" s="101"/>
      <c r="O164" s="101"/>
      <c r="P164" s="123" t="s">
        <v>681</v>
      </c>
      <c r="Q164" s="124"/>
      <c r="R164" s="124"/>
      <c r="S164" s="124"/>
      <c r="T164" s="124"/>
      <c r="U164" s="124"/>
      <c r="V164" s="124"/>
      <c r="W164" s="124"/>
      <c r="X164" s="125"/>
      <c r="Y164" s="126">
        <v>0.7</v>
      </c>
      <c r="Z164" s="127"/>
      <c r="AA164" s="127"/>
      <c r="AB164" s="128"/>
      <c r="AC164" s="129" t="s">
        <v>670</v>
      </c>
      <c r="AD164" s="130"/>
      <c r="AE164" s="130"/>
      <c r="AF164" s="130"/>
      <c r="AG164" s="131"/>
      <c r="AH164" s="117">
        <v>1</v>
      </c>
      <c r="AI164" s="118"/>
      <c r="AJ164" s="118"/>
      <c r="AK164" s="119"/>
      <c r="AL164" s="114" t="s">
        <v>264</v>
      </c>
      <c r="AM164" s="115"/>
      <c r="AN164" s="115"/>
      <c r="AO164" s="116"/>
      <c r="AP164" s="95"/>
      <c r="AQ164" s="95"/>
      <c r="AR164" s="95"/>
      <c r="AS164" s="95"/>
      <c r="AT164" s="95"/>
      <c r="AU164" s="95"/>
      <c r="AV164" s="95"/>
      <c r="AW164" s="95"/>
      <c r="AX164" s="95"/>
      <c r="AY164">
        <f>COUNTA($C$164)</f>
        <v>1</v>
      </c>
    </row>
    <row r="165" spans="1:51" ht="45.95" customHeight="1" x14ac:dyDescent="0.15">
      <c r="A165" s="99">
        <v>3</v>
      </c>
      <c r="B165" s="99">
        <v>1</v>
      </c>
      <c r="C165" s="120" t="s">
        <v>672</v>
      </c>
      <c r="D165" s="121"/>
      <c r="E165" s="121"/>
      <c r="F165" s="121"/>
      <c r="G165" s="121"/>
      <c r="H165" s="121"/>
      <c r="I165" s="122"/>
      <c r="J165" s="100">
        <v>8010401009458</v>
      </c>
      <c r="K165" s="101"/>
      <c r="L165" s="101"/>
      <c r="M165" s="101"/>
      <c r="N165" s="101"/>
      <c r="O165" s="101"/>
      <c r="P165" s="123" t="s">
        <v>682</v>
      </c>
      <c r="Q165" s="124"/>
      <c r="R165" s="124"/>
      <c r="S165" s="124"/>
      <c r="T165" s="124"/>
      <c r="U165" s="124"/>
      <c r="V165" s="124"/>
      <c r="W165" s="124"/>
      <c r="X165" s="125"/>
      <c r="Y165" s="126">
        <v>0.6</v>
      </c>
      <c r="Z165" s="127"/>
      <c r="AA165" s="127"/>
      <c r="AB165" s="128"/>
      <c r="AC165" s="129" t="s">
        <v>670</v>
      </c>
      <c r="AD165" s="130"/>
      <c r="AE165" s="130"/>
      <c r="AF165" s="130"/>
      <c r="AG165" s="131"/>
      <c r="AH165" s="117">
        <v>1</v>
      </c>
      <c r="AI165" s="118"/>
      <c r="AJ165" s="118"/>
      <c r="AK165" s="119"/>
      <c r="AL165" s="114" t="s">
        <v>264</v>
      </c>
      <c r="AM165" s="115"/>
      <c r="AN165" s="115"/>
      <c r="AO165" s="116"/>
      <c r="AP165" s="95"/>
      <c r="AQ165" s="95"/>
      <c r="AR165" s="95"/>
      <c r="AS165" s="95"/>
      <c r="AT165" s="95"/>
      <c r="AU165" s="95"/>
      <c r="AV165" s="95"/>
      <c r="AW165" s="95"/>
      <c r="AX165" s="95"/>
      <c r="AY165">
        <f>COUNTA($C$165)</f>
        <v>1</v>
      </c>
    </row>
    <row r="166" spans="1:51" ht="45.6" customHeight="1" x14ac:dyDescent="0.15">
      <c r="A166" s="99">
        <v>4</v>
      </c>
      <c r="B166" s="99">
        <v>1</v>
      </c>
      <c r="C166" s="120" t="s">
        <v>665</v>
      </c>
      <c r="D166" s="121"/>
      <c r="E166" s="121"/>
      <c r="F166" s="121"/>
      <c r="G166" s="121"/>
      <c r="H166" s="121"/>
      <c r="I166" s="122"/>
      <c r="J166" s="100">
        <v>3012401012867</v>
      </c>
      <c r="K166" s="101"/>
      <c r="L166" s="101"/>
      <c r="M166" s="101"/>
      <c r="N166" s="101"/>
      <c r="O166" s="101"/>
      <c r="P166" s="123" t="s">
        <v>683</v>
      </c>
      <c r="Q166" s="124"/>
      <c r="R166" s="124"/>
      <c r="S166" s="124"/>
      <c r="T166" s="124"/>
      <c r="U166" s="124"/>
      <c r="V166" s="124"/>
      <c r="W166" s="124"/>
      <c r="X166" s="125"/>
      <c r="Y166" s="126">
        <v>0.4</v>
      </c>
      <c r="Z166" s="127"/>
      <c r="AA166" s="127"/>
      <c r="AB166" s="128"/>
      <c r="AC166" s="129" t="s">
        <v>670</v>
      </c>
      <c r="AD166" s="130"/>
      <c r="AE166" s="130"/>
      <c r="AF166" s="130"/>
      <c r="AG166" s="131"/>
      <c r="AH166" s="117">
        <v>1</v>
      </c>
      <c r="AI166" s="118"/>
      <c r="AJ166" s="118"/>
      <c r="AK166" s="119"/>
      <c r="AL166" s="114" t="s">
        <v>264</v>
      </c>
      <c r="AM166" s="115"/>
      <c r="AN166" s="115"/>
      <c r="AO166" s="116"/>
      <c r="AP166" s="95"/>
      <c r="AQ166" s="95"/>
      <c r="AR166" s="95"/>
      <c r="AS166" s="95"/>
      <c r="AT166" s="95"/>
      <c r="AU166" s="95"/>
      <c r="AV166" s="95"/>
      <c r="AW166" s="95"/>
      <c r="AX166" s="95"/>
      <c r="AY166">
        <f>COUNTA($C$166)</f>
        <v>1</v>
      </c>
    </row>
    <row r="167" spans="1:51" ht="30" customHeight="1" x14ac:dyDescent="0.15">
      <c r="A167" s="99">
        <v>5</v>
      </c>
      <c r="B167" s="99">
        <v>1</v>
      </c>
      <c r="C167" s="120" t="s">
        <v>684</v>
      </c>
      <c r="D167" s="121"/>
      <c r="E167" s="121"/>
      <c r="F167" s="121"/>
      <c r="G167" s="121"/>
      <c r="H167" s="121"/>
      <c r="I167" s="122"/>
      <c r="J167" s="100">
        <v>4030001031327</v>
      </c>
      <c r="K167" s="101"/>
      <c r="L167" s="101"/>
      <c r="M167" s="101"/>
      <c r="N167" s="101"/>
      <c r="O167" s="101"/>
      <c r="P167" s="123" t="s">
        <v>685</v>
      </c>
      <c r="Q167" s="124"/>
      <c r="R167" s="124"/>
      <c r="S167" s="124"/>
      <c r="T167" s="124"/>
      <c r="U167" s="124"/>
      <c r="V167" s="124"/>
      <c r="W167" s="124"/>
      <c r="X167" s="125"/>
      <c r="Y167" s="126">
        <v>0.3</v>
      </c>
      <c r="Z167" s="127"/>
      <c r="AA167" s="127"/>
      <c r="AB167" s="128"/>
      <c r="AC167" s="129" t="s">
        <v>670</v>
      </c>
      <c r="AD167" s="130"/>
      <c r="AE167" s="130"/>
      <c r="AF167" s="130"/>
      <c r="AG167" s="131"/>
      <c r="AH167" s="117">
        <v>1</v>
      </c>
      <c r="AI167" s="118"/>
      <c r="AJ167" s="118"/>
      <c r="AK167" s="119"/>
      <c r="AL167" s="114" t="s">
        <v>264</v>
      </c>
      <c r="AM167" s="115"/>
      <c r="AN167" s="115"/>
      <c r="AO167" s="116"/>
      <c r="AP167" s="95"/>
      <c r="AQ167" s="95"/>
      <c r="AR167" s="95"/>
      <c r="AS167" s="95"/>
      <c r="AT167" s="95"/>
      <c r="AU167" s="95"/>
      <c r="AV167" s="95"/>
      <c r="AW167" s="95"/>
      <c r="AX167" s="95"/>
      <c r="AY167">
        <f>COUNTA($C$167)</f>
        <v>1</v>
      </c>
    </row>
    <row r="168" spans="1:51" ht="30" customHeight="1" x14ac:dyDescent="0.15">
      <c r="A168" s="99">
        <v>6</v>
      </c>
      <c r="B168" s="99">
        <v>1</v>
      </c>
      <c r="C168" s="120" t="s">
        <v>686</v>
      </c>
      <c r="D168" s="121"/>
      <c r="E168" s="121"/>
      <c r="F168" s="121"/>
      <c r="G168" s="121"/>
      <c r="H168" s="121"/>
      <c r="I168" s="122"/>
      <c r="J168" s="100">
        <v>6010401078439</v>
      </c>
      <c r="K168" s="101"/>
      <c r="L168" s="101"/>
      <c r="M168" s="101"/>
      <c r="N168" s="101"/>
      <c r="O168" s="101"/>
      <c r="P168" s="142" t="s">
        <v>687</v>
      </c>
      <c r="Q168" s="143"/>
      <c r="R168" s="143"/>
      <c r="S168" s="143"/>
      <c r="T168" s="143"/>
      <c r="U168" s="143"/>
      <c r="V168" s="143"/>
      <c r="W168" s="143"/>
      <c r="X168" s="144"/>
      <c r="Y168" s="145">
        <v>0.3</v>
      </c>
      <c r="Z168" s="146"/>
      <c r="AA168" s="146"/>
      <c r="AB168" s="147"/>
      <c r="AC168" s="129" t="s">
        <v>670</v>
      </c>
      <c r="AD168" s="130"/>
      <c r="AE168" s="130"/>
      <c r="AF168" s="130"/>
      <c r="AG168" s="131"/>
      <c r="AH168" s="117">
        <v>1</v>
      </c>
      <c r="AI168" s="118"/>
      <c r="AJ168" s="118"/>
      <c r="AK168" s="119"/>
      <c r="AL168" s="114" t="s">
        <v>264</v>
      </c>
      <c r="AM168" s="115"/>
      <c r="AN168" s="115"/>
      <c r="AO168" s="116"/>
      <c r="AP168" s="95"/>
      <c r="AQ168" s="95"/>
      <c r="AR168" s="95"/>
      <c r="AS168" s="95"/>
      <c r="AT168" s="95"/>
      <c r="AU168" s="95"/>
      <c r="AV168" s="95"/>
      <c r="AW168" s="95"/>
      <c r="AX168" s="95"/>
      <c r="AY168">
        <f>COUNTA($C$168)</f>
        <v>1</v>
      </c>
    </row>
    <row r="169" spans="1:51" ht="41.1" customHeight="1" x14ac:dyDescent="0.15">
      <c r="A169" s="99">
        <v>7</v>
      </c>
      <c r="B169" s="99">
        <v>1</v>
      </c>
      <c r="C169" s="120" t="s">
        <v>663</v>
      </c>
      <c r="D169" s="121"/>
      <c r="E169" s="121"/>
      <c r="F169" s="121"/>
      <c r="G169" s="121"/>
      <c r="H169" s="121"/>
      <c r="I169" s="122"/>
      <c r="J169" s="100">
        <v>4010801012255</v>
      </c>
      <c r="K169" s="101"/>
      <c r="L169" s="101"/>
      <c r="M169" s="101"/>
      <c r="N169" s="101"/>
      <c r="O169" s="101"/>
      <c r="P169" s="142" t="s">
        <v>688</v>
      </c>
      <c r="Q169" s="143"/>
      <c r="R169" s="143"/>
      <c r="S169" s="143"/>
      <c r="T169" s="143"/>
      <c r="U169" s="143"/>
      <c r="V169" s="143"/>
      <c r="W169" s="143"/>
      <c r="X169" s="144"/>
      <c r="Y169" s="145">
        <v>0.3</v>
      </c>
      <c r="Z169" s="146"/>
      <c r="AA169" s="146"/>
      <c r="AB169" s="147"/>
      <c r="AC169" s="129" t="s">
        <v>670</v>
      </c>
      <c r="AD169" s="130"/>
      <c r="AE169" s="130"/>
      <c r="AF169" s="130"/>
      <c r="AG169" s="131"/>
      <c r="AH169" s="117">
        <v>1</v>
      </c>
      <c r="AI169" s="118"/>
      <c r="AJ169" s="118"/>
      <c r="AK169" s="119"/>
      <c r="AL169" s="114" t="s">
        <v>264</v>
      </c>
      <c r="AM169" s="115"/>
      <c r="AN169" s="115"/>
      <c r="AO169" s="116"/>
      <c r="AP169" s="95"/>
      <c r="AQ169" s="95"/>
      <c r="AR169" s="95"/>
      <c r="AS169" s="95"/>
      <c r="AT169" s="95"/>
      <c r="AU169" s="95"/>
      <c r="AV169" s="95"/>
      <c r="AW169" s="95"/>
      <c r="AX169" s="95"/>
      <c r="AY169">
        <f>COUNTA($C$169)</f>
        <v>1</v>
      </c>
    </row>
    <row r="170" spans="1:51" ht="30" customHeight="1" x14ac:dyDescent="0.15">
      <c r="A170" s="99">
        <v>8</v>
      </c>
      <c r="B170" s="99">
        <v>1</v>
      </c>
      <c r="C170" s="120" t="s">
        <v>655</v>
      </c>
      <c r="D170" s="121"/>
      <c r="E170" s="121"/>
      <c r="F170" s="121"/>
      <c r="G170" s="121"/>
      <c r="H170" s="121"/>
      <c r="I170" s="122"/>
      <c r="J170" s="100">
        <v>7010401022916</v>
      </c>
      <c r="K170" s="101"/>
      <c r="L170" s="101"/>
      <c r="M170" s="101"/>
      <c r="N170" s="101"/>
      <c r="O170" s="101"/>
      <c r="P170" s="142" t="s">
        <v>689</v>
      </c>
      <c r="Q170" s="143"/>
      <c r="R170" s="143"/>
      <c r="S170" s="143"/>
      <c r="T170" s="143"/>
      <c r="U170" s="143"/>
      <c r="V170" s="143"/>
      <c r="W170" s="143"/>
      <c r="X170" s="144"/>
      <c r="Y170" s="145">
        <v>0.3</v>
      </c>
      <c r="Z170" s="146"/>
      <c r="AA170" s="146"/>
      <c r="AB170" s="147"/>
      <c r="AC170" s="129" t="s">
        <v>670</v>
      </c>
      <c r="AD170" s="130"/>
      <c r="AE170" s="130"/>
      <c r="AF170" s="130"/>
      <c r="AG170" s="131"/>
      <c r="AH170" s="117">
        <v>1</v>
      </c>
      <c r="AI170" s="118"/>
      <c r="AJ170" s="118"/>
      <c r="AK170" s="119"/>
      <c r="AL170" s="114" t="s">
        <v>264</v>
      </c>
      <c r="AM170" s="115"/>
      <c r="AN170" s="115"/>
      <c r="AO170" s="116"/>
      <c r="AP170" s="95"/>
      <c r="AQ170" s="95"/>
      <c r="AR170" s="95"/>
      <c r="AS170" s="95"/>
      <c r="AT170" s="95"/>
      <c r="AU170" s="95"/>
      <c r="AV170" s="95"/>
      <c r="AW170" s="95"/>
      <c r="AX170" s="95"/>
      <c r="AY170">
        <f>COUNTA($C$170)</f>
        <v>1</v>
      </c>
    </row>
    <row r="171" spans="1:51" ht="30" customHeight="1" x14ac:dyDescent="0.15">
      <c r="A171" s="99">
        <v>9</v>
      </c>
      <c r="B171" s="99">
        <v>1</v>
      </c>
      <c r="C171" s="120" t="s">
        <v>655</v>
      </c>
      <c r="D171" s="121"/>
      <c r="E171" s="121"/>
      <c r="F171" s="121"/>
      <c r="G171" s="121"/>
      <c r="H171" s="121"/>
      <c r="I171" s="122"/>
      <c r="J171" s="100">
        <v>7010401022916</v>
      </c>
      <c r="K171" s="101"/>
      <c r="L171" s="101"/>
      <c r="M171" s="101"/>
      <c r="N171" s="101"/>
      <c r="O171" s="101"/>
      <c r="P171" s="142" t="s">
        <v>690</v>
      </c>
      <c r="Q171" s="143"/>
      <c r="R171" s="143"/>
      <c r="S171" s="143"/>
      <c r="T171" s="143"/>
      <c r="U171" s="143"/>
      <c r="V171" s="143"/>
      <c r="W171" s="143"/>
      <c r="X171" s="144"/>
      <c r="Y171" s="145">
        <v>0.3</v>
      </c>
      <c r="Z171" s="146"/>
      <c r="AA171" s="146"/>
      <c r="AB171" s="147"/>
      <c r="AC171" s="129" t="s">
        <v>670</v>
      </c>
      <c r="AD171" s="130"/>
      <c r="AE171" s="130"/>
      <c r="AF171" s="130"/>
      <c r="AG171" s="131"/>
      <c r="AH171" s="117">
        <v>1</v>
      </c>
      <c r="AI171" s="118"/>
      <c r="AJ171" s="118"/>
      <c r="AK171" s="119"/>
      <c r="AL171" s="114" t="s">
        <v>264</v>
      </c>
      <c r="AM171" s="115"/>
      <c r="AN171" s="115"/>
      <c r="AO171" s="116"/>
      <c r="AP171" s="95"/>
      <c r="AQ171" s="95"/>
      <c r="AR171" s="95"/>
      <c r="AS171" s="95"/>
      <c r="AT171" s="95"/>
      <c r="AU171" s="95"/>
      <c r="AV171" s="95"/>
      <c r="AW171" s="95"/>
      <c r="AX171" s="95"/>
      <c r="AY171">
        <f>COUNTA($C$171)</f>
        <v>1</v>
      </c>
    </row>
    <row r="172" spans="1:51" ht="43.5" customHeight="1" x14ac:dyDescent="0.15">
      <c r="A172" s="99">
        <v>10</v>
      </c>
      <c r="B172" s="99">
        <v>1</v>
      </c>
      <c r="C172" s="120" t="s">
        <v>665</v>
      </c>
      <c r="D172" s="121"/>
      <c r="E172" s="121"/>
      <c r="F172" s="121"/>
      <c r="G172" s="121"/>
      <c r="H172" s="121"/>
      <c r="I172" s="122"/>
      <c r="J172" s="100">
        <v>3012401012867</v>
      </c>
      <c r="K172" s="101"/>
      <c r="L172" s="101"/>
      <c r="M172" s="101"/>
      <c r="N172" s="101"/>
      <c r="O172" s="101"/>
      <c r="P172" s="142" t="s">
        <v>691</v>
      </c>
      <c r="Q172" s="143"/>
      <c r="R172" s="143"/>
      <c r="S172" s="143"/>
      <c r="T172" s="143"/>
      <c r="U172" s="143"/>
      <c r="V172" s="143"/>
      <c r="W172" s="143"/>
      <c r="X172" s="144"/>
      <c r="Y172" s="145">
        <v>0.3</v>
      </c>
      <c r="Z172" s="146"/>
      <c r="AA172" s="146"/>
      <c r="AB172" s="147"/>
      <c r="AC172" s="129" t="s">
        <v>670</v>
      </c>
      <c r="AD172" s="130"/>
      <c r="AE172" s="130"/>
      <c r="AF172" s="130"/>
      <c r="AG172" s="131"/>
      <c r="AH172" s="117">
        <v>1</v>
      </c>
      <c r="AI172" s="118"/>
      <c r="AJ172" s="118"/>
      <c r="AK172" s="119"/>
      <c r="AL172" s="114" t="s">
        <v>264</v>
      </c>
      <c r="AM172" s="115"/>
      <c r="AN172" s="115"/>
      <c r="AO172" s="116"/>
      <c r="AP172" s="95"/>
      <c r="AQ172" s="95"/>
      <c r="AR172" s="95"/>
      <c r="AS172" s="95"/>
      <c r="AT172" s="95"/>
      <c r="AU172" s="95"/>
      <c r="AV172" s="95"/>
      <c r="AW172" s="95"/>
      <c r="AX172" s="95"/>
      <c r="AY172">
        <f>COUNTA($C$172)</f>
        <v>1</v>
      </c>
    </row>
    <row r="173" spans="1:51" ht="24.75" customHeight="1" x14ac:dyDescent="0.15">
      <c r="A173" s="56"/>
      <c r="B173" s="56"/>
      <c r="C173" s="56"/>
      <c r="D173" s="56"/>
      <c r="E173" s="56"/>
      <c r="F173" s="56"/>
      <c r="G173" s="56"/>
      <c r="H173" s="56"/>
      <c r="I173" s="56"/>
      <c r="J173" s="56"/>
      <c r="K173" s="56"/>
      <c r="L173" s="56"/>
      <c r="M173" s="56"/>
      <c r="N173" s="56"/>
      <c r="O173" s="56"/>
      <c r="P173" s="57"/>
      <c r="Q173" s="57"/>
      <c r="R173" s="57"/>
      <c r="S173" s="57"/>
      <c r="T173" s="57"/>
      <c r="U173" s="57"/>
      <c r="V173" s="57"/>
      <c r="W173" s="57"/>
      <c r="X173" s="57"/>
      <c r="Y173" s="58"/>
      <c r="Z173" s="58"/>
      <c r="AA173" s="58"/>
      <c r="AB173" s="58"/>
      <c r="AC173" s="58"/>
      <c r="AD173" s="58"/>
      <c r="AE173" s="58"/>
      <c r="AF173" s="58"/>
      <c r="AG173" s="58"/>
      <c r="AH173" s="58"/>
      <c r="AI173" s="58"/>
      <c r="AJ173" s="58"/>
      <c r="AK173" s="58"/>
      <c r="AL173" s="58"/>
      <c r="AM173" s="58"/>
      <c r="AN173" s="58"/>
      <c r="AO173" s="58"/>
      <c r="AP173" s="57"/>
      <c r="AQ173" s="57"/>
      <c r="AR173" s="57"/>
      <c r="AS173" s="57"/>
      <c r="AT173" s="57"/>
      <c r="AU173" s="57"/>
      <c r="AV173" s="57"/>
      <c r="AW173" s="57"/>
      <c r="AX173" s="57"/>
      <c r="AY173">
        <f>COUNTA($C$176)</f>
        <v>1</v>
      </c>
    </row>
    <row r="174" spans="1:51" ht="24.75" customHeight="1" x14ac:dyDescent="0.15">
      <c r="A174" s="49"/>
      <c r="B174" s="53" t="s">
        <v>163</v>
      </c>
      <c r="C174" s="49"/>
      <c r="D174" s="49"/>
      <c r="E174" s="49"/>
      <c r="F174" s="49"/>
      <c r="G174" s="49"/>
      <c r="H174" s="49"/>
      <c r="I174" s="49"/>
      <c r="J174" s="49"/>
      <c r="K174" s="49"/>
      <c r="L174" s="49"/>
      <c r="M174" s="49"/>
      <c r="N174" s="49"/>
      <c r="O174" s="49"/>
      <c r="P174" s="54"/>
      <c r="Q174" s="54"/>
      <c r="R174" s="54"/>
      <c r="S174" s="54"/>
      <c r="T174" s="54"/>
      <c r="U174" s="54"/>
      <c r="V174" s="54"/>
      <c r="W174" s="54"/>
      <c r="X174" s="54"/>
      <c r="Y174" s="55"/>
      <c r="Z174" s="55"/>
      <c r="AA174" s="55"/>
      <c r="AB174" s="55"/>
      <c r="AC174" s="55"/>
      <c r="AD174" s="55"/>
      <c r="AE174" s="55"/>
      <c r="AF174" s="55"/>
      <c r="AG174" s="55"/>
      <c r="AH174" s="55"/>
      <c r="AI174" s="55"/>
      <c r="AJ174" s="55"/>
      <c r="AK174" s="55"/>
      <c r="AL174" s="55"/>
      <c r="AM174" s="55"/>
      <c r="AN174" s="55"/>
      <c r="AO174" s="55"/>
      <c r="AP174" s="54"/>
      <c r="AQ174" s="54"/>
      <c r="AR174" s="54"/>
      <c r="AS174" s="54"/>
      <c r="AT174" s="54"/>
      <c r="AU174" s="54"/>
      <c r="AV174" s="54"/>
      <c r="AW174" s="54"/>
      <c r="AX174" s="54"/>
      <c r="AY174">
        <f>$AY$173</f>
        <v>1</v>
      </c>
    </row>
    <row r="175" spans="1:51" ht="59.25" customHeight="1" x14ac:dyDescent="0.15">
      <c r="A175" s="132"/>
      <c r="B175" s="132"/>
      <c r="C175" s="132" t="s">
        <v>24</v>
      </c>
      <c r="D175" s="132"/>
      <c r="E175" s="132"/>
      <c r="F175" s="132"/>
      <c r="G175" s="132"/>
      <c r="H175" s="132"/>
      <c r="I175" s="132"/>
      <c r="J175" s="106" t="s">
        <v>192</v>
      </c>
      <c r="K175" s="133"/>
      <c r="L175" s="133"/>
      <c r="M175" s="133"/>
      <c r="N175" s="133"/>
      <c r="O175" s="133"/>
      <c r="P175" s="134" t="s">
        <v>25</v>
      </c>
      <c r="Q175" s="134"/>
      <c r="R175" s="134"/>
      <c r="S175" s="134"/>
      <c r="T175" s="134"/>
      <c r="U175" s="134"/>
      <c r="V175" s="134"/>
      <c r="W175" s="134"/>
      <c r="X175" s="134"/>
      <c r="Y175" s="135" t="s">
        <v>191</v>
      </c>
      <c r="Z175" s="136"/>
      <c r="AA175" s="136"/>
      <c r="AB175" s="136"/>
      <c r="AC175" s="106" t="s">
        <v>219</v>
      </c>
      <c r="AD175" s="106"/>
      <c r="AE175" s="106"/>
      <c r="AF175" s="106"/>
      <c r="AG175" s="106"/>
      <c r="AH175" s="135" t="s">
        <v>234</v>
      </c>
      <c r="AI175" s="132"/>
      <c r="AJ175" s="132"/>
      <c r="AK175" s="132"/>
      <c r="AL175" s="132" t="s">
        <v>19</v>
      </c>
      <c r="AM175" s="132"/>
      <c r="AN175" s="132"/>
      <c r="AO175" s="137"/>
      <c r="AP175" s="107" t="s">
        <v>193</v>
      </c>
      <c r="AQ175" s="107"/>
      <c r="AR175" s="107"/>
      <c r="AS175" s="107"/>
      <c r="AT175" s="107"/>
      <c r="AU175" s="107"/>
      <c r="AV175" s="107"/>
      <c r="AW175" s="107"/>
      <c r="AX175" s="107"/>
      <c r="AY175">
        <f>$AY$173</f>
        <v>1</v>
      </c>
    </row>
    <row r="176" spans="1:51" ht="41.45" customHeight="1" x14ac:dyDescent="0.15">
      <c r="A176" s="99">
        <v>1</v>
      </c>
      <c r="B176" s="99">
        <v>1</v>
      </c>
      <c r="C176" s="120" t="s">
        <v>672</v>
      </c>
      <c r="D176" s="121"/>
      <c r="E176" s="121"/>
      <c r="F176" s="121"/>
      <c r="G176" s="121"/>
      <c r="H176" s="121"/>
      <c r="I176" s="122"/>
      <c r="J176" s="100">
        <v>8010401009458</v>
      </c>
      <c r="K176" s="101"/>
      <c r="L176" s="101"/>
      <c r="M176" s="101"/>
      <c r="N176" s="101"/>
      <c r="O176" s="101"/>
      <c r="P176" s="139" t="s">
        <v>692</v>
      </c>
      <c r="Q176" s="102"/>
      <c r="R176" s="102"/>
      <c r="S176" s="102"/>
      <c r="T176" s="102"/>
      <c r="U176" s="102"/>
      <c r="V176" s="102"/>
      <c r="W176" s="102"/>
      <c r="X176" s="102"/>
      <c r="Y176" s="103">
        <v>7.5</v>
      </c>
      <c r="Z176" s="104"/>
      <c r="AA176" s="104"/>
      <c r="AB176" s="105"/>
      <c r="AC176" s="88" t="s">
        <v>242</v>
      </c>
      <c r="AD176" s="89"/>
      <c r="AE176" s="89"/>
      <c r="AF176" s="89"/>
      <c r="AG176" s="89"/>
      <c r="AH176" s="140">
        <v>1</v>
      </c>
      <c r="AI176" s="141"/>
      <c r="AJ176" s="141"/>
      <c r="AK176" s="141"/>
      <c r="AL176" s="92" t="s">
        <v>264</v>
      </c>
      <c r="AM176" s="93"/>
      <c r="AN176" s="93"/>
      <c r="AO176" s="94"/>
      <c r="AP176" s="95"/>
      <c r="AQ176" s="95"/>
      <c r="AR176" s="95"/>
      <c r="AS176" s="95"/>
      <c r="AT176" s="95"/>
      <c r="AU176" s="95"/>
      <c r="AV176" s="95"/>
      <c r="AW176" s="95"/>
      <c r="AX176" s="95"/>
      <c r="AY176">
        <f>$AY$173</f>
        <v>1</v>
      </c>
    </row>
    <row r="177" spans="1:51" ht="24.75" customHeight="1" x14ac:dyDescent="0.15">
      <c r="A177" s="56"/>
      <c r="B177" s="56"/>
      <c r="C177" s="56"/>
      <c r="D177" s="56"/>
      <c r="E177" s="56"/>
      <c r="F177" s="56"/>
      <c r="G177" s="56"/>
      <c r="H177" s="56"/>
      <c r="I177" s="56"/>
      <c r="J177" s="56"/>
      <c r="K177" s="56"/>
      <c r="L177" s="56"/>
      <c r="M177" s="56"/>
      <c r="N177" s="56"/>
      <c r="O177" s="56"/>
      <c r="P177" s="57"/>
      <c r="Q177" s="57"/>
      <c r="R177" s="57"/>
      <c r="S177" s="57"/>
      <c r="T177" s="57"/>
      <c r="U177" s="57"/>
      <c r="V177" s="57"/>
      <c r="W177" s="57"/>
      <c r="X177" s="57"/>
      <c r="Y177" s="58"/>
      <c r="Z177" s="58"/>
      <c r="AA177" s="58"/>
      <c r="AB177" s="58"/>
      <c r="AC177" s="58"/>
      <c r="AD177" s="58"/>
      <c r="AE177" s="58"/>
      <c r="AF177" s="58"/>
      <c r="AG177" s="58"/>
      <c r="AH177" s="58"/>
      <c r="AI177" s="58"/>
      <c r="AJ177" s="58"/>
      <c r="AK177" s="58"/>
      <c r="AL177" s="58"/>
      <c r="AM177" s="58"/>
      <c r="AN177" s="58"/>
      <c r="AO177" s="58"/>
      <c r="AP177" s="57"/>
      <c r="AQ177" s="57"/>
      <c r="AR177" s="57"/>
      <c r="AS177" s="57"/>
      <c r="AT177" s="57"/>
      <c r="AU177" s="57"/>
      <c r="AV177" s="57"/>
      <c r="AW177" s="57"/>
      <c r="AX177" s="57"/>
      <c r="AY177">
        <f>COUNTA($C$180)</f>
        <v>1</v>
      </c>
    </row>
    <row r="178" spans="1:51" ht="24.75" customHeight="1" x14ac:dyDescent="0.15">
      <c r="A178" s="49"/>
      <c r="B178" s="53" t="s">
        <v>164</v>
      </c>
      <c r="C178" s="49"/>
      <c r="D178" s="49"/>
      <c r="E178" s="49"/>
      <c r="F178" s="49"/>
      <c r="G178" s="49"/>
      <c r="H178" s="49"/>
      <c r="I178" s="49"/>
      <c r="J178" s="49"/>
      <c r="K178" s="49"/>
      <c r="L178" s="49"/>
      <c r="M178" s="49"/>
      <c r="N178" s="49"/>
      <c r="O178" s="49"/>
      <c r="P178" s="54"/>
      <c r="Q178" s="54"/>
      <c r="R178" s="54"/>
      <c r="S178" s="54"/>
      <c r="T178" s="54"/>
      <c r="U178" s="54"/>
      <c r="V178" s="54"/>
      <c r="W178" s="54"/>
      <c r="X178" s="54"/>
      <c r="Y178" s="55"/>
      <c r="Z178" s="55"/>
      <c r="AA178" s="55"/>
      <c r="AB178" s="55"/>
      <c r="AC178" s="55"/>
      <c r="AD178" s="55"/>
      <c r="AE178" s="55"/>
      <c r="AF178" s="55"/>
      <c r="AG178" s="55"/>
      <c r="AH178" s="55"/>
      <c r="AI178" s="55"/>
      <c r="AJ178" s="55"/>
      <c r="AK178" s="55"/>
      <c r="AL178" s="55"/>
      <c r="AM178" s="55"/>
      <c r="AN178" s="55"/>
      <c r="AO178" s="55"/>
      <c r="AP178" s="54"/>
      <c r="AQ178" s="54"/>
      <c r="AR178" s="54"/>
      <c r="AS178" s="54"/>
      <c r="AT178" s="54"/>
      <c r="AU178" s="54"/>
      <c r="AV178" s="54"/>
      <c r="AW178" s="54"/>
      <c r="AX178" s="54"/>
      <c r="AY178">
        <f>$AY$177</f>
        <v>1</v>
      </c>
    </row>
    <row r="179" spans="1:51" ht="59.25" customHeight="1" x14ac:dyDescent="0.15">
      <c r="A179" s="132"/>
      <c r="B179" s="132"/>
      <c r="C179" s="132" t="s">
        <v>24</v>
      </c>
      <c r="D179" s="132"/>
      <c r="E179" s="132"/>
      <c r="F179" s="132"/>
      <c r="G179" s="132"/>
      <c r="H179" s="132"/>
      <c r="I179" s="132"/>
      <c r="J179" s="106" t="s">
        <v>192</v>
      </c>
      <c r="K179" s="133"/>
      <c r="L179" s="133"/>
      <c r="M179" s="133"/>
      <c r="N179" s="133"/>
      <c r="O179" s="133"/>
      <c r="P179" s="134" t="s">
        <v>25</v>
      </c>
      <c r="Q179" s="134"/>
      <c r="R179" s="134"/>
      <c r="S179" s="134"/>
      <c r="T179" s="134"/>
      <c r="U179" s="134"/>
      <c r="V179" s="134"/>
      <c r="W179" s="134"/>
      <c r="X179" s="134"/>
      <c r="Y179" s="135" t="s">
        <v>191</v>
      </c>
      <c r="Z179" s="136"/>
      <c r="AA179" s="136"/>
      <c r="AB179" s="136"/>
      <c r="AC179" s="106" t="s">
        <v>219</v>
      </c>
      <c r="AD179" s="106"/>
      <c r="AE179" s="106"/>
      <c r="AF179" s="106"/>
      <c r="AG179" s="106"/>
      <c r="AH179" s="135" t="s">
        <v>234</v>
      </c>
      <c r="AI179" s="132"/>
      <c r="AJ179" s="132"/>
      <c r="AK179" s="132"/>
      <c r="AL179" s="132" t="s">
        <v>19</v>
      </c>
      <c r="AM179" s="132"/>
      <c r="AN179" s="132"/>
      <c r="AO179" s="137"/>
      <c r="AP179" s="107" t="s">
        <v>193</v>
      </c>
      <c r="AQ179" s="107"/>
      <c r="AR179" s="107"/>
      <c r="AS179" s="107"/>
      <c r="AT179" s="107"/>
      <c r="AU179" s="107"/>
      <c r="AV179" s="107"/>
      <c r="AW179" s="107"/>
      <c r="AX179" s="107"/>
      <c r="AY179">
        <f>$AY$177</f>
        <v>1</v>
      </c>
    </row>
    <row r="180" spans="1:51" ht="45" customHeight="1" x14ac:dyDescent="0.15">
      <c r="A180" s="99">
        <v>1</v>
      </c>
      <c r="B180" s="99">
        <v>1</v>
      </c>
      <c r="C180" s="120" t="s">
        <v>693</v>
      </c>
      <c r="D180" s="121"/>
      <c r="E180" s="121"/>
      <c r="F180" s="121"/>
      <c r="G180" s="121"/>
      <c r="H180" s="121"/>
      <c r="I180" s="122"/>
      <c r="J180" s="100">
        <v>6011401007346</v>
      </c>
      <c r="K180" s="101"/>
      <c r="L180" s="101"/>
      <c r="M180" s="101"/>
      <c r="N180" s="101"/>
      <c r="O180" s="101"/>
      <c r="P180" s="123" t="s">
        <v>694</v>
      </c>
      <c r="Q180" s="124"/>
      <c r="R180" s="124"/>
      <c r="S180" s="124"/>
      <c r="T180" s="124"/>
      <c r="U180" s="124"/>
      <c r="V180" s="124"/>
      <c r="W180" s="124"/>
      <c r="X180" s="125"/>
      <c r="Y180" s="126">
        <v>23.4</v>
      </c>
      <c r="Z180" s="127"/>
      <c r="AA180" s="127"/>
      <c r="AB180" s="128"/>
      <c r="AC180" s="129" t="s">
        <v>657</v>
      </c>
      <c r="AD180" s="130"/>
      <c r="AE180" s="130"/>
      <c r="AF180" s="130"/>
      <c r="AG180" s="131"/>
      <c r="AH180" s="117">
        <v>2</v>
      </c>
      <c r="AI180" s="118"/>
      <c r="AJ180" s="118"/>
      <c r="AK180" s="119"/>
      <c r="AL180" s="114" t="s">
        <v>264</v>
      </c>
      <c r="AM180" s="115"/>
      <c r="AN180" s="115"/>
      <c r="AO180" s="116"/>
      <c r="AP180" s="95"/>
      <c r="AQ180" s="95"/>
      <c r="AR180" s="95"/>
      <c r="AS180" s="95"/>
      <c r="AT180" s="95"/>
      <c r="AU180" s="95"/>
      <c r="AV180" s="95"/>
      <c r="AW180" s="95"/>
      <c r="AX180" s="95"/>
      <c r="AY180">
        <f>$AY$177</f>
        <v>1</v>
      </c>
    </row>
    <row r="181" spans="1:51" ht="24.75" customHeight="1" x14ac:dyDescent="0.15">
      <c r="A181" s="56"/>
      <c r="B181" s="56"/>
      <c r="C181" s="56"/>
      <c r="D181" s="56"/>
      <c r="E181" s="56"/>
      <c r="F181" s="56"/>
      <c r="G181" s="56"/>
      <c r="H181" s="56"/>
      <c r="I181" s="56"/>
      <c r="J181" s="56"/>
      <c r="K181" s="56"/>
      <c r="L181" s="56"/>
      <c r="M181" s="56"/>
      <c r="N181" s="56"/>
      <c r="O181" s="56"/>
      <c r="P181" s="57"/>
      <c r="Q181" s="57"/>
      <c r="R181" s="57"/>
      <c r="S181" s="57"/>
      <c r="T181" s="57"/>
      <c r="U181" s="57"/>
      <c r="V181" s="57"/>
      <c r="W181" s="57"/>
      <c r="X181" s="57"/>
      <c r="Y181" s="58"/>
      <c r="Z181" s="58"/>
      <c r="AA181" s="58"/>
      <c r="AB181" s="58"/>
      <c r="AC181" s="58"/>
      <c r="AD181" s="58"/>
      <c r="AE181" s="58"/>
      <c r="AF181" s="58"/>
      <c r="AG181" s="58"/>
      <c r="AH181" s="58"/>
      <c r="AI181" s="58"/>
      <c r="AJ181" s="58"/>
      <c r="AK181" s="58"/>
      <c r="AL181" s="58"/>
      <c r="AM181" s="58"/>
      <c r="AN181" s="58"/>
      <c r="AO181" s="58"/>
      <c r="AP181" s="57"/>
      <c r="AQ181" s="57"/>
      <c r="AR181" s="57"/>
      <c r="AS181" s="57"/>
      <c r="AT181" s="57"/>
      <c r="AU181" s="57"/>
      <c r="AV181" s="57"/>
      <c r="AW181" s="57"/>
      <c r="AX181" s="57"/>
      <c r="AY181">
        <f>COUNTA($C$184)</f>
        <v>1</v>
      </c>
    </row>
    <row r="182" spans="1:51" ht="24.75" customHeight="1" x14ac:dyDescent="0.15">
      <c r="A182" s="49"/>
      <c r="B182" s="53" t="s">
        <v>165</v>
      </c>
      <c r="C182" s="49"/>
      <c r="D182" s="49"/>
      <c r="E182" s="49"/>
      <c r="F182" s="49"/>
      <c r="G182" s="49"/>
      <c r="H182" s="49"/>
      <c r="I182" s="49"/>
      <c r="J182" s="49"/>
      <c r="K182" s="49"/>
      <c r="L182" s="49"/>
      <c r="M182" s="49"/>
      <c r="N182" s="49"/>
      <c r="O182" s="49"/>
      <c r="P182" s="54"/>
      <c r="Q182" s="54"/>
      <c r="R182" s="54"/>
      <c r="S182" s="54"/>
      <c r="T182" s="54"/>
      <c r="U182" s="54"/>
      <c r="V182" s="54"/>
      <c r="W182" s="54"/>
      <c r="X182" s="54"/>
      <c r="Y182" s="55"/>
      <c r="Z182" s="55"/>
      <c r="AA182" s="55"/>
      <c r="AB182" s="55"/>
      <c r="AC182" s="55"/>
      <c r="AD182" s="55"/>
      <c r="AE182" s="55"/>
      <c r="AF182" s="55"/>
      <c r="AG182" s="55"/>
      <c r="AH182" s="55"/>
      <c r="AI182" s="55"/>
      <c r="AJ182" s="55"/>
      <c r="AK182" s="55"/>
      <c r="AL182" s="55"/>
      <c r="AM182" s="55"/>
      <c r="AN182" s="55"/>
      <c r="AO182" s="55"/>
      <c r="AP182" s="54"/>
      <c r="AQ182" s="54"/>
      <c r="AR182" s="54"/>
      <c r="AS182" s="54"/>
      <c r="AT182" s="54"/>
      <c r="AU182" s="54"/>
      <c r="AV182" s="54"/>
      <c r="AW182" s="54"/>
      <c r="AX182" s="54"/>
      <c r="AY182">
        <f>$AY$181</f>
        <v>1</v>
      </c>
    </row>
    <row r="183" spans="1:51" ht="59.25" customHeight="1" x14ac:dyDescent="0.15">
      <c r="A183" s="132"/>
      <c r="B183" s="132"/>
      <c r="C183" s="132" t="s">
        <v>24</v>
      </c>
      <c r="D183" s="132"/>
      <c r="E183" s="132"/>
      <c r="F183" s="132"/>
      <c r="G183" s="132"/>
      <c r="H183" s="132"/>
      <c r="I183" s="132"/>
      <c r="J183" s="106" t="s">
        <v>192</v>
      </c>
      <c r="K183" s="133"/>
      <c r="L183" s="133"/>
      <c r="M183" s="133"/>
      <c r="N183" s="133"/>
      <c r="O183" s="133"/>
      <c r="P183" s="134" t="s">
        <v>25</v>
      </c>
      <c r="Q183" s="134"/>
      <c r="R183" s="134"/>
      <c r="S183" s="134"/>
      <c r="T183" s="134"/>
      <c r="U183" s="134"/>
      <c r="V183" s="134"/>
      <c r="W183" s="134"/>
      <c r="X183" s="134"/>
      <c r="Y183" s="135" t="s">
        <v>191</v>
      </c>
      <c r="Z183" s="136"/>
      <c r="AA183" s="136"/>
      <c r="AB183" s="136"/>
      <c r="AC183" s="106" t="s">
        <v>219</v>
      </c>
      <c r="AD183" s="106"/>
      <c r="AE183" s="106"/>
      <c r="AF183" s="106"/>
      <c r="AG183" s="106"/>
      <c r="AH183" s="135" t="s">
        <v>234</v>
      </c>
      <c r="AI183" s="132"/>
      <c r="AJ183" s="132"/>
      <c r="AK183" s="132"/>
      <c r="AL183" s="132" t="s">
        <v>19</v>
      </c>
      <c r="AM183" s="132"/>
      <c r="AN183" s="132"/>
      <c r="AO183" s="137"/>
      <c r="AP183" s="107" t="s">
        <v>193</v>
      </c>
      <c r="AQ183" s="107"/>
      <c r="AR183" s="107"/>
      <c r="AS183" s="107"/>
      <c r="AT183" s="107"/>
      <c r="AU183" s="107"/>
      <c r="AV183" s="107"/>
      <c r="AW183" s="107"/>
      <c r="AX183" s="107"/>
      <c r="AY183">
        <f>$AY$181</f>
        <v>1</v>
      </c>
    </row>
    <row r="184" spans="1:51" ht="30" customHeight="1" x14ac:dyDescent="0.15">
      <c r="A184" s="99">
        <v>1</v>
      </c>
      <c r="B184" s="99">
        <v>1</v>
      </c>
      <c r="C184" s="120" t="s">
        <v>655</v>
      </c>
      <c r="D184" s="121"/>
      <c r="E184" s="121"/>
      <c r="F184" s="121"/>
      <c r="G184" s="121"/>
      <c r="H184" s="121"/>
      <c r="I184" s="122"/>
      <c r="J184" s="100">
        <v>7010401022916</v>
      </c>
      <c r="K184" s="101"/>
      <c r="L184" s="101"/>
      <c r="M184" s="101"/>
      <c r="N184" s="101"/>
      <c r="O184" s="101"/>
      <c r="P184" s="123" t="s">
        <v>695</v>
      </c>
      <c r="Q184" s="124"/>
      <c r="R184" s="124"/>
      <c r="S184" s="124"/>
      <c r="T184" s="124"/>
      <c r="U184" s="124"/>
      <c r="V184" s="124"/>
      <c r="W184" s="124"/>
      <c r="X184" s="125"/>
      <c r="Y184" s="126">
        <v>1</v>
      </c>
      <c r="Z184" s="127"/>
      <c r="AA184" s="127"/>
      <c r="AB184" s="128"/>
      <c r="AC184" s="129" t="s">
        <v>670</v>
      </c>
      <c r="AD184" s="130"/>
      <c r="AE184" s="130"/>
      <c r="AF184" s="130"/>
      <c r="AG184" s="131"/>
      <c r="AH184" s="117">
        <v>1</v>
      </c>
      <c r="AI184" s="118"/>
      <c r="AJ184" s="118"/>
      <c r="AK184" s="119"/>
      <c r="AL184" s="114" t="s">
        <v>264</v>
      </c>
      <c r="AM184" s="115"/>
      <c r="AN184" s="115"/>
      <c r="AO184" s="116"/>
      <c r="AP184" s="95"/>
      <c r="AQ184" s="95"/>
      <c r="AR184" s="95"/>
      <c r="AS184" s="95"/>
      <c r="AT184" s="95"/>
      <c r="AU184" s="95"/>
      <c r="AV184" s="95"/>
      <c r="AW184" s="95"/>
      <c r="AX184" s="95"/>
      <c r="AY184">
        <f>$AY$181</f>
        <v>1</v>
      </c>
    </row>
    <row r="185" spans="1:51" ht="30" customHeight="1" x14ac:dyDescent="0.15">
      <c r="A185" s="99">
        <v>2</v>
      </c>
      <c r="B185" s="99">
        <v>1</v>
      </c>
      <c r="C185" s="120" t="s">
        <v>693</v>
      </c>
      <c r="D185" s="121"/>
      <c r="E185" s="121"/>
      <c r="F185" s="121"/>
      <c r="G185" s="121"/>
      <c r="H185" s="121"/>
      <c r="I185" s="122"/>
      <c r="J185" s="100">
        <v>6011401007346</v>
      </c>
      <c r="K185" s="101"/>
      <c r="L185" s="101"/>
      <c r="M185" s="101"/>
      <c r="N185" s="101"/>
      <c r="O185" s="101"/>
      <c r="P185" s="123" t="s">
        <v>696</v>
      </c>
      <c r="Q185" s="124"/>
      <c r="R185" s="124"/>
      <c r="S185" s="124"/>
      <c r="T185" s="124"/>
      <c r="U185" s="124"/>
      <c r="V185" s="124"/>
      <c r="W185" s="124"/>
      <c r="X185" s="125"/>
      <c r="Y185" s="126">
        <v>0.8</v>
      </c>
      <c r="Z185" s="127"/>
      <c r="AA185" s="127"/>
      <c r="AB185" s="128"/>
      <c r="AC185" s="129" t="s">
        <v>670</v>
      </c>
      <c r="AD185" s="130"/>
      <c r="AE185" s="130"/>
      <c r="AF185" s="130"/>
      <c r="AG185" s="131"/>
      <c r="AH185" s="117">
        <v>1</v>
      </c>
      <c r="AI185" s="118"/>
      <c r="AJ185" s="118"/>
      <c r="AK185" s="119"/>
      <c r="AL185" s="114" t="s">
        <v>264</v>
      </c>
      <c r="AM185" s="115"/>
      <c r="AN185" s="115"/>
      <c r="AO185" s="116"/>
      <c r="AP185" s="95"/>
      <c r="AQ185" s="95"/>
      <c r="AR185" s="95"/>
      <c r="AS185" s="95"/>
      <c r="AT185" s="95"/>
      <c r="AU185" s="95"/>
      <c r="AV185" s="95"/>
      <c r="AW185" s="95"/>
      <c r="AX185" s="95"/>
      <c r="AY185">
        <f>COUNTA($C$185)</f>
        <v>1</v>
      </c>
    </row>
    <row r="186" spans="1:51" ht="30" customHeight="1" x14ac:dyDescent="0.15">
      <c r="A186" s="99">
        <v>3</v>
      </c>
      <c r="B186" s="99">
        <v>1</v>
      </c>
      <c r="C186" s="120" t="s">
        <v>655</v>
      </c>
      <c r="D186" s="121"/>
      <c r="E186" s="121"/>
      <c r="F186" s="121"/>
      <c r="G186" s="121"/>
      <c r="H186" s="121"/>
      <c r="I186" s="122"/>
      <c r="J186" s="100">
        <v>7010401022916</v>
      </c>
      <c r="K186" s="101"/>
      <c r="L186" s="101"/>
      <c r="M186" s="101"/>
      <c r="N186" s="101"/>
      <c r="O186" s="101"/>
      <c r="P186" s="123" t="s">
        <v>697</v>
      </c>
      <c r="Q186" s="124"/>
      <c r="R186" s="124"/>
      <c r="S186" s="124"/>
      <c r="T186" s="124"/>
      <c r="U186" s="124"/>
      <c r="V186" s="124"/>
      <c r="W186" s="124"/>
      <c r="X186" s="125"/>
      <c r="Y186" s="126">
        <v>0.5</v>
      </c>
      <c r="Z186" s="127"/>
      <c r="AA186" s="127"/>
      <c r="AB186" s="128"/>
      <c r="AC186" s="129" t="s">
        <v>670</v>
      </c>
      <c r="AD186" s="130"/>
      <c r="AE186" s="130"/>
      <c r="AF186" s="130"/>
      <c r="AG186" s="131"/>
      <c r="AH186" s="117">
        <v>1</v>
      </c>
      <c r="AI186" s="118"/>
      <c r="AJ186" s="118"/>
      <c r="AK186" s="119"/>
      <c r="AL186" s="114" t="s">
        <v>264</v>
      </c>
      <c r="AM186" s="115"/>
      <c r="AN186" s="115"/>
      <c r="AO186" s="116"/>
      <c r="AP186" s="95"/>
      <c r="AQ186" s="95"/>
      <c r="AR186" s="95"/>
      <c r="AS186" s="95"/>
      <c r="AT186" s="95"/>
      <c r="AU186" s="95"/>
      <c r="AV186" s="95"/>
      <c r="AW186" s="95"/>
      <c r="AX186" s="95"/>
      <c r="AY186">
        <f>COUNTA($C$186)</f>
        <v>1</v>
      </c>
    </row>
    <row r="187" spans="1:51" ht="30" customHeight="1" x14ac:dyDescent="0.15">
      <c r="A187" s="99">
        <v>4</v>
      </c>
      <c r="B187" s="99">
        <v>1</v>
      </c>
      <c r="C187" s="120" t="s">
        <v>655</v>
      </c>
      <c r="D187" s="121"/>
      <c r="E187" s="121"/>
      <c r="F187" s="121"/>
      <c r="G187" s="121"/>
      <c r="H187" s="121"/>
      <c r="I187" s="122"/>
      <c r="J187" s="100">
        <v>7010401022916</v>
      </c>
      <c r="K187" s="101"/>
      <c r="L187" s="101"/>
      <c r="M187" s="101"/>
      <c r="N187" s="101"/>
      <c r="O187" s="101"/>
      <c r="P187" s="123" t="s">
        <v>744</v>
      </c>
      <c r="Q187" s="124"/>
      <c r="R187" s="124"/>
      <c r="S187" s="124"/>
      <c r="T187" s="124"/>
      <c r="U187" s="124"/>
      <c r="V187" s="124"/>
      <c r="W187" s="124"/>
      <c r="X187" s="125"/>
      <c r="Y187" s="126">
        <v>0.5</v>
      </c>
      <c r="Z187" s="127"/>
      <c r="AA187" s="127"/>
      <c r="AB187" s="128"/>
      <c r="AC187" s="129" t="s">
        <v>670</v>
      </c>
      <c r="AD187" s="130"/>
      <c r="AE187" s="130"/>
      <c r="AF187" s="130"/>
      <c r="AG187" s="131"/>
      <c r="AH187" s="117">
        <v>1</v>
      </c>
      <c r="AI187" s="118"/>
      <c r="AJ187" s="118"/>
      <c r="AK187" s="119"/>
      <c r="AL187" s="114" t="s">
        <v>264</v>
      </c>
      <c r="AM187" s="115"/>
      <c r="AN187" s="115"/>
      <c r="AO187" s="116"/>
      <c r="AP187" s="95"/>
      <c r="AQ187" s="95"/>
      <c r="AR187" s="95"/>
      <c r="AS187" s="95"/>
      <c r="AT187" s="95"/>
      <c r="AU187" s="95"/>
      <c r="AV187" s="95"/>
      <c r="AW187" s="95"/>
      <c r="AX187" s="95"/>
      <c r="AY187">
        <f>COUNTA($C$187)</f>
        <v>1</v>
      </c>
    </row>
    <row r="188" spans="1:51" ht="30" customHeight="1" x14ac:dyDescent="0.15">
      <c r="A188" s="99">
        <v>5</v>
      </c>
      <c r="B188" s="99">
        <v>1</v>
      </c>
      <c r="C188" s="120" t="s">
        <v>655</v>
      </c>
      <c r="D188" s="121"/>
      <c r="E188" s="121"/>
      <c r="F188" s="121"/>
      <c r="G188" s="121"/>
      <c r="H188" s="121"/>
      <c r="I188" s="122"/>
      <c r="J188" s="100">
        <v>7010401022916</v>
      </c>
      <c r="K188" s="101"/>
      <c r="L188" s="101"/>
      <c r="M188" s="101"/>
      <c r="N188" s="101"/>
      <c r="O188" s="101"/>
      <c r="P188" s="123" t="s">
        <v>697</v>
      </c>
      <c r="Q188" s="124"/>
      <c r="R188" s="124"/>
      <c r="S188" s="124"/>
      <c r="T188" s="124"/>
      <c r="U188" s="124"/>
      <c r="V188" s="124"/>
      <c r="W188" s="124"/>
      <c r="X188" s="125"/>
      <c r="Y188" s="126">
        <v>0.5</v>
      </c>
      <c r="Z188" s="127"/>
      <c r="AA188" s="127"/>
      <c r="AB188" s="128"/>
      <c r="AC188" s="129" t="s">
        <v>670</v>
      </c>
      <c r="AD188" s="130"/>
      <c r="AE188" s="130"/>
      <c r="AF188" s="130"/>
      <c r="AG188" s="131"/>
      <c r="AH188" s="117">
        <v>1</v>
      </c>
      <c r="AI188" s="118"/>
      <c r="AJ188" s="118"/>
      <c r="AK188" s="119"/>
      <c r="AL188" s="114" t="s">
        <v>264</v>
      </c>
      <c r="AM188" s="115"/>
      <c r="AN188" s="115"/>
      <c r="AO188" s="116"/>
      <c r="AP188" s="95"/>
      <c r="AQ188" s="95"/>
      <c r="AR188" s="95"/>
      <c r="AS188" s="95"/>
      <c r="AT188" s="95"/>
      <c r="AU188" s="95"/>
      <c r="AV188" s="95"/>
      <c r="AW188" s="95"/>
      <c r="AX188" s="95"/>
      <c r="AY188">
        <f>COUNTA($C$188)</f>
        <v>1</v>
      </c>
    </row>
    <row r="189" spans="1:51" ht="30" customHeight="1" x14ac:dyDescent="0.15">
      <c r="A189" s="99">
        <v>6</v>
      </c>
      <c r="B189" s="99">
        <v>1</v>
      </c>
      <c r="C189" s="120" t="s">
        <v>698</v>
      </c>
      <c r="D189" s="121"/>
      <c r="E189" s="121"/>
      <c r="F189" s="121"/>
      <c r="G189" s="121"/>
      <c r="H189" s="121"/>
      <c r="I189" s="122"/>
      <c r="J189" s="100">
        <v>4010001025041</v>
      </c>
      <c r="K189" s="101"/>
      <c r="L189" s="101"/>
      <c r="M189" s="101"/>
      <c r="N189" s="101"/>
      <c r="O189" s="101"/>
      <c r="P189" s="123" t="s">
        <v>699</v>
      </c>
      <c r="Q189" s="124"/>
      <c r="R189" s="124"/>
      <c r="S189" s="124"/>
      <c r="T189" s="124"/>
      <c r="U189" s="124"/>
      <c r="V189" s="124"/>
      <c r="W189" s="124"/>
      <c r="X189" s="125"/>
      <c r="Y189" s="126">
        <v>0.5</v>
      </c>
      <c r="Z189" s="127"/>
      <c r="AA189" s="127"/>
      <c r="AB189" s="128"/>
      <c r="AC189" s="129" t="s">
        <v>670</v>
      </c>
      <c r="AD189" s="130"/>
      <c r="AE189" s="130"/>
      <c r="AF189" s="130"/>
      <c r="AG189" s="131"/>
      <c r="AH189" s="117">
        <v>1</v>
      </c>
      <c r="AI189" s="118"/>
      <c r="AJ189" s="118"/>
      <c r="AK189" s="119"/>
      <c r="AL189" s="114" t="s">
        <v>264</v>
      </c>
      <c r="AM189" s="115"/>
      <c r="AN189" s="115"/>
      <c r="AO189" s="116"/>
      <c r="AP189" s="95"/>
      <c r="AQ189" s="95"/>
      <c r="AR189" s="95"/>
      <c r="AS189" s="95"/>
      <c r="AT189" s="95"/>
      <c r="AU189" s="95"/>
      <c r="AV189" s="95"/>
      <c r="AW189" s="95"/>
      <c r="AX189" s="95"/>
      <c r="AY189">
        <f>COUNTA($C$189)</f>
        <v>1</v>
      </c>
    </row>
    <row r="190" spans="1:51" ht="30" customHeight="1" x14ac:dyDescent="0.15">
      <c r="A190" s="99">
        <v>7</v>
      </c>
      <c r="B190" s="99">
        <v>1</v>
      </c>
      <c r="C190" s="120" t="s">
        <v>668</v>
      </c>
      <c r="D190" s="121"/>
      <c r="E190" s="121"/>
      <c r="F190" s="121"/>
      <c r="G190" s="121"/>
      <c r="H190" s="121"/>
      <c r="I190" s="122"/>
      <c r="J190" s="100">
        <v>6010701001991</v>
      </c>
      <c r="K190" s="101"/>
      <c r="L190" s="101"/>
      <c r="M190" s="101"/>
      <c r="N190" s="101"/>
      <c r="O190" s="101"/>
      <c r="P190" s="123" t="s">
        <v>700</v>
      </c>
      <c r="Q190" s="124"/>
      <c r="R190" s="124"/>
      <c r="S190" s="124"/>
      <c r="T190" s="124"/>
      <c r="U190" s="124"/>
      <c r="V190" s="124"/>
      <c r="W190" s="124"/>
      <c r="X190" s="125"/>
      <c r="Y190" s="126">
        <v>0.4</v>
      </c>
      <c r="Z190" s="127"/>
      <c r="AA190" s="127"/>
      <c r="AB190" s="128"/>
      <c r="AC190" s="129" t="s">
        <v>670</v>
      </c>
      <c r="AD190" s="130"/>
      <c r="AE190" s="130"/>
      <c r="AF190" s="130"/>
      <c r="AG190" s="131"/>
      <c r="AH190" s="117">
        <v>1</v>
      </c>
      <c r="AI190" s="118"/>
      <c r="AJ190" s="118"/>
      <c r="AK190" s="119"/>
      <c r="AL190" s="114" t="s">
        <v>264</v>
      </c>
      <c r="AM190" s="115"/>
      <c r="AN190" s="115"/>
      <c r="AO190" s="116"/>
      <c r="AP190" s="95"/>
      <c r="AQ190" s="95"/>
      <c r="AR190" s="95"/>
      <c r="AS190" s="95"/>
      <c r="AT190" s="95"/>
      <c r="AU190" s="95"/>
      <c r="AV190" s="95"/>
      <c r="AW190" s="95"/>
      <c r="AX190" s="95"/>
      <c r="AY190">
        <f>COUNTA($C$190)</f>
        <v>1</v>
      </c>
    </row>
    <row r="191" spans="1:51" ht="30" customHeight="1" x14ac:dyDescent="0.15">
      <c r="A191" s="99">
        <v>8</v>
      </c>
      <c r="B191" s="99">
        <v>1</v>
      </c>
      <c r="C191" s="120" t="s">
        <v>698</v>
      </c>
      <c r="D191" s="121"/>
      <c r="E191" s="121"/>
      <c r="F191" s="121"/>
      <c r="G191" s="121"/>
      <c r="H191" s="121"/>
      <c r="I191" s="122"/>
      <c r="J191" s="100">
        <v>4010001025041</v>
      </c>
      <c r="K191" s="101"/>
      <c r="L191" s="101"/>
      <c r="M191" s="101"/>
      <c r="N191" s="101"/>
      <c r="O191" s="101"/>
      <c r="P191" s="123" t="s">
        <v>701</v>
      </c>
      <c r="Q191" s="124"/>
      <c r="R191" s="124"/>
      <c r="S191" s="124"/>
      <c r="T191" s="124"/>
      <c r="U191" s="124"/>
      <c r="V191" s="124"/>
      <c r="W191" s="124"/>
      <c r="X191" s="125"/>
      <c r="Y191" s="126">
        <v>0.3</v>
      </c>
      <c r="Z191" s="127"/>
      <c r="AA191" s="127"/>
      <c r="AB191" s="128"/>
      <c r="AC191" s="129" t="s">
        <v>670</v>
      </c>
      <c r="AD191" s="130"/>
      <c r="AE191" s="130"/>
      <c r="AF191" s="130"/>
      <c r="AG191" s="131"/>
      <c r="AH191" s="117">
        <v>1</v>
      </c>
      <c r="AI191" s="118"/>
      <c r="AJ191" s="118"/>
      <c r="AK191" s="119"/>
      <c r="AL191" s="114" t="s">
        <v>264</v>
      </c>
      <c r="AM191" s="115"/>
      <c r="AN191" s="115"/>
      <c r="AO191" s="116"/>
      <c r="AP191" s="95"/>
      <c r="AQ191" s="95"/>
      <c r="AR191" s="95"/>
      <c r="AS191" s="95"/>
      <c r="AT191" s="95"/>
      <c r="AU191" s="95"/>
      <c r="AV191" s="95"/>
      <c r="AW191" s="95"/>
      <c r="AX191" s="95"/>
      <c r="AY191">
        <f>COUNTA($C$191)</f>
        <v>1</v>
      </c>
    </row>
    <row r="192" spans="1:51" ht="30" customHeight="1" x14ac:dyDescent="0.15">
      <c r="A192" s="99">
        <v>9</v>
      </c>
      <c r="B192" s="99">
        <v>1</v>
      </c>
      <c r="C192" s="120" t="s">
        <v>698</v>
      </c>
      <c r="D192" s="121"/>
      <c r="E192" s="121"/>
      <c r="F192" s="121"/>
      <c r="G192" s="121"/>
      <c r="H192" s="121"/>
      <c r="I192" s="122"/>
      <c r="J192" s="100">
        <v>4010001025041</v>
      </c>
      <c r="K192" s="101"/>
      <c r="L192" s="101"/>
      <c r="M192" s="101"/>
      <c r="N192" s="101"/>
      <c r="O192" s="101"/>
      <c r="P192" s="123" t="s">
        <v>702</v>
      </c>
      <c r="Q192" s="124"/>
      <c r="R192" s="124"/>
      <c r="S192" s="124"/>
      <c r="T192" s="124"/>
      <c r="U192" s="124"/>
      <c r="V192" s="124"/>
      <c r="W192" s="124"/>
      <c r="X192" s="125"/>
      <c r="Y192" s="126">
        <v>0.2</v>
      </c>
      <c r="Z192" s="127"/>
      <c r="AA192" s="127"/>
      <c r="AB192" s="128"/>
      <c r="AC192" s="129" t="s">
        <v>670</v>
      </c>
      <c r="AD192" s="130"/>
      <c r="AE192" s="130"/>
      <c r="AF192" s="130"/>
      <c r="AG192" s="131"/>
      <c r="AH192" s="117">
        <v>1</v>
      </c>
      <c r="AI192" s="118"/>
      <c r="AJ192" s="118"/>
      <c r="AK192" s="119"/>
      <c r="AL192" s="114" t="s">
        <v>264</v>
      </c>
      <c r="AM192" s="115"/>
      <c r="AN192" s="115"/>
      <c r="AO192" s="116"/>
      <c r="AP192" s="95"/>
      <c r="AQ192" s="95"/>
      <c r="AR192" s="95"/>
      <c r="AS192" s="95"/>
      <c r="AT192" s="95"/>
      <c r="AU192" s="95"/>
      <c r="AV192" s="95"/>
      <c r="AW192" s="95"/>
      <c r="AX192" s="95"/>
      <c r="AY192">
        <f>COUNTA($C$192)</f>
        <v>1</v>
      </c>
    </row>
    <row r="193" spans="1:51" ht="30" customHeight="1" x14ac:dyDescent="0.15">
      <c r="A193" s="99">
        <v>10</v>
      </c>
      <c r="B193" s="99">
        <v>1</v>
      </c>
      <c r="C193" s="120" t="s">
        <v>698</v>
      </c>
      <c r="D193" s="121"/>
      <c r="E193" s="121"/>
      <c r="F193" s="121"/>
      <c r="G193" s="121"/>
      <c r="H193" s="121"/>
      <c r="I193" s="122"/>
      <c r="J193" s="100">
        <v>4010001025041</v>
      </c>
      <c r="K193" s="101"/>
      <c r="L193" s="101"/>
      <c r="M193" s="101"/>
      <c r="N193" s="101"/>
      <c r="O193" s="101"/>
      <c r="P193" s="123" t="s">
        <v>703</v>
      </c>
      <c r="Q193" s="124"/>
      <c r="R193" s="124"/>
      <c r="S193" s="124"/>
      <c r="T193" s="124"/>
      <c r="U193" s="124"/>
      <c r="V193" s="124"/>
      <c r="W193" s="124"/>
      <c r="X193" s="125"/>
      <c r="Y193" s="126">
        <v>0.1</v>
      </c>
      <c r="Z193" s="127"/>
      <c r="AA193" s="127"/>
      <c r="AB193" s="128"/>
      <c r="AC193" s="129" t="s">
        <v>670</v>
      </c>
      <c r="AD193" s="130"/>
      <c r="AE193" s="130"/>
      <c r="AF193" s="130"/>
      <c r="AG193" s="131"/>
      <c r="AH193" s="117">
        <v>1</v>
      </c>
      <c r="AI193" s="118"/>
      <c r="AJ193" s="118"/>
      <c r="AK193" s="119"/>
      <c r="AL193" s="114" t="s">
        <v>264</v>
      </c>
      <c r="AM193" s="115"/>
      <c r="AN193" s="115"/>
      <c r="AO193" s="116"/>
      <c r="AP193" s="95"/>
      <c r="AQ193" s="95"/>
      <c r="AR193" s="95"/>
      <c r="AS193" s="95"/>
      <c r="AT193" s="95"/>
      <c r="AU193" s="95"/>
      <c r="AV193" s="95"/>
      <c r="AW193" s="95"/>
      <c r="AX193" s="95"/>
      <c r="AY193">
        <f>COUNTA($C$193)</f>
        <v>1</v>
      </c>
    </row>
    <row r="194" spans="1:51" ht="24.75" customHeight="1" x14ac:dyDescent="0.15">
      <c r="A194" s="108" t="s">
        <v>554</v>
      </c>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10"/>
      <c r="AL194" s="111" t="s">
        <v>220</v>
      </c>
      <c r="AM194" s="112"/>
      <c r="AN194" s="112"/>
      <c r="AO194" s="67" t="s">
        <v>654</v>
      </c>
      <c r="AP194" s="59"/>
      <c r="AQ194" s="59"/>
      <c r="AR194" s="59"/>
      <c r="AS194" s="59"/>
      <c r="AT194" s="59"/>
      <c r="AU194" s="59"/>
      <c r="AV194" s="59"/>
      <c r="AW194" s="59"/>
      <c r="AX194" s="60"/>
      <c r="AY194">
        <f>COUNTIF($AO$194,"☑")</f>
        <v>1</v>
      </c>
    </row>
  </sheetData>
  <sheetProtection formatRows="0"/>
  <dataConsolidate link="1"/>
  <mergeCells count="8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AD46:AF46"/>
    <mergeCell ref="E47:AC47"/>
    <mergeCell ref="AD47:AF47"/>
    <mergeCell ref="C48:AC48"/>
    <mergeCell ref="AD48:AF48"/>
    <mergeCell ref="AG48:AX48"/>
    <mergeCell ref="AG43:AX43"/>
    <mergeCell ref="C44:AC44"/>
    <mergeCell ref="AD44:AF44"/>
    <mergeCell ref="AG44:AX44"/>
    <mergeCell ref="A45:B54"/>
    <mergeCell ref="C45:AC45"/>
    <mergeCell ref="AD45:AF45"/>
    <mergeCell ref="AG45:AX47"/>
    <mergeCell ref="C46:D47"/>
    <mergeCell ref="E46:AC46"/>
    <mergeCell ref="A40:AX40"/>
    <mergeCell ref="C41:AC41"/>
    <mergeCell ref="AD41:AF41"/>
    <mergeCell ref="AG41:AX41"/>
    <mergeCell ref="A42:B44"/>
    <mergeCell ref="C42:AC42"/>
    <mergeCell ref="AD42:AF42"/>
    <mergeCell ref="AG42:AX42"/>
    <mergeCell ref="C43:AC43"/>
    <mergeCell ref="AD43:AF43"/>
    <mergeCell ref="C53:AC53"/>
    <mergeCell ref="AD53:AF53"/>
    <mergeCell ref="AG53:AX53"/>
    <mergeCell ref="C54:AC54"/>
    <mergeCell ref="AD54:AF54"/>
    <mergeCell ref="AG54:AX54"/>
    <mergeCell ref="C51:AC51"/>
    <mergeCell ref="AD51:AF51"/>
    <mergeCell ref="AG51:AX51"/>
    <mergeCell ref="C52:AC52"/>
    <mergeCell ref="AD52:AF52"/>
    <mergeCell ref="AG52:AX52"/>
    <mergeCell ref="C49:AC49"/>
    <mergeCell ref="AD49:AF49"/>
    <mergeCell ref="AG49:AX49"/>
    <mergeCell ref="C50:AC50"/>
    <mergeCell ref="AD50:AF50"/>
    <mergeCell ref="AG50:AX50"/>
    <mergeCell ref="E61:G61"/>
    <mergeCell ref="H61:I61"/>
    <mergeCell ref="J61:L61"/>
    <mergeCell ref="M61:N61"/>
    <mergeCell ref="O61:AF61"/>
    <mergeCell ref="C58:AC58"/>
    <mergeCell ref="AD58:AF58"/>
    <mergeCell ref="AG58:AX58"/>
    <mergeCell ref="A59:B61"/>
    <mergeCell ref="C59:AC59"/>
    <mergeCell ref="AD59:AF59"/>
    <mergeCell ref="AG59:AX61"/>
    <mergeCell ref="C60:N60"/>
    <mergeCell ref="O60:AF60"/>
    <mergeCell ref="C61:D61"/>
    <mergeCell ref="A55:B58"/>
    <mergeCell ref="C55:AC55"/>
    <mergeCell ref="AD55:AF55"/>
    <mergeCell ref="AG55:AX55"/>
    <mergeCell ref="C56:AC56"/>
    <mergeCell ref="AD56:AF56"/>
    <mergeCell ref="AG56:AX56"/>
    <mergeCell ref="C57:AC57"/>
    <mergeCell ref="AD57:AF57"/>
    <mergeCell ref="AG57:AX57"/>
    <mergeCell ref="A66:D66"/>
    <mergeCell ref="E66:P66"/>
    <mergeCell ref="Q66:AB66"/>
    <mergeCell ref="AC66:AN66"/>
    <mergeCell ref="AO66:AX66"/>
    <mergeCell ref="A67:D67"/>
    <mergeCell ref="E67:P67"/>
    <mergeCell ref="Q67:AB67"/>
    <mergeCell ref="AC67:AN67"/>
    <mergeCell ref="AO67:AX67"/>
    <mergeCell ref="A62:AX62"/>
    <mergeCell ref="A63:AX63"/>
    <mergeCell ref="A64:AX64"/>
    <mergeCell ref="A65:D65"/>
    <mergeCell ref="E65:P65"/>
    <mergeCell ref="Q65:AB65"/>
    <mergeCell ref="AC65:AN65"/>
    <mergeCell ref="AO65:AX65"/>
    <mergeCell ref="A70:D70"/>
    <mergeCell ref="E70:P70"/>
    <mergeCell ref="Q70:AB70"/>
    <mergeCell ref="AC70:AN70"/>
    <mergeCell ref="AO70:AX70"/>
    <mergeCell ref="A71:D71"/>
    <mergeCell ref="E71:P71"/>
    <mergeCell ref="Q71:AB71"/>
    <mergeCell ref="AC71:AN71"/>
    <mergeCell ref="AO71:AX71"/>
    <mergeCell ref="A68:D68"/>
    <mergeCell ref="E68:P68"/>
    <mergeCell ref="Q68:AB68"/>
    <mergeCell ref="AC68:AN68"/>
    <mergeCell ref="AO68:AX68"/>
    <mergeCell ref="A69:D69"/>
    <mergeCell ref="E69:P69"/>
    <mergeCell ref="Q69:AB69"/>
    <mergeCell ref="AC69:AN69"/>
    <mergeCell ref="AO69:AX69"/>
    <mergeCell ref="AJ73:AK73"/>
    <mergeCell ref="AM73:AN73"/>
    <mergeCell ref="AO73:AP73"/>
    <mergeCell ref="AR73:AS73"/>
    <mergeCell ref="AU73:AV73"/>
    <mergeCell ref="A74:D74"/>
    <mergeCell ref="E74:G74"/>
    <mergeCell ref="I74:J74"/>
    <mergeCell ref="L74:M74"/>
    <mergeCell ref="O74:P74"/>
    <mergeCell ref="Q73:S73"/>
    <mergeCell ref="U73:V73"/>
    <mergeCell ref="X73:Y73"/>
    <mergeCell ref="AA73:AB73"/>
    <mergeCell ref="AC73:AE73"/>
    <mergeCell ref="AG73:AH73"/>
    <mergeCell ref="A72:D72"/>
    <mergeCell ref="E72:P72"/>
    <mergeCell ref="Q72:AB72"/>
    <mergeCell ref="AC72:AN72"/>
    <mergeCell ref="AO72:AX72"/>
    <mergeCell ref="A73:D73"/>
    <mergeCell ref="E73:G73"/>
    <mergeCell ref="I73:J73"/>
    <mergeCell ref="L73:M73"/>
    <mergeCell ref="O73:P73"/>
    <mergeCell ref="L109:X109"/>
    <mergeCell ref="Y109:AB109"/>
    <mergeCell ref="AC109:AG109"/>
    <mergeCell ref="AH109:AT109"/>
    <mergeCell ref="AU109:AX109"/>
    <mergeCell ref="G108:K108"/>
    <mergeCell ref="L108:X108"/>
    <mergeCell ref="Y108:AB108"/>
    <mergeCell ref="AC108:AG108"/>
    <mergeCell ref="AJ74:AK74"/>
    <mergeCell ref="AM74:AN74"/>
    <mergeCell ref="AO74:AP74"/>
    <mergeCell ref="AR74:AS74"/>
    <mergeCell ref="AU74:AV74"/>
    <mergeCell ref="A75:D75"/>
    <mergeCell ref="E75:F75"/>
    <mergeCell ref="G75:I75"/>
    <mergeCell ref="J75:K75"/>
    <mergeCell ref="L75:N75"/>
    <mergeCell ref="Q74:S74"/>
    <mergeCell ref="U74:V74"/>
    <mergeCell ref="X74:Y74"/>
    <mergeCell ref="AA74:AB74"/>
    <mergeCell ref="AC74:AE74"/>
    <mergeCell ref="AG74:AH74"/>
    <mergeCell ref="G110:K110"/>
    <mergeCell ref="L110:X110"/>
    <mergeCell ref="Y110:AB110"/>
    <mergeCell ref="AC110:AG110"/>
    <mergeCell ref="AH110:AT110"/>
    <mergeCell ref="AU110:AX110"/>
    <mergeCell ref="AQ75:AS75"/>
    <mergeCell ref="AT75:AU75"/>
    <mergeCell ref="AV75:AW75"/>
    <mergeCell ref="A76:F104"/>
    <mergeCell ref="A105:F131"/>
    <mergeCell ref="G105:AB105"/>
    <mergeCell ref="AC105:AX105"/>
    <mergeCell ref="G106:K106"/>
    <mergeCell ref="L106:X106"/>
    <mergeCell ref="Y106:AB106"/>
    <mergeCell ref="AC75:AD75"/>
    <mergeCell ref="AE75:AG75"/>
    <mergeCell ref="AH75:AI75"/>
    <mergeCell ref="AJ75:AL75"/>
    <mergeCell ref="AM75:AN75"/>
    <mergeCell ref="AO75:AP75"/>
    <mergeCell ref="O75:P75"/>
    <mergeCell ref="Q75:R75"/>
    <mergeCell ref="S75:U75"/>
    <mergeCell ref="V75:W75"/>
    <mergeCell ref="X75:Z75"/>
    <mergeCell ref="AA75:AB75"/>
    <mergeCell ref="G109:K109"/>
    <mergeCell ref="AH108:AT108"/>
    <mergeCell ref="AU108:AX108"/>
    <mergeCell ref="AC106:AG106"/>
    <mergeCell ref="AH106:AT106"/>
    <mergeCell ref="AU106:AX106"/>
    <mergeCell ref="G107:K107"/>
    <mergeCell ref="L107:X107"/>
    <mergeCell ref="Y107:AB107"/>
    <mergeCell ref="AC107:AG107"/>
    <mergeCell ref="AH107:AT107"/>
    <mergeCell ref="AU107:AX107"/>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8:K118"/>
    <mergeCell ref="L118:X118"/>
    <mergeCell ref="Y118:AB118"/>
    <mergeCell ref="AC118:AG118"/>
    <mergeCell ref="AH118:AT118"/>
    <mergeCell ref="AU118:AX11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AP137:AX137"/>
    <mergeCell ref="A138:B138"/>
    <mergeCell ref="C138:I138"/>
    <mergeCell ref="J138:O138"/>
    <mergeCell ref="P138:X138"/>
    <mergeCell ref="Y138:AB138"/>
    <mergeCell ref="AC138:AG138"/>
    <mergeCell ref="AH138:AK138"/>
    <mergeCell ref="AL138:AO138"/>
    <mergeCell ref="AP138:AX138"/>
    <mergeCell ref="A132:AK132"/>
    <mergeCell ref="AL132:AN132"/>
    <mergeCell ref="A137:B137"/>
    <mergeCell ref="C137:I137"/>
    <mergeCell ref="J137:O137"/>
    <mergeCell ref="P137:X137"/>
    <mergeCell ref="Y137:AB137"/>
    <mergeCell ref="AC137:AG137"/>
    <mergeCell ref="AH137:AK137"/>
    <mergeCell ref="AL137:AO137"/>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1:AX141"/>
    <mergeCell ref="A142:B142"/>
    <mergeCell ref="C142:I142"/>
    <mergeCell ref="J142:O142"/>
    <mergeCell ref="P142:X142"/>
    <mergeCell ref="Y142:AB142"/>
    <mergeCell ref="AC142:AG142"/>
    <mergeCell ref="AH142:AK142"/>
    <mergeCell ref="AL142:AO142"/>
    <mergeCell ref="AP142:AX142"/>
    <mergeCell ref="A145:B145"/>
    <mergeCell ref="C145:I145"/>
    <mergeCell ref="J145:O145"/>
    <mergeCell ref="P145:X145"/>
    <mergeCell ref="Y145:AB145"/>
    <mergeCell ref="AC145:AG145"/>
    <mergeCell ref="AH145:AK145"/>
    <mergeCell ref="AP146:AX146"/>
    <mergeCell ref="AL145:AO145"/>
    <mergeCell ref="AP145:AX145"/>
    <mergeCell ref="A146:B146"/>
    <mergeCell ref="C146:I146"/>
    <mergeCell ref="J146:O146"/>
    <mergeCell ref="P146:X146"/>
    <mergeCell ref="Y146:AB146"/>
    <mergeCell ref="AC146:AG146"/>
    <mergeCell ref="AH146:AK146"/>
    <mergeCell ref="AL146:AO146"/>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P151:AX151"/>
    <mergeCell ref="AL150:AO150"/>
    <mergeCell ref="AP150:AX150"/>
    <mergeCell ref="A151:B151"/>
    <mergeCell ref="C151:I151"/>
    <mergeCell ref="J151:O151"/>
    <mergeCell ref="P151:X151"/>
    <mergeCell ref="Y151:AB151"/>
    <mergeCell ref="AC151:AG151"/>
    <mergeCell ref="AH151:AK151"/>
    <mergeCell ref="AL151:AO151"/>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154:B154"/>
    <mergeCell ref="C154:I154"/>
    <mergeCell ref="J154:O154"/>
    <mergeCell ref="P154:X154"/>
    <mergeCell ref="Y154:AB154"/>
    <mergeCell ref="AC154:AG154"/>
    <mergeCell ref="AH154:AK154"/>
    <mergeCell ref="AL154:AO154"/>
    <mergeCell ref="AP154:AX154"/>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9:AK159"/>
    <mergeCell ref="AL159:AO159"/>
    <mergeCell ref="AP159:AX159"/>
    <mergeCell ref="A159:B159"/>
    <mergeCell ref="C159:I159"/>
    <mergeCell ref="J159:O159"/>
    <mergeCell ref="P159:X159"/>
    <mergeCell ref="Y159:AB159"/>
    <mergeCell ref="AC159:AG159"/>
    <mergeCell ref="A162:B162"/>
    <mergeCell ref="C162:I162"/>
    <mergeCell ref="J162:O162"/>
    <mergeCell ref="P162:X162"/>
    <mergeCell ref="Y162:AB162"/>
    <mergeCell ref="AC162:AG162"/>
    <mergeCell ref="AH162:AK162"/>
    <mergeCell ref="AL162:AO162"/>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P162:AX162"/>
    <mergeCell ref="A163:B163"/>
    <mergeCell ref="C163:I163"/>
    <mergeCell ref="J163:O163"/>
    <mergeCell ref="P163:X163"/>
    <mergeCell ref="Y163:AB163"/>
    <mergeCell ref="AC163:AG163"/>
    <mergeCell ref="AH163:AK163"/>
    <mergeCell ref="AL163:AO163"/>
    <mergeCell ref="AP163:AX163"/>
    <mergeCell ref="AP166:AX166"/>
    <mergeCell ref="A167:B167"/>
    <mergeCell ref="C167:I167"/>
    <mergeCell ref="J167:O167"/>
    <mergeCell ref="P167:X167"/>
    <mergeCell ref="Y167:AB167"/>
    <mergeCell ref="AC167:AG167"/>
    <mergeCell ref="AH167:AK167"/>
    <mergeCell ref="AL167:AO167"/>
    <mergeCell ref="AP167:AX167"/>
    <mergeCell ref="AL165:AO165"/>
    <mergeCell ref="AP165:AX165"/>
    <mergeCell ref="A166:B166"/>
    <mergeCell ref="C166:I166"/>
    <mergeCell ref="J166:O166"/>
    <mergeCell ref="P166:X166"/>
    <mergeCell ref="Y166:AB166"/>
    <mergeCell ref="AC166:AG166"/>
    <mergeCell ref="AH166:AK166"/>
    <mergeCell ref="AL166:AO166"/>
    <mergeCell ref="AL169:AO169"/>
    <mergeCell ref="AP169:AX169"/>
    <mergeCell ref="A170:B170"/>
    <mergeCell ref="C170:I170"/>
    <mergeCell ref="J170:O170"/>
    <mergeCell ref="P170:X170"/>
    <mergeCell ref="Y170:AB170"/>
    <mergeCell ref="AC170:AG170"/>
    <mergeCell ref="AH170:AK170"/>
    <mergeCell ref="AL170:AO170"/>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H172:AK172"/>
    <mergeCell ref="AL172:AO172"/>
    <mergeCell ref="AP172:AX172"/>
    <mergeCell ref="A172:B172"/>
    <mergeCell ref="C172:I172"/>
    <mergeCell ref="J172:O172"/>
    <mergeCell ref="P172:X172"/>
    <mergeCell ref="Y172:AB172"/>
    <mergeCell ref="AC172:AG172"/>
    <mergeCell ref="AP170:AX170"/>
    <mergeCell ref="A171:B171"/>
    <mergeCell ref="C171:I171"/>
    <mergeCell ref="J171:O171"/>
    <mergeCell ref="P171:X171"/>
    <mergeCell ref="Y171:AB171"/>
    <mergeCell ref="AC171:AG171"/>
    <mergeCell ref="AH171:AK171"/>
    <mergeCell ref="AL171:AO171"/>
    <mergeCell ref="AP171:AX171"/>
    <mergeCell ref="AL175:AO175"/>
    <mergeCell ref="AP175:AX175"/>
    <mergeCell ref="A176:B176"/>
    <mergeCell ref="C176:I176"/>
    <mergeCell ref="J176:O176"/>
    <mergeCell ref="P176:X176"/>
    <mergeCell ref="Y176:AB176"/>
    <mergeCell ref="AC176:AG176"/>
    <mergeCell ref="AH176:AK176"/>
    <mergeCell ref="AL176:AO176"/>
    <mergeCell ref="A175:B175"/>
    <mergeCell ref="C175:I175"/>
    <mergeCell ref="J175:O175"/>
    <mergeCell ref="P175:X175"/>
    <mergeCell ref="Y175:AB175"/>
    <mergeCell ref="AC175:AG175"/>
    <mergeCell ref="AH175:AK175"/>
    <mergeCell ref="AP176:AX176"/>
    <mergeCell ref="AL180:AO180"/>
    <mergeCell ref="AP180:AX180"/>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183:B183"/>
    <mergeCell ref="C183:I183"/>
    <mergeCell ref="J183:O183"/>
    <mergeCell ref="P183:X183"/>
    <mergeCell ref="Y183:AB183"/>
    <mergeCell ref="AC183:AG183"/>
    <mergeCell ref="AH183:AK183"/>
    <mergeCell ref="AL183:AO183"/>
    <mergeCell ref="AP183:AX183"/>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194:AK194"/>
    <mergeCell ref="AL194:AN194"/>
    <mergeCell ref="P14:V14"/>
    <mergeCell ref="W14:AC14"/>
    <mergeCell ref="AD14:AJ14"/>
    <mergeCell ref="AK14:AQ14"/>
  </mergeCells>
  <phoneticPr fontId="5"/>
  <conditionalFormatting sqref="P15:AQ15 P25:V25 W24">
    <cfRule type="expression" dxfId="1065" priority="1031">
      <formula>IF(RIGHT(TEXT(P15,"0.#"),1)=".",FALSE,TRUE)</formula>
    </cfRule>
    <cfRule type="expression" dxfId="1064" priority="1032">
      <formula>IF(RIGHT(TEXT(P15,"0.#"),1)=".",TRUE,FALSE)</formula>
    </cfRule>
  </conditionalFormatting>
  <conditionalFormatting sqref="P19:AQ19">
    <cfRule type="expression" dxfId="1063" priority="1029">
      <formula>IF(RIGHT(TEXT(P19,"0.#"),1)=".",FALSE,TRUE)</formula>
    </cfRule>
    <cfRule type="expression" dxfId="1062" priority="1030">
      <formula>IF(RIGHT(TEXT(P19,"0.#"),1)=".",TRUE,FALSE)</formula>
    </cfRule>
  </conditionalFormatting>
  <conditionalFormatting sqref="Y111">
    <cfRule type="expression" dxfId="1061" priority="1025">
      <formula>IF(RIGHT(TEXT(Y111,"0.#"),1)=".",FALSE,TRUE)</formula>
    </cfRule>
    <cfRule type="expression" dxfId="1060" priority="1026">
      <formula>IF(RIGHT(TEXT(Y111,"0.#"),1)=".",TRUE,FALSE)</formula>
    </cfRule>
  </conditionalFormatting>
  <conditionalFormatting sqref="AU111">
    <cfRule type="expression" dxfId="1055" priority="1013">
      <formula>IF(RIGHT(TEXT(AU111,"0.#"),1)=".",FALSE,TRUE)</formula>
    </cfRule>
    <cfRule type="expression" dxfId="1054" priority="1014">
      <formula>IF(RIGHT(TEXT(AU111,"0.#"),1)=".",TRUE,FALSE)</formula>
    </cfRule>
  </conditionalFormatting>
  <conditionalFormatting sqref="Y131 Y125 Y118">
    <cfRule type="expression" dxfId="1051" priority="1007">
      <formula>IF(RIGHT(TEXT(Y118,"0.#"),1)=".",FALSE,TRUE)</formula>
    </cfRule>
    <cfRule type="expression" dxfId="1050" priority="1008">
      <formula>IF(RIGHT(TEXT(Y118,"0.#"),1)=".",TRUE,FALSE)</formula>
    </cfRule>
  </conditionalFormatting>
  <conditionalFormatting sqref="AU131 AU125 AU118">
    <cfRule type="expression" dxfId="1049" priority="1001">
      <formula>IF(RIGHT(TEXT(AU118,"0.#"),1)=".",FALSE,TRUE)</formula>
    </cfRule>
    <cfRule type="expression" dxfId="1048" priority="1002">
      <formula>IF(RIGHT(TEXT(AU118,"0.#"),1)=".",TRUE,FALSE)</formula>
    </cfRule>
  </conditionalFormatting>
  <conditionalFormatting sqref="P24">
    <cfRule type="expression" dxfId="1005" priority="939">
      <formula>IF(RIGHT(TEXT(P24,"0.#"),1)=".",FALSE,TRUE)</formula>
    </cfRule>
    <cfRule type="expression" dxfId="1004" priority="940">
      <formula>IF(RIGHT(TEXT(P24,"0.#"),1)=".",TRUE,FALSE)</formula>
    </cfRule>
  </conditionalFormatting>
  <conditionalFormatting sqref="P14:AQ14">
    <cfRule type="expression" dxfId="375" priority="225">
      <formula>IF(RIGHT(TEXT(P14,"0.#"),1)=".",FALSE,TRUE)</formula>
    </cfRule>
    <cfRule type="expression" dxfId="374" priority="226">
      <formula>IF(RIGHT(TEXT(P14,"0.#"),1)=".",TRUE,FALSE)</formula>
    </cfRule>
  </conditionalFormatting>
  <conditionalFormatting sqref="P13:AQ13">
    <cfRule type="expression" dxfId="373" priority="223">
      <formula>IF(RIGHT(TEXT(P13,"0.#"),1)=".",FALSE,TRUE)</formula>
    </cfRule>
    <cfRule type="expression" dxfId="372" priority="224">
      <formula>IF(RIGHT(TEXT(P13,"0.#"),1)=".",TRUE,FALSE)</formula>
    </cfRule>
  </conditionalFormatting>
  <conditionalFormatting sqref="P16:AQ18">
    <cfRule type="expression" dxfId="371" priority="221">
      <formula>IF(RIGHT(TEXT(P16,"0.#"),1)=".",FALSE,TRUE)</formula>
    </cfRule>
    <cfRule type="expression" dxfId="370" priority="222">
      <formula>IF(RIGHT(TEXT(P16,"0.#"),1)=".",TRUE,FALSE)</formula>
    </cfRule>
  </conditionalFormatting>
  <conditionalFormatting sqref="P20:AJ20">
    <cfRule type="expression" dxfId="369" priority="219">
      <formula>IF(RIGHT(TEXT(P20,"0.#"),1)=".",FALSE,TRUE)</formula>
    </cfRule>
    <cfRule type="expression" dxfId="368" priority="220">
      <formula>IF(RIGHT(TEXT(P20,"0.#"),1)=".",TRUE,FALSE)</formula>
    </cfRule>
  </conditionalFormatting>
  <conditionalFormatting sqref="AQ28">
    <cfRule type="expression" dxfId="367" priority="217">
      <formula>IF(RIGHT(TEXT(AQ28,"0.#"),1)=".",FALSE,TRUE)</formula>
    </cfRule>
    <cfRule type="expression" dxfId="366" priority="218">
      <formula>IF(RIGHT(TEXT(AQ28,"0.#"),1)=".",TRUE,FALSE)</formula>
    </cfRule>
  </conditionalFormatting>
  <conditionalFormatting sqref="AQ29">
    <cfRule type="expression" dxfId="365" priority="215">
      <formula>IF(RIGHT(TEXT(AQ29,"0.#"),1)=".",FALSE,TRUE)</formula>
    </cfRule>
    <cfRule type="expression" dxfId="364" priority="216">
      <formula>IF(RIGHT(TEXT(AQ29,"0.#"),1)=".",TRUE,FALSE)</formula>
    </cfRule>
  </conditionalFormatting>
  <conditionalFormatting sqref="AU29">
    <cfRule type="expression" dxfId="363" priority="211">
      <formula>IF(RIGHT(TEXT(AU29,"0.#"),1)=".",FALSE,TRUE)</formula>
    </cfRule>
    <cfRule type="expression" dxfId="362" priority="212">
      <formula>IF(RIGHT(TEXT(AU29,"0.#"),1)=".",TRUE,FALSE)</formula>
    </cfRule>
  </conditionalFormatting>
  <conditionalFormatting sqref="AU28">
    <cfRule type="expression" dxfId="361" priority="213">
      <formula>IF(RIGHT(TEXT(AU28,"0.#"),1)=".",FALSE,TRUE)</formula>
    </cfRule>
    <cfRule type="expression" dxfId="360" priority="214">
      <formula>IF(RIGHT(TEXT(AU28,"0.#"),1)=".",TRUE,FALSE)</formula>
    </cfRule>
  </conditionalFormatting>
  <conditionalFormatting sqref="AE28">
    <cfRule type="expression" dxfId="359" priority="209">
      <formula>IF(RIGHT(TEXT(AE28,"0.#"),1)=".",FALSE,TRUE)</formula>
    </cfRule>
    <cfRule type="expression" dxfId="358" priority="210">
      <formula>IF(RIGHT(TEXT(AE28,"0.#"),1)=".",TRUE,FALSE)</formula>
    </cfRule>
  </conditionalFormatting>
  <conditionalFormatting sqref="AE29">
    <cfRule type="expression" dxfId="357" priority="207">
      <formula>IF(RIGHT(TEXT(AE29,"0.#"),1)=".",FALSE,TRUE)</formula>
    </cfRule>
    <cfRule type="expression" dxfId="356" priority="208">
      <formula>IF(RIGHT(TEXT(AE29,"0.#"),1)=".",TRUE,FALSE)</formula>
    </cfRule>
  </conditionalFormatting>
  <conditionalFormatting sqref="AI29">
    <cfRule type="expression" dxfId="355" priority="205">
      <formula>IF(RIGHT(TEXT(AI29,"0.#"),1)=".",FALSE,TRUE)</formula>
    </cfRule>
    <cfRule type="expression" dxfId="354" priority="206">
      <formula>IF(RIGHT(TEXT(AI29,"0.#"),1)=".",TRUE,FALSE)</formula>
    </cfRule>
  </conditionalFormatting>
  <conditionalFormatting sqref="AI28">
    <cfRule type="expression" dxfId="353" priority="203">
      <formula>IF(RIGHT(TEXT(AI28,"0.#"),1)=".",FALSE,TRUE)</formula>
    </cfRule>
    <cfRule type="expression" dxfId="352" priority="204">
      <formula>IF(RIGHT(TEXT(AI28,"0.#"),1)=".",TRUE,FALSE)</formula>
    </cfRule>
  </conditionalFormatting>
  <conditionalFormatting sqref="AM28">
    <cfRule type="expression" dxfId="351" priority="201">
      <formula>IF(RIGHT(TEXT(AM28,"0.#"),1)=".",FALSE,TRUE)</formula>
    </cfRule>
    <cfRule type="expression" dxfId="350" priority="202">
      <formula>IF(RIGHT(TEXT(AM28,"0.#"),1)=".",TRUE,FALSE)</formula>
    </cfRule>
  </conditionalFormatting>
  <conditionalFormatting sqref="AM29">
    <cfRule type="expression" dxfId="349" priority="199">
      <formula>IF(RIGHT(TEXT(AM29,"0.#"),1)=".",FALSE,TRUE)</formula>
    </cfRule>
    <cfRule type="expression" dxfId="348" priority="200">
      <formula>IF(RIGHT(TEXT(AM29,"0.#"),1)=".",TRUE,FALSE)</formula>
    </cfRule>
  </conditionalFormatting>
  <conditionalFormatting sqref="AM31">
    <cfRule type="expression" dxfId="347" priority="193">
      <formula>IF(RIGHT(TEXT(AM31,"0.#"),1)=".",FALSE,TRUE)</formula>
    </cfRule>
    <cfRule type="expression" dxfId="346" priority="194">
      <formula>IF(RIGHT(TEXT(AM31,"0.#"),1)=".",TRUE,FALSE)</formula>
    </cfRule>
  </conditionalFormatting>
  <conditionalFormatting sqref="AE32 AM32">
    <cfRule type="expression" dxfId="345" priority="191">
      <formula>IF(RIGHT(TEXT(AE32,"0.#"),1)=".",FALSE,TRUE)</formula>
    </cfRule>
    <cfRule type="expression" dxfId="344" priority="192">
      <formula>IF(RIGHT(TEXT(AE32,"0.#"),1)=".",TRUE,FALSE)</formula>
    </cfRule>
  </conditionalFormatting>
  <conditionalFormatting sqref="AI32">
    <cfRule type="expression" dxfId="343" priority="189">
      <formula>IF(RIGHT(TEXT(AI32,"0.#"),1)=".",FALSE,TRUE)</formula>
    </cfRule>
    <cfRule type="expression" dxfId="342" priority="190">
      <formula>IF(RIGHT(TEXT(AI32,"0.#"),1)=".",TRUE,FALSE)</formula>
    </cfRule>
  </conditionalFormatting>
  <conditionalFormatting sqref="AQ32">
    <cfRule type="expression" dxfId="341" priority="187">
      <formula>IF(RIGHT(TEXT(AQ32,"0.#"),1)=".",FALSE,TRUE)</formula>
    </cfRule>
    <cfRule type="expression" dxfId="340" priority="188">
      <formula>IF(RIGHT(TEXT(AQ32,"0.#"),1)=".",TRUE,FALSE)</formula>
    </cfRule>
  </conditionalFormatting>
  <conditionalFormatting sqref="AE31 AQ31">
    <cfRule type="expression" dxfId="339" priority="197">
      <formula>IF(RIGHT(TEXT(AE31,"0.#"),1)=".",FALSE,TRUE)</formula>
    </cfRule>
    <cfRule type="expression" dxfId="338" priority="198">
      <formula>IF(RIGHT(TEXT(AE31,"0.#"),1)=".",TRUE,FALSE)</formula>
    </cfRule>
  </conditionalFormatting>
  <conditionalFormatting sqref="AI31">
    <cfRule type="expression" dxfId="337" priority="195">
      <formula>IF(RIGHT(TEXT(AI31,"0.#"),1)=".",FALSE,TRUE)</formula>
    </cfRule>
    <cfRule type="expression" dxfId="336" priority="196">
      <formula>IF(RIGHT(TEXT(AI31,"0.#"),1)=".",TRUE,FALSE)</formula>
    </cfRule>
  </conditionalFormatting>
  <conditionalFormatting sqref="AQ35:AQ36">
    <cfRule type="expression" dxfId="335" priority="185">
      <formula>IF(RIGHT(TEXT(AQ35,"0.#"),1)=".",FALSE,TRUE)</formula>
    </cfRule>
    <cfRule type="expression" dxfId="334" priority="186">
      <formula>IF(RIGHT(TEXT(AQ35,"0.#"),1)=".",TRUE,FALSE)</formula>
    </cfRule>
  </conditionalFormatting>
  <conditionalFormatting sqref="AU35:AU36">
    <cfRule type="expression" dxfId="333" priority="183">
      <formula>IF(RIGHT(TEXT(AU35,"0.#"),1)=".",FALSE,TRUE)</formula>
    </cfRule>
    <cfRule type="expression" dxfId="332" priority="184">
      <formula>IF(RIGHT(TEXT(AU35,"0.#"),1)=".",TRUE,FALSE)</formula>
    </cfRule>
  </conditionalFormatting>
  <conditionalFormatting sqref="AE35">
    <cfRule type="expression" dxfId="331" priority="181">
      <formula>IF(RIGHT(TEXT(AE35,"0.#"),1)=".",FALSE,TRUE)</formula>
    </cfRule>
    <cfRule type="expression" dxfId="330" priority="182">
      <formula>IF(RIGHT(TEXT(AE35,"0.#"),1)=".",TRUE,FALSE)</formula>
    </cfRule>
  </conditionalFormatting>
  <conditionalFormatting sqref="AE36">
    <cfRule type="expression" dxfId="329" priority="179">
      <formula>IF(RIGHT(TEXT(AE36,"0.#"),1)=".",FALSE,TRUE)</formula>
    </cfRule>
    <cfRule type="expression" dxfId="328" priority="180">
      <formula>IF(RIGHT(TEXT(AE36,"0.#"),1)=".",TRUE,FALSE)</formula>
    </cfRule>
  </conditionalFormatting>
  <conditionalFormatting sqref="AI36">
    <cfRule type="expression" dxfId="327" priority="177">
      <formula>IF(RIGHT(TEXT(AI36,"0.#"),1)=".",FALSE,TRUE)</formula>
    </cfRule>
    <cfRule type="expression" dxfId="326" priority="178">
      <formula>IF(RIGHT(TEXT(AI36,"0.#"),1)=".",TRUE,FALSE)</formula>
    </cfRule>
  </conditionalFormatting>
  <conditionalFormatting sqref="AI35">
    <cfRule type="expression" dxfId="325" priority="175">
      <formula>IF(RIGHT(TEXT(AI35,"0.#"),1)=".",FALSE,TRUE)</formula>
    </cfRule>
    <cfRule type="expression" dxfId="324" priority="176">
      <formula>IF(RIGHT(TEXT(AI35,"0.#"),1)=".",TRUE,FALSE)</formula>
    </cfRule>
  </conditionalFormatting>
  <conditionalFormatting sqref="AM35">
    <cfRule type="expression" dxfId="323" priority="173">
      <formula>IF(RIGHT(TEXT(AM35,"0.#"),1)=".",FALSE,TRUE)</formula>
    </cfRule>
    <cfRule type="expression" dxfId="322" priority="174">
      <formula>IF(RIGHT(TEXT(AM35,"0.#"),1)=".",TRUE,FALSE)</formula>
    </cfRule>
  </conditionalFormatting>
  <conditionalFormatting sqref="AM36">
    <cfRule type="expression" dxfId="321" priority="171">
      <formula>IF(RIGHT(TEXT(AM36,"0.#"),1)=".",FALSE,TRUE)</formula>
    </cfRule>
    <cfRule type="expression" dxfId="320" priority="172">
      <formula>IF(RIGHT(TEXT(AM36,"0.#"),1)=".",TRUE,FALSE)</formula>
    </cfRule>
  </conditionalFormatting>
  <conditionalFormatting sqref="AQ37">
    <cfRule type="expression" dxfId="319" priority="169">
      <formula>IF(RIGHT(TEXT(AQ37,"0.#"),1)=".",FALSE,TRUE)</formula>
    </cfRule>
    <cfRule type="expression" dxfId="318" priority="170">
      <formula>IF(RIGHT(TEXT(AQ37,"0.#"),1)=".",TRUE,FALSE)</formula>
    </cfRule>
  </conditionalFormatting>
  <conditionalFormatting sqref="AU37">
    <cfRule type="expression" dxfId="317" priority="167">
      <formula>IF(RIGHT(TEXT(AU37,"0.#"),1)=".",FALSE,TRUE)</formula>
    </cfRule>
    <cfRule type="expression" dxfId="316" priority="168">
      <formula>IF(RIGHT(TEXT(AU37,"0.#"),1)=".",TRUE,FALSE)</formula>
    </cfRule>
  </conditionalFormatting>
  <conditionalFormatting sqref="AM37">
    <cfRule type="expression" dxfId="315" priority="161">
      <formula>IF(RIGHT(TEXT(AM37,"0.#"),1)=".",FALSE,TRUE)</formula>
    </cfRule>
    <cfRule type="expression" dxfId="314" priority="162">
      <formula>IF(RIGHT(TEXT(AM37,"0.#"),1)=".",TRUE,FALSE)</formula>
    </cfRule>
  </conditionalFormatting>
  <conditionalFormatting sqref="AE37">
    <cfRule type="expression" dxfId="313" priority="165">
      <formula>IF(RIGHT(TEXT(AE37,"0.#"),1)=".",FALSE,TRUE)</formula>
    </cfRule>
    <cfRule type="expression" dxfId="312" priority="166">
      <formula>IF(RIGHT(TEXT(AE37,"0.#"),1)=".",TRUE,FALSE)</formula>
    </cfRule>
  </conditionalFormatting>
  <conditionalFormatting sqref="AI37">
    <cfRule type="expression" dxfId="311" priority="163">
      <formula>IF(RIGHT(TEXT(AI37,"0.#"),1)=".",FALSE,TRUE)</formula>
    </cfRule>
    <cfRule type="expression" dxfId="310" priority="164">
      <formula>IF(RIGHT(TEXT(AI37,"0.#"),1)=".",TRUE,FALSE)</formula>
    </cfRule>
  </conditionalFormatting>
  <conditionalFormatting sqref="Y108">
    <cfRule type="expression" dxfId="309" priority="159">
      <formula>IF(RIGHT(TEXT(Y108,"0.#"),1)=".",FALSE,TRUE)</formula>
    </cfRule>
    <cfRule type="expression" dxfId="308" priority="160">
      <formula>IF(RIGHT(TEXT(Y108,"0.#"),1)=".",TRUE,FALSE)</formula>
    </cfRule>
  </conditionalFormatting>
  <conditionalFormatting sqref="Y109:Y110 Y107">
    <cfRule type="expression" dxfId="307" priority="157">
      <formula>IF(RIGHT(TEXT(Y107,"0.#"),1)=".",FALSE,TRUE)</formula>
    </cfRule>
    <cfRule type="expression" dxfId="306" priority="158">
      <formula>IF(RIGHT(TEXT(Y107,"0.#"),1)=".",TRUE,FALSE)</formula>
    </cfRule>
  </conditionalFormatting>
  <conditionalFormatting sqref="AU108">
    <cfRule type="expression" dxfId="305" priority="155">
      <formula>IF(RIGHT(TEXT(AU108,"0.#"),1)=".",FALSE,TRUE)</formula>
    </cfRule>
    <cfRule type="expression" dxfId="304" priority="156">
      <formula>IF(RIGHT(TEXT(AU108,"0.#"),1)=".",TRUE,FALSE)</formula>
    </cfRule>
  </conditionalFormatting>
  <conditionalFormatting sqref="AU109:AU110 AU107">
    <cfRule type="expression" dxfId="303" priority="153">
      <formula>IF(RIGHT(TEXT(AU107,"0.#"),1)=".",FALSE,TRUE)</formula>
    </cfRule>
    <cfRule type="expression" dxfId="302" priority="154">
      <formula>IF(RIGHT(TEXT(AU107,"0.#"),1)=".",TRUE,FALSE)</formula>
    </cfRule>
  </conditionalFormatting>
  <conditionalFormatting sqref="Y115">
    <cfRule type="expression" dxfId="301" priority="151">
      <formula>IF(RIGHT(TEXT(Y115,"0.#"),1)=".",FALSE,TRUE)</formula>
    </cfRule>
    <cfRule type="expression" dxfId="300" priority="152">
      <formula>IF(RIGHT(TEXT(Y115,"0.#"),1)=".",TRUE,FALSE)</formula>
    </cfRule>
  </conditionalFormatting>
  <conditionalFormatting sqref="Y116:Y117 Y114">
    <cfRule type="expression" dxfId="299" priority="149">
      <formula>IF(RIGHT(TEXT(Y114,"0.#"),1)=".",FALSE,TRUE)</formula>
    </cfRule>
    <cfRule type="expression" dxfId="298" priority="150">
      <formula>IF(RIGHT(TEXT(Y114,"0.#"),1)=".",TRUE,FALSE)</formula>
    </cfRule>
  </conditionalFormatting>
  <conditionalFormatting sqref="AU115">
    <cfRule type="expression" dxfId="297" priority="147">
      <formula>IF(RIGHT(TEXT(AU115,"0.#"),1)=".",FALSE,TRUE)</formula>
    </cfRule>
    <cfRule type="expression" dxfId="296" priority="148">
      <formula>IF(RIGHT(TEXT(AU115,"0.#"),1)=".",TRUE,FALSE)</formula>
    </cfRule>
  </conditionalFormatting>
  <conditionalFormatting sqref="AU116:AU117 AU114">
    <cfRule type="expression" dxfId="295" priority="145">
      <formula>IF(RIGHT(TEXT(AU114,"0.#"),1)=".",FALSE,TRUE)</formula>
    </cfRule>
    <cfRule type="expression" dxfId="294" priority="146">
      <formula>IF(RIGHT(TEXT(AU114,"0.#"),1)=".",TRUE,FALSE)</formula>
    </cfRule>
  </conditionalFormatting>
  <conditionalFormatting sqref="Y123:Y124">
    <cfRule type="expression" dxfId="293" priority="143">
      <formula>IF(RIGHT(TEXT(Y123,"0.#"),1)=".",FALSE,TRUE)</formula>
    </cfRule>
    <cfRule type="expression" dxfId="292" priority="144">
      <formula>IF(RIGHT(TEXT(Y123,"0.#"),1)=".",TRUE,FALSE)</formula>
    </cfRule>
  </conditionalFormatting>
  <conditionalFormatting sqref="Y121">
    <cfRule type="expression" dxfId="291" priority="139">
      <formula>IF(RIGHT(TEXT(Y121,"0.#"),1)=".",FALSE,TRUE)</formula>
    </cfRule>
    <cfRule type="expression" dxfId="290" priority="140">
      <formula>IF(RIGHT(TEXT(Y121,"0.#"),1)=".",TRUE,FALSE)</formula>
    </cfRule>
  </conditionalFormatting>
  <conditionalFormatting sqref="Y122">
    <cfRule type="expression" dxfId="289" priority="141">
      <formula>IF(RIGHT(TEXT(Y122,"0.#"),1)=".",FALSE,TRUE)</formula>
    </cfRule>
    <cfRule type="expression" dxfId="288" priority="142">
      <formula>IF(RIGHT(TEXT(Y122,"0.#"),1)=".",TRUE,FALSE)</formula>
    </cfRule>
  </conditionalFormatting>
  <conditionalFormatting sqref="AU122">
    <cfRule type="expression" dxfId="287" priority="137">
      <formula>IF(RIGHT(TEXT(AU122,"0.#"),1)=".",FALSE,TRUE)</formula>
    </cfRule>
    <cfRule type="expression" dxfId="286" priority="138">
      <formula>IF(RIGHT(TEXT(AU122,"0.#"),1)=".",TRUE,FALSE)</formula>
    </cfRule>
  </conditionalFormatting>
  <conditionalFormatting sqref="AU123:AU124 AU121">
    <cfRule type="expression" dxfId="285" priority="135">
      <formula>IF(RIGHT(TEXT(AU121,"0.#"),1)=".",FALSE,TRUE)</formula>
    </cfRule>
    <cfRule type="expression" dxfId="284" priority="136">
      <formula>IF(RIGHT(TEXT(AU121,"0.#"),1)=".",TRUE,FALSE)</formula>
    </cfRule>
  </conditionalFormatting>
  <conditionalFormatting sqref="AU130">
    <cfRule type="expression" dxfId="283" priority="133">
      <formula>IF(RIGHT(TEXT(AU130,"0.#"),1)=".",FALSE,TRUE)</formula>
    </cfRule>
    <cfRule type="expression" dxfId="282" priority="134">
      <formula>IF(RIGHT(TEXT(AU130,"0.#"),1)=".",TRUE,FALSE)</formula>
    </cfRule>
  </conditionalFormatting>
  <conditionalFormatting sqref="Y130">
    <cfRule type="expression" dxfId="281" priority="129">
      <formula>IF(RIGHT(TEXT(Y130,"0.#"),1)=".",FALSE,TRUE)</formula>
    </cfRule>
    <cfRule type="expression" dxfId="280" priority="130">
      <formula>IF(RIGHT(TEXT(Y130,"0.#"),1)=".",TRUE,FALSE)</formula>
    </cfRule>
  </conditionalFormatting>
  <conditionalFormatting sqref="Y129">
    <cfRule type="expression" dxfId="279" priority="131">
      <formula>IF(RIGHT(TEXT(Y129,"0.#"),1)=".",FALSE,TRUE)</formula>
    </cfRule>
    <cfRule type="expression" dxfId="278" priority="132">
      <formula>IF(RIGHT(TEXT(Y129,"0.#"),1)=".",TRUE,FALSE)</formula>
    </cfRule>
  </conditionalFormatting>
  <conditionalFormatting sqref="Y128">
    <cfRule type="expression" dxfId="277" priority="127">
      <formula>IF(RIGHT(TEXT(Y128,"0.#"),1)=".",FALSE,TRUE)</formula>
    </cfRule>
    <cfRule type="expression" dxfId="276" priority="128">
      <formula>IF(RIGHT(TEXT(Y128,"0.#"),1)=".",TRUE,FALSE)</formula>
    </cfRule>
  </conditionalFormatting>
  <conditionalFormatting sqref="AU129">
    <cfRule type="expression" dxfId="275" priority="125">
      <formula>IF(RIGHT(TEXT(AU129,"0.#"),1)=".",FALSE,TRUE)</formula>
    </cfRule>
    <cfRule type="expression" dxfId="274" priority="126">
      <formula>IF(RIGHT(TEXT(AU129,"0.#"),1)=".",TRUE,FALSE)</formula>
    </cfRule>
  </conditionalFormatting>
  <conditionalFormatting sqref="AU128">
    <cfRule type="expression" dxfId="273" priority="123">
      <formula>IF(RIGHT(TEXT(AU128,"0.#"),1)=".",FALSE,TRUE)</formula>
    </cfRule>
    <cfRule type="expression" dxfId="272" priority="124">
      <formula>IF(RIGHT(TEXT(AU128,"0.#"),1)=".",TRUE,FALSE)</formula>
    </cfRule>
  </conditionalFormatting>
  <conditionalFormatting sqref="AL138:AO138">
    <cfRule type="expression" dxfId="271" priority="119">
      <formula>IF(AND(AL138&gt;=0, RIGHT(TEXT(AL138,"0.#"),1)&lt;&gt;"."),TRUE,FALSE)</formula>
    </cfRule>
    <cfRule type="expression" dxfId="270" priority="120">
      <formula>IF(AND(AL138&gt;=0, RIGHT(TEXT(AL138,"0.#"),1)="."),TRUE,FALSE)</formula>
    </cfRule>
    <cfRule type="expression" dxfId="269" priority="121">
      <formula>IF(AND(AL138&lt;0, RIGHT(TEXT(AL138,"0.#"),1)&lt;&gt;"."),TRUE,FALSE)</formula>
    </cfRule>
    <cfRule type="expression" dxfId="268" priority="122">
      <formula>IF(AND(AL138&lt;0, RIGHT(TEXT(AL138,"0.#"),1)="."),TRUE,FALSE)</formula>
    </cfRule>
  </conditionalFormatting>
  <conditionalFormatting sqref="Y138">
    <cfRule type="expression" dxfId="267" priority="117">
      <formula>IF(RIGHT(TEXT(Y138,"0.#"),1)=".",FALSE,TRUE)</formula>
    </cfRule>
    <cfRule type="expression" dxfId="266" priority="118">
      <formula>IF(RIGHT(TEXT(Y138,"0.#"),1)=".",TRUE,FALSE)</formula>
    </cfRule>
  </conditionalFormatting>
  <conditionalFormatting sqref="AL139:AO139">
    <cfRule type="expression" dxfId="265" priority="113">
      <formula>IF(AND(AL139&gt;=0, RIGHT(TEXT(AL139,"0.#"),1)&lt;&gt;"."),TRUE,FALSE)</formula>
    </cfRule>
    <cfRule type="expression" dxfId="264" priority="114">
      <formula>IF(AND(AL139&gt;=0, RIGHT(TEXT(AL139,"0.#"),1)="."),TRUE,FALSE)</formula>
    </cfRule>
    <cfRule type="expression" dxfId="263" priority="115">
      <formula>IF(AND(AL139&lt;0, RIGHT(TEXT(AL139,"0.#"),1)&lt;&gt;"."),TRUE,FALSE)</formula>
    </cfRule>
    <cfRule type="expression" dxfId="262" priority="116">
      <formula>IF(AND(AL139&lt;0, RIGHT(TEXT(AL139,"0.#"),1)="."),TRUE,FALSE)</formula>
    </cfRule>
  </conditionalFormatting>
  <conditionalFormatting sqref="Y139">
    <cfRule type="expression" dxfId="261" priority="111">
      <formula>IF(RIGHT(TEXT(Y139,"0.#"),1)=".",FALSE,TRUE)</formula>
    </cfRule>
    <cfRule type="expression" dxfId="260" priority="112">
      <formula>IF(RIGHT(TEXT(Y139,"0.#"),1)=".",TRUE,FALSE)</formula>
    </cfRule>
  </conditionalFormatting>
  <conditionalFormatting sqref="Y140">
    <cfRule type="expression" dxfId="259" priority="109">
      <formula>IF(RIGHT(TEXT(Y140,"0.#"),1)=".",FALSE,TRUE)</formula>
    </cfRule>
    <cfRule type="expression" dxfId="258" priority="110">
      <formula>IF(RIGHT(TEXT(Y140,"0.#"),1)=".",TRUE,FALSE)</formula>
    </cfRule>
  </conditionalFormatting>
  <conditionalFormatting sqref="AL140:AO140">
    <cfRule type="expression" dxfId="257" priority="105">
      <formula>IF(AND(AL140&gt;=0, RIGHT(TEXT(AL140,"0.#"),1)&lt;&gt;"."),TRUE,FALSE)</formula>
    </cfRule>
    <cfRule type="expression" dxfId="256" priority="106">
      <formula>IF(AND(AL140&gt;=0, RIGHT(TEXT(AL140,"0.#"),1)="."),TRUE,FALSE)</formula>
    </cfRule>
    <cfRule type="expression" dxfId="255" priority="107">
      <formula>IF(AND(AL140&lt;0, RIGHT(TEXT(AL140,"0.#"),1)&lt;&gt;"."),TRUE,FALSE)</formula>
    </cfRule>
    <cfRule type="expression" dxfId="254" priority="108">
      <formula>IF(AND(AL140&lt;0, RIGHT(TEXT(AL140,"0.#"),1)="."),TRUE,FALSE)</formula>
    </cfRule>
  </conditionalFormatting>
  <conditionalFormatting sqref="AL141:AO141">
    <cfRule type="expression" dxfId="253" priority="101">
      <formula>IF(AND(AL141&gt;=0, RIGHT(TEXT(AL141,"0.#"),1)&lt;&gt;"."),TRUE,FALSE)</formula>
    </cfRule>
    <cfRule type="expression" dxfId="252" priority="102">
      <formula>IF(AND(AL141&gt;=0, RIGHT(TEXT(AL141,"0.#"),1)="."),TRUE,FALSE)</formula>
    </cfRule>
    <cfRule type="expression" dxfId="251" priority="103">
      <formula>IF(AND(AL141&lt;0, RIGHT(TEXT(AL141,"0.#"),1)&lt;&gt;"."),TRUE,FALSE)</formula>
    </cfRule>
    <cfRule type="expression" dxfId="250" priority="104">
      <formula>IF(AND(AL141&lt;0, RIGHT(TEXT(AL141,"0.#"),1)="."),TRUE,FALSE)</formula>
    </cfRule>
  </conditionalFormatting>
  <conditionalFormatting sqref="Y141">
    <cfRule type="expression" dxfId="249" priority="99">
      <formula>IF(RIGHT(TEXT(Y141,"0.#"),1)=".",FALSE,TRUE)</formula>
    </cfRule>
    <cfRule type="expression" dxfId="248" priority="100">
      <formula>IF(RIGHT(TEXT(Y141,"0.#"),1)=".",TRUE,FALSE)</formula>
    </cfRule>
  </conditionalFormatting>
  <conditionalFormatting sqref="AL142:AO142">
    <cfRule type="expression" dxfId="247" priority="95">
      <formula>IF(AND(AL142&gt;=0, RIGHT(TEXT(AL142,"0.#"),1)&lt;&gt;"."),TRUE,FALSE)</formula>
    </cfRule>
    <cfRule type="expression" dxfId="246" priority="96">
      <formula>IF(AND(AL142&gt;=0, RIGHT(TEXT(AL142,"0.#"),1)="."),TRUE,FALSE)</formula>
    </cfRule>
    <cfRule type="expression" dxfId="245" priority="97">
      <formula>IF(AND(AL142&lt;0, RIGHT(TEXT(AL142,"0.#"),1)&lt;&gt;"."),TRUE,FALSE)</formula>
    </cfRule>
    <cfRule type="expression" dxfId="244" priority="98">
      <formula>IF(AND(AL142&lt;0, RIGHT(TEXT(AL142,"0.#"),1)="."),TRUE,FALSE)</formula>
    </cfRule>
  </conditionalFormatting>
  <conditionalFormatting sqref="Y142">
    <cfRule type="expression" dxfId="243" priority="93">
      <formula>IF(RIGHT(TEXT(Y142,"0.#"),1)=".",FALSE,TRUE)</formula>
    </cfRule>
    <cfRule type="expression" dxfId="242" priority="94">
      <formula>IF(RIGHT(TEXT(Y142,"0.#"),1)=".",TRUE,FALSE)</formula>
    </cfRule>
  </conditionalFormatting>
  <conditionalFormatting sqref="Y146">
    <cfRule type="expression" dxfId="241" priority="87">
      <formula>IF(RIGHT(TEXT(Y146,"0.#"),1)=".",FALSE,TRUE)</formula>
    </cfRule>
    <cfRule type="expression" dxfId="240" priority="88">
      <formula>IF(RIGHT(TEXT(Y146,"0.#"),1)=".",TRUE,FALSE)</formula>
    </cfRule>
  </conditionalFormatting>
  <conditionalFormatting sqref="AL146:AO146">
    <cfRule type="expression" dxfId="239" priority="89">
      <formula>IF(AND(AL146&gt;=0, RIGHT(TEXT(AL146,"0.#"),1)&lt;&gt;"."),TRUE,FALSE)</formula>
    </cfRule>
    <cfRule type="expression" dxfId="238" priority="90">
      <formula>IF(AND(AL146&gt;=0, RIGHT(TEXT(AL146,"0.#"),1)="."),TRUE,FALSE)</formula>
    </cfRule>
    <cfRule type="expression" dxfId="237" priority="91">
      <formula>IF(AND(AL146&lt;0, RIGHT(TEXT(AL146,"0.#"),1)&lt;&gt;"."),TRUE,FALSE)</formula>
    </cfRule>
    <cfRule type="expression" dxfId="236" priority="92">
      <formula>IF(AND(AL146&lt;0, RIGHT(TEXT(AL146,"0.#"),1)="."),TRUE,FALSE)</formula>
    </cfRule>
  </conditionalFormatting>
  <conditionalFormatting sqref="Y150:Y151">
    <cfRule type="expression" dxfId="235" priority="81">
      <formula>IF(RIGHT(TEXT(Y150,"0.#"),1)=".",FALSE,TRUE)</formula>
    </cfRule>
    <cfRule type="expression" dxfId="234" priority="82">
      <formula>IF(RIGHT(TEXT(Y150,"0.#"),1)=".",TRUE,FALSE)</formula>
    </cfRule>
  </conditionalFormatting>
  <conditionalFormatting sqref="AL150:AO151">
    <cfRule type="expression" dxfId="233" priority="83">
      <formula>IF(AND(AL150&gt;=0, RIGHT(TEXT(AL150,"0.#"),1)&lt;&gt;"."),TRUE,FALSE)</formula>
    </cfRule>
    <cfRule type="expression" dxfId="232" priority="84">
      <formula>IF(AND(AL150&gt;=0, RIGHT(TEXT(AL150,"0.#"),1)="."),TRUE,FALSE)</formula>
    </cfRule>
    <cfRule type="expression" dxfId="231" priority="85">
      <formula>IF(AND(AL150&lt;0, RIGHT(TEXT(AL150,"0.#"),1)&lt;&gt;"."),TRUE,FALSE)</formula>
    </cfRule>
    <cfRule type="expression" dxfId="230" priority="86">
      <formula>IF(AND(AL150&lt;0, RIGHT(TEXT(AL150,"0.#"),1)="."),TRUE,FALSE)</formula>
    </cfRule>
  </conditionalFormatting>
  <conditionalFormatting sqref="Y155">
    <cfRule type="expression" dxfId="229" priority="75">
      <formula>IF(RIGHT(TEXT(Y155,"0.#"),1)=".",FALSE,TRUE)</formula>
    </cfRule>
    <cfRule type="expression" dxfId="228" priority="76">
      <formula>IF(RIGHT(TEXT(Y155,"0.#"),1)=".",TRUE,FALSE)</formula>
    </cfRule>
  </conditionalFormatting>
  <conditionalFormatting sqref="AL155:AO159">
    <cfRule type="expression" dxfId="227" priority="77">
      <formula>IF(AND(AL155&gt;=0, RIGHT(TEXT(AL155,"0.#"),1)&lt;&gt;"."),TRUE,FALSE)</formula>
    </cfRule>
    <cfRule type="expression" dxfId="226" priority="78">
      <formula>IF(AND(AL155&gt;=0, RIGHT(TEXT(AL155,"0.#"),1)="."),TRUE,FALSE)</formula>
    </cfRule>
    <cfRule type="expression" dxfId="225" priority="79">
      <formula>IF(AND(AL155&lt;0, RIGHT(TEXT(AL155,"0.#"),1)&lt;&gt;"."),TRUE,FALSE)</formula>
    </cfRule>
    <cfRule type="expression" dxfId="224" priority="80">
      <formula>IF(AND(AL155&lt;0, RIGHT(TEXT(AL155,"0.#"),1)="."),TRUE,FALSE)</formula>
    </cfRule>
  </conditionalFormatting>
  <conditionalFormatting sqref="Y156">
    <cfRule type="expression" dxfId="223" priority="73">
      <formula>IF(RIGHT(TEXT(Y156,"0.#"),1)=".",FALSE,TRUE)</formula>
    </cfRule>
    <cfRule type="expression" dxfId="222" priority="74">
      <formula>IF(RIGHT(TEXT(Y156,"0.#"),1)=".",TRUE,FALSE)</formula>
    </cfRule>
  </conditionalFormatting>
  <conditionalFormatting sqref="Y157">
    <cfRule type="expression" dxfId="221" priority="71">
      <formula>IF(RIGHT(TEXT(Y157,"0.#"),1)=".",FALSE,TRUE)</formula>
    </cfRule>
    <cfRule type="expression" dxfId="220" priority="72">
      <formula>IF(RIGHT(TEXT(Y157,"0.#"),1)=".",TRUE,FALSE)</formula>
    </cfRule>
  </conditionalFormatting>
  <conditionalFormatting sqref="Y158">
    <cfRule type="expression" dxfId="219" priority="69">
      <formula>IF(RIGHT(TEXT(Y158,"0.#"),1)=".",FALSE,TRUE)</formula>
    </cfRule>
    <cfRule type="expression" dxfId="218" priority="70">
      <formula>IF(RIGHT(TEXT(Y158,"0.#"),1)=".",TRUE,FALSE)</formula>
    </cfRule>
  </conditionalFormatting>
  <conditionalFormatting sqref="Y159">
    <cfRule type="expression" dxfId="217" priority="67">
      <formula>IF(RIGHT(TEXT(Y159,"0.#"),1)=".",FALSE,TRUE)</formula>
    </cfRule>
    <cfRule type="expression" dxfId="216" priority="68">
      <formula>IF(RIGHT(TEXT(Y159,"0.#"),1)=".",TRUE,FALSE)</formula>
    </cfRule>
  </conditionalFormatting>
  <conditionalFormatting sqref="Y163">
    <cfRule type="expression" dxfId="215" priority="61">
      <formula>IF(RIGHT(TEXT(Y163,"0.#"),1)=".",FALSE,TRUE)</formula>
    </cfRule>
    <cfRule type="expression" dxfId="214" priority="62">
      <formula>IF(RIGHT(TEXT(Y163,"0.#"),1)=".",TRUE,FALSE)</formula>
    </cfRule>
  </conditionalFormatting>
  <conditionalFormatting sqref="AL163:AO165 AL168:AO172">
    <cfRule type="expression" dxfId="213" priority="63">
      <formula>IF(AND(AL163&gt;=0, RIGHT(TEXT(AL163,"0.#"),1)&lt;&gt;"."),TRUE,FALSE)</formula>
    </cfRule>
    <cfRule type="expression" dxfId="212" priority="64">
      <formula>IF(AND(AL163&gt;=0, RIGHT(TEXT(AL163,"0.#"),1)="."),TRUE,FALSE)</formula>
    </cfRule>
    <cfRule type="expression" dxfId="211" priority="65">
      <formula>IF(AND(AL163&lt;0, RIGHT(TEXT(AL163,"0.#"),1)&lt;&gt;"."),TRUE,FALSE)</formula>
    </cfRule>
    <cfRule type="expression" dxfId="210" priority="66">
      <formula>IF(AND(AL163&lt;0, RIGHT(TEXT(AL163,"0.#"),1)="."),TRUE,FALSE)</formula>
    </cfRule>
  </conditionalFormatting>
  <conditionalFormatting sqref="Y164">
    <cfRule type="expression" dxfId="209" priority="59">
      <formula>IF(RIGHT(TEXT(Y164,"0.#"),1)=".",FALSE,TRUE)</formula>
    </cfRule>
    <cfRule type="expression" dxfId="208" priority="60">
      <formula>IF(RIGHT(TEXT(Y164,"0.#"),1)=".",TRUE,FALSE)</formula>
    </cfRule>
  </conditionalFormatting>
  <conditionalFormatting sqref="Y165">
    <cfRule type="expression" dxfId="207" priority="57">
      <formula>IF(RIGHT(TEXT(Y165,"0.#"),1)=".",FALSE,TRUE)</formula>
    </cfRule>
    <cfRule type="expression" dxfId="206" priority="58">
      <formula>IF(RIGHT(TEXT(Y165,"0.#"),1)=".",TRUE,FALSE)</formula>
    </cfRule>
  </conditionalFormatting>
  <conditionalFormatting sqref="Y168">
    <cfRule type="expression" dxfId="205" priority="55">
      <formula>IF(RIGHT(TEXT(Y168,"0.#"),1)=".",FALSE,TRUE)</formula>
    </cfRule>
    <cfRule type="expression" dxfId="204" priority="56">
      <formula>IF(RIGHT(TEXT(Y168,"0.#"),1)=".",TRUE,FALSE)</formula>
    </cfRule>
  </conditionalFormatting>
  <conditionalFormatting sqref="Y169">
    <cfRule type="expression" dxfId="203" priority="53">
      <formula>IF(RIGHT(TEXT(Y169,"0.#"),1)=".",FALSE,TRUE)</formula>
    </cfRule>
    <cfRule type="expression" dxfId="202" priority="54">
      <formula>IF(RIGHT(TEXT(Y169,"0.#"),1)=".",TRUE,FALSE)</formula>
    </cfRule>
  </conditionalFormatting>
  <conditionalFormatting sqref="Y170">
    <cfRule type="expression" dxfId="201" priority="51">
      <formula>IF(RIGHT(TEXT(Y170,"0.#"),1)=".",FALSE,TRUE)</formula>
    </cfRule>
    <cfRule type="expression" dxfId="200" priority="52">
      <formula>IF(RIGHT(TEXT(Y170,"0.#"),1)=".",TRUE,FALSE)</formula>
    </cfRule>
  </conditionalFormatting>
  <conditionalFormatting sqref="Y171">
    <cfRule type="expression" dxfId="199" priority="49">
      <formula>IF(RIGHT(TEXT(Y171,"0.#"),1)=".",FALSE,TRUE)</formula>
    </cfRule>
    <cfRule type="expression" dxfId="198" priority="50">
      <formula>IF(RIGHT(TEXT(Y171,"0.#"),1)=".",TRUE,FALSE)</formula>
    </cfRule>
  </conditionalFormatting>
  <conditionalFormatting sqref="Y172">
    <cfRule type="expression" dxfId="197" priority="47">
      <formula>IF(RIGHT(TEXT(Y172,"0.#"),1)=".",FALSE,TRUE)</formula>
    </cfRule>
    <cfRule type="expression" dxfId="196" priority="48">
      <formula>IF(RIGHT(TEXT(Y172,"0.#"),1)=".",TRUE,FALSE)</formula>
    </cfRule>
  </conditionalFormatting>
  <conditionalFormatting sqref="AL166:AO166">
    <cfRule type="expression" dxfId="195" priority="43">
      <formula>IF(AND(AL166&gt;=0, RIGHT(TEXT(AL166,"0.#"),1)&lt;&gt;"."),TRUE,FALSE)</formula>
    </cfRule>
    <cfRule type="expression" dxfId="194" priority="44">
      <formula>IF(AND(AL166&gt;=0, RIGHT(TEXT(AL166,"0.#"),1)="."),TRUE,FALSE)</formula>
    </cfRule>
    <cfRule type="expression" dxfId="193" priority="45">
      <formula>IF(AND(AL166&lt;0, RIGHT(TEXT(AL166,"0.#"),1)&lt;&gt;"."),TRUE,FALSE)</formula>
    </cfRule>
    <cfRule type="expression" dxfId="192" priority="46">
      <formula>IF(AND(AL166&lt;0, RIGHT(TEXT(AL166,"0.#"),1)="."),TRUE,FALSE)</formula>
    </cfRule>
  </conditionalFormatting>
  <conditionalFormatting sqref="Y166">
    <cfRule type="expression" dxfId="191" priority="41">
      <formula>IF(RIGHT(TEXT(Y166,"0.#"),1)=".",FALSE,TRUE)</formula>
    </cfRule>
    <cfRule type="expression" dxfId="190" priority="42">
      <formula>IF(RIGHT(TEXT(Y166,"0.#"),1)=".",TRUE,FALSE)</formula>
    </cfRule>
  </conditionalFormatting>
  <conditionalFormatting sqref="AL167:AO167">
    <cfRule type="expression" dxfId="189" priority="37">
      <formula>IF(AND(AL167&gt;=0, RIGHT(TEXT(AL167,"0.#"),1)&lt;&gt;"."),TRUE,FALSE)</formula>
    </cfRule>
    <cfRule type="expression" dxfId="188" priority="38">
      <formula>IF(AND(AL167&gt;=0, RIGHT(TEXT(AL167,"0.#"),1)="."),TRUE,FALSE)</formula>
    </cfRule>
    <cfRule type="expression" dxfId="187" priority="39">
      <formula>IF(AND(AL167&lt;0, RIGHT(TEXT(AL167,"0.#"),1)&lt;&gt;"."),TRUE,FALSE)</formula>
    </cfRule>
    <cfRule type="expression" dxfId="186" priority="40">
      <formula>IF(AND(AL167&lt;0, RIGHT(TEXT(AL167,"0.#"),1)="."),TRUE,FALSE)</formula>
    </cfRule>
  </conditionalFormatting>
  <conditionalFormatting sqref="Y167">
    <cfRule type="expression" dxfId="185" priority="35">
      <formula>IF(RIGHT(TEXT(Y167,"0.#"),1)=".",FALSE,TRUE)</formula>
    </cfRule>
    <cfRule type="expression" dxfId="184" priority="36">
      <formula>IF(RIGHT(TEXT(Y167,"0.#"),1)=".",TRUE,FALSE)</formula>
    </cfRule>
  </conditionalFormatting>
  <conditionalFormatting sqref="AL176:AO176">
    <cfRule type="expression" dxfId="183" priority="31">
      <formula>IF(AND(AL176&gt;=0, RIGHT(TEXT(AL176,"0.#"),1)&lt;&gt;"."),TRUE,FALSE)</formula>
    </cfRule>
    <cfRule type="expression" dxfId="182" priority="32">
      <formula>IF(AND(AL176&gt;=0, RIGHT(TEXT(AL176,"0.#"),1)="."),TRUE,FALSE)</formula>
    </cfRule>
    <cfRule type="expression" dxfId="181" priority="33">
      <formula>IF(AND(AL176&lt;0, RIGHT(TEXT(AL176,"0.#"),1)&lt;&gt;"."),TRUE,FALSE)</formula>
    </cfRule>
    <cfRule type="expression" dxfId="180" priority="34">
      <formula>IF(AND(AL176&lt;0, RIGHT(TEXT(AL176,"0.#"),1)="."),TRUE,FALSE)</formula>
    </cfRule>
  </conditionalFormatting>
  <conditionalFormatting sqref="Y176">
    <cfRule type="expression" dxfId="179" priority="29">
      <formula>IF(RIGHT(TEXT(Y176,"0.#"),1)=".",FALSE,TRUE)</formula>
    </cfRule>
    <cfRule type="expression" dxfId="178" priority="30">
      <formula>IF(RIGHT(TEXT(Y176,"0.#"),1)=".",TRUE,FALSE)</formula>
    </cfRule>
  </conditionalFormatting>
  <conditionalFormatting sqref="AL180:AO180">
    <cfRule type="expression" dxfId="177" priority="25">
      <formula>IF(AND(AL180&gt;=0, RIGHT(TEXT(AL180,"0.#"),1)&lt;&gt;"."),TRUE,FALSE)</formula>
    </cfRule>
    <cfRule type="expression" dxfId="176" priority="26">
      <formula>IF(AND(AL180&gt;=0, RIGHT(TEXT(AL180,"0.#"),1)="."),TRUE,FALSE)</formula>
    </cfRule>
    <cfRule type="expression" dxfId="175" priority="27">
      <formula>IF(AND(AL180&lt;0, RIGHT(TEXT(AL180,"0.#"),1)&lt;&gt;"."),TRUE,FALSE)</formula>
    </cfRule>
    <cfRule type="expression" dxfId="174" priority="28">
      <formula>IF(AND(AL180&lt;0, RIGHT(TEXT(AL180,"0.#"),1)="."),TRUE,FALSE)</formula>
    </cfRule>
  </conditionalFormatting>
  <conditionalFormatting sqref="Y180">
    <cfRule type="expression" dxfId="173" priority="23">
      <formula>IF(RIGHT(TEXT(Y180,"0.#"),1)=".",FALSE,TRUE)</formula>
    </cfRule>
    <cfRule type="expression" dxfId="172" priority="24">
      <formula>IF(RIGHT(TEXT(Y180,"0.#"),1)=".",TRUE,FALSE)</formula>
    </cfRule>
  </conditionalFormatting>
  <conditionalFormatting sqref="Y186:Y188 Y191:Y193">
    <cfRule type="expression" dxfId="171" priority="21">
      <formula>IF(RIGHT(TEXT(Y186,"0.#"),1)=".",FALSE,TRUE)</formula>
    </cfRule>
    <cfRule type="expression" dxfId="170" priority="22">
      <formula>IF(RIGHT(TEXT(Y186,"0.#"),1)=".",TRUE,FALSE)</formula>
    </cfRule>
  </conditionalFormatting>
  <conditionalFormatting sqref="AL184:AO188 AL191:AO193">
    <cfRule type="expression" dxfId="169" priority="17">
      <formula>IF(AND(AL184&gt;=0, RIGHT(TEXT(AL184,"0.#"),1)&lt;&gt;"."),TRUE,FALSE)</formula>
    </cfRule>
    <cfRule type="expression" dxfId="168" priority="18">
      <formula>IF(AND(AL184&gt;=0, RIGHT(TEXT(AL184,"0.#"),1)="."),TRUE,FALSE)</formula>
    </cfRule>
    <cfRule type="expression" dxfId="167" priority="19">
      <formula>IF(AND(AL184&lt;0, RIGHT(TEXT(AL184,"0.#"),1)&lt;&gt;"."),TRUE,FALSE)</formula>
    </cfRule>
    <cfRule type="expression" dxfId="166" priority="20">
      <formula>IF(AND(AL184&lt;0, RIGHT(TEXT(AL184,"0.#"),1)="."),TRUE,FALSE)</formula>
    </cfRule>
  </conditionalFormatting>
  <conditionalFormatting sqref="Y184">
    <cfRule type="expression" dxfId="165" priority="15">
      <formula>IF(RIGHT(TEXT(Y184,"0.#"),1)=".",FALSE,TRUE)</formula>
    </cfRule>
    <cfRule type="expression" dxfId="164" priority="16">
      <formula>IF(RIGHT(TEXT(Y184,"0.#"),1)=".",TRUE,FALSE)</formula>
    </cfRule>
  </conditionalFormatting>
  <conditionalFormatting sqref="Y185">
    <cfRule type="expression" dxfId="163" priority="13">
      <formula>IF(RIGHT(TEXT(Y185,"0.#"),1)=".",FALSE,TRUE)</formula>
    </cfRule>
    <cfRule type="expression" dxfId="162" priority="14">
      <formula>IF(RIGHT(TEXT(Y185,"0.#"),1)=".",TRUE,FALSE)</formula>
    </cfRule>
  </conditionalFormatting>
  <conditionalFormatting sqref="Y189">
    <cfRule type="expression" dxfId="161" priority="11">
      <formula>IF(RIGHT(TEXT(Y189,"0.#"),1)=".",FALSE,TRUE)</formula>
    </cfRule>
    <cfRule type="expression" dxfId="160" priority="12">
      <formula>IF(RIGHT(TEXT(Y189,"0.#"),1)=".",TRUE,FALSE)</formula>
    </cfRule>
  </conditionalFormatting>
  <conditionalFormatting sqref="AL189:AO189">
    <cfRule type="expression" dxfId="159" priority="7">
      <formula>IF(AND(AL189&gt;=0, RIGHT(TEXT(AL189,"0.#"),1)&lt;&gt;"."),TRUE,FALSE)</formula>
    </cfRule>
    <cfRule type="expression" dxfId="158" priority="8">
      <formula>IF(AND(AL189&gt;=0, RIGHT(TEXT(AL189,"0.#"),1)="."),TRUE,FALSE)</formula>
    </cfRule>
    <cfRule type="expression" dxfId="157" priority="9">
      <formula>IF(AND(AL189&lt;0, RIGHT(TEXT(AL189,"0.#"),1)&lt;&gt;"."),TRUE,FALSE)</formula>
    </cfRule>
    <cfRule type="expression" dxfId="156" priority="10">
      <formula>IF(AND(AL189&lt;0, RIGHT(TEXT(AL189,"0.#"),1)="."),TRUE,FALSE)</formula>
    </cfRule>
  </conditionalFormatting>
  <conditionalFormatting sqref="Y190">
    <cfRule type="expression" dxfId="155" priority="5">
      <formula>IF(RIGHT(TEXT(Y190,"0.#"),1)=".",FALSE,TRUE)</formula>
    </cfRule>
    <cfRule type="expression" dxfId="154" priority="6">
      <formula>IF(RIGHT(TEXT(Y190,"0.#"),1)=".",TRUE,FALSE)</formula>
    </cfRule>
  </conditionalFormatting>
  <conditionalFormatting sqref="AL190:AO190">
    <cfRule type="expression" dxfId="153" priority="1">
      <formula>IF(AND(AL190&gt;=0, RIGHT(TEXT(AL190,"0.#"),1)&lt;&gt;"."),TRUE,FALSE)</formula>
    </cfRule>
    <cfRule type="expression" dxfId="152" priority="2">
      <formula>IF(AND(AL190&gt;=0, RIGHT(TEXT(AL190,"0.#"),1)="."),TRUE,FALSE)</formula>
    </cfRule>
    <cfRule type="expression" dxfId="151" priority="3">
      <formula>IF(AND(AL190&lt;0, RIGHT(TEXT(AL190,"0.#"),1)&lt;&gt;"."),TRUE,FALSE)</formula>
    </cfRule>
    <cfRule type="expression" dxfId="150" priority="4">
      <formula>IF(AND(AL190&lt;0, RIGHT(TEXT(AL190,"0.#"),1)="."),TRUE,FALSE)</formula>
    </cfRule>
  </conditionalFormatting>
  <dataValidations count="15">
    <dataValidation type="custom" allowBlank="1" showInputMessage="1" showErrorMessage="1" errorTitle="法人番号チェック" error="法人番号は13桁の数字で入力してください。" sqref="J184:O193 J180:O180 J176:O176 J163:O172 J155:O159 J150:O151 J146:O146 J138:O142">
      <formula1>OR(J138="-",AND(LEN(J138)=13,IFERROR(SEARCH("-",J138),"")="",IFERROR(SEARCH(".",J138),"")="",ISNUMBER(J138)))</formula1>
    </dataValidation>
    <dataValidation type="list" allowBlank="1" showInputMessage="1" showErrorMessage="1" sqref="Q75:R75 AO75:AP75 AC75:AD75">
      <formula1>#REF!</formula1>
    </dataValidation>
    <dataValidation type="custom" imeMode="disabled" allowBlank="1" showInputMessage="1" showErrorMessage="1" sqref="AY24 P13:AQ19 P20:AJ20 Y107:AB110 AU107:AX110 Y114:AB117 AU114:AX117 Y121:AB124 AU121:AX124 Y128:AB130 AU128:AX130 Y138:AB142 AL138:AO142 Y146:AB146 AL146:AO146 Y150:AB151 AL150:AO151 Y155:AB159 AL155:AO159 Y163:AB172 AL163:AO172 Y176:AB176 AL176:AO176 Y180:AB180 AL180:AO180 Y184:AB193 AL184:AO193 AQ34:AR34 AU34:AX34 AE35:AX37 AE28:AX29 AE31:AX31 W24 P24:V25">
      <formula1>OR(ISNUMBER(P13), P13="-")</formula1>
    </dataValidation>
    <dataValidation type="list" allowBlank="1" showInputMessage="1" showErrorMessage="1" sqref="H61:I61">
      <formula1>T事業番号</formula1>
    </dataValidation>
    <dataValidation type="list" allowBlank="1" showInputMessage="1" showErrorMessage="1" sqref="S5:X5">
      <formula1>T終了年度</formula1>
    </dataValidation>
    <dataValidation type="list" allowBlank="1" showInputMessage="1" showErrorMessage="1" sqref="AO132 AO194">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8:AK142 AH146:AK146 AH150:AK151 AH155:AK159 AH163:AK172 AH176:AK176 AH180:AK180 AH184:AK193">
      <formula1>OR(AND(MOD(IF(ISNUMBER(AH138), AH138, 0.5),1)=0, 0&lt;=AH138), AH138="-")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3:AK74 X73:Y74 AJ75 L73:L75 M73:M74 X75 AU73:AV74 J61">
      <formula1>0</formula1>
      <formula2>9999</formula2>
    </dataValidation>
    <dataValidation type="whole" allowBlank="1" showInputMessage="1" showErrorMessage="1" sqref="O73:P74 AX73:AX75 AA73:AB74 AM73:AN74">
      <formula1>0</formula1>
      <formula2>99</formula2>
    </dataValidation>
  </dataValidations>
  <pageMargins left="0.62992125984251968" right="0.39370078740157483" top="0.59055118110236227" bottom="0.33" header="0.51181102362204722" footer="0.51181102362204722"/>
  <pageSetup paperSize="9" scale="69" fitToHeight="0" orientation="portrait" r:id="rId1"/>
  <headerFooter differentFirst="1" alignWithMargins="0"/>
  <rowBreaks count="5" manualBreakCount="5">
    <brk id="39" max="49" man="1"/>
    <brk id="75" max="49" man="1"/>
    <brk id="104" max="49" man="1"/>
    <brk id="133" max="49" man="1"/>
    <brk id="16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S75:U75 AJ2:AM2 E61:G61 AE75:AG75 G75:I75 AQ75:AS75</xm:sqref>
        </x14:dataValidation>
        <x14:dataValidation type="list" allowBlank="1" showInputMessage="1" showErrorMessage="1">
          <x14:formula1>
            <xm:f>入力規則等!$U$49</xm:f>
          </x14:formula1>
          <xm:sqref>C61:D61</xm:sqref>
        </x14:dataValidation>
        <x14:dataValidation type="list" allowBlank="1" showInputMessage="1" showErrorMessage="1">
          <x14:formula1>
            <xm:f>入力規則等!$U$56:$U$58</xm:f>
          </x14:formula1>
          <xm:sqref>J75:K75 AT75:AU75 AH75:AI75 V75:W75</xm:sqref>
        </x14:dataValidation>
        <x14:dataValidation type="list" allowBlank="1" showInputMessage="1" showErrorMessage="1">
          <x14:formula1>
            <xm:f>入力規則等!$U$48</xm:f>
          </x14:formula1>
          <xm:sqref>E75:F75</xm:sqref>
        </x14:dataValidation>
        <x14:dataValidation type="list" allowBlank="1" showInputMessage="1" showErrorMessage="1">
          <x14:formula1>
            <xm:f>入力規則等!$W$2:$W$24</xm:f>
          </x14:formula1>
          <xm:sqref>AO73:AP74 Q73:S74 AC73:AE74 E73:G74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AC138:AG142 AC146:AG146 AC150:AG151 AC155:AG159 AC163:AG172 AC176:AG176 AC180:AG180 AC184:AG193</xm:sqref>
        </x14:dataValidation>
        <x14:dataValidation type="list" allowBlank="1" showInputMessage="1" showErrorMessage="1">
          <x14:formula1>
            <xm:f>入力規則等!$U$40:$U$42</xm:f>
          </x14:formula1>
          <xm:sqref>AG73:AH73 U73:V73 I73:J73 AR73:AS73</xm:sqref>
        </x14:dataValidation>
        <x14:dataValidation type="list" allowBlank="1" showInputMessage="1" showErrorMessage="1">
          <x14:formula1>
            <xm:f>入力規則等!$U$7:$U$9</xm:f>
          </x14:formula1>
          <xm:sqref>U74:V74 I74:J74 AG74:AH74 AR74:AS74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72</v>
      </c>
      <c r="B1" s="24" t="s">
        <v>73</v>
      </c>
      <c r="F1" s="25" t="s">
        <v>4</v>
      </c>
      <c r="G1" s="25" t="s">
        <v>62</v>
      </c>
      <c r="K1" s="26" t="s">
        <v>90</v>
      </c>
      <c r="L1" s="24" t="s">
        <v>73</v>
      </c>
      <c r="O1" s="12"/>
      <c r="P1" s="25" t="s">
        <v>5</v>
      </c>
      <c r="Q1" s="25" t="s">
        <v>62</v>
      </c>
      <c r="T1" s="12"/>
      <c r="U1" s="28" t="s">
        <v>153</v>
      </c>
      <c r="W1" s="28" t="s">
        <v>152</v>
      </c>
      <c r="Y1" s="28" t="s">
        <v>70</v>
      </c>
      <c r="Z1" s="28" t="s">
        <v>397</v>
      </c>
      <c r="AA1" s="28" t="s">
        <v>71</v>
      </c>
      <c r="AB1" s="28" t="s">
        <v>398</v>
      </c>
      <c r="AC1" s="28" t="s">
        <v>31</v>
      </c>
      <c r="AD1" s="27"/>
      <c r="AE1" s="28" t="s">
        <v>43</v>
      </c>
      <c r="AF1" s="29"/>
      <c r="AG1" s="46" t="s">
        <v>181</v>
      </c>
      <c r="AI1" s="46" t="s">
        <v>183</v>
      </c>
      <c r="AK1" s="46" t="s">
        <v>188</v>
      </c>
      <c r="AM1" s="69"/>
      <c r="AN1" s="69"/>
      <c r="AP1" s="27" t="s">
        <v>227</v>
      </c>
    </row>
    <row r="2" spans="1:42" ht="13.5" customHeight="1" x14ac:dyDescent="0.15">
      <c r="A2" s="13" t="s">
        <v>74</v>
      </c>
      <c r="B2" s="14"/>
      <c r="C2" s="12" t="str">
        <f>IF(B2="","",A2)</f>
        <v/>
      </c>
      <c r="D2" s="12" t="str">
        <f>IF(C2="","",IF(D1&lt;&gt;"",CONCATENATE(D1,"、",C2),C2))</f>
        <v/>
      </c>
      <c r="F2" s="11" t="s">
        <v>61</v>
      </c>
      <c r="G2" s="16" t="s">
        <v>579</v>
      </c>
      <c r="H2" s="12" t="str">
        <f>IF(G2="","",F2)</f>
        <v>一般会計</v>
      </c>
      <c r="I2" s="12" t="str">
        <f>IF(H2="","",IF(I1&lt;&gt;"",CONCATENATE(I1,"、",H2),H2))</f>
        <v>一般会計</v>
      </c>
      <c r="K2" s="13" t="s">
        <v>91</v>
      </c>
      <c r="L2" s="14"/>
      <c r="M2" s="12" t="str">
        <f>IF(L2="","",K2)</f>
        <v/>
      </c>
      <c r="N2" s="12" t="str">
        <f>IF(M2="","",IF(N1&lt;&gt;"",CONCATENATE(N1,"、",M2),M2))</f>
        <v/>
      </c>
      <c r="O2" s="12"/>
      <c r="P2" s="11" t="s">
        <v>63</v>
      </c>
      <c r="Q2" s="16"/>
      <c r="R2" s="12" t="str">
        <f>IF(Q2="","",P2)</f>
        <v/>
      </c>
      <c r="S2" s="12" t="str">
        <f>IF(R2="","",IF(S1&lt;&gt;"",CONCATENATE(S1,"、",R2),R2))</f>
        <v/>
      </c>
      <c r="T2" s="12"/>
      <c r="U2" s="84">
        <v>21</v>
      </c>
      <c r="W2" s="31" t="s">
        <v>158</v>
      </c>
      <c r="Y2" s="31" t="s">
        <v>57</v>
      </c>
      <c r="Z2" s="31" t="s">
        <v>57</v>
      </c>
      <c r="AA2" s="77" t="s">
        <v>267</v>
      </c>
      <c r="AB2" s="77" t="s">
        <v>492</v>
      </c>
      <c r="AC2" s="78" t="s">
        <v>123</v>
      </c>
      <c r="AD2" s="27"/>
      <c r="AE2" s="38" t="s">
        <v>154</v>
      </c>
      <c r="AF2" s="29"/>
      <c r="AG2" s="47" t="s">
        <v>235</v>
      </c>
      <c r="AI2" s="46" t="s">
        <v>264</v>
      </c>
      <c r="AK2" s="46" t="s">
        <v>189</v>
      </c>
      <c r="AM2" s="69"/>
      <c r="AN2" s="69"/>
      <c r="AP2" s="47" t="s">
        <v>235</v>
      </c>
    </row>
    <row r="3" spans="1:42" ht="13.5" customHeight="1" x14ac:dyDescent="0.15">
      <c r="A3" s="13" t="s">
        <v>75</v>
      </c>
      <c r="B3" s="14"/>
      <c r="C3" s="12" t="str">
        <f t="shared" ref="C3:C11" si="0">IF(B3="","",A3)</f>
        <v/>
      </c>
      <c r="D3" s="12" t="str">
        <f>IF(C3="",D2,IF(D2&lt;&gt;"",CONCATENATE(D2,"、",C3),C3))</f>
        <v/>
      </c>
      <c r="F3" s="17" t="s">
        <v>100</v>
      </c>
      <c r="G3" s="16"/>
      <c r="H3" s="12" t="str">
        <f t="shared" ref="H3:H37" si="1">IF(G3="","",F3)</f>
        <v/>
      </c>
      <c r="I3" s="12" t="str">
        <f>IF(H3="",I2,IF(I2&lt;&gt;"",CONCATENATE(I2,"、",H3),H3))</f>
        <v>一般会計</v>
      </c>
      <c r="K3" s="13" t="s">
        <v>92</v>
      </c>
      <c r="L3" s="14"/>
      <c r="M3" s="12" t="str">
        <f t="shared" ref="M3:M11" si="2">IF(L3="","",K3)</f>
        <v/>
      </c>
      <c r="N3" s="12" t="str">
        <f>IF(M3="",N2,IF(N2&lt;&gt;"",CONCATENATE(N2,"、",M3),M3))</f>
        <v/>
      </c>
      <c r="O3" s="12"/>
      <c r="P3" s="11" t="s">
        <v>64</v>
      </c>
      <c r="Q3" s="16" t="s">
        <v>579</v>
      </c>
      <c r="R3" s="12" t="str">
        <f t="shared" ref="R3:R8" si="3">IF(Q3="","",P3)</f>
        <v>委託・請負</v>
      </c>
      <c r="S3" s="12" t="str">
        <f t="shared" ref="S3:S8" si="4">IF(R3="",S2,IF(S2&lt;&gt;"",CONCATENATE(S2,"、",R3),R3))</f>
        <v>委託・請負</v>
      </c>
      <c r="T3" s="12"/>
      <c r="U3" s="31" t="s">
        <v>523</v>
      </c>
      <c r="W3" s="31" t="s">
        <v>133</v>
      </c>
      <c r="Y3" s="31" t="s">
        <v>58</v>
      </c>
      <c r="Z3" s="31" t="s">
        <v>399</v>
      </c>
      <c r="AA3" s="77" t="s">
        <v>365</v>
      </c>
      <c r="AB3" s="77" t="s">
        <v>493</v>
      </c>
      <c r="AC3" s="78" t="s">
        <v>124</v>
      </c>
      <c r="AD3" s="27"/>
      <c r="AE3" s="38" t="s">
        <v>155</v>
      </c>
      <c r="AF3" s="29"/>
      <c r="AG3" s="47" t="s">
        <v>236</v>
      </c>
      <c r="AI3" s="46" t="s">
        <v>182</v>
      </c>
      <c r="AK3" s="46" t="str">
        <f>CHAR(CODE(AK2)+1)</f>
        <v>B</v>
      </c>
      <c r="AM3" s="69"/>
      <c r="AN3" s="69"/>
      <c r="AP3" s="47" t="s">
        <v>236</v>
      </c>
    </row>
    <row r="4" spans="1:42" ht="13.5" customHeight="1" x14ac:dyDescent="0.15">
      <c r="A4" s="13" t="s">
        <v>76</v>
      </c>
      <c r="B4" s="14"/>
      <c r="C4" s="12" t="str">
        <f t="shared" si="0"/>
        <v/>
      </c>
      <c r="D4" s="12" t="str">
        <f>IF(C4="",D3,IF(D3&lt;&gt;"",CONCATENATE(D3,"、",C4),C4))</f>
        <v/>
      </c>
      <c r="F4" s="17" t="s">
        <v>101</v>
      </c>
      <c r="G4" s="16"/>
      <c r="H4" s="12" t="str">
        <f t="shared" si="1"/>
        <v/>
      </c>
      <c r="I4" s="12" t="str">
        <f t="shared" ref="I4:I37" si="5">IF(H4="",I3,IF(I3&lt;&gt;"",CONCATENATE(I3,"、",H4),H4))</f>
        <v>一般会計</v>
      </c>
      <c r="K4" s="13" t="s">
        <v>93</v>
      </c>
      <c r="L4" s="14"/>
      <c r="M4" s="12" t="str">
        <f t="shared" si="2"/>
        <v/>
      </c>
      <c r="N4" s="12" t="str">
        <f t="shared" ref="N4:N11" si="6">IF(M4="",N3,IF(N3&lt;&gt;"",CONCATENATE(N3,"、",M4),M4))</f>
        <v/>
      </c>
      <c r="O4" s="12"/>
      <c r="P4" s="11" t="s">
        <v>65</v>
      </c>
      <c r="Q4" s="16"/>
      <c r="R4" s="12" t="str">
        <f t="shared" si="3"/>
        <v/>
      </c>
      <c r="S4" s="12" t="str">
        <f t="shared" si="4"/>
        <v>委託・請負</v>
      </c>
      <c r="T4" s="12"/>
      <c r="U4" s="31" t="s">
        <v>568</v>
      </c>
      <c r="W4" s="31" t="s">
        <v>134</v>
      </c>
      <c r="Y4" s="31" t="s">
        <v>272</v>
      </c>
      <c r="Z4" s="31" t="s">
        <v>400</v>
      </c>
      <c r="AA4" s="77" t="s">
        <v>366</v>
      </c>
      <c r="AB4" s="77" t="s">
        <v>494</v>
      </c>
      <c r="AC4" s="77" t="s">
        <v>125</v>
      </c>
      <c r="AD4" s="27"/>
      <c r="AE4" s="38" t="s">
        <v>156</v>
      </c>
      <c r="AF4" s="29"/>
      <c r="AG4" s="47" t="s">
        <v>237</v>
      </c>
      <c r="AI4" s="46" t="s">
        <v>184</v>
      </c>
      <c r="AK4" s="46" t="str">
        <f t="shared" ref="AK4:AK49" si="7">CHAR(CODE(AK3)+1)</f>
        <v>C</v>
      </c>
      <c r="AM4" s="69"/>
      <c r="AN4" s="69"/>
      <c r="AP4" s="47" t="s">
        <v>237</v>
      </c>
    </row>
    <row r="5" spans="1:42" ht="13.5" customHeight="1" x14ac:dyDescent="0.15">
      <c r="A5" s="13" t="s">
        <v>77</v>
      </c>
      <c r="B5" s="14"/>
      <c r="C5" s="12" t="str">
        <f t="shared" si="0"/>
        <v/>
      </c>
      <c r="D5" s="12" t="str">
        <f>IF(C5="",D4,IF(D4&lt;&gt;"",CONCATENATE(D4,"、",C5),C5))</f>
        <v/>
      </c>
      <c r="F5" s="17" t="s">
        <v>102</v>
      </c>
      <c r="G5" s="16"/>
      <c r="H5" s="12" t="str">
        <f t="shared" si="1"/>
        <v/>
      </c>
      <c r="I5" s="12" t="str">
        <f t="shared" si="5"/>
        <v>一般会計</v>
      </c>
      <c r="K5" s="13" t="s">
        <v>94</v>
      </c>
      <c r="L5" s="14"/>
      <c r="M5" s="12" t="str">
        <f t="shared" si="2"/>
        <v/>
      </c>
      <c r="N5" s="12" t="str">
        <f t="shared" si="6"/>
        <v/>
      </c>
      <c r="O5" s="12"/>
      <c r="P5" s="11" t="s">
        <v>66</v>
      </c>
      <c r="Q5" s="16"/>
      <c r="R5" s="12" t="str">
        <f t="shared" si="3"/>
        <v/>
      </c>
      <c r="S5" s="12" t="str">
        <f t="shared" si="4"/>
        <v>委託・請負</v>
      </c>
      <c r="T5" s="12"/>
      <c r="W5" s="31" t="s">
        <v>547</v>
      </c>
      <c r="Y5" s="31" t="s">
        <v>273</v>
      </c>
      <c r="Z5" s="31" t="s">
        <v>401</v>
      </c>
      <c r="AA5" s="77" t="s">
        <v>367</v>
      </c>
      <c r="AB5" s="77" t="s">
        <v>495</v>
      </c>
      <c r="AC5" s="77" t="s">
        <v>157</v>
      </c>
      <c r="AD5" s="30"/>
      <c r="AE5" s="38" t="s">
        <v>247</v>
      </c>
      <c r="AF5" s="29"/>
      <c r="AG5" s="47" t="s">
        <v>238</v>
      </c>
      <c r="AI5" s="46" t="s">
        <v>270</v>
      </c>
      <c r="AK5" s="46" t="str">
        <f t="shared" si="7"/>
        <v>D</v>
      </c>
      <c r="AP5" s="47" t="s">
        <v>238</v>
      </c>
    </row>
    <row r="6" spans="1:42" ht="13.5" customHeight="1" x14ac:dyDescent="0.15">
      <c r="A6" s="13" t="s">
        <v>78</v>
      </c>
      <c r="B6" s="14"/>
      <c r="C6" s="12" t="str">
        <f t="shared" si="0"/>
        <v/>
      </c>
      <c r="D6" s="12" t="str">
        <f t="shared" ref="D6:D21" si="8">IF(C6="",D5,IF(D5&lt;&gt;"",CONCATENATE(D5,"、",C6),C6))</f>
        <v/>
      </c>
      <c r="F6" s="17" t="s">
        <v>103</v>
      </c>
      <c r="G6" s="16"/>
      <c r="H6" s="12" t="str">
        <f t="shared" si="1"/>
        <v/>
      </c>
      <c r="I6" s="12" t="str">
        <f t="shared" si="5"/>
        <v>一般会計</v>
      </c>
      <c r="K6" s="13" t="s">
        <v>95</v>
      </c>
      <c r="L6" s="14"/>
      <c r="M6" s="12" t="str">
        <f t="shared" si="2"/>
        <v/>
      </c>
      <c r="N6" s="12" t="str">
        <f t="shared" si="6"/>
        <v/>
      </c>
      <c r="O6" s="12"/>
      <c r="P6" s="11" t="s">
        <v>67</v>
      </c>
      <c r="Q6" s="16"/>
      <c r="R6" s="12" t="str">
        <f t="shared" si="3"/>
        <v/>
      </c>
      <c r="S6" s="12" t="str">
        <f t="shared" si="4"/>
        <v>委託・請負</v>
      </c>
      <c r="T6" s="12"/>
      <c r="U6" s="31" t="s">
        <v>249</v>
      </c>
      <c r="W6" s="31" t="s">
        <v>549</v>
      </c>
      <c r="Y6" s="31" t="s">
        <v>274</v>
      </c>
      <c r="Z6" s="31" t="s">
        <v>402</v>
      </c>
      <c r="AA6" s="77" t="s">
        <v>368</v>
      </c>
      <c r="AB6" s="77" t="s">
        <v>496</v>
      </c>
      <c r="AC6" s="77" t="s">
        <v>126</v>
      </c>
      <c r="AD6" s="30"/>
      <c r="AE6" s="38" t="s">
        <v>245</v>
      </c>
      <c r="AF6" s="29"/>
      <c r="AG6" s="47" t="s">
        <v>239</v>
      </c>
      <c r="AI6" s="46" t="s">
        <v>271</v>
      </c>
      <c r="AK6" s="46" t="str">
        <f>CHAR(CODE(AK5)+1)</f>
        <v>E</v>
      </c>
      <c r="AP6" s="47" t="s">
        <v>239</v>
      </c>
    </row>
    <row r="7" spans="1:42" ht="13.5" customHeight="1" x14ac:dyDescent="0.15">
      <c r="A7" s="13" t="s">
        <v>79</v>
      </c>
      <c r="B7" s="14"/>
      <c r="C7" s="12" t="str">
        <f t="shared" si="0"/>
        <v/>
      </c>
      <c r="D7" s="12" t="str">
        <f t="shared" si="8"/>
        <v/>
      </c>
      <c r="F7" s="17" t="s">
        <v>194</v>
      </c>
      <c r="G7" s="16"/>
      <c r="H7" s="12" t="str">
        <f t="shared" si="1"/>
        <v/>
      </c>
      <c r="I7" s="12" t="str">
        <f t="shared" si="5"/>
        <v>一般会計</v>
      </c>
      <c r="K7" s="13" t="s">
        <v>96</v>
      </c>
      <c r="L7" s="14"/>
      <c r="M7" s="12" t="str">
        <f t="shared" si="2"/>
        <v/>
      </c>
      <c r="N7" s="12" t="str">
        <f t="shared" si="6"/>
        <v/>
      </c>
      <c r="O7" s="12"/>
      <c r="P7" s="11" t="s">
        <v>68</v>
      </c>
      <c r="Q7" s="16"/>
      <c r="R7" s="12" t="str">
        <f t="shared" si="3"/>
        <v/>
      </c>
      <c r="S7" s="12" t="str">
        <f t="shared" si="4"/>
        <v>委託・請負</v>
      </c>
      <c r="T7" s="12"/>
      <c r="U7" s="31"/>
      <c r="W7" s="31" t="s">
        <v>135</v>
      </c>
      <c r="Y7" s="31" t="s">
        <v>275</v>
      </c>
      <c r="Z7" s="31" t="s">
        <v>403</v>
      </c>
      <c r="AA7" s="77" t="s">
        <v>369</v>
      </c>
      <c r="AB7" s="77" t="s">
        <v>497</v>
      </c>
      <c r="AC7" s="30"/>
      <c r="AD7" s="30"/>
      <c r="AE7" s="31" t="s">
        <v>126</v>
      </c>
      <c r="AF7" s="29"/>
      <c r="AG7" s="47" t="s">
        <v>240</v>
      </c>
      <c r="AH7" s="72"/>
      <c r="AI7" s="47" t="s">
        <v>261</v>
      </c>
      <c r="AK7" s="46" t="str">
        <f>CHAR(CODE(AK6)+1)</f>
        <v>F</v>
      </c>
      <c r="AP7" s="47" t="s">
        <v>240</v>
      </c>
    </row>
    <row r="8" spans="1:42" ht="13.5" customHeight="1" x14ac:dyDescent="0.15">
      <c r="A8" s="13" t="s">
        <v>80</v>
      </c>
      <c r="B8" s="14"/>
      <c r="C8" s="12" t="str">
        <f t="shared" si="0"/>
        <v/>
      </c>
      <c r="D8" s="12" t="str">
        <f t="shared" si="8"/>
        <v/>
      </c>
      <c r="F8" s="17" t="s">
        <v>104</v>
      </c>
      <c r="G8" s="16"/>
      <c r="H8" s="12" t="str">
        <f t="shared" si="1"/>
        <v/>
      </c>
      <c r="I8" s="12" t="str">
        <f t="shared" si="5"/>
        <v>一般会計</v>
      </c>
      <c r="K8" s="13" t="s">
        <v>97</v>
      </c>
      <c r="L8" s="14"/>
      <c r="M8" s="12" t="str">
        <f t="shared" si="2"/>
        <v/>
      </c>
      <c r="N8" s="12" t="str">
        <f t="shared" si="6"/>
        <v/>
      </c>
      <c r="O8" s="12"/>
      <c r="P8" s="11" t="s">
        <v>69</v>
      </c>
      <c r="Q8" s="16"/>
      <c r="R8" s="12" t="str">
        <f t="shared" si="3"/>
        <v/>
      </c>
      <c r="S8" s="12" t="str">
        <f t="shared" si="4"/>
        <v>委託・請負</v>
      </c>
      <c r="T8" s="12"/>
      <c r="U8" s="31" t="s">
        <v>268</v>
      </c>
      <c r="W8" s="31" t="s">
        <v>136</v>
      </c>
      <c r="Y8" s="31" t="s">
        <v>276</v>
      </c>
      <c r="Z8" s="31" t="s">
        <v>404</v>
      </c>
      <c r="AA8" s="77" t="s">
        <v>370</v>
      </c>
      <c r="AB8" s="77" t="s">
        <v>498</v>
      </c>
      <c r="AC8" s="30"/>
      <c r="AD8" s="30"/>
      <c r="AE8" s="30"/>
      <c r="AF8" s="29"/>
      <c r="AG8" s="47" t="s">
        <v>241</v>
      </c>
      <c r="AI8" s="46" t="s">
        <v>262</v>
      </c>
      <c r="AK8" s="46" t="str">
        <f t="shared" si="7"/>
        <v>G</v>
      </c>
      <c r="AP8" s="47" t="s">
        <v>241</v>
      </c>
    </row>
    <row r="9" spans="1:42" ht="13.5" customHeight="1" x14ac:dyDescent="0.15">
      <c r="A9" s="13" t="s">
        <v>81</v>
      </c>
      <c r="B9" s="14"/>
      <c r="C9" s="12" t="str">
        <f t="shared" si="0"/>
        <v/>
      </c>
      <c r="D9" s="12" t="str">
        <f t="shared" si="8"/>
        <v/>
      </c>
      <c r="F9" s="17" t="s">
        <v>195</v>
      </c>
      <c r="G9" s="16"/>
      <c r="H9" s="12" t="str">
        <f t="shared" si="1"/>
        <v/>
      </c>
      <c r="I9" s="12" t="str">
        <f t="shared" si="5"/>
        <v>一般会計</v>
      </c>
      <c r="K9" s="13" t="s">
        <v>98</v>
      </c>
      <c r="L9" s="14"/>
      <c r="M9" s="12" t="str">
        <f t="shared" si="2"/>
        <v/>
      </c>
      <c r="N9" s="12" t="str">
        <f t="shared" si="6"/>
        <v/>
      </c>
      <c r="O9" s="12"/>
      <c r="P9" s="12"/>
      <c r="Q9" s="18"/>
      <c r="T9" s="12"/>
      <c r="U9" s="31" t="s">
        <v>269</v>
      </c>
      <c r="W9" s="31" t="s">
        <v>137</v>
      </c>
      <c r="Y9" s="31" t="s">
        <v>277</v>
      </c>
      <c r="Z9" s="31" t="s">
        <v>405</v>
      </c>
      <c r="AA9" s="77" t="s">
        <v>371</v>
      </c>
      <c r="AB9" s="77" t="s">
        <v>499</v>
      </c>
      <c r="AC9" s="30"/>
      <c r="AD9" s="30"/>
      <c r="AE9" s="30"/>
      <c r="AF9" s="29"/>
      <c r="AG9" s="47" t="s">
        <v>242</v>
      </c>
      <c r="AI9" s="68"/>
      <c r="AK9" s="46" t="str">
        <f t="shared" si="7"/>
        <v>H</v>
      </c>
      <c r="AP9" s="47" t="s">
        <v>242</v>
      </c>
    </row>
    <row r="10" spans="1:42" ht="13.5" customHeight="1" x14ac:dyDescent="0.15">
      <c r="A10" s="13" t="s">
        <v>215</v>
      </c>
      <c r="B10" s="14" t="s">
        <v>579</v>
      </c>
      <c r="C10" s="12" t="str">
        <f t="shared" si="0"/>
        <v>国土強靱化施策</v>
      </c>
      <c r="D10" s="12" t="str">
        <f t="shared" si="8"/>
        <v>国土強靱化施策</v>
      </c>
      <c r="F10" s="17" t="s">
        <v>105</v>
      </c>
      <c r="G10" s="16"/>
      <c r="H10" s="12" t="str">
        <f t="shared" si="1"/>
        <v/>
      </c>
      <c r="I10" s="12" t="str">
        <f t="shared" si="5"/>
        <v>一般会計</v>
      </c>
      <c r="K10" s="13" t="s">
        <v>216</v>
      </c>
      <c r="L10" s="14"/>
      <c r="M10" s="12" t="str">
        <f t="shared" si="2"/>
        <v/>
      </c>
      <c r="N10" s="12" t="str">
        <f t="shared" si="6"/>
        <v/>
      </c>
      <c r="O10" s="12"/>
      <c r="P10" s="12" t="str">
        <f>S8</f>
        <v>委託・請負</v>
      </c>
      <c r="Q10" s="18"/>
      <c r="T10" s="12"/>
      <c r="W10" s="31" t="s">
        <v>138</v>
      </c>
      <c r="Y10" s="31" t="s">
        <v>278</v>
      </c>
      <c r="Z10" s="31" t="s">
        <v>406</v>
      </c>
      <c r="AA10" s="77" t="s">
        <v>372</v>
      </c>
      <c r="AB10" s="77" t="s">
        <v>500</v>
      </c>
      <c r="AC10" s="30"/>
      <c r="AD10" s="30"/>
      <c r="AE10" s="30"/>
      <c r="AF10" s="29"/>
      <c r="AG10" s="47" t="s">
        <v>230</v>
      </c>
      <c r="AK10" s="46" t="str">
        <f t="shared" si="7"/>
        <v>I</v>
      </c>
      <c r="AP10" s="46" t="s">
        <v>228</v>
      </c>
    </row>
    <row r="11" spans="1:42" ht="13.5" customHeight="1" x14ac:dyDescent="0.15">
      <c r="A11" s="13" t="s">
        <v>82</v>
      </c>
      <c r="B11" s="14"/>
      <c r="C11" s="12" t="str">
        <f t="shared" si="0"/>
        <v/>
      </c>
      <c r="D11" s="12" t="str">
        <f t="shared" si="8"/>
        <v>国土強靱化施策</v>
      </c>
      <c r="F11" s="17" t="s">
        <v>106</v>
      </c>
      <c r="G11" s="16"/>
      <c r="H11" s="12" t="str">
        <f t="shared" si="1"/>
        <v/>
      </c>
      <c r="I11" s="12" t="str">
        <f t="shared" si="5"/>
        <v>一般会計</v>
      </c>
      <c r="K11" s="13" t="s">
        <v>99</v>
      </c>
      <c r="L11" s="14" t="s">
        <v>579</v>
      </c>
      <c r="M11" s="12" t="str">
        <f t="shared" si="2"/>
        <v>その他の事項経費</v>
      </c>
      <c r="N11" s="12" t="str">
        <f t="shared" si="6"/>
        <v>その他の事項経費</v>
      </c>
      <c r="O11" s="12"/>
      <c r="P11" s="12"/>
      <c r="Q11" s="18"/>
      <c r="T11" s="12"/>
      <c r="W11" s="31" t="s">
        <v>565</v>
      </c>
      <c r="Y11" s="31" t="s">
        <v>279</v>
      </c>
      <c r="Z11" s="31" t="s">
        <v>407</v>
      </c>
      <c r="AA11" s="77" t="s">
        <v>373</v>
      </c>
      <c r="AB11" s="77" t="s">
        <v>501</v>
      </c>
      <c r="AC11" s="30"/>
      <c r="AD11" s="30"/>
      <c r="AE11" s="30"/>
      <c r="AF11" s="29"/>
      <c r="AG11" s="46" t="s">
        <v>233</v>
      </c>
      <c r="AK11" s="46" t="str">
        <f t="shared" si="7"/>
        <v>J</v>
      </c>
    </row>
    <row r="12" spans="1:42" ht="13.5" customHeight="1" x14ac:dyDescent="0.15">
      <c r="A12" s="13" t="s">
        <v>83</v>
      </c>
      <c r="B12" s="14"/>
      <c r="C12" s="12" t="str">
        <f t="shared" ref="C12:C23" si="9">IF(B12="","",A12)</f>
        <v/>
      </c>
      <c r="D12" s="12" t="str">
        <f t="shared" si="8"/>
        <v>国土強靱化施策</v>
      </c>
      <c r="F12" s="17" t="s">
        <v>107</v>
      </c>
      <c r="G12" s="16"/>
      <c r="H12" s="12" t="str">
        <f t="shared" si="1"/>
        <v/>
      </c>
      <c r="I12" s="12" t="str">
        <f t="shared" si="5"/>
        <v>一般会計</v>
      </c>
      <c r="K12" s="12"/>
      <c r="L12" s="12"/>
      <c r="O12" s="12"/>
      <c r="P12" s="12"/>
      <c r="Q12" s="18"/>
      <c r="T12" s="12"/>
      <c r="U12" s="28" t="s">
        <v>524</v>
      </c>
      <c r="W12" s="31" t="s">
        <v>139</v>
      </c>
      <c r="Y12" s="31" t="s">
        <v>280</v>
      </c>
      <c r="Z12" s="31" t="s">
        <v>408</v>
      </c>
      <c r="AA12" s="77" t="s">
        <v>374</v>
      </c>
      <c r="AB12" s="77" t="s">
        <v>502</v>
      </c>
      <c r="AC12" s="30"/>
      <c r="AD12" s="30"/>
      <c r="AE12" s="30"/>
      <c r="AF12" s="29"/>
      <c r="AG12" s="46" t="s">
        <v>231</v>
      </c>
      <c r="AK12" s="46" t="str">
        <f t="shared" si="7"/>
        <v>K</v>
      </c>
    </row>
    <row r="13" spans="1:42" ht="13.5" customHeight="1" x14ac:dyDescent="0.15">
      <c r="A13" s="13" t="s">
        <v>84</v>
      </c>
      <c r="B13" s="14"/>
      <c r="C13" s="12" t="str">
        <f t="shared" si="9"/>
        <v/>
      </c>
      <c r="D13" s="12" t="str">
        <f t="shared" si="8"/>
        <v>国土強靱化施策</v>
      </c>
      <c r="F13" s="17" t="s">
        <v>108</v>
      </c>
      <c r="G13" s="16"/>
      <c r="H13" s="12" t="str">
        <f t="shared" si="1"/>
        <v/>
      </c>
      <c r="I13" s="12" t="str">
        <f t="shared" si="5"/>
        <v>一般会計</v>
      </c>
      <c r="K13" s="12" t="str">
        <f>N11</f>
        <v>その他の事項経費</v>
      </c>
      <c r="L13" s="12"/>
      <c r="O13" s="12"/>
      <c r="P13" s="12"/>
      <c r="Q13" s="18"/>
      <c r="T13" s="12"/>
      <c r="U13" s="31" t="s">
        <v>158</v>
      </c>
      <c r="W13" s="31" t="s">
        <v>140</v>
      </c>
      <c r="Y13" s="31" t="s">
        <v>281</v>
      </c>
      <c r="Z13" s="31" t="s">
        <v>409</v>
      </c>
      <c r="AA13" s="77" t="s">
        <v>375</v>
      </c>
      <c r="AB13" s="77" t="s">
        <v>503</v>
      </c>
      <c r="AC13" s="30"/>
      <c r="AD13" s="30"/>
      <c r="AE13" s="30"/>
      <c r="AF13" s="29"/>
      <c r="AG13" s="46" t="s">
        <v>232</v>
      </c>
      <c r="AK13" s="46" t="str">
        <f t="shared" si="7"/>
        <v>L</v>
      </c>
    </row>
    <row r="14" spans="1:42" ht="13.5" customHeight="1" x14ac:dyDescent="0.15">
      <c r="A14" s="13" t="s">
        <v>85</v>
      </c>
      <c r="B14" s="14"/>
      <c r="C14" s="12" t="str">
        <f t="shared" si="9"/>
        <v/>
      </c>
      <c r="D14" s="12" t="str">
        <f t="shared" si="8"/>
        <v>国土強靱化施策</v>
      </c>
      <c r="F14" s="17" t="s">
        <v>109</v>
      </c>
      <c r="G14" s="16"/>
      <c r="H14" s="12" t="str">
        <f t="shared" si="1"/>
        <v/>
      </c>
      <c r="I14" s="12" t="str">
        <f t="shared" si="5"/>
        <v>一般会計</v>
      </c>
      <c r="K14" s="12"/>
      <c r="L14" s="12"/>
      <c r="O14" s="12"/>
      <c r="P14" s="12"/>
      <c r="Q14" s="18"/>
      <c r="T14" s="12"/>
      <c r="U14" s="31" t="s">
        <v>525</v>
      </c>
      <c r="W14" s="31" t="s">
        <v>141</v>
      </c>
      <c r="Y14" s="31" t="s">
        <v>282</v>
      </c>
      <c r="Z14" s="31" t="s">
        <v>410</v>
      </c>
      <c r="AA14" s="77" t="s">
        <v>376</v>
      </c>
      <c r="AB14" s="77" t="s">
        <v>504</v>
      </c>
      <c r="AC14" s="30"/>
      <c r="AD14" s="30"/>
      <c r="AE14" s="30"/>
      <c r="AF14" s="29"/>
      <c r="AG14" s="68"/>
      <c r="AK14" s="46" t="str">
        <f t="shared" si="7"/>
        <v>M</v>
      </c>
    </row>
    <row r="15" spans="1:42" ht="13.5" customHeight="1" x14ac:dyDescent="0.15">
      <c r="A15" s="13" t="s">
        <v>86</v>
      </c>
      <c r="B15" s="14"/>
      <c r="C15" s="12" t="str">
        <f t="shared" si="9"/>
        <v/>
      </c>
      <c r="D15" s="12" t="str">
        <f t="shared" si="8"/>
        <v>国土強靱化施策</v>
      </c>
      <c r="F15" s="17" t="s">
        <v>110</v>
      </c>
      <c r="G15" s="16"/>
      <c r="H15" s="12" t="str">
        <f t="shared" si="1"/>
        <v/>
      </c>
      <c r="I15" s="12" t="str">
        <f t="shared" si="5"/>
        <v>一般会計</v>
      </c>
      <c r="K15" s="12"/>
      <c r="L15" s="12"/>
      <c r="O15" s="12"/>
      <c r="P15" s="12"/>
      <c r="Q15" s="18"/>
      <c r="T15" s="12"/>
      <c r="U15" s="31" t="s">
        <v>526</v>
      </c>
      <c r="W15" s="31" t="s">
        <v>142</v>
      </c>
      <c r="Y15" s="31" t="s">
        <v>283</v>
      </c>
      <c r="Z15" s="31" t="s">
        <v>411</v>
      </c>
      <c r="AA15" s="77" t="s">
        <v>377</v>
      </c>
      <c r="AB15" s="77" t="s">
        <v>505</v>
      </c>
      <c r="AC15" s="30"/>
      <c r="AD15" s="30"/>
      <c r="AE15" s="30"/>
      <c r="AF15" s="29"/>
      <c r="AG15" s="69"/>
      <c r="AK15" s="46" t="str">
        <f t="shared" si="7"/>
        <v>N</v>
      </c>
    </row>
    <row r="16" spans="1:42" ht="13.5" customHeight="1" x14ac:dyDescent="0.15">
      <c r="A16" s="13" t="s">
        <v>87</v>
      </c>
      <c r="B16" s="14"/>
      <c r="C16" s="12" t="str">
        <f t="shared" si="9"/>
        <v/>
      </c>
      <c r="D16" s="12" t="str">
        <f t="shared" si="8"/>
        <v>国土強靱化施策</v>
      </c>
      <c r="F16" s="17" t="s">
        <v>111</v>
      </c>
      <c r="G16" s="16"/>
      <c r="H16" s="12" t="str">
        <f t="shared" si="1"/>
        <v/>
      </c>
      <c r="I16" s="12" t="str">
        <f t="shared" si="5"/>
        <v>一般会計</v>
      </c>
      <c r="K16" s="12"/>
      <c r="L16" s="12"/>
      <c r="O16" s="12"/>
      <c r="P16" s="12"/>
      <c r="Q16" s="18"/>
      <c r="T16" s="12"/>
      <c r="U16" s="31" t="s">
        <v>527</v>
      </c>
      <c r="W16" s="31" t="s">
        <v>143</v>
      </c>
      <c r="Y16" s="31" t="s">
        <v>284</v>
      </c>
      <c r="Z16" s="31" t="s">
        <v>412</v>
      </c>
      <c r="AA16" s="77" t="s">
        <v>378</v>
      </c>
      <c r="AB16" s="77" t="s">
        <v>506</v>
      </c>
      <c r="AC16" s="30"/>
      <c r="AD16" s="30"/>
      <c r="AE16" s="30"/>
      <c r="AF16" s="29"/>
      <c r="AG16" s="69"/>
      <c r="AK16" s="46" t="str">
        <f t="shared" si="7"/>
        <v>O</v>
      </c>
    </row>
    <row r="17" spans="1:37" ht="13.5" customHeight="1" x14ac:dyDescent="0.15">
      <c r="A17" s="13" t="s">
        <v>88</v>
      </c>
      <c r="B17" s="14"/>
      <c r="C17" s="12" t="str">
        <f t="shared" si="9"/>
        <v/>
      </c>
      <c r="D17" s="12" t="str">
        <f t="shared" si="8"/>
        <v>国土強靱化施策</v>
      </c>
      <c r="F17" s="17" t="s">
        <v>112</v>
      </c>
      <c r="G17" s="16"/>
      <c r="H17" s="12" t="str">
        <f t="shared" si="1"/>
        <v/>
      </c>
      <c r="I17" s="12" t="str">
        <f t="shared" si="5"/>
        <v>一般会計</v>
      </c>
      <c r="K17" s="12"/>
      <c r="L17" s="12"/>
      <c r="O17" s="12"/>
      <c r="P17" s="12"/>
      <c r="Q17" s="18"/>
      <c r="T17" s="12"/>
      <c r="U17" s="31" t="s">
        <v>545</v>
      </c>
      <c r="W17" s="31" t="s">
        <v>144</v>
      </c>
      <c r="Y17" s="31" t="s">
        <v>285</v>
      </c>
      <c r="Z17" s="31" t="s">
        <v>413</v>
      </c>
      <c r="AA17" s="77" t="s">
        <v>379</v>
      </c>
      <c r="AB17" s="77" t="s">
        <v>507</v>
      </c>
      <c r="AC17" s="30"/>
      <c r="AD17" s="30"/>
      <c r="AE17" s="30"/>
      <c r="AF17" s="29"/>
      <c r="AG17" s="69"/>
      <c r="AK17" s="46" t="str">
        <f t="shared" si="7"/>
        <v>P</v>
      </c>
    </row>
    <row r="18" spans="1:37" ht="13.5" customHeight="1" x14ac:dyDescent="0.15">
      <c r="A18" s="13" t="s">
        <v>89</v>
      </c>
      <c r="B18" s="14"/>
      <c r="C18" s="12" t="str">
        <f t="shared" si="9"/>
        <v/>
      </c>
      <c r="D18" s="12" t="str">
        <f t="shared" si="8"/>
        <v>国土強靱化施策</v>
      </c>
      <c r="F18" s="17" t="s">
        <v>113</v>
      </c>
      <c r="G18" s="16"/>
      <c r="H18" s="12" t="str">
        <f t="shared" si="1"/>
        <v/>
      </c>
      <c r="I18" s="12" t="str">
        <f t="shared" si="5"/>
        <v>一般会計</v>
      </c>
      <c r="K18" s="12"/>
      <c r="L18" s="12"/>
      <c r="O18" s="12"/>
      <c r="P18" s="12"/>
      <c r="Q18" s="18"/>
      <c r="T18" s="12"/>
      <c r="U18" s="31" t="s">
        <v>528</v>
      </c>
      <c r="W18" s="31" t="s">
        <v>145</v>
      </c>
      <c r="Y18" s="31" t="s">
        <v>286</v>
      </c>
      <c r="Z18" s="31" t="s">
        <v>414</v>
      </c>
      <c r="AA18" s="77" t="s">
        <v>380</v>
      </c>
      <c r="AB18" s="77" t="s">
        <v>508</v>
      </c>
      <c r="AC18" s="30"/>
      <c r="AD18" s="30"/>
      <c r="AE18" s="30"/>
      <c r="AF18" s="29"/>
      <c r="AK18" s="46" t="str">
        <f t="shared" si="7"/>
        <v>Q</v>
      </c>
    </row>
    <row r="19" spans="1:37" ht="13.5" customHeight="1" x14ac:dyDescent="0.15">
      <c r="A19" s="13" t="s">
        <v>205</v>
      </c>
      <c r="B19" s="14"/>
      <c r="C19" s="12" t="str">
        <f t="shared" si="9"/>
        <v/>
      </c>
      <c r="D19" s="12" t="str">
        <f t="shared" si="8"/>
        <v>国土強靱化施策</v>
      </c>
      <c r="F19" s="17" t="s">
        <v>114</v>
      </c>
      <c r="G19" s="16"/>
      <c r="H19" s="12" t="str">
        <f t="shared" si="1"/>
        <v/>
      </c>
      <c r="I19" s="12" t="str">
        <f t="shared" si="5"/>
        <v>一般会計</v>
      </c>
      <c r="K19" s="12"/>
      <c r="L19" s="12"/>
      <c r="O19" s="12"/>
      <c r="P19" s="12"/>
      <c r="Q19" s="18"/>
      <c r="T19" s="12"/>
      <c r="U19" s="31" t="s">
        <v>529</v>
      </c>
      <c r="W19" s="31" t="s">
        <v>146</v>
      </c>
      <c r="Y19" s="31" t="s">
        <v>287</v>
      </c>
      <c r="Z19" s="31" t="s">
        <v>415</v>
      </c>
      <c r="AA19" s="77" t="s">
        <v>381</v>
      </c>
      <c r="AB19" s="77" t="s">
        <v>509</v>
      </c>
      <c r="AC19" s="30"/>
      <c r="AD19" s="30"/>
      <c r="AE19" s="30"/>
      <c r="AF19" s="29"/>
      <c r="AK19" s="46" t="str">
        <f t="shared" si="7"/>
        <v>R</v>
      </c>
    </row>
    <row r="20" spans="1:37" ht="13.5" customHeight="1" x14ac:dyDescent="0.15">
      <c r="A20" s="13" t="s">
        <v>206</v>
      </c>
      <c r="B20" s="14"/>
      <c r="C20" s="12" t="str">
        <f t="shared" si="9"/>
        <v/>
      </c>
      <c r="D20" s="12" t="str">
        <f t="shared" si="8"/>
        <v>国土強靱化施策</v>
      </c>
      <c r="F20" s="17" t="s">
        <v>204</v>
      </c>
      <c r="G20" s="16"/>
      <c r="H20" s="12" t="str">
        <f t="shared" si="1"/>
        <v/>
      </c>
      <c r="I20" s="12" t="str">
        <f t="shared" si="5"/>
        <v>一般会計</v>
      </c>
      <c r="K20" s="12"/>
      <c r="L20" s="12"/>
      <c r="O20" s="12"/>
      <c r="P20" s="12"/>
      <c r="Q20" s="18"/>
      <c r="T20" s="12"/>
      <c r="U20" s="31" t="s">
        <v>530</v>
      </c>
      <c r="W20" s="31" t="s">
        <v>147</v>
      </c>
      <c r="Y20" s="31" t="s">
        <v>288</v>
      </c>
      <c r="Z20" s="31" t="s">
        <v>416</v>
      </c>
      <c r="AA20" s="77" t="s">
        <v>382</v>
      </c>
      <c r="AB20" s="77" t="s">
        <v>510</v>
      </c>
      <c r="AC20" s="30"/>
      <c r="AD20" s="30"/>
      <c r="AE20" s="30"/>
      <c r="AF20" s="29"/>
      <c r="AK20" s="46" t="str">
        <f t="shared" si="7"/>
        <v>S</v>
      </c>
    </row>
    <row r="21" spans="1:37" ht="13.5" customHeight="1" x14ac:dyDescent="0.15">
      <c r="A21" s="13" t="s">
        <v>207</v>
      </c>
      <c r="B21" s="14"/>
      <c r="C21" s="12" t="str">
        <f t="shared" si="9"/>
        <v/>
      </c>
      <c r="D21" s="12" t="str">
        <f t="shared" si="8"/>
        <v>国土強靱化施策</v>
      </c>
      <c r="F21" s="17" t="s">
        <v>115</v>
      </c>
      <c r="G21" s="16"/>
      <c r="H21" s="12" t="str">
        <f t="shared" si="1"/>
        <v/>
      </c>
      <c r="I21" s="12" t="str">
        <f t="shared" si="5"/>
        <v>一般会計</v>
      </c>
      <c r="K21" s="12"/>
      <c r="L21" s="12"/>
      <c r="O21" s="12"/>
      <c r="P21" s="12"/>
      <c r="Q21" s="18"/>
      <c r="T21" s="12"/>
      <c r="U21" s="31" t="s">
        <v>531</v>
      </c>
      <c r="W21" s="31" t="s">
        <v>148</v>
      </c>
      <c r="Y21" s="31" t="s">
        <v>289</v>
      </c>
      <c r="Z21" s="31" t="s">
        <v>417</v>
      </c>
      <c r="AA21" s="77" t="s">
        <v>383</v>
      </c>
      <c r="AB21" s="77" t="s">
        <v>511</v>
      </c>
      <c r="AC21" s="30"/>
      <c r="AD21" s="30"/>
      <c r="AE21" s="30"/>
      <c r="AF21" s="29"/>
      <c r="AK21" s="46" t="str">
        <f t="shared" si="7"/>
        <v>T</v>
      </c>
    </row>
    <row r="22" spans="1:37" ht="13.5" customHeight="1" x14ac:dyDescent="0.15">
      <c r="A22" s="13" t="s">
        <v>208</v>
      </c>
      <c r="B22" s="14"/>
      <c r="C22" s="12" t="str">
        <f t="shared" si="9"/>
        <v/>
      </c>
      <c r="D22" s="12" t="str">
        <f>IF(C22="",D21,IF(D21&lt;&gt;"",CONCATENATE(D21,"、",C22),C22))</f>
        <v>国土強靱化施策</v>
      </c>
      <c r="F22" s="17" t="s">
        <v>116</v>
      </c>
      <c r="G22" s="16"/>
      <c r="H22" s="12" t="str">
        <f t="shared" si="1"/>
        <v/>
      </c>
      <c r="I22" s="12" t="str">
        <f t="shared" si="5"/>
        <v>一般会計</v>
      </c>
      <c r="K22" s="12"/>
      <c r="L22" s="12"/>
      <c r="O22" s="12"/>
      <c r="P22" s="12"/>
      <c r="Q22" s="18"/>
      <c r="T22" s="12"/>
      <c r="U22" s="31" t="s">
        <v>567</v>
      </c>
      <c r="W22" s="31" t="s">
        <v>149</v>
      </c>
      <c r="Y22" s="31" t="s">
        <v>290</v>
      </c>
      <c r="Z22" s="31" t="s">
        <v>418</v>
      </c>
      <c r="AA22" s="77" t="s">
        <v>384</v>
      </c>
      <c r="AB22" s="77" t="s">
        <v>512</v>
      </c>
      <c r="AC22" s="30"/>
      <c r="AD22" s="30"/>
      <c r="AE22" s="30"/>
      <c r="AF22" s="29"/>
      <c r="AK22" s="46" t="str">
        <f t="shared" si="7"/>
        <v>U</v>
      </c>
    </row>
    <row r="23" spans="1:37" ht="13.5" customHeight="1" x14ac:dyDescent="0.15">
      <c r="A23" s="75" t="s">
        <v>263</v>
      </c>
      <c r="B23" s="14"/>
      <c r="C23" s="12" t="str">
        <f t="shared" si="9"/>
        <v/>
      </c>
      <c r="D23" s="12" t="str">
        <f>IF(C23="",D22,IF(D22&lt;&gt;"",CONCATENATE(D22,"、",C23),C23))</f>
        <v>国土強靱化施策</v>
      </c>
      <c r="F23" s="17" t="s">
        <v>117</v>
      </c>
      <c r="G23" s="16"/>
      <c r="H23" s="12" t="str">
        <f t="shared" si="1"/>
        <v/>
      </c>
      <c r="I23" s="12" t="str">
        <f t="shared" si="5"/>
        <v>一般会計</v>
      </c>
      <c r="K23" s="12"/>
      <c r="L23" s="12"/>
      <c r="O23" s="12"/>
      <c r="P23" s="12"/>
      <c r="Q23" s="18"/>
      <c r="T23" s="12"/>
      <c r="U23" s="31" t="s">
        <v>532</v>
      </c>
      <c r="W23" s="31" t="s">
        <v>150</v>
      </c>
      <c r="Y23" s="31" t="s">
        <v>291</v>
      </c>
      <c r="Z23" s="31" t="s">
        <v>419</v>
      </c>
      <c r="AA23" s="77" t="s">
        <v>385</v>
      </c>
      <c r="AB23" s="77" t="s">
        <v>513</v>
      </c>
      <c r="AC23" s="30"/>
      <c r="AD23" s="30"/>
      <c r="AE23" s="30"/>
      <c r="AF23" s="29"/>
      <c r="AK23" s="46" t="str">
        <f t="shared" si="7"/>
        <v>V</v>
      </c>
    </row>
    <row r="24" spans="1:37" ht="13.5" customHeight="1" x14ac:dyDescent="0.15">
      <c r="A24" s="87"/>
      <c r="B24" s="73"/>
      <c r="F24" s="17" t="s">
        <v>265</v>
      </c>
      <c r="G24" s="16"/>
      <c r="H24" s="12" t="str">
        <f t="shared" si="1"/>
        <v/>
      </c>
      <c r="I24" s="12" t="str">
        <f t="shared" si="5"/>
        <v>一般会計</v>
      </c>
      <c r="K24" s="12"/>
      <c r="L24" s="12"/>
      <c r="O24" s="12"/>
      <c r="P24" s="12"/>
      <c r="Q24" s="18"/>
      <c r="T24" s="12"/>
      <c r="U24" s="31" t="s">
        <v>533</v>
      </c>
      <c r="W24" s="31" t="s">
        <v>151</v>
      </c>
      <c r="Y24" s="31" t="s">
        <v>292</v>
      </c>
      <c r="Z24" s="31" t="s">
        <v>420</v>
      </c>
      <c r="AA24" s="77" t="s">
        <v>386</v>
      </c>
      <c r="AB24" s="77" t="s">
        <v>514</v>
      </c>
      <c r="AC24" s="30"/>
      <c r="AD24" s="30"/>
      <c r="AE24" s="30"/>
      <c r="AF24" s="29"/>
      <c r="AK24" s="46" t="str">
        <f>CHAR(CODE(AK23)+1)</f>
        <v>W</v>
      </c>
    </row>
    <row r="25" spans="1:37" ht="13.5" customHeight="1" x14ac:dyDescent="0.15">
      <c r="A25" s="74"/>
      <c r="B25" s="73"/>
      <c r="F25" s="17" t="s">
        <v>118</v>
      </c>
      <c r="G25" s="16"/>
      <c r="H25" s="12" t="str">
        <f t="shared" si="1"/>
        <v/>
      </c>
      <c r="I25" s="12" t="str">
        <f t="shared" si="5"/>
        <v>一般会計</v>
      </c>
      <c r="K25" s="12"/>
      <c r="L25" s="12"/>
      <c r="O25" s="12"/>
      <c r="P25" s="12"/>
      <c r="Q25" s="18"/>
      <c r="T25" s="12"/>
      <c r="U25" s="31" t="s">
        <v>534</v>
      </c>
      <c r="W25" s="66"/>
      <c r="Y25" s="31" t="s">
        <v>293</v>
      </c>
      <c r="Z25" s="31" t="s">
        <v>421</v>
      </c>
      <c r="AA25" s="77" t="s">
        <v>387</v>
      </c>
      <c r="AB25" s="77" t="s">
        <v>515</v>
      </c>
      <c r="AC25" s="30"/>
      <c r="AD25" s="30"/>
      <c r="AE25" s="30"/>
      <c r="AF25" s="29"/>
      <c r="AK25" s="46" t="str">
        <f t="shared" si="7"/>
        <v>X</v>
      </c>
    </row>
    <row r="26" spans="1:37" ht="13.5" customHeight="1" x14ac:dyDescent="0.15">
      <c r="A26" s="74"/>
      <c r="B26" s="73"/>
      <c r="F26" s="17" t="s">
        <v>119</v>
      </c>
      <c r="G26" s="16"/>
      <c r="H26" s="12" t="str">
        <f t="shared" si="1"/>
        <v/>
      </c>
      <c r="I26" s="12" t="str">
        <f t="shared" si="5"/>
        <v>一般会計</v>
      </c>
      <c r="K26" s="12"/>
      <c r="L26" s="12"/>
      <c r="O26" s="12"/>
      <c r="P26" s="12"/>
      <c r="Q26" s="18"/>
      <c r="T26" s="12"/>
      <c r="U26" s="31" t="s">
        <v>535</v>
      </c>
      <c r="Y26" s="31" t="s">
        <v>294</v>
      </c>
      <c r="Z26" s="31" t="s">
        <v>422</v>
      </c>
      <c r="AA26" s="77" t="s">
        <v>388</v>
      </c>
      <c r="AB26" s="77" t="s">
        <v>516</v>
      </c>
      <c r="AC26" s="30"/>
      <c r="AD26" s="30"/>
      <c r="AE26" s="30"/>
      <c r="AF26" s="29"/>
      <c r="AK26" s="46" t="str">
        <f t="shared" si="7"/>
        <v>Y</v>
      </c>
    </row>
    <row r="27" spans="1:37" ht="13.5" customHeight="1" x14ac:dyDescent="0.15">
      <c r="A27" s="12" t="str">
        <f>IF(D23="", "-", D23)</f>
        <v>国土強靱化施策</v>
      </c>
      <c r="B27" s="12"/>
      <c r="F27" s="17" t="s">
        <v>120</v>
      </c>
      <c r="G27" s="16"/>
      <c r="H27" s="12" t="str">
        <f t="shared" si="1"/>
        <v/>
      </c>
      <c r="I27" s="12" t="str">
        <f t="shared" si="5"/>
        <v>一般会計</v>
      </c>
      <c r="K27" s="12"/>
      <c r="L27" s="12"/>
      <c r="O27" s="12"/>
      <c r="P27" s="12"/>
      <c r="Q27" s="18"/>
      <c r="T27" s="12"/>
      <c r="U27" s="31" t="s">
        <v>536</v>
      </c>
      <c r="Y27" s="31" t="s">
        <v>295</v>
      </c>
      <c r="Z27" s="31" t="s">
        <v>423</v>
      </c>
      <c r="AA27" s="77" t="s">
        <v>389</v>
      </c>
      <c r="AB27" s="77" t="s">
        <v>517</v>
      </c>
      <c r="AC27" s="30"/>
      <c r="AD27" s="30"/>
      <c r="AE27" s="30"/>
      <c r="AF27" s="29"/>
      <c r="AK27" s="46" t="str">
        <f>CHAR(CODE(AK26)+1)</f>
        <v>Z</v>
      </c>
    </row>
    <row r="28" spans="1:37" ht="13.5" customHeight="1" x14ac:dyDescent="0.15">
      <c r="B28" s="12"/>
      <c r="F28" s="17" t="s">
        <v>121</v>
      </c>
      <c r="G28" s="16"/>
      <c r="H28" s="12" t="str">
        <f t="shared" si="1"/>
        <v/>
      </c>
      <c r="I28" s="12" t="str">
        <f t="shared" si="5"/>
        <v>一般会計</v>
      </c>
      <c r="K28" s="12"/>
      <c r="L28" s="12"/>
      <c r="O28" s="12"/>
      <c r="P28" s="12"/>
      <c r="Q28" s="18"/>
      <c r="T28" s="12"/>
      <c r="U28" s="31" t="s">
        <v>537</v>
      </c>
      <c r="Y28" s="31" t="s">
        <v>296</v>
      </c>
      <c r="Z28" s="31" t="s">
        <v>424</v>
      </c>
      <c r="AA28" s="77" t="s">
        <v>390</v>
      </c>
      <c r="AB28" s="77" t="s">
        <v>518</v>
      </c>
      <c r="AC28" s="30"/>
      <c r="AD28" s="30"/>
      <c r="AE28" s="30"/>
      <c r="AF28" s="29"/>
      <c r="AK28" s="46" t="s">
        <v>190</v>
      </c>
    </row>
    <row r="29" spans="1:37" ht="13.5" customHeight="1" x14ac:dyDescent="0.15">
      <c r="A29" s="12"/>
      <c r="B29" s="12"/>
      <c r="F29" s="17" t="s">
        <v>196</v>
      </c>
      <c r="G29" s="16"/>
      <c r="H29" s="12" t="str">
        <f t="shared" si="1"/>
        <v/>
      </c>
      <c r="I29" s="12" t="str">
        <f t="shared" si="5"/>
        <v>一般会計</v>
      </c>
      <c r="K29" s="12"/>
      <c r="L29" s="12"/>
      <c r="O29" s="12"/>
      <c r="P29" s="12"/>
      <c r="Q29" s="18"/>
      <c r="T29" s="12"/>
      <c r="U29" s="31" t="s">
        <v>538</v>
      </c>
      <c r="Y29" s="31" t="s">
        <v>297</v>
      </c>
      <c r="Z29" s="31" t="s">
        <v>425</v>
      </c>
      <c r="AA29" s="77" t="s">
        <v>391</v>
      </c>
      <c r="AB29" s="77" t="s">
        <v>519</v>
      </c>
      <c r="AC29" s="30"/>
      <c r="AD29" s="30"/>
      <c r="AE29" s="30"/>
      <c r="AF29" s="29"/>
      <c r="AK29" s="46" t="str">
        <f t="shared" si="7"/>
        <v>b</v>
      </c>
    </row>
    <row r="30" spans="1:37" ht="13.5" customHeight="1" x14ac:dyDescent="0.15">
      <c r="A30" s="12"/>
      <c r="B30" s="12"/>
      <c r="F30" s="17" t="s">
        <v>197</v>
      </c>
      <c r="G30" s="16"/>
      <c r="H30" s="12" t="str">
        <f t="shared" si="1"/>
        <v/>
      </c>
      <c r="I30" s="12" t="str">
        <f t="shared" si="5"/>
        <v>一般会計</v>
      </c>
      <c r="K30" s="12"/>
      <c r="L30" s="12"/>
      <c r="O30" s="12"/>
      <c r="P30" s="12"/>
      <c r="Q30" s="18"/>
      <c r="T30" s="12"/>
      <c r="U30" s="31" t="s">
        <v>539</v>
      </c>
      <c r="Y30" s="31" t="s">
        <v>298</v>
      </c>
      <c r="Z30" s="31" t="s">
        <v>426</v>
      </c>
      <c r="AA30" s="77" t="s">
        <v>392</v>
      </c>
      <c r="AB30" s="77" t="s">
        <v>520</v>
      </c>
      <c r="AC30" s="30"/>
      <c r="AD30" s="30"/>
      <c r="AE30" s="30"/>
      <c r="AF30" s="29"/>
      <c r="AK30" s="46" t="str">
        <f t="shared" si="7"/>
        <v>c</v>
      </c>
    </row>
    <row r="31" spans="1:37" ht="13.5" customHeight="1" x14ac:dyDescent="0.15">
      <c r="A31" s="12"/>
      <c r="B31" s="12"/>
      <c r="F31" s="17" t="s">
        <v>198</v>
      </c>
      <c r="G31" s="16"/>
      <c r="H31" s="12" t="str">
        <f t="shared" si="1"/>
        <v/>
      </c>
      <c r="I31" s="12" t="str">
        <f t="shared" si="5"/>
        <v>一般会計</v>
      </c>
      <c r="K31" s="12"/>
      <c r="L31" s="12"/>
      <c r="O31" s="12"/>
      <c r="P31" s="12"/>
      <c r="Q31" s="18"/>
      <c r="T31" s="12"/>
      <c r="U31" s="31" t="s">
        <v>540</v>
      </c>
      <c r="Y31" s="31" t="s">
        <v>299</v>
      </c>
      <c r="Z31" s="31" t="s">
        <v>427</v>
      </c>
      <c r="AA31" s="77" t="s">
        <v>393</v>
      </c>
      <c r="AB31" s="77" t="s">
        <v>521</v>
      </c>
      <c r="AC31" s="30"/>
      <c r="AD31" s="30"/>
      <c r="AE31" s="30"/>
      <c r="AF31" s="29"/>
      <c r="AK31" s="46" t="str">
        <f t="shared" si="7"/>
        <v>d</v>
      </c>
    </row>
    <row r="32" spans="1:37" ht="13.5" customHeight="1" x14ac:dyDescent="0.15">
      <c r="A32" s="12"/>
      <c r="B32" s="12"/>
      <c r="F32" s="17" t="s">
        <v>199</v>
      </c>
      <c r="G32" s="16"/>
      <c r="H32" s="12" t="str">
        <f t="shared" si="1"/>
        <v/>
      </c>
      <c r="I32" s="12" t="str">
        <f t="shared" si="5"/>
        <v>一般会計</v>
      </c>
      <c r="K32" s="12"/>
      <c r="L32" s="12"/>
      <c r="O32" s="12"/>
      <c r="P32" s="12"/>
      <c r="Q32" s="18"/>
      <c r="T32" s="12"/>
      <c r="U32" s="31" t="s">
        <v>541</v>
      </c>
      <c r="Y32" s="31" t="s">
        <v>300</v>
      </c>
      <c r="Z32" s="31" t="s">
        <v>428</v>
      </c>
      <c r="AA32" s="77" t="s">
        <v>59</v>
      </c>
      <c r="AB32" s="77" t="s">
        <v>59</v>
      </c>
      <c r="AC32" s="30"/>
      <c r="AD32" s="30"/>
      <c r="AE32" s="30"/>
      <c r="AF32" s="29"/>
      <c r="AK32" s="46" t="str">
        <f t="shared" si="7"/>
        <v>e</v>
      </c>
    </row>
    <row r="33" spans="1:37" ht="13.5" customHeight="1" x14ac:dyDescent="0.15">
      <c r="A33" s="12"/>
      <c r="B33" s="12"/>
      <c r="F33" s="17" t="s">
        <v>200</v>
      </c>
      <c r="G33" s="16"/>
      <c r="H33" s="12" t="str">
        <f t="shared" si="1"/>
        <v/>
      </c>
      <c r="I33" s="12" t="str">
        <f t="shared" si="5"/>
        <v>一般会計</v>
      </c>
      <c r="K33" s="12"/>
      <c r="L33" s="12"/>
      <c r="O33" s="12"/>
      <c r="P33" s="12"/>
      <c r="Q33" s="18"/>
      <c r="T33" s="12"/>
      <c r="U33" s="31" t="s">
        <v>542</v>
      </c>
      <c r="Y33" s="31" t="s">
        <v>301</v>
      </c>
      <c r="Z33" s="31" t="s">
        <v>429</v>
      </c>
      <c r="AA33" s="66"/>
      <c r="AB33" s="30"/>
      <c r="AC33" s="30"/>
      <c r="AD33" s="30"/>
      <c r="AE33" s="30"/>
      <c r="AF33" s="29"/>
      <c r="AK33" s="46" t="str">
        <f t="shared" si="7"/>
        <v>f</v>
      </c>
    </row>
    <row r="34" spans="1:37" ht="13.5" customHeight="1" x14ac:dyDescent="0.15">
      <c r="A34" s="12"/>
      <c r="B34" s="12"/>
      <c r="F34" s="17" t="s">
        <v>201</v>
      </c>
      <c r="G34" s="16"/>
      <c r="H34" s="12" t="str">
        <f t="shared" si="1"/>
        <v/>
      </c>
      <c r="I34" s="12" t="str">
        <f t="shared" si="5"/>
        <v>一般会計</v>
      </c>
      <c r="K34" s="12"/>
      <c r="L34" s="12"/>
      <c r="O34" s="12"/>
      <c r="P34" s="12"/>
      <c r="Q34" s="18"/>
      <c r="T34" s="12"/>
      <c r="U34" s="31" t="s">
        <v>543</v>
      </c>
      <c r="Y34" s="31" t="s">
        <v>302</v>
      </c>
      <c r="Z34" s="31" t="s">
        <v>430</v>
      </c>
      <c r="AB34" s="30"/>
      <c r="AC34" s="30"/>
      <c r="AD34" s="30"/>
      <c r="AE34" s="30"/>
      <c r="AF34" s="29"/>
      <c r="AK34" s="46" t="str">
        <f t="shared" si="7"/>
        <v>g</v>
      </c>
    </row>
    <row r="35" spans="1:37" ht="13.5" customHeight="1" x14ac:dyDescent="0.15">
      <c r="A35" s="12"/>
      <c r="B35" s="12"/>
      <c r="F35" s="17" t="s">
        <v>202</v>
      </c>
      <c r="G35" s="16"/>
      <c r="H35" s="12" t="str">
        <f t="shared" si="1"/>
        <v/>
      </c>
      <c r="I35" s="12" t="str">
        <f t="shared" si="5"/>
        <v>一般会計</v>
      </c>
      <c r="K35" s="12"/>
      <c r="L35" s="12"/>
      <c r="O35" s="12"/>
      <c r="P35" s="12"/>
      <c r="Q35" s="18"/>
      <c r="T35" s="12"/>
      <c r="U35" s="31" t="s">
        <v>544</v>
      </c>
      <c r="Y35" s="31" t="s">
        <v>303</v>
      </c>
      <c r="Z35" s="31" t="s">
        <v>431</v>
      </c>
      <c r="AC35" s="30"/>
      <c r="AF35" s="29"/>
      <c r="AK35" s="46" t="str">
        <f t="shared" si="7"/>
        <v>h</v>
      </c>
    </row>
    <row r="36" spans="1:37" ht="13.5" customHeight="1" x14ac:dyDescent="0.15">
      <c r="A36" s="12"/>
      <c r="B36" s="12"/>
      <c r="F36" s="17" t="s">
        <v>203</v>
      </c>
      <c r="G36" s="16"/>
      <c r="H36" s="12" t="str">
        <f t="shared" si="1"/>
        <v/>
      </c>
      <c r="I36" s="12" t="str">
        <f t="shared" si="5"/>
        <v>一般会計</v>
      </c>
      <c r="K36" s="12"/>
      <c r="L36" s="12"/>
      <c r="O36" s="12"/>
      <c r="P36" s="12"/>
      <c r="Q36" s="18"/>
      <c r="T36" s="12"/>
      <c r="Y36" s="31" t="s">
        <v>304</v>
      </c>
      <c r="Z36" s="31" t="s">
        <v>432</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305</v>
      </c>
      <c r="Z37" s="31" t="s">
        <v>433</v>
      </c>
      <c r="AF37" s="29"/>
      <c r="AK37" s="46" t="str">
        <f t="shared" si="7"/>
        <v>j</v>
      </c>
    </row>
    <row r="38" spans="1:37" x14ac:dyDescent="0.15">
      <c r="A38" s="12"/>
      <c r="B38" s="12"/>
      <c r="F38" s="12"/>
      <c r="G38" s="18"/>
      <c r="K38" s="12"/>
      <c r="L38" s="12"/>
      <c r="O38" s="12"/>
      <c r="P38" s="12"/>
      <c r="Q38" s="18"/>
      <c r="T38" s="12"/>
      <c r="Y38" s="31" t="s">
        <v>306</v>
      </c>
      <c r="Z38" s="31" t="s">
        <v>434</v>
      </c>
      <c r="AF38" s="29"/>
      <c r="AK38" s="46" t="str">
        <f t="shared" si="7"/>
        <v>k</v>
      </c>
    </row>
    <row r="39" spans="1:37" x14ac:dyDescent="0.15">
      <c r="A39" s="12"/>
      <c r="B39" s="12"/>
      <c r="F39" s="12" t="str">
        <f>I37</f>
        <v>一般会計</v>
      </c>
      <c r="G39" s="18"/>
      <c r="K39" s="12"/>
      <c r="L39" s="12"/>
      <c r="O39" s="12"/>
      <c r="P39" s="12"/>
      <c r="Q39" s="18"/>
      <c r="T39" s="12"/>
      <c r="U39" s="31" t="s">
        <v>546</v>
      </c>
      <c r="Y39" s="31" t="s">
        <v>307</v>
      </c>
      <c r="Z39" s="31" t="s">
        <v>435</v>
      </c>
      <c r="AF39" s="29"/>
      <c r="AK39" s="46" t="str">
        <f t="shared" si="7"/>
        <v>l</v>
      </c>
    </row>
    <row r="40" spans="1:37" x14ac:dyDescent="0.15">
      <c r="A40" s="12"/>
      <c r="B40" s="12"/>
      <c r="F40" s="12"/>
      <c r="G40" s="18"/>
      <c r="K40" s="12"/>
      <c r="L40" s="12"/>
      <c r="O40" s="12"/>
      <c r="P40" s="12"/>
      <c r="Q40" s="18"/>
      <c r="T40" s="12"/>
      <c r="U40" s="31"/>
      <c r="Y40" s="31" t="s">
        <v>308</v>
      </c>
      <c r="Z40" s="31" t="s">
        <v>436</v>
      </c>
      <c r="AF40" s="29"/>
      <c r="AK40" s="46" t="str">
        <f t="shared" si="7"/>
        <v>m</v>
      </c>
    </row>
    <row r="41" spans="1:37" x14ac:dyDescent="0.15">
      <c r="A41" s="12"/>
      <c r="B41" s="12"/>
      <c r="F41" s="12"/>
      <c r="G41" s="18"/>
      <c r="K41" s="12"/>
      <c r="L41" s="12"/>
      <c r="O41" s="12"/>
      <c r="P41" s="12"/>
      <c r="Q41" s="18"/>
      <c r="T41" s="12"/>
      <c r="U41" s="31" t="s">
        <v>250</v>
      </c>
      <c r="Y41" s="31" t="s">
        <v>309</v>
      </c>
      <c r="Z41" s="31" t="s">
        <v>437</v>
      </c>
      <c r="AF41" s="29"/>
      <c r="AK41" s="46" t="str">
        <f t="shared" si="7"/>
        <v>n</v>
      </c>
    </row>
    <row r="42" spans="1:37" x14ac:dyDescent="0.15">
      <c r="A42" s="12"/>
      <c r="B42" s="12"/>
      <c r="F42" s="12"/>
      <c r="G42" s="18"/>
      <c r="K42" s="12"/>
      <c r="L42" s="12"/>
      <c r="O42" s="12"/>
      <c r="P42" s="12"/>
      <c r="Q42" s="18"/>
      <c r="T42" s="12"/>
      <c r="U42" s="31" t="s">
        <v>260</v>
      </c>
      <c r="Y42" s="31" t="s">
        <v>310</v>
      </c>
      <c r="Z42" s="31" t="s">
        <v>438</v>
      </c>
      <c r="AF42" s="29"/>
      <c r="AK42" s="46" t="str">
        <f t="shared" si="7"/>
        <v>o</v>
      </c>
    </row>
    <row r="43" spans="1:37" x14ac:dyDescent="0.15">
      <c r="A43" s="12"/>
      <c r="B43" s="12"/>
      <c r="F43" s="12"/>
      <c r="G43" s="18"/>
      <c r="K43" s="12"/>
      <c r="L43" s="12"/>
      <c r="O43" s="12"/>
      <c r="P43" s="12"/>
      <c r="Q43" s="18"/>
      <c r="T43" s="12"/>
      <c r="Y43" s="31" t="s">
        <v>311</v>
      </c>
      <c r="Z43" s="31" t="s">
        <v>439</v>
      </c>
      <c r="AF43" s="29"/>
      <c r="AK43" s="46" t="str">
        <f t="shared" si="7"/>
        <v>p</v>
      </c>
    </row>
    <row r="44" spans="1:37" x14ac:dyDescent="0.15">
      <c r="A44" s="12"/>
      <c r="B44" s="12"/>
      <c r="F44" s="12"/>
      <c r="G44" s="18"/>
      <c r="K44" s="12"/>
      <c r="L44" s="12"/>
      <c r="O44" s="12"/>
      <c r="P44" s="12"/>
      <c r="Q44" s="18"/>
      <c r="T44" s="12"/>
      <c r="Y44" s="31" t="s">
        <v>312</v>
      </c>
      <c r="Z44" s="31" t="s">
        <v>440</v>
      </c>
      <c r="AF44" s="29"/>
      <c r="AK44" s="46" t="str">
        <f t="shared" si="7"/>
        <v>q</v>
      </c>
    </row>
    <row r="45" spans="1:37" x14ac:dyDescent="0.15">
      <c r="A45" s="12"/>
      <c r="B45" s="12"/>
      <c r="F45" s="12"/>
      <c r="G45" s="18"/>
      <c r="K45" s="12"/>
      <c r="L45" s="12"/>
      <c r="O45" s="12"/>
      <c r="P45" s="12"/>
      <c r="Q45" s="18"/>
      <c r="T45" s="12"/>
      <c r="U45" s="28" t="s">
        <v>153</v>
      </c>
      <c r="Y45" s="31" t="s">
        <v>313</v>
      </c>
      <c r="Z45" s="31" t="s">
        <v>441</v>
      </c>
      <c r="AF45" s="29"/>
      <c r="AK45" s="46" t="str">
        <f t="shared" si="7"/>
        <v>r</v>
      </c>
    </row>
    <row r="46" spans="1:37" x14ac:dyDescent="0.15">
      <c r="A46" s="12"/>
      <c r="B46" s="12"/>
      <c r="F46" s="12"/>
      <c r="G46" s="18"/>
      <c r="K46" s="12"/>
      <c r="L46" s="12"/>
      <c r="O46" s="12"/>
      <c r="P46" s="12"/>
      <c r="Q46" s="18"/>
      <c r="T46" s="12"/>
      <c r="U46" s="84" t="s">
        <v>566</v>
      </c>
      <c r="Y46" s="31" t="s">
        <v>314</v>
      </c>
      <c r="Z46" s="31" t="s">
        <v>442</v>
      </c>
      <c r="AF46" s="29"/>
      <c r="AK46" s="46" t="str">
        <f t="shared" si="7"/>
        <v>s</v>
      </c>
    </row>
    <row r="47" spans="1:37" x14ac:dyDescent="0.15">
      <c r="A47" s="12"/>
      <c r="B47" s="12"/>
      <c r="F47" s="12"/>
      <c r="G47" s="18"/>
      <c r="K47" s="12"/>
      <c r="L47" s="12"/>
      <c r="O47" s="12"/>
      <c r="P47" s="12"/>
      <c r="Q47" s="18"/>
      <c r="T47" s="12"/>
      <c r="Y47" s="31" t="s">
        <v>315</v>
      </c>
      <c r="Z47" s="31" t="s">
        <v>443</v>
      </c>
      <c r="AF47" s="29"/>
      <c r="AK47" s="46" t="str">
        <f t="shared" si="7"/>
        <v>t</v>
      </c>
    </row>
    <row r="48" spans="1:37" x14ac:dyDescent="0.15">
      <c r="A48" s="12"/>
      <c r="B48" s="12"/>
      <c r="F48" s="12"/>
      <c r="G48" s="18"/>
      <c r="K48" s="12"/>
      <c r="L48" s="12"/>
      <c r="O48" s="12"/>
      <c r="P48" s="12"/>
      <c r="Q48" s="18"/>
      <c r="T48" s="12"/>
      <c r="U48" s="84">
        <v>2021</v>
      </c>
      <c r="Y48" s="31" t="s">
        <v>316</v>
      </c>
      <c r="Z48" s="31" t="s">
        <v>444</v>
      </c>
      <c r="AF48" s="29"/>
      <c r="AK48" s="46" t="str">
        <f t="shared" si="7"/>
        <v>u</v>
      </c>
    </row>
    <row r="49" spans="1:37" x14ac:dyDescent="0.15">
      <c r="A49" s="12"/>
      <c r="B49" s="12"/>
      <c r="F49" s="12"/>
      <c r="G49" s="18"/>
      <c r="K49" s="12"/>
      <c r="L49" s="12"/>
      <c r="O49" s="12"/>
      <c r="P49" s="12"/>
      <c r="Q49" s="18"/>
      <c r="T49" s="12"/>
      <c r="U49" s="84">
        <v>2022</v>
      </c>
      <c r="Y49" s="31" t="s">
        <v>317</v>
      </c>
      <c r="Z49" s="31" t="s">
        <v>445</v>
      </c>
      <c r="AF49" s="29"/>
      <c r="AK49" s="46" t="str">
        <f t="shared" si="7"/>
        <v>v</v>
      </c>
    </row>
    <row r="50" spans="1:37" x14ac:dyDescent="0.15">
      <c r="A50" s="12"/>
      <c r="B50" s="12"/>
      <c r="F50" s="12"/>
      <c r="G50" s="18"/>
      <c r="K50" s="12"/>
      <c r="L50" s="12"/>
      <c r="O50" s="12"/>
      <c r="P50" s="12"/>
      <c r="Q50" s="18"/>
      <c r="T50" s="12"/>
      <c r="U50" s="84">
        <v>2023</v>
      </c>
      <c r="Y50" s="31" t="s">
        <v>318</v>
      </c>
      <c r="Z50" s="31" t="s">
        <v>446</v>
      </c>
      <c r="AF50" s="29"/>
    </row>
    <row r="51" spans="1:37" x14ac:dyDescent="0.15">
      <c r="A51" s="12"/>
      <c r="B51" s="12"/>
      <c r="F51" s="12"/>
      <c r="G51" s="18"/>
      <c r="K51" s="12"/>
      <c r="L51" s="12"/>
      <c r="O51" s="12"/>
      <c r="P51" s="12"/>
      <c r="Q51" s="18"/>
      <c r="T51" s="12"/>
      <c r="U51" s="84">
        <v>2024</v>
      </c>
      <c r="Y51" s="31" t="s">
        <v>319</v>
      </c>
      <c r="Z51" s="31" t="s">
        <v>447</v>
      </c>
      <c r="AF51" s="29"/>
    </row>
    <row r="52" spans="1:37" x14ac:dyDescent="0.15">
      <c r="A52" s="12"/>
      <c r="B52" s="12"/>
      <c r="F52" s="12"/>
      <c r="G52" s="18"/>
      <c r="K52" s="12"/>
      <c r="L52" s="12"/>
      <c r="O52" s="12"/>
      <c r="P52" s="12"/>
      <c r="Q52" s="18"/>
      <c r="T52" s="12"/>
      <c r="U52" s="84">
        <v>2025</v>
      </c>
      <c r="Y52" s="31" t="s">
        <v>320</v>
      </c>
      <c r="Z52" s="31" t="s">
        <v>448</v>
      </c>
      <c r="AF52" s="29"/>
    </row>
    <row r="53" spans="1:37" x14ac:dyDescent="0.15">
      <c r="A53" s="12"/>
      <c r="B53" s="12"/>
      <c r="F53" s="12"/>
      <c r="G53" s="18"/>
      <c r="K53" s="12"/>
      <c r="L53" s="12"/>
      <c r="O53" s="12"/>
      <c r="P53" s="12"/>
      <c r="Q53" s="18"/>
      <c r="T53" s="12"/>
      <c r="U53" s="84">
        <v>2026</v>
      </c>
      <c r="Y53" s="31" t="s">
        <v>321</v>
      </c>
      <c r="Z53" s="31" t="s">
        <v>449</v>
      </c>
      <c r="AF53" s="29"/>
    </row>
    <row r="54" spans="1:37" x14ac:dyDescent="0.15">
      <c r="A54" s="12"/>
      <c r="B54" s="12"/>
      <c r="F54" s="12"/>
      <c r="G54" s="18"/>
      <c r="K54" s="12"/>
      <c r="L54" s="12"/>
      <c r="O54" s="12"/>
      <c r="P54" s="19"/>
      <c r="Q54" s="18"/>
      <c r="T54" s="12"/>
      <c r="Y54" s="31" t="s">
        <v>322</v>
      </c>
      <c r="Z54" s="31" t="s">
        <v>450</v>
      </c>
      <c r="AF54" s="29"/>
    </row>
    <row r="55" spans="1:37" x14ac:dyDescent="0.15">
      <c r="A55" s="12"/>
      <c r="B55" s="12"/>
      <c r="F55" s="12"/>
      <c r="G55" s="18"/>
      <c r="K55" s="12"/>
      <c r="L55" s="12"/>
      <c r="O55" s="12"/>
      <c r="P55" s="12"/>
      <c r="Q55" s="18"/>
      <c r="T55" s="12"/>
      <c r="Y55" s="31" t="s">
        <v>323</v>
      </c>
      <c r="Z55" s="31" t="s">
        <v>451</v>
      </c>
      <c r="AF55" s="29"/>
    </row>
    <row r="56" spans="1:37" x14ac:dyDescent="0.15">
      <c r="A56" s="12"/>
      <c r="B56" s="12"/>
      <c r="F56" s="12"/>
      <c r="G56" s="18"/>
      <c r="K56" s="12"/>
      <c r="L56" s="12"/>
      <c r="O56" s="12"/>
      <c r="P56" s="12"/>
      <c r="Q56" s="18"/>
      <c r="T56" s="12"/>
      <c r="U56" s="84">
        <v>20</v>
      </c>
      <c r="Y56" s="31" t="s">
        <v>324</v>
      </c>
      <c r="Z56" s="31" t="s">
        <v>452</v>
      </c>
      <c r="AF56" s="29"/>
    </row>
    <row r="57" spans="1:37" x14ac:dyDescent="0.15">
      <c r="A57" s="12"/>
      <c r="B57" s="12"/>
      <c r="F57" s="12"/>
      <c r="G57" s="18"/>
      <c r="K57" s="12"/>
      <c r="L57" s="12"/>
      <c r="O57" s="12"/>
      <c r="P57" s="12"/>
      <c r="Q57" s="18"/>
      <c r="T57" s="12"/>
      <c r="U57" s="31" t="s">
        <v>522</v>
      </c>
      <c r="Y57" s="31" t="s">
        <v>325</v>
      </c>
      <c r="Z57" s="31" t="s">
        <v>453</v>
      </c>
      <c r="AF57" s="29"/>
    </row>
    <row r="58" spans="1:37" x14ac:dyDescent="0.15">
      <c r="A58" s="12"/>
      <c r="B58" s="12"/>
      <c r="F58" s="12"/>
      <c r="G58" s="18"/>
      <c r="K58" s="12"/>
      <c r="L58" s="12"/>
      <c r="O58" s="12"/>
      <c r="P58" s="12"/>
      <c r="Q58" s="18"/>
      <c r="T58" s="12"/>
      <c r="U58" s="31" t="s">
        <v>523</v>
      </c>
      <c r="Y58" s="31" t="s">
        <v>326</v>
      </c>
      <c r="Z58" s="31" t="s">
        <v>454</v>
      </c>
      <c r="AF58" s="29"/>
    </row>
    <row r="59" spans="1:37" x14ac:dyDescent="0.15">
      <c r="A59" s="12"/>
      <c r="B59" s="12"/>
      <c r="F59" s="12"/>
      <c r="G59" s="18"/>
      <c r="K59" s="12"/>
      <c r="L59" s="12"/>
      <c r="O59" s="12"/>
      <c r="P59" s="12"/>
      <c r="Q59" s="18"/>
      <c r="T59" s="12"/>
      <c r="Y59" s="31" t="s">
        <v>327</v>
      </c>
      <c r="Z59" s="31" t="s">
        <v>455</v>
      </c>
      <c r="AF59" s="29"/>
    </row>
    <row r="60" spans="1:37" x14ac:dyDescent="0.15">
      <c r="A60" s="12"/>
      <c r="B60" s="12"/>
      <c r="F60" s="12"/>
      <c r="G60" s="18"/>
      <c r="K60" s="12"/>
      <c r="L60" s="12"/>
      <c r="O60" s="12"/>
      <c r="P60" s="12"/>
      <c r="Q60" s="18"/>
      <c r="T60" s="12"/>
      <c r="Y60" s="31" t="s">
        <v>328</v>
      </c>
      <c r="Z60" s="31" t="s">
        <v>456</v>
      </c>
      <c r="AF60" s="29"/>
    </row>
    <row r="61" spans="1:37" x14ac:dyDescent="0.15">
      <c r="A61" s="12"/>
      <c r="B61" s="12"/>
      <c r="F61" s="12"/>
      <c r="G61" s="18"/>
      <c r="K61" s="12"/>
      <c r="L61" s="12"/>
      <c r="O61" s="12"/>
      <c r="P61" s="12"/>
      <c r="Q61" s="18"/>
      <c r="T61" s="12"/>
      <c r="Y61" s="31" t="s">
        <v>329</v>
      </c>
      <c r="Z61" s="31" t="s">
        <v>457</v>
      </c>
      <c r="AF61" s="29"/>
    </row>
    <row r="62" spans="1:37" x14ac:dyDescent="0.15">
      <c r="A62" s="12"/>
      <c r="B62" s="12"/>
      <c r="F62" s="12"/>
      <c r="G62" s="18"/>
      <c r="K62" s="12"/>
      <c r="L62" s="12"/>
      <c r="O62" s="12"/>
      <c r="P62" s="12"/>
      <c r="Q62" s="18"/>
      <c r="T62" s="12"/>
      <c r="Y62" s="31" t="s">
        <v>330</v>
      </c>
      <c r="Z62" s="31" t="s">
        <v>458</v>
      </c>
      <c r="AF62" s="29"/>
    </row>
    <row r="63" spans="1:37" x14ac:dyDescent="0.15">
      <c r="A63" s="12"/>
      <c r="B63" s="12"/>
      <c r="F63" s="12"/>
      <c r="G63" s="18"/>
      <c r="K63" s="12"/>
      <c r="L63" s="12"/>
      <c r="O63" s="12"/>
      <c r="P63" s="12"/>
      <c r="Q63" s="18"/>
      <c r="T63" s="12"/>
      <c r="Y63" s="31" t="s">
        <v>331</v>
      </c>
      <c r="Z63" s="31" t="s">
        <v>459</v>
      </c>
      <c r="AF63" s="29"/>
    </row>
    <row r="64" spans="1:37" x14ac:dyDescent="0.15">
      <c r="A64" s="12"/>
      <c r="B64" s="12"/>
      <c r="F64" s="12"/>
      <c r="G64" s="18"/>
      <c r="K64" s="12"/>
      <c r="L64" s="12"/>
      <c r="O64" s="12"/>
      <c r="P64" s="12"/>
      <c r="Q64" s="18"/>
      <c r="T64" s="12"/>
      <c r="Y64" s="31" t="s">
        <v>332</v>
      </c>
      <c r="Z64" s="31" t="s">
        <v>460</v>
      </c>
      <c r="AF64" s="29"/>
    </row>
    <row r="65" spans="1:32" x14ac:dyDescent="0.15">
      <c r="A65" s="12"/>
      <c r="B65" s="12"/>
      <c r="F65" s="12"/>
      <c r="G65" s="18"/>
      <c r="K65" s="12"/>
      <c r="L65" s="12"/>
      <c r="O65" s="12"/>
      <c r="P65" s="12"/>
      <c r="Q65" s="18"/>
      <c r="T65" s="12"/>
      <c r="Y65" s="31" t="s">
        <v>333</v>
      </c>
      <c r="Z65" s="31" t="s">
        <v>461</v>
      </c>
      <c r="AF65" s="29"/>
    </row>
    <row r="66" spans="1:32" x14ac:dyDescent="0.15">
      <c r="A66" s="12"/>
      <c r="B66" s="12"/>
      <c r="F66" s="12"/>
      <c r="G66" s="18"/>
      <c r="K66" s="12"/>
      <c r="L66" s="12"/>
      <c r="O66" s="12"/>
      <c r="P66" s="12"/>
      <c r="Q66" s="18"/>
      <c r="T66" s="12"/>
      <c r="Y66" s="31" t="s">
        <v>60</v>
      </c>
      <c r="Z66" s="31" t="s">
        <v>462</v>
      </c>
      <c r="AF66" s="29"/>
    </row>
    <row r="67" spans="1:32" x14ac:dyDescent="0.15">
      <c r="A67" s="12"/>
      <c r="B67" s="12"/>
      <c r="F67" s="12"/>
      <c r="G67" s="18"/>
      <c r="K67" s="12"/>
      <c r="L67" s="12"/>
      <c r="O67" s="12"/>
      <c r="P67" s="12"/>
      <c r="Q67" s="18"/>
      <c r="T67" s="12"/>
      <c r="Y67" s="31" t="s">
        <v>334</v>
      </c>
      <c r="Z67" s="31" t="s">
        <v>463</v>
      </c>
      <c r="AF67" s="29"/>
    </row>
    <row r="68" spans="1:32" x14ac:dyDescent="0.15">
      <c r="A68" s="12"/>
      <c r="B68" s="12"/>
      <c r="F68" s="12"/>
      <c r="G68" s="18"/>
      <c r="K68" s="12"/>
      <c r="L68" s="12"/>
      <c r="O68" s="12"/>
      <c r="P68" s="12"/>
      <c r="Q68" s="18"/>
      <c r="T68" s="12"/>
      <c r="Y68" s="31" t="s">
        <v>335</v>
      </c>
      <c r="Z68" s="31" t="s">
        <v>464</v>
      </c>
      <c r="AF68" s="29"/>
    </row>
    <row r="69" spans="1:32" x14ac:dyDescent="0.15">
      <c r="A69" s="12"/>
      <c r="B69" s="12"/>
      <c r="F69" s="12"/>
      <c r="G69" s="18"/>
      <c r="K69" s="12"/>
      <c r="L69" s="12"/>
      <c r="O69" s="12"/>
      <c r="P69" s="12"/>
      <c r="Q69" s="18"/>
      <c r="T69" s="12"/>
      <c r="Y69" s="31" t="s">
        <v>336</v>
      </c>
      <c r="Z69" s="31" t="s">
        <v>465</v>
      </c>
      <c r="AF69" s="29"/>
    </row>
    <row r="70" spans="1:32" x14ac:dyDescent="0.15">
      <c r="A70" s="12"/>
      <c r="B70" s="12"/>
      <c r="Y70" s="31" t="s">
        <v>337</v>
      </c>
      <c r="Z70" s="31" t="s">
        <v>466</v>
      </c>
    </row>
    <row r="71" spans="1:32" x14ac:dyDescent="0.15">
      <c r="Y71" s="31" t="s">
        <v>338</v>
      </c>
      <c r="Z71" s="31" t="s">
        <v>467</v>
      </c>
    </row>
    <row r="72" spans="1:32" x14ac:dyDescent="0.15">
      <c r="Y72" s="31" t="s">
        <v>339</v>
      </c>
      <c r="Z72" s="31" t="s">
        <v>468</v>
      </c>
    </row>
    <row r="73" spans="1:32" x14ac:dyDescent="0.15">
      <c r="Y73" s="31" t="s">
        <v>340</v>
      </c>
      <c r="Z73" s="31" t="s">
        <v>469</v>
      </c>
    </row>
    <row r="74" spans="1:32" x14ac:dyDescent="0.15">
      <c r="Y74" s="31" t="s">
        <v>341</v>
      </c>
      <c r="Z74" s="31" t="s">
        <v>470</v>
      </c>
    </row>
    <row r="75" spans="1:32" x14ac:dyDescent="0.15">
      <c r="Y75" s="31" t="s">
        <v>342</v>
      </c>
      <c r="Z75" s="31" t="s">
        <v>471</v>
      </c>
    </row>
    <row r="76" spans="1:32" x14ac:dyDescent="0.15">
      <c r="Y76" s="31" t="s">
        <v>343</v>
      </c>
      <c r="Z76" s="31" t="s">
        <v>472</v>
      </c>
    </row>
    <row r="77" spans="1:32" x14ac:dyDescent="0.15">
      <c r="Y77" s="31" t="s">
        <v>344</v>
      </c>
      <c r="Z77" s="31" t="s">
        <v>473</v>
      </c>
    </row>
    <row r="78" spans="1:32" x14ac:dyDescent="0.15">
      <c r="Y78" s="31" t="s">
        <v>345</v>
      </c>
      <c r="Z78" s="31" t="s">
        <v>474</v>
      </c>
    </row>
    <row r="79" spans="1:32" x14ac:dyDescent="0.15">
      <c r="Y79" s="31" t="s">
        <v>346</v>
      </c>
      <c r="Z79" s="31" t="s">
        <v>475</v>
      </c>
    </row>
    <row r="80" spans="1:32" x14ac:dyDescent="0.15">
      <c r="Y80" s="31" t="s">
        <v>347</v>
      </c>
      <c r="Z80" s="31" t="s">
        <v>476</v>
      </c>
    </row>
    <row r="81" spans="25:26" x14ac:dyDescent="0.15">
      <c r="Y81" s="31" t="s">
        <v>348</v>
      </c>
      <c r="Z81" s="31" t="s">
        <v>477</v>
      </c>
    </row>
    <row r="82" spans="25:26" x14ac:dyDescent="0.15">
      <c r="Y82" s="31" t="s">
        <v>349</v>
      </c>
      <c r="Z82" s="31" t="s">
        <v>478</v>
      </c>
    </row>
    <row r="83" spans="25:26" x14ac:dyDescent="0.15">
      <c r="Y83" s="31" t="s">
        <v>350</v>
      </c>
      <c r="Z83" s="31" t="s">
        <v>479</v>
      </c>
    </row>
    <row r="84" spans="25:26" x14ac:dyDescent="0.15">
      <c r="Y84" s="31" t="s">
        <v>351</v>
      </c>
      <c r="Z84" s="31" t="s">
        <v>480</v>
      </c>
    </row>
    <row r="85" spans="25:26" x14ac:dyDescent="0.15">
      <c r="Y85" s="31" t="s">
        <v>352</v>
      </c>
      <c r="Z85" s="31" t="s">
        <v>481</v>
      </c>
    </row>
    <row r="86" spans="25:26" x14ac:dyDescent="0.15">
      <c r="Y86" s="31" t="s">
        <v>353</v>
      </c>
      <c r="Z86" s="31" t="s">
        <v>482</v>
      </c>
    </row>
    <row r="87" spans="25:26" x14ac:dyDescent="0.15">
      <c r="Y87" s="31" t="s">
        <v>354</v>
      </c>
      <c r="Z87" s="31" t="s">
        <v>483</v>
      </c>
    </row>
    <row r="88" spans="25:26" x14ac:dyDescent="0.15">
      <c r="Y88" s="31" t="s">
        <v>355</v>
      </c>
      <c r="Z88" s="31" t="s">
        <v>484</v>
      </c>
    </row>
    <row r="89" spans="25:26" x14ac:dyDescent="0.15">
      <c r="Y89" s="31" t="s">
        <v>356</v>
      </c>
      <c r="Z89" s="31" t="s">
        <v>485</v>
      </c>
    </row>
    <row r="90" spans="25:26" x14ac:dyDescent="0.15">
      <c r="Y90" s="31" t="s">
        <v>357</v>
      </c>
      <c r="Z90" s="31" t="s">
        <v>486</v>
      </c>
    </row>
    <row r="91" spans="25:26" x14ac:dyDescent="0.15">
      <c r="Y91" s="31" t="s">
        <v>358</v>
      </c>
      <c r="Z91" s="31" t="s">
        <v>487</v>
      </c>
    </row>
    <row r="92" spans="25:26" x14ac:dyDescent="0.15">
      <c r="Y92" s="31" t="s">
        <v>359</v>
      </c>
      <c r="Z92" s="31" t="s">
        <v>488</v>
      </c>
    </row>
    <row r="93" spans="25:26" x14ac:dyDescent="0.15">
      <c r="Y93" s="31" t="s">
        <v>360</v>
      </c>
      <c r="Z93" s="31" t="s">
        <v>489</v>
      </c>
    </row>
    <row r="94" spans="25:26" x14ac:dyDescent="0.15">
      <c r="Y94" s="31" t="s">
        <v>361</v>
      </c>
      <c r="Z94" s="31" t="s">
        <v>490</v>
      </c>
    </row>
    <row r="95" spans="25:26" x14ac:dyDescent="0.15">
      <c r="Y95" s="31" t="s">
        <v>362</v>
      </c>
      <c r="Z95" s="31" t="s">
        <v>491</v>
      </c>
    </row>
    <row r="96" spans="25:26" x14ac:dyDescent="0.15">
      <c r="Y96" s="31" t="s">
        <v>266</v>
      </c>
      <c r="Z96" s="31" t="s">
        <v>492</v>
      </c>
    </row>
    <row r="97" spans="25:26" x14ac:dyDescent="0.15">
      <c r="Y97" s="31" t="s">
        <v>363</v>
      </c>
      <c r="Z97" s="31" t="s">
        <v>493</v>
      </c>
    </row>
    <row r="98" spans="25:26" x14ac:dyDescent="0.15">
      <c r="Y98" s="31" t="s">
        <v>364</v>
      </c>
      <c r="Z98" s="31" t="s">
        <v>494</v>
      </c>
    </row>
    <row r="99" spans="25:26" x14ac:dyDescent="0.15">
      <c r="Y99" s="31" t="s">
        <v>394</v>
      </c>
      <c r="Z99" s="31" t="s">
        <v>495</v>
      </c>
    </row>
    <row r="100" spans="25:26" x14ac:dyDescent="0.15">
      <c r="Y100" s="31" t="s">
        <v>569</v>
      </c>
      <c r="Z100" s="31"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29"/>
  <sheetViews>
    <sheetView view="pageBreakPreview" zoomScale="80" zoomScaleNormal="75" zoomScaleSheetLayoutView="8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125" style="33" customWidth="1"/>
    <col min="58" max="61" width="9" style="33"/>
    <col min="62" max="62" width="27.875" style="33" customWidth="1"/>
    <col min="63" max="63" width="12.1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03" t="s">
        <v>26</v>
      </c>
      <c r="B2" s="704"/>
      <c r="C2" s="704"/>
      <c r="D2" s="704"/>
      <c r="E2" s="704"/>
      <c r="F2" s="705"/>
      <c r="G2" s="193" t="s">
        <v>704</v>
      </c>
      <c r="H2" s="194"/>
      <c r="I2" s="194"/>
      <c r="J2" s="194"/>
      <c r="K2" s="194"/>
      <c r="L2" s="194"/>
      <c r="M2" s="194"/>
      <c r="N2" s="194"/>
      <c r="O2" s="194"/>
      <c r="P2" s="194"/>
      <c r="Q2" s="194"/>
      <c r="R2" s="194"/>
      <c r="S2" s="194"/>
      <c r="T2" s="194"/>
      <c r="U2" s="194"/>
      <c r="V2" s="194"/>
      <c r="W2" s="194"/>
      <c r="X2" s="194"/>
      <c r="Y2" s="194"/>
      <c r="Z2" s="194"/>
      <c r="AA2" s="194"/>
      <c r="AB2" s="195"/>
      <c r="AC2" s="193" t="s">
        <v>705</v>
      </c>
      <c r="AD2" s="706"/>
      <c r="AE2" s="706"/>
      <c r="AF2" s="706"/>
      <c r="AG2" s="706"/>
      <c r="AH2" s="706"/>
      <c r="AI2" s="706"/>
      <c r="AJ2" s="706"/>
      <c r="AK2" s="706"/>
      <c r="AL2" s="706"/>
      <c r="AM2" s="706"/>
      <c r="AN2" s="706"/>
      <c r="AO2" s="706"/>
      <c r="AP2" s="706"/>
      <c r="AQ2" s="706"/>
      <c r="AR2" s="706"/>
      <c r="AS2" s="706"/>
      <c r="AT2" s="706"/>
      <c r="AU2" s="706"/>
      <c r="AV2" s="706"/>
      <c r="AW2" s="706"/>
      <c r="AX2" s="707"/>
      <c r="AY2">
        <f>COUNTA($G$4,$AC$4)</f>
        <v>2</v>
      </c>
    </row>
    <row r="3" spans="1:51" ht="24.75" customHeight="1" x14ac:dyDescent="0.15">
      <c r="A3" s="697"/>
      <c r="B3" s="698"/>
      <c r="C3" s="698"/>
      <c r="D3" s="698"/>
      <c r="E3" s="698"/>
      <c r="F3" s="699"/>
      <c r="G3" s="197" t="s">
        <v>15</v>
      </c>
      <c r="H3" s="198"/>
      <c r="I3" s="198"/>
      <c r="J3" s="198"/>
      <c r="K3" s="198"/>
      <c r="L3" s="199" t="s">
        <v>16</v>
      </c>
      <c r="M3" s="198"/>
      <c r="N3" s="198"/>
      <c r="O3" s="198"/>
      <c r="P3" s="198"/>
      <c r="Q3" s="198"/>
      <c r="R3" s="198"/>
      <c r="S3" s="198"/>
      <c r="T3" s="198"/>
      <c r="U3" s="198"/>
      <c r="V3" s="198"/>
      <c r="W3" s="198"/>
      <c r="X3" s="200"/>
      <c r="Y3" s="201" t="s">
        <v>17</v>
      </c>
      <c r="Z3" s="202"/>
      <c r="AA3" s="202"/>
      <c r="AB3" s="203"/>
      <c r="AC3" s="197" t="s">
        <v>15</v>
      </c>
      <c r="AD3" s="198"/>
      <c r="AE3" s="198"/>
      <c r="AF3" s="198"/>
      <c r="AG3" s="198"/>
      <c r="AH3" s="199" t="s">
        <v>16</v>
      </c>
      <c r="AI3" s="198"/>
      <c r="AJ3" s="198"/>
      <c r="AK3" s="198"/>
      <c r="AL3" s="198"/>
      <c r="AM3" s="198"/>
      <c r="AN3" s="198"/>
      <c r="AO3" s="198"/>
      <c r="AP3" s="198"/>
      <c r="AQ3" s="198"/>
      <c r="AR3" s="198"/>
      <c r="AS3" s="198"/>
      <c r="AT3" s="200"/>
      <c r="AU3" s="201" t="s">
        <v>17</v>
      </c>
      <c r="AV3" s="202"/>
      <c r="AW3" s="202"/>
      <c r="AX3" s="204"/>
      <c r="AY3" s="33">
        <f>$AY$2</f>
        <v>2</v>
      </c>
    </row>
    <row r="4" spans="1:51" ht="24.75" customHeight="1" x14ac:dyDescent="0.15">
      <c r="A4" s="697"/>
      <c r="B4" s="698"/>
      <c r="C4" s="698"/>
      <c r="D4" s="698"/>
      <c r="E4" s="698"/>
      <c r="F4" s="699"/>
      <c r="G4" s="184" t="s">
        <v>706</v>
      </c>
      <c r="H4" s="185"/>
      <c r="I4" s="185"/>
      <c r="J4" s="185"/>
      <c r="K4" s="186"/>
      <c r="L4" s="209" t="s">
        <v>707</v>
      </c>
      <c r="M4" s="210"/>
      <c r="N4" s="210"/>
      <c r="O4" s="210"/>
      <c r="P4" s="210"/>
      <c r="Q4" s="210"/>
      <c r="R4" s="210"/>
      <c r="S4" s="210"/>
      <c r="T4" s="210"/>
      <c r="U4" s="210"/>
      <c r="V4" s="210"/>
      <c r="W4" s="210"/>
      <c r="X4" s="211"/>
      <c r="Y4" s="190">
        <v>128.5</v>
      </c>
      <c r="Z4" s="191"/>
      <c r="AA4" s="191"/>
      <c r="AB4" s="212"/>
      <c r="AC4" s="184" t="s">
        <v>706</v>
      </c>
      <c r="AD4" s="185"/>
      <c r="AE4" s="185"/>
      <c r="AF4" s="185"/>
      <c r="AG4" s="186"/>
      <c r="AH4" s="209" t="s">
        <v>707</v>
      </c>
      <c r="AI4" s="210"/>
      <c r="AJ4" s="210"/>
      <c r="AK4" s="210"/>
      <c r="AL4" s="210"/>
      <c r="AM4" s="210"/>
      <c r="AN4" s="210"/>
      <c r="AO4" s="210"/>
      <c r="AP4" s="210"/>
      <c r="AQ4" s="210"/>
      <c r="AR4" s="210"/>
      <c r="AS4" s="210"/>
      <c r="AT4" s="211"/>
      <c r="AU4" s="190">
        <v>7.5999999999999998E-2</v>
      </c>
      <c r="AV4" s="191"/>
      <c r="AW4" s="191"/>
      <c r="AX4" s="212"/>
      <c r="AY4" s="33">
        <f t="shared" ref="AY4:AY5" si="0">$AY$2</f>
        <v>2</v>
      </c>
    </row>
    <row r="5" spans="1:51" ht="24.75" customHeight="1" thickBot="1" x14ac:dyDescent="0.2">
      <c r="A5" s="697"/>
      <c r="B5" s="698"/>
      <c r="C5" s="698"/>
      <c r="D5" s="698"/>
      <c r="E5" s="698"/>
      <c r="F5" s="699"/>
      <c r="G5" s="165" t="s">
        <v>18</v>
      </c>
      <c r="H5" s="166"/>
      <c r="I5" s="166"/>
      <c r="J5" s="166"/>
      <c r="K5" s="166"/>
      <c r="L5" s="167"/>
      <c r="M5" s="168"/>
      <c r="N5" s="168"/>
      <c r="O5" s="168"/>
      <c r="P5" s="168"/>
      <c r="Q5" s="168"/>
      <c r="R5" s="168"/>
      <c r="S5" s="168"/>
      <c r="T5" s="168"/>
      <c r="U5" s="168"/>
      <c r="V5" s="168"/>
      <c r="W5" s="168"/>
      <c r="X5" s="169"/>
      <c r="Y5" s="170">
        <f>SUM(Y4:AB4)</f>
        <v>128.5</v>
      </c>
      <c r="Z5" s="171"/>
      <c r="AA5" s="171"/>
      <c r="AB5" s="172"/>
      <c r="AC5" s="165" t="s">
        <v>18</v>
      </c>
      <c r="AD5" s="166"/>
      <c r="AE5" s="166"/>
      <c r="AF5" s="166"/>
      <c r="AG5" s="166"/>
      <c r="AH5" s="167"/>
      <c r="AI5" s="168"/>
      <c r="AJ5" s="168"/>
      <c r="AK5" s="168"/>
      <c r="AL5" s="168"/>
      <c r="AM5" s="168"/>
      <c r="AN5" s="168"/>
      <c r="AO5" s="168"/>
      <c r="AP5" s="168"/>
      <c r="AQ5" s="168"/>
      <c r="AR5" s="168"/>
      <c r="AS5" s="168"/>
      <c r="AT5" s="169"/>
      <c r="AU5" s="170">
        <f>SUM(AU4:AX4)</f>
        <v>7.5999999999999998E-2</v>
      </c>
      <c r="AV5" s="171"/>
      <c r="AW5" s="171"/>
      <c r="AX5" s="173"/>
      <c r="AY5" s="33">
        <f t="shared" si="0"/>
        <v>2</v>
      </c>
    </row>
    <row r="6" spans="1:51" ht="30" customHeight="1" x14ac:dyDescent="0.15">
      <c r="A6" s="697"/>
      <c r="B6" s="698"/>
      <c r="C6" s="698"/>
      <c r="D6" s="698"/>
      <c r="E6" s="698"/>
      <c r="F6" s="699"/>
      <c r="G6" s="193" t="s">
        <v>708</v>
      </c>
      <c r="H6" s="194"/>
      <c r="I6" s="194"/>
      <c r="J6" s="194"/>
      <c r="K6" s="194"/>
      <c r="L6" s="194"/>
      <c r="M6" s="194"/>
      <c r="N6" s="194"/>
      <c r="O6" s="194"/>
      <c r="P6" s="194"/>
      <c r="Q6" s="194"/>
      <c r="R6" s="194"/>
      <c r="S6" s="194"/>
      <c r="T6" s="194"/>
      <c r="U6" s="194"/>
      <c r="V6" s="194"/>
      <c r="W6" s="194"/>
      <c r="X6" s="194"/>
      <c r="Y6" s="194"/>
      <c r="Z6" s="194"/>
      <c r="AA6" s="194"/>
      <c r="AB6" s="195"/>
      <c r="AC6" s="193" t="s">
        <v>709</v>
      </c>
      <c r="AD6" s="194"/>
      <c r="AE6" s="194"/>
      <c r="AF6" s="194"/>
      <c r="AG6" s="194"/>
      <c r="AH6" s="194"/>
      <c r="AI6" s="194"/>
      <c r="AJ6" s="194"/>
      <c r="AK6" s="194"/>
      <c r="AL6" s="194"/>
      <c r="AM6" s="194"/>
      <c r="AN6" s="194"/>
      <c r="AO6" s="194"/>
      <c r="AP6" s="194"/>
      <c r="AQ6" s="194"/>
      <c r="AR6" s="194"/>
      <c r="AS6" s="194"/>
      <c r="AT6" s="194"/>
      <c r="AU6" s="194"/>
      <c r="AV6" s="194"/>
      <c r="AW6" s="194"/>
      <c r="AX6" s="196"/>
      <c r="AY6">
        <f>COUNTA($G$8,$AC$8)</f>
        <v>2</v>
      </c>
    </row>
    <row r="7" spans="1:51" ht="25.5" customHeight="1" x14ac:dyDescent="0.15">
      <c r="A7" s="697"/>
      <c r="B7" s="698"/>
      <c r="C7" s="698"/>
      <c r="D7" s="698"/>
      <c r="E7" s="698"/>
      <c r="F7" s="699"/>
      <c r="G7" s="197" t="s">
        <v>15</v>
      </c>
      <c r="H7" s="198"/>
      <c r="I7" s="198"/>
      <c r="J7" s="198"/>
      <c r="K7" s="198"/>
      <c r="L7" s="199" t="s">
        <v>16</v>
      </c>
      <c r="M7" s="198"/>
      <c r="N7" s="198"/>
      <c r="O7" s="198"/>
      <c r="P7" s="198"/>
      <c r="Q7" s="198"/>
      <c r="R7" s="198"/>
      <c r="S7" s="198"/>
      <c r="T7" s="198"/>
      <c r="U7" s="198"/>
      <c r="V7" s="198"/>
      <c r="W7" s="198"/>
      <c r="X7" s="200"/>
      <c r="Y7" s="201" t="s">
        <v>17</v>
      </c>
      <c r="Z7" s="202"/>
      <c r="AA7" s="202"/>
      <c r="AB7" s="203"/>
      <c r="AC7" s="197" t="s">
        <v>15</v>
      </c>
      <c r="AD7" s="198"/>
      <c r="AE7" s="198"/>
      <c r="AF7" s="198"/>
      <c r="AG7" s="198"/>
      <c r="AH7" s="199" t="s">
        <v>16</v>
      </c>
      <c r="AI7" s="198"/>
      <c r="AJ7" s="198"/>
      <c r="AK7" s="198"/>
      <c r="AL7" s="198"/>
      <c r="AM7" s="198"/>
      <c r="AN7" s="198"/>
      <c r="AO7" s="198"/>
      <c r="AP7" s="198"/>
      <c r="AQ7" s="198"/>
      <c r="AR7" s="198"/>
      <c r="AS7" s="198"/>
      <c r="AT7" s="200"/>
      <c r="AU7" s="201" t="s">
        <v>17</v>
      </c>
      <c r="AV7" s="202"/>
      <c r="AW7" s="202"/>
      <c r="AX7" s="204"/>
      <c r="AY7" s="33">
        <f>$AY$6</f>
        <v>2</v>
      </c>
    </row>
    <row r="8" spans="1:51" ht="24.75" customHeight="1" x14ac:dyDescent="0.15">
      <c r="A8" s="697"/>
      <c r="B8" s="698"/>
      <c r="C8" s="698"/>
      <c r="D8" s="698"/>
      <c r="E8" s="698"/>
      <c r="F8" s="699"/>
      <c r="G8" s="184" t="s">
        <v>710</v>
      </c>
      <c r="H8" s="213"/>
      <c r="I8" s="213"/>
      <c r="J8" s="213"/>
      <c r="K8" s="214"/>
      <c r="L8" s="209" t="s">
        <v>711</v>
      </c>
      <c r="M8" s="215"/>
      <c r="N8" s="215"/>
      <c r="O8" s="215"/>
      <c r="P8" s="215"/>
      <c r="Q8" s="215"/>
      <c r="R8" s="215"/>
      <c r="S8" s="215"/>
      <c r="T8" s="215"/>
      <c r="U8" s="215"/>
      <c r="V8" s="215"/>
      <c r="W8" s="215"/>
      <c r="X8" s="216"/>
      <c r="Y8" s="190">
        <v>21.6</v>
      </c>
      <c r="Z8" s="191"/>
      <c r="AA8" s="191"/>
      <c r="AB8" s="192"/>
      <c r="AC8" s="184" t="s">
        <v>712</v>
      </c>
      <c r="AD8" s="213"/>
      <c r="AE8" s="213"/>
      <c r="AF8" s="213"/>
      <c r="AG8" s="214"/>
      <c r="AH8" s="209" t="s">
        <v>713</v>
      </c>
      <c r="AI8" s="215"/>
      <c r="AJ8" s="215"/>
      <c r="AK8" s="215"/>
      <c r="AL8" s="215"/>
      <c r="AM8" s="215"/>
      <c r="AN8" s="215"/>
      <c r="AO8" s="215"/>
      <c r="AP8" s="215"/>
      <c r="AQ8" s="215"/>
      <c r="AR8" s="215"/>
      <c r="AS8" s="215"/>
      <c r="AT8" s="216"/>
      <c r="AU8" s="190">
        <v>3.5</v>
      </c>
      <c r="AV8" s="191"/>
      <c r="AW8" s="191"/>
      <c r="AX8" s="192"/>
      <c r="AY8" s="33">
        <f>$AY$6</f>
        <v>2</v>
      </c>
    </row>
    <row r="9" spans="1:51" ht="24.75" customHeight="1" thickBot="1" x14ac:dyDescent="0.2">
      <c r="A9" s="697"/>
      <c r="B9" s="698"/>
      <c r="C9" s="698"/>
      <c r="D9" s="698"/>
      <c r="E9" s="698"/>
      <c r="F9" s="699"/>
      <c r="G9" s="165" t="s">
        <v>18</v>
      </c>
      <c r="H9" s="166"/>
      <c r="I9" s="166"/>
      <c r="J9" s="166"/>
      <c r="K9" s="166"/>
      <c r="L9" s="167"/>
      <c r="M9" s="168"/>
      <c r="N9" s="168"/>
      <c r="O9" s="168"/>
      <c r="P9" s="168"/>
      <c r="Q9" s="168"/>
      <c r="R9" s="168"/>
      <c r="S9" s="168"/>
      <c r="T9" s="168"/>
      <c r="U9" s="168"/>
      <c r="V9" s="168"/>
      <c r="W9" s="168"/>
      <c r="X9" s="169"/>
      <c r="Y9" s="170">
        <f>SUM(Y8:AB8)</f>
        <v>21.6</v>
      </c>
      <c r="Z9" s="171"/>
      <c r="AA9" s="171"/>
      <c r="AB9" s="172"/>
      <c r="AC9" s="165" t="s">
        <v>18</v>
      </c>
      <c r="AD9" s="166"/>
      <c r="AE9" s="166"/>
      <c r="AF9" s="166"/>
      <c r="AG9" s="166"/>
      <c r="AH9" s="167"/>
      <c r="AI9" s="168"/>
      <c r="AJ9" s="168"/>
      <c r="AK9" s="168"/>
      <c r="AL9" s="168"/>
      <c r="AM9" s="168"/>
      <c r="AN9" s="168"/>
      <c r="AO9" s="168"/>
      <c r="AP9" s="168"/>
      <c r="AQ9" s="168"/>
      <c r="AR9" s="168"/>
      <c r="AS9" s="168"/>
      <c r="AT9" s="169"/>
      <c r="AU9" s="170">
        <f>SUM(AU8:AX8)</f>
        <v>3.5</v>
      </c>
      <c r="AV9" s="171"/>
      <c r="AW9" s="171"/>
      <c r="AX9" s="173"/>
      <c r="AY9" s="33">
        <f>$AY$6</f>
        <v>2</v>
      </c>
    </row>
    <row r="10" spans="1:51" ht="30" customHeight="1" x14ac:dyDescent="0.15">
      <c r="A10" s="697"/>
      <c r="B10" s="698"/>
      <c r="C10" s="698"/>
      <c r="D10" s="698"/>
      <c r="E10" s="698"/>
      <c r="F10" s="699"/>
      <c r="G10" s="193" t="s">
        <v>714</v>
      </c>
      <c r="H10" s="194"/>
      <c r="I10" s="194"/>
      <c r="J10" s="194"/>
      <c r="K10" s="194"/>
      <c r="L10" s="194"/>
      <c r="M10" s="194"/>
      <c r="N10" s="194"/>
      <c r="O10" s="194"/>
      <c r="P10" s="194"/>
      <c r="Q10" s="194"/>
      <c r="R10" s="194"/>
      <c r="S10" s="194"/>
      <c r="T10" s="194"/>
      <c r="U10" s="194"/>
      <c r="V10" s="194"/>
      <c r="W10" s="194"/>
      <c r="X10" s="194"/>
      <c r="Y10" s="194"/>
      <c r="Z10" s="194"/>
      <c r="AA10" s="194"/>
      <c r="AB10" s="195"/>
      <c r="AC10" s="193" t="s">
        <v>715</v>
      </c>
      <c r="AD10" s="194"/>
      <c r="AE10" s="194"/>
      <c r="AF10" s="194"/>
      <c r="AG10" s="194"/>
      <c r="AH10" s="194"/>
      <c r="AI10" s="194"/>
      <c r="AJ10" s="194"/>
      <c r="AK10" s="194"/>
      <c r="AL10" s="194"/>
      <c r="AM10" s="194"/>
      <c r="AN10" s="194"/>
      <c r="AO10" s="194"/>
      <c r="AP10" s="194"/>
      <c r="AQ10" s="194"/>
      <c r="AR10" s="194"/>
      <c r="AS10" s="194"/>
      <c r="AT10" s="194"/>
      <c r="AU10" s="194"/>
      <c r="AV10" s="194"/>
      <c r="AW10" s="194"/>
      <c r="AX10" s="196"/>
      <c r="AY10">
        <f>COUNTA($G$12,$AC$12)</f>
        <v>2</v>
      </c>
    </row>
    <row r="11" spans="1:51" ht="24.75" customHeight="1" x14ac:dyDescent="0.15">
      <c r="A11" s="697"/>
      <c r="B11" s="698"/>
      <c r="C11" s="698"/>
      <c r="D11" s="698"/>
      <c r="E11" s="698"/>
      <c r="F11" s="699"/>
      <c r="G11" s="197" t="s">
        <v>15</v>
      </c>
      <c r="H11" s="198"/>
      <c r="I11" s="198"/>
      <c r="J11" s="198"/>
      <c r="K11" s="198"/>
      <c r="L11" s="199" t="s">
        <v>16</v>
      </c>
      <c r="M11" s="198"/>
      <c r="N11" s="198"/>
      <c r="O11" s="198"/>
      <c r="P11" s="198"/>
      <c r="Q11" s="198"/>
      <c r="R11" s="198"/>
      <c r="S11" s="198"/>
      <c r="T11" s="198"/>
      <c r="U11" s="198"/>
      <c r="V11" s="198"/>
      <c r="W11" s="198"/>
      <c r="X11" s="200"/>
      <c r="Y11" s="201" t="s">
        <v>17</v>
      </c>
      <c r="Z11" s="202"/>
      <c r="AA11" s="202"/>
      <c r="AB11" s="203"/>
      <c r="AC11" s="197" t="s">
        <v>15</v>
      </c>
      <c r="AD11" s="198"/>
      <c r="AE11" s="198"/>
      <c r="AF11" s="198"/>
      <c r="AG11" s="198"/>
      <c r="AH11" s="199" t="s">
        <v>16</v>
      </c>
      <c r="AI11" s="198"/>
      <c r="AJ11" s="198"/>
      <c r="AK11" s="198"/>
      <c r="AL11" s="198"/>
      <c r="AM11" s="198"/>
      <c r="AN11" s="198"/>
      <c r="AO11" s="198"/>
      <c r="AP11" s="198"/>
      <c r="AQ11" s="198"/>
      <c r="AR11" s="198"/>
      <c r="AS11" s="198"/>
      <c r="AT11" s="200"/>
      <c r="AU11" s="201" t="s">
        <v>17</v>
      </c>
      <c r="AV11" s="202"/>
      <c r="AW11" s="202"/>
      <c r="AX11" s="204"/>
      <c r="AY11" s="33">
        <f>$AY$10</f>
        <v>2</v>
      </c>
    </row>
    <row r="12" spans="1:51" ht="24.75" customHeight="1" x14ac:dyDescent="0.15">
      <c r="A12" s="697"/>
      <c r="B12" s="698"/>
      <c r="C12" s="698"/>
      <c r="D12" s="698"/>
      <c r="E12" s="698"/>
      <c r="F12" s="699"/>
      <c r="G12" s="184" t="s">
        <v>712</v>
      </c>
      <c r="H12" s="213"/>
      <c r="I12" s="213"/>
      <c r="J12" s="213"/>
      <c r="K12" s="214"/>
      <c r="L12" s="209" t="s">
        <v>713</v>
      </c>
      <c r="M12" s="215"/>
      <c r="N12" s="215"/>
      <c r="O12" s="215"/>
      <c r="P12" s="215"/>
      <c r="Q12" s="215"/>
      <c r="R12" s="215"/>
      <c r="S12" s="215"/>
      <c r="T12" s="215"/>
      <c r="U12" s="215"/>
      <c r="V12" s="215"/>
      <c r="W12" s="215"/>
      <c r="X12" s="216"/>
      <c r="Y12" s="190">
        <v>0.2</v>
      </c>
      <c r="Z12" s="191"/>
      <c r="AA12" s="191"/>
      <c r="AB12" s="192"/>
      <c r="AC12" s="184" t="s">
        <v>712</v>
      </c>
      <c r="AD12" s="213"/>
      <c r="AE12" s="213"/>
      <c r="AF12" s="213"/>
      <c r="AG12" s="214"/>
      <c r="AH12" s="209" t="s">
        <v>713</v>
      </c>
      <c r="AI12" s="215"/>
      <c r="AJ12" s="215"/>
      <c r="AK12" s="215"/>
      <c r="AL12" s="215"/>
      <c r="AM12" s="215"/>
      <c r="AN12" s="215"/>
      <c r="AO12" s="215"/>
      <c r="AP12" s="215"/>
      <c r="AQ12" s="215"/>
      <c r="AR12" s="215"/>
      <c r="AS12" s="215"/>
      <c r="AT12" s="216"/>
      <c r="AU12" s="190">
        <v>1.9</v>
      </c>
      <c r="AV12" s="191"/>
      <c r="AW12" s="191"/>
      <c r="AX12" s="192"/>
      <c r="AY12" s="33">
        <f>$AY$10</f>
        <v>2</v>
      </c>
    </row>
    <row r="13" spans="1:51" ht="24.75" customHeight="1" thickBot="1" x14ac:dyDescent="0.2">
      <c r="A13" s="697"/>
      <c r="B13" s="698"/>
      <c r="C13" s="698"/>
      <c r="D13" s="698"/>
      <c r="E13" s="698"/>
      <c r="F13" s="699"/>
      <c r="G13" s="165" t="s">
        <v>18</v>
      </c>
      <c r="H13" s="166"/>
      <c r="I13" s="166"/>
      <c r="J13" s="166"/>
      <c r="K13" s="166"/>
      <c r="L13" s="167"/>
      <c r="M13" s="168"/>
      <c r="N13" s="168"/>
      <c r="O13" s="168"/>
      <c r="P13" s="168"/>
      <c r="Q13" s="168"/>
      <c r="R13" s="168"/>
      <c r="S13" s="168"/>
      <c r="T13" s="168"/>
      <c r="U13" s="168"/>
      <c r="V13" s="168"/>
      <c r="W13" s="168"/>
      <c r="X13" s="169"/>
      <c r="Y13" s="170">
        <f>SUM(Y12:AB12)</f>
        <v>0.2</v>
      </c>
      <c r="Z13" s="171"/>
      <c r="AA13" s="171"/>
      <c r="AB13" s="172"/>
      <c r="AC13" s="165" t="s">
        <v>18</v>
      </c>
      <c r="AD13" s="166"/>
      <c r="AE13" s="166"/>
      <c r="AF13" s="166"/>
      <c r="AG13" s="166"/>
      <c r="AH13" s="167"/>
      <c r="AI13" s="168"/>
      <c r="AJ13" s="168"/>
      <c r="AK13" s="168"/>
      <c r="AL13" s="168"/>
      <c r="AM13" s="168"/>
      <c r="AN13" s="168"/>
      <c r="AO13" s="168"/>
      <c r="AP13" s="168"/>
      <c r="AQ13" s="168"/>
      <c r="AR13" s="168"/>
      <c r="AS13" s="168"/>
      <c r="AT13" s="169"/>
      <c r="AU13" s="170">
        <f>SUM(AU12:AX12)</f>
        <v>1.9</v>
      </c>
      <c r="AV13" s="171"/>
      <c r="AW13" s="171"/>
      <c r="AX13" s="173"/>
      <c r="AY13" s="33">
        <f>$AY$10</f>
        <v>2</v>
      </c>
    </row>
    <row r="14" spans="1:51" ht="24.75" customHeight="1" x14ac:dyDescent="0.15">
      <c r="A14" s="697"/>
      <c r="B14" s="698"/>
      <c r="C14" s="698"/>
      <c r="D14" s="698"/>
      <c r="E14" s="698"/>
      <c r="F14" s="699"/>
      <c r="G14" s="193" t="s">
        <v>716</v>
      </c>
      <c r="H14" s="194"/>
      <c r="I14" s="194"/>
      <c r="J14" s="194"/>
      <c r="K14" s="194"/>
      <c r="L14" s="194"/>
      <c r="M14" s="194"/>
      <c r="N14" s="194"/>
      <c r="O14" s="194"/>
      <c r="P14" s="194"/>
      <c r="Q14" s="194"/>
      <c r="R14" s="194"/>
      <c r="S14" s="194"/>
      <c r="T14" s="194"/>
      <c r="U14" s="194"/>
      <c r="V14" s="194"/>
      <c r="W14" s="194"/>
      <c r="X14" s="194"/>
      <c r="Y14" s="194"/>
      <c r="Z14" s="194"/>
      <c r="AA14" s="194"/>
      <c r="AB14" s="195"/>
      <c r="AC14" s="193" t="s">
        <v>717</v>
      </c>
      <c r="AD14" s="194"/>
      <c r="AE14" s="194"/>
      <c r="AF14" s="194"/>
      <c r="AG14" s="194"/>
      <c r="AH14" s="194"/>
      <c r="AI14" s="194"/>
      <c r="AJ14" s="194"/>
      <c r="AK14" s="194"/>
      <c r="AL14" s="194"/>
      <c r="AM14" s="194"/>
      <c r="AN14" s="194"/>
      <c r="AO14" s="194"/>
      <c r="AP14" s="194"/>
      <c r="AQ14" s="194"/>
      <c r="AR14" s="194"/>
      <c r="AS14" s="194"/>
      <c r="AT14" s="194"/>
      <c r="AU14" s="194"/>
      <c r="AV14" s="194"/>
      <c r="AW14" s="194"/>
      <c r="AX14" s="196"/>
      <c r="AY14" s="33" t="e">
        <f>#REF!</f>
        <v>#REF!</v>
      </c>
    </row>
    <row r="15" spans="1:51" ht="24.75" customHeight="1" x14ac:dyDescent="0.15">
      <c r="A15" s="697"/>
      <c r="B15" s="698"/>
      <c r="C15" s="698"/>
      <c r="D15" s="698"/>
      <c r="E15" s="698"/>
      <c r="F15" s="699"/>
      <c r="G15" s="184" t="s">
        <v>712</v>
      </c>
      <c r="H15" s="213"/>
      <c r="I15" s="213"/>
      <c r="J15" s="213"/>
      <c r="K15" s="214"/>
      <c r="L15" s="209" t="s">
        <v>713</v>
      </c>
      <c r="M15" s="215"/>
      <c r="N15" s="215"/>
      <c r="O15" s="215"/>
      <c r="P15" s="215"/>
      <c r="Q15" s="215"/>
      <c r="R15" s="215"/>
      <c r="S15" s="215"/>
      <c r="T15" s="215"/>
      <c r="U15" s="215"/>
      <c r="V15" s="215"/>
      <c r="W15" s="215"/>
      <c r="X15" s="216"/>
      <c r="Y15" s="190">
        <v>24.2</v>
      </c>
      <c r="Z15" s="191"/>
      <c r="AA15" s="191"/>
      <c r="AB15" s="192"/>
      <c r="AC15" s="184" t="s">
        <v>712</v>
      </c>
      <c r="AD15" s="213"/>
      <c r="AE15" s="213"/>
      <c r="AF15" s="213"/>
      <c r="AG15" s="214"/>
      <c r="AH15" s="209" t="s">
        <v>713</v>
      </c>
      <c r="AI15" s="215"/>
      <c r="AJ15" s="215"/>
      <c r="AK15" s="215"/>
      <c r="AL15" s="215"/>
      <c r="AM15" s="215"/>
      <c r="AN15" s="215"/>
      <c r="AO15" s="215"/>
      <c r="AP15" s="215"/>
      <c r="AQ15" s="215"/>
      <c r="AR15" s="215"/>
      <c r="AS15" s="215"/>
      <c r="AT15" s="216"/>
      <c r="AU15" s="190">
        <v>1</v>
      </c>
      <c r="AV15" s="191"/>
      <c r="AW15" s="191"/>
      <c r="AX15" s="192"/>
      <c r="AY15" s="33" t="e">
        <f>#REF!</f>
        <v>#REF!</v>
      </c>
    </row>
    <row r="16" spans="1:51" ht="24.75" customHeight="1" thickBot="1" x14ac:dyDescent="0.2">
      <c r="A16" s="700"/>
      <c r="B16" s="701"/>
      <c r="C16" s="701"/>
      <c r="D16" s="701"/>
      <c r="E16" s="701"/>
      <c r="F16" s="702"/>
      <c r="G16" s="688" t="s">
        <v>18</v>
      </c>
      <c r="H16" s="689"/>
      <c r="I16" s="689"/>
      <c r="J16" s="689"/>
      <c r="K16" s="689"/>
      <c r="L16" s="690"/>
      <c r="M16" s="691"/>
      <c r="N16" s="691"/>
      <c r="O16" s="691"/>
      <c r="P16" s="691"/>
      <c r="Q16" s="691"/>
      <c r="R16" s="691"/>
      <c r="S16" s="691"/>
      <c r="T16" s="691"/>
      <c r="U16" s="691"/>
      <c r="V16" s="691"/>
      <c r="W16" s="691"/>
      <c r="X16" s="692"/>
      <c r="Y16" s="693">
        <f>SUM(Y14:AB15)</f>
        <v>24.2</v>
      </c>
      <c r="Z16" s="694"/>
      <c r="AA16" s="694"/>
      <c r="AB16" s="695"/>
      <c r="AC16" s="688" t="s">
        <v>18</v>
      </c>
      <c r="AD16" s="689"/>
      <c r="AE16" s="689"/>
      <c r="AF16" s="689"/>
      <c r="AG16" s="689"/>
      <c r="AH16" s="690"/>
      <c r="AI16" s="691"/>
      <c r="AJ16" s="691"/>
      <c r="AK16" s="691"/>
      <c r="AL16" s="691"/>
      <c r="AM16" s="691"/>
      <c r="AN16" s="691"/>
      <c r="AO16" s="691"/>
      <c r="AP16" s="691"/>
      <c r="AQ16" s="691"/>
      <c r="AR16" s="691"/>
      <c r="AS16" s="691"/>
      <c r="AT16" s="692"/>
      <c r="AU16" s="693">
        <f>SUM(AU14:AX15)</f>
        <v>1</v>
      </c>
      <c r="AV16" s="694"/>
      <c r="AW16" s="694"/>
      <c r="AX16" s="696"/>
      <c r="AY16" s="33" t="e">
        <f>#REF!</f>
        <v>#REF!</v>
      </c>
    </row>
    <row r="17" spans="1:52" s="36" customFormat="1" ht="24.75" customHeight="1" thickBot="1" x14ac:dyDescent="0.2">
      <c r="AZ17" s="33"/>
    </row>
    <row r="18" spans="1:52" ht="30" customHeight="1" x14ac:dyDescent="0.15">
      <c r="A18" s="703" t="s">
        <v>26</v>
      </c>
      <c r="B18" s="704"/>
      <c r="C18" s="704"/>
      <c r="D18" s="704"/>
      <c r="E18" s="704"/>
      <c r="F18" s="705"/>
      <c r="G18" s="193" t="s">
        <v>718</v>
      </c>
      <c r="H18" s="194"/>
      <c r="I18" s="194"/>
      <c r="J18" s="194"/>
      <c r="K18" s="194"/>
      <c r="L18" s="194"/>
      <c r="M18" s="194"/>
      <c r="N18" s="194"/>
      <c r="O18" s="194"/>
      <c r="P18" s="194"/>
      <c r="Q18" s="194"/>
      <c r="R18" s="194"/>
      <c r="S18" s="194"/>
      <c r="T18" s="194"/>
      <c r="U18" s="194"/>
      <c r="V18" s="194"/>
      <c r="W18" s="194"/>
      <c r="X18" s="194"/>
      <c r="Y18" s="194"/>
      <c r="Z18" s="194"/>
      <c r="AA18" s="194"/>
      <c r="AB18" s="195"/>
      <c r="AC18" s="193" t="s">
        <v>719</v>
      </c>
      <c r="AD18" s="194"/>
      <c r="AE18" s="194"/>
      <c r="AF18" s="194"/>
      <c r="AG18" s="194"/>
      <c r="AH18" s="194"/>
      <c r="AI18" s="194"/>
      <c r="AJ18" s="194"/>
      <c r="AK18" s="194"/>
      <c r="AL18" s="194"/>
      <c r="AM18" s="194"/>
      <c r="AN18" s="194"/>
      <c r="AO18" s="194"/>
      <c r="AP18" s="194"/>
      <c r="AQ18" s="194"/>
      <c r="AR18" s="194"/>
      <c r="AS18" s="194"/>
      <c r="AT18" s="194"/>
      <c r="AU18" s="194"/>
      <c r="AV18" s="194"/>
      <c r="AW18" s="194"/>
      <c r="AX18" s="196"/>
      <c r="AY18">
        <f>COUNTA($G$20,$AC$20)</f>
        <v>2</v>
      </c>
    </row>
    <row r="19" spans="1:52" ht="24.75" customHeight="1" x14ac:dyDescent="0.15">
      <c r="A19" s="697"/>
      <c r="B19" s="698"/>
      <c r="C19" s="698"/>
      <c r="D19" s="698"/>
      <c r="E19" s="698"/>
      <c r="F19" s="699"/>
      <c r="G19" s="197" t="s">
        <v>15</v>
      </c>
      <c r="H19" s="198"/>
      <c r="I19" s="198"/>
      <c r="J19" s="198"/>
      <c r="K19" s="198"/>
      <c r="L19" s="199" t="s">
        <v>16</v>
      </c>
      <c r="M19" s="198"/>
      <c r="N19" s="198"/>
      <c r="O19" s="198"/>
      <c r="P19" s="198"/>
      <c r="Q19" s="198"/>
      <c r="R19" s="198"/>
      <c r="S19" s="198"/>
      <c r="T19" s="198"/>
      <c r="U19" s="198"/>
      <c r="V19" s="198"/>
      <c r="W19" s="198"/>
      <c r="X19" s="200"/>
      <c r="Y19" s="201" t="s">
        <v>17</v>
      </c>
      <c r="Z19" s="202"/>
      <c r="AA19" s="202"/>
      <c r="AB19" s="203"/>
      <c r="AC19" s="197" t="s">
        <v>15</v>
      </c>
      <c r="AD19" s="198"/>
      <c r="AE19" s="198"/>
      <c r="AF19" s="198"/>
      <c r="AG19" s="198"/>
      <c r="AH19" s="199" t="s">
        <v>16</v>
      </c>
      <c r="AI19" s="198"/>
      <c r="AJ19" s="198"/>
      <c r="AK19" s="198"/>
      <c r="AL19" s="198"/>
      <c r="AM19" s="198"/>
      <c r="AN19" s="198"/>
      <c r="AO19" s="198"/>
      <c r="AP19" s="198"/>
      <c r="AQ19" s="198"/>
      <c r="AR19" s="198"/>
      <c r="AS19" s="198"/>
      <c r="AT19" s="200"/>
      <c r="AU19" s="201" t="s">
        <v>17</v>
      </c>
      <c r="AV19" s="202"/>
      <c r="AW19" s="202"/>
      <c r="AX19" s="204"/>
      <c r="AY19" s="33">
        <f>$AY$18</f>
        <v>2</v>
      </c>
    </row>
    <row r="20" spans="1:52" ht="24.75" customHeight="1" x14ac:dyDescent="0.15">
      <c r="A20" s="697"/>
      <c r="B20" s="698"/>
      <c r="C20" s="698"/>
      <c r="D20" s="698"/>
      <c r="E20" s="698"/>
      <c r="F20" s="699"/>
      <c r="G20" s="184" t="s">
        <v>712</v>
      </c>
      <c r="H20" s="213"/>
      <c r="I20" s="213"/>
      <c r="J20" s="213"/>
      <c r="K20" s="214"/>
      <c r="L20" s="209" t="s">
        <v>713</v>
      </c>
      <c r="M20" s="215"/>
      <c r="N20" s="215"/>
      <c r="O20" s="215"/>
      <c r="P20" s="215"/>
      <c r="Q20" s="215"/>
      <c r="R20" s="215"/>
      <c r="S20" s="215"/>
      <c r="T20" s="215"/>
      <c r="U20" s="215"/>
      <c r="V20" s="215"/>
      <c r="W20" s="215"/>
      <c r="X20" s="216"/>
      <c r="Y20" s="190">
        <v>1</v>
      </c>
      <c r="Z20" s="191"/>
      <c r="AA20" s="191"/>
      <c r="AB20" s="212"/>
      <c r="AC20" s="184" t="s">
        <v>712</v>
      </c>
      <c r="AD20" s="213"/>
      <c r="AE20" s="213"/>
      <c r="AF20" s="213"/>
      <c r="AG20" s="214"/>
      <c r="AH20" s="209" t="s">
        <v>713</v>
      </c>
      <c r="AI20" s="215"/>
      <c r="AJ20" s="215"/>
      <c r="AK20" s="215"/>
      <c r="AL20" s="215"/>
      <c r="AM20" s="215"/>
      <c r="AN20" s="215"/>
      <c r="AO20" s="215"/>
      <c r="AP20" s="215"/>
      <c r="AQ20" s="215"/>
      <c r="AR20" s="215"/>
      <c r="AS20" s="215"/>
      <c r="AT20" s="216"/>
      <c r="AU20" s="190">
        <v>0.9</v>
      </c>
      <c r="AV20" s="191"/>
      <c r="AW20" s="191"/>
      <c r="AX20" s="192"/>
      <c r="AY20" s="33">
        <f>$AY$18</f>
        <v>2</v>
      </c>
    </row>
    <row r="21" spans="1:52" ht="24.75" customHeight="1" thickBot="1" x14ac:dyDescent="0.2">
      <c r="A21" s="697"/>
      <c r="B21" s="698"/>
      <c r="C21" s="698"/>
      <c r="D21" s="698"/>
      <c r="E21" s="698"/>
      <c r="F21" s="699"/>
      <c r="G21" s="165" t="s">
        <v>18</v>
      </c>
      <c r="H21" s="166"/>
      <c r="I21" s="166"/>
      <c r="J21" s="166"/>
      <c r="K21" s="166"/>
      <c r="L21" s="167"/>
      <c r="M21" s="168"/>
      <c r="N21" s="168"/>
      <c r="O21" s="168"/>
      <c r="P21" s="168"/>
      <c r="Q21" s="168"/>
      <c r="R21" s="168"/>
      <c r="S21" s="168"/>
      <c r="T21" s="168"/>
      <c r="U21" s="168"/>
      <c r="V21" s="168"/>
      <c r="W21" s="168"/>
      <c r="X21" s="169"/>
      <c r="Y21" s="170">
        <f>SUM(Y20:AB20)</f>
        <v>1</v>
      </c>
      <c r="Z21" s="171"/>
      <c r="AA21" s="171"/>
      <c r="AB21" s="172"/>
      <c r="AC21" s="165" t="s">
        <v>18</v>
      </c>
      <c r="AD21" s="166"/>
      <c r="AE21" s="166"/>
      <c r="AF21" s="166"/>
      <c r="AG21" s="166"/>
      <c r="AH21" s="167"/>
      <c r="AI21" s="168"/>
      <c r="AJ21" s="168"/>
      <c r="AK21" s="168"/>
      <c r="AL21" s="168"/>
      <c r="AM21" s="168"/>
      <c r="AN21" s="168"/>
      <c r="AO21" s="168"/>
      <c r="AP21" s="168"/>
      <c r="AQ21" s="168"/>
      <c r="AR21" s="168"/>
      <c r="AS21" s="168"/>
      <c r="AT21" s="169"/>
      <c r="AU21" s="170">
        <f>SUM(AU20:AX20)</f>
        <v>0.9</v>
      </c>
      <c r="AV21" s="171"/>
      <c r="AW21" s="171"/>
      <c r="AX21" s="173"/>
      <c r="AY21" s="33">
        <f>$AY$18</f>
        <v>2</v>
      </c>
    </row>
    <row r="22" spans="1:52" ht="30" customHeight="1" x14ac:dyDescent="0.15">
      <c r="A22" s="697"/>
      <c r="B22" s="698"/>
      <c r="C22" s="698"/>
      <c r="D22" s="698"/>
      <c r="E22" s="698"/>
      <c r="F22" s="699"/>
      <c r="G22" s="193" t="s">
        <v>720</v>
      </c>
      <c r="H22" s="194"/>
      <c r="I22" s="194"/>
      <c r="J22" s="194"/>
      <c r="K22" s="194"/>
      <c r="L22" s="194"/>
      <c r="M22" s="194"/>
      <c r="N22" s="194"/>
      <c r="O22" s="194"/>
      <c r="P22" s="194"/>
      <c r="Q22" s="194"/>
      <c r="R22" s="194"/>
      <c r="S22" s="194"/>
      <c r="T22" s="194"/>
      <c r="U22" s="194"/>
      <c r="V22" s="194"/>
      <c r="W22" s="194"/>
      <c r="X22" s="194"/>
      <c r="Y22" s="194"/>
      <c r="Z22" s="194"/>
      <c r="AA22" s="194"/>
      <c r="AB22" s="195"/>
      <c r="AC22" s="193" t="s">
        <v>721</v>
      </c>
      <c r="AD22" s="194"/>
      <c r="AE22" s="194"/>
      <c r="AF22" s="194"/>
      <c r="AG22" s="194"/>
      <c r="AH22" s="194"/>
      <c r="AI22" s="194"/>
      <c r="AJ22" s="194"/>
      <c r="AK22" s="194"/>
      <c r="AL22" s="194"/>
      <c r="AM22" s="194"/>
      <c r="AN22" s="194"/>
      <c r="AO22" s="194"/>
      <c r="AP22" s="194"/>
      <c r="AQ22" s="194"/>
      <c r="AR22" s="194"/>
      <c r="AS22" s="194"/>
      <c r="AT22" s="194"/>
      <c r="AU22" s="194"/>
      <c r="AV22" s="194"/>
      <c r="AW22" s="194"/>
      <c r="AX22" s="196"/>
      <c r="AY22">
        <f>COUNTA($G$24,$AC$24)</f>
        <v>2</v>
      </c>
    </row>
    <row r="23" spans="1:52" ht="25.5" customHeight="1" x14ac:dyDescent="0.15">
      <c r="A23" s="697"/>
      <c r="B23" s="698"/>
      <c r="C23" s="698"/>
      <c r="D23" s="698"/>
      <c r="E23" s="698"/>
      <c r="F23" s="699"/>
      <c r="G23" s="197" t="s">
        <v>15</v>
      </c>
      <c r="H23" s="198"/>
      <c r="I23" s="198"/>
      <c r="J23" s="198"/>
      <c r="K23" s="198"/>
      <c r="L23" s="199" t="s">
        <v>16</v>
      </c>
      <c r="M23" s="198"/>
      <c r="N23" s="198"/>
      <c r="O23" s="198"/>
      <c r="P23" s="198"/>
      <c r="Q23" s="198"/>
      <c r="R23" s="198"/>
      <c r="S23" s="198"/>
      <c r="T23" s="198"/>
      <c r="U23" s="198"/>
      <c r="V23" s="198"/>
      <c r="W23" s="198"/>
      <c r="X23" s="200"/>
      <c r="Y23" s="201" t="s">
        <v>17</v>
      </c>
      <c r="Z23" s="202"/>
      <c r="AA23" s="202"/>
      <c r="AB23" s="203"/>
      <c r="AC23" s="197" t="s">
        <v>15</v>
      </c>
      <c r="AD23" s="198"/>
      <c r="AE23" s="198"/>
      <c r="AF23" s="198"/>
      <c r="AG23" s="198"/>
      <c r="AH23" s="199" t="s">
        <v>16</v>
      </c>
      <c r="AI23" s="198"/>
      <c r="AJ23" s="198"/>
      <c r="AK23" s="198"/>
      <c r="AL23" s="198"/>
      <c r="AM23" s="198"/>
      <c r="AN23" s="198"/>
      <c r="AO23" s="198"/>
      <c r="AP23" s="198"/>
      <c r="AQ23" s="198"/>
      <c r="AR23" s="198"/>
      <c r="AS23" s="198"/>
      <c r="AT23" s="200"/>
      <c r="AU23" s="201" t="s">
        <v>17</v>
      </c>
      <c r="AV23" s="202"/>
      <c r="AW23" s="202"/>
      <c r="AX23" s="204"/>
      <c r="AY23" s="33">
        <f>$AY$22</f>
        <v>2</v>
      </c>
    </row>
    <row r="24" spans="1:52" ht="24.75" customHeight="1" x14ac:dyDescent="0.15">
      <c r="A24" s="697"/>
      <c r="B24" s="698"/>
      <c r="C24" s="698"/>
      <c r="D24" s="698"/>
      <c r="E24" s="698"/>
      <c r="F24" s="699"/>
      <c r="G24" s="184" t="s">
        <v>645</v>
      </c>
      <c r="H24" s="185"/>
      <c r="I24" s="185"/>
      <c r="J24" s="185"/>
      <c r="K24" s="186"/>
      <c r="L24" s="209" t="s">
        <v>722</v>
      </c>
      <c r="M24" s="210"/>
      <c r="N24" s="210"/>
      <c r="O24" s="210"/>
      <c r="P24" s="210"/>
      <c r="Q24" s="210"/>
      <c r="R24" s="210"/>
      <c r="S24" s="210"/>
      <c r="T24" s="210"/>
      <c r="U24" s="210"/>
      <c r="V24" s="210"/>
      <c r="W24" s="210"/>
      <c r="X24" s="211"/>
      <c r="Y24" s="190">
        <v>1.2</v>
      </c>
      <c r="Z24" s="191"/>
      <c r="AA24" s="191"/>
      <c r="AB24" s="212"/>
      <c r="AC24" s="184" t="s">
        <v>712</v>
      </c>
      <c r="AD24" s="213"/>
      <c r="AE24" s="213"/>
      <c r="AF24" s="213"/>
      <c r="AG24" s="214"/>
      <c r="AH24" s="209" t="s">
        <v>713</v>
      </c>
      <c r="AI24" s="215"/>
      <c r="AJ24" s="215"/>
      <c r="AK24" s="215"/>
      <c r="AL24" s="215"/>
      <c r="AM24" s="215"/>
      <c r="AN24" s="215"/>
      <c r="AO24" s="215"/>
      <c r="AP24" s="215"/>
      <c r="AQ24" s="215"/>
      <c r="AR24" s="215"/>
      <c r="AS24" s="215"/>
      <c r="AT24" s="216"/>
      <c r="AU24" s="190">
        <v>0.4</v>
      </c>
      <c r="AV24" s="191"/>
      <c r="AW24" s="191"/>
      <c r="AX24" s="192"/>
      <c r="AY24" s="33">
        <f>$AY$22</f>
        <v>2</v>
      </c>
    </row>
    <row r="25" spans="1:52" ht="24.75" customHeight="1" thickBot="1" x14ac:dyDescent="0.2">
      <c r="A25" s="697"/>
      <c r="B25" s="698"/>
      <c r="C25" s="698"/>
      <c r="D25" s="698"/>
      <c r="E25" s="698"/>
      <c r="F25" s="699"/>
      <c r="G25" s="165" t="s">
        <v>18</v>
      </c>
      <c r="H25" s="166"/>
      <c r="I25" s="166"/>
      <c r="J25" s="166"/>
      <c r="K25" s="166"/>
      <c r="L25" s="167"/>
      <c r="M25" s="168"/>
      <c r="N25" s="168"/>
      <c r="O25" s="168"/>
      <c r="P25" s="168"/>
      <c r="Q25" s="168"/>
      <c r="R25" s="168"/>
      <c r="S25" s="168"/>
      <c r="T25" s="168"/>
      <c r="U25" s="168"/>
      <c r="V25" s="168"/>
      <c r="W25" s="168"/>
      <c r="X25" s="169"/>
      <c r="Y25" s="170">
        <f>SUM(Y24:AB24)</f>
        <v>1.2</v>
      </c>
      <c r="Z25" s="171"/>
      <c r="AA25" s="171"/>
      <c r="AB25" s="172"/>
      <c r="AC25" s="165" t="s">
        <v>18</v>
      </c>
      <c r="AD25" s="166"/>
      <c r="AE25" s="166"/>
      <c r="AF25" s="166"/>
      <c r="AG25" s="166"/>
      <c r="AH25" s="167"/>
      <c r="AI25" s="168"/>
      <c r="AJ25" s="168"/>
      <c r="AK25" s="168"/>
      <c r="AL25" s="168"/>
      <c r="AM25" s="168"/>
      <c r="AN25" s="168"/>
      <c r="AO25" s="168"/>
      <c r="AP25" s="168"/>
      <c r="AQ25" s="168"/>
      <c r="AR25" s="168"/>
      <c r="AS25" s="168"/>
      <c r="AT25" s="169"/>
      <c r="AU25" s="170">
        <f>SUM(AU24:AX24)</f>
        <v>0.4</v>
      </c>
      <c r="AV25" s="171"/>
      <c r="AW25" s="171"/>
      <c r="AX25" s="173"/>
      <c r="AY25" s="33">
        <f>$AY$22</f>
        <v>2</v>
      </c>
    </row>
    <row r="26" spans="1:52" ht="30" customHeight="1" x14ac:dyDescent="0.15">
      <c r="A26" s="697"/>
      <c r="B26" s="698"/>
      <c r="C26" s="698"/>
      <c r="D26" s="698"/>
      <c r="E26" s="698"/>
      <c r="F26" s="699"/>
      <c r="G26" s="193" t="s">
        <v>723</v>
      </c>
      <c r="H26" s="194"/>
      <c r="I26" s="194"/>
      <c r="J26" s="194"/>
      <c r="K26" s="194"/>
      <c r="L26" s="194"/>
      <c r="M26" s="194"/>
      <c r="N26" s="194"/>
      <c r="O26" s="194"/>
      <c r="P26" s="194"/>
      <c r="Q26" s="194"/>
      <c r="R26" s="194"/>
      <c r="S26" s="194"/>
      <c r="T26" s="194"/>
      <c r="U26" s="194"/>
      <c r="V26" s="194"/>
      <c r="W26" s="194"/>
      <c r="X26" s="194"/>
      <c r="Y26" s="194"/>
      <c r="Z26" s="194"/>
      <c r="AA26" s="194"/>
      <c r="AB26" s="195"/>
      <c r="AC26" s="193" t="s">
        <v>724</v>
      </c>
      <c r="AD26" s="194"/>
      <c r="AE26" s="194"/>
      <c r="AF26" s="194"/>
      <c r="AG26" s="194"/>
      <c r="AH26" s="194"/>
      <c r="AI26" s="194"/>
      <c r="AJ26" s="194"/>
      <c r="AK26" s="194"/>
      <c r="AL26" s="194"/>
      <c r="AM26" s="194"/>
      <c r="AN26" s="194"/>
      <c r="AO26" s="194"/>
      <c r="AP26" s="194"/>
      <c r="AQ26" s="194"/>
      <c r="AR26" s="194"/>
      <c r="AS26" s="194"/>
      <c r="AT26" s="194"/>
      <c r="AU26" s="194"/>
      <c r="AV26" s="194"/>
      <c r="AW26" s="194"/>
      <c r="AX26" s="196"/>
      <c r="AY26">
        <f>COUNTA($G$28,$AC$28)</f>
        <v>2</v>
      </c>
    </row>
    <row r="27" spans="1:52" ht="24.75" customHeight="1" x14ac:dyDescent="0.15">
      <c r="A27" s="697"/>
      <c r="B27" s="698"/>
      <c r="C27" s="698"/>
      <c r="D27" s="698"/>
      <c r="E27" s="698"/>
      <c r="F27" s="699"/>
      <c r="G27" s="197" t="s">
        <v>15</v>
      </c>
      <c r="H27" s="198"/>
      <c r="I27" s="198"/>
      <c r="J27" s="198"/>
      <c r="K27" s="198"/>
      <c r="L27" s="199" t="s">
        <v>16</v>
      </c>
      <c r="M27" s="198"/>
      <c r="N27" s="198"/>
      <c r="O27" s="198"/>
      <c r="P27" s="198"/>
      <c r="Q27" s="198"/>
      <c r="R27" s="198"/>
      <c r="S27" s="198"/>
      <c r="T27" s="198"/>
      <c r="U27" s="198"/>
      <c r="V27" s="198"/>
      <c r="W27" s="198"/>
      <c r="X27" s="200"/>
      <c r="Y27" s="201" t="s">
        <v>17</v>
      </c>
      <c r="Z27" s="202"/>
      <c r="AA27" s="202"/>
      <c r="AB27" s="203"/>
      <c r="AC27" s="197" t="s">
        <v>15</v>
      </c>
      <c r="AD27" s="198"/>
      <c r="AE27" s="198"/>
      <c r="AF27" s="198"/>
      <c r="AG27" s="198"/>
      <c r="AH27" s="199" t="s">
        <v>16</v>
      </c>
      <c r="AI27" s="198"/>
      <c r="AJ27" s="198"/>
      <c r="AK27" s="198"/>
      <c r="AL27" s="198"/>
      <c r="AM27" s="198"/>
      <c r="AN27" s="198"/>
      <c r="AO27" s="198"/>
      <c r="AP27" s="198"/>
      <c r="AQ27" s="198"/>
      <c r="AR27" s="198"/>
      <c r="AS27" s="198"/>
      <c r="AT27" s="200"/>
      <c r="AU27" s="201" t="s">
        <v>17</v>
      </c>
      <c r="AV27" s="202"/>
      <c r="AW27" s="202"/>
      <c r="AX27" s="204"/>
      <c r="AY27" s="33">
        <f>$AY$26</f>
        <v>2</v>
      </c>
    </row>
    <row r="28" spans="1:52" ht="24.75" customHeight="1" x14ac:dyDescent="0.15">
      <c r="A28" s="697"/>
      <c r="B28" s="698"/>
      <c r="C28" s="698"/>
      <c r="D28" s="698"/>
      <c r="E28" s="698"/>
      <c r="F28" s="699"/>
      <c r="G28" s="184" t="s">
        <v>645</v>
      </c>
      <c r="H28" s="185"/>
      <c r="I28" s="185"/>
      <c r="J28" s="185"/>
      <c r="K28" s="186"/>
      <c r="L28" s="209" t="s">
        <v>722</v>
      </c>
      <c r="M28" s="210"/>
      <c r="N28" s="210"/>
      <c r="O28" s="210"/>
      <c r="P28" s="210"/>
      <c r="Q28" s="210"/>
      <c r="R28" s="210"/>
      <c r="S28" s="210"/>
      <c r="T28" s="210"/>
      <c r="U28" s="210"/>
      <c r="V28" s="210"/>
      <c r="W28" s="210"/>
      <c r="X28" s="211"/>
      <c r="Y28" s="190">
        <v>1.4</v>
      </c>
      <c r="Z28" s="191"/>
      <c r="AA28" s="191"/>
      <c r="AB28" s="212"/>
      <c r="AC28" s="184" t="s">
        <v>645</v>
      </c>
      <c r="AD28" s="185"/>
      <c r="AE28" s="185"/>
      <c r="AF28" s="185"/>
      <c r="AG28" s="186"/>
      <c r="AH28" s="209" t="s">
        <v>722</v>
      </c>
      <c r="AI28" s="210"/>
      <c r="AJ28" s="210"/>
      <c r="AK28" s="210"/>
      <c r="AL28" s="210"/>
      <c r="AM28" s="210"/>
      <c r="AN28" s="210"/>
      <c r="AO28" s="210"/>
      <c r="AP28" s="210"/>
      <c r="AQ28" s="210"/>
      <c r="AR28" s="210"/>
      <c r="AS28" s="210"/>
      <c r="AT28" s="211"/>
      <c r="AU28" s="190">
        <v>0.8</v>
      </c>
      <c r="AV28" s="191"/>
      <c r="AW28" s="191"/>
      <c r="AX28" s="192"/>
      <c r="AY28" s="33">
        <f>$AY$26</f>
        <v>2</v>
      </c>
    </row>
    <row r="29" spans="1:52" ht="24.75" customHeight="1" x14ac:dyDescent="0.15">
      <c r="A29" s="697"/>
      <c r="B29" s="698"/>
      <c r="C29" s="698"/>
      <c r="D29" s="698"/>
      <c r="E29" s="698"/>
      <c r="F29" s="699"/>
      <c r="G29" s="165" t="s">
        <v>18</v>
      </c>
      <c r="H29" s="166"/>
      <c r="I29" s="166"/>
      <c r="J29" s="166"/>
      <c r="K29" s="166"/>
      <c r="L29" s="167"/>
      <c r="M29" s="168"/>
      <c r="N29" s="168"/>
      <c r="O29" s="168"/>
      <c r="P29" s="168"/>
      <c r="Q29" s="168"/>
      <c r="R29" s="168"/>
      <c r="S29" s="168"/>
      <c r="T29" s="168"/>
      <c r="U29" s="168"/>
      <c r="V29" s="168"/>
      <c r="W29" s="168"/>
      <c r="X29" s="169"/>
      <c r="Y29" s="170">
        <f>SUM(Y28:AB28)</f>
        <v>1.4</v>
      </c>
      <c r="Z29" s="171"/>
      <c r="AA29" s="171"/>
      <c r="AB29" s="172"/>
      <c r="AC29" s="165" t="s">
        <v>18</v>
      </c>
      <c r="AD29" s="166"/>
      <c r="AE29" s="166"/>
      <c r="AF29" s="166"/>
      <c r="AG29" s="166"/>
      <c r="AH29" s="167"/>
      <c r="AI29" s="168"/>
      <c r="AJ29" s="168"/>
      <c r="AK29" s="168"/>
      <c r="AL29" s="168"/>
      <c r="AM29" s="168"/>
      <c r="AN29" s="168"/>
      <c r="AO29" s="168"/>
      <c r="AP29" s="168"/>
      <c r="AQ29" s="168"/>
      <c r="AR29" s="168"/>
      <c r="AS29" s="168"/>
      <c r="AT29" s="169"/>
      <c r="AU29" s="170">
        <f>SUM(AU28:AX28)</f>
        <v>0.8</v>
      </c>
      <c r="AV29" s="171"/>
      <c r="AW29" s="171"/>
      <c r="AX29" s="173"/>
      <c r="AY29" s="33">
        <f>$AY$26</f>
        <v>2</v>
      </c>
    </row>
  </sheetData>
  <sheetProtection formatRows="0"/>
  <mergeCells count="136">
    <mergeCell ref="L4:X4"/>
    <mergeCell ref="Y4:AB4"/>
    <mergeCell ref="AC4:AG4"/>
    <mergeCell ref="AH4:AT4"/>
    <mergeCell ref="AU4:AX4"/>
    <mergeCell ref="A2:F16"/>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G8:K8"/>
    <mergeCell ref="L8:X8"/>
    <mergeCell ref="Y8:AB8"/>
    <mergeCell ref="AC8:AG8"/>
    <mergeCell ref="AH8:AT8"/>
    <mergeCell ref="AU8:AX8"/>
    <mergeCell ref="G6:AB6"/>
    <mergeCell ref="AC6:AX6"/>
    <mergeCell ref="G7:K7"/>
    <mergeCell ref="L7:X7"/>
    <mergeCell ref="Y7:AB7"/>
    <mergeCell ref="AC7:AG7"/>
    <mergeCell ref="AH7:AT7"/>
    <mergeCell ref="AU7:AX7"/>
    <mergeCell ref="G9:K9"/>
    <mergeCell ref="L9:X9"/>
    <mergeCell ref="Y9:AB9"/>
    <mergeCell ref="AC9:AG9"/>
    <mergeCell ref="AH9:AT9"/>
    <mergeCell ref="AU9:AX9"/>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G13:K13"/>
    <mergeCell ref="L13:X13"/>
    <mergeCell ref="Y13:AB13"/>
    <mergeCell ref="AC13:AG13"/>
    <mergeCell ref="AH13:AT13"/>
    <mergeCell ref="AU13:AX13"/>
    <mergeCell ref="G15:K15"/>
    <mergeCell ref="L15:X15"/>
    <mergeCell ref="Y15:AB15"/>
    <mergeCell ref="AC15:AG15"/>
    <mergeCell ref="AH15:AT15"/>
    <mergeCell ref="AU15:AX15"/>
    <mergeCell ref="G14:AB14"/>
    <mergeCell ref="AC14:AX14"/>
    <mergeCell ref="G16:K16"/>
    <mergeCell ref="L16:X16"/>
    <mergeCell ref="Y16:AB16"/>
    <mergeCell ref="AC16:AG16"/>
    <mergeCell ref="AH16:AT16"/>
    <mergeCell ref="AU16:AX16"/>
    <mergeCell ref="L20:X20"/>
    <mergeCell ref="Y20:AB20"/>
    <mergeCell ref="AC20:AG20"/>
    <mergeCell ref="AH20:AT20"/>
    <mergeCell ref="AU20:AX20"/>
    <mergeCell ref="A18:F29"/>
    <mergeCell ref="G18:AB18"/>
    <mergeCell ref="AC18:AX18"/>
    <mergeCell ref="G19:K19"/>
    <mergeCell ref="L19:X19"/>
    <mergeCell ref="Y19:AB19"/>
    <mergeCell ref="AC19:AG19"/>
    <mergeCell ref="AH19:AT19"/>
    <mergeCell ref="AU19:AX19"/>
    <mergeCell ref="G20:K20"/>
    <mergeCell ref="G21:K21"/>
    <mergeCell ref="L21:X21"/>
    <mergeCell ref="Y21:AB21"/>
    <mergeCell ref="AC21:AG21"/>
    <mergeCell ref="AH21:AT21"/>
    <mergeCell ref="AU21:AX21"/>
    <mergeCell ref="G24:K24"/>
    <mergeCell ref="L24:X24"/>
    <mergeCell ref="Y24:AB24"/>
    <mergeCell ref="AC24:AG24"/>
    <mergeCell ref="AH24:AT24"/>
    <mergeCell ref="AU24:AX24"/>
    <mergeCell ref="G22:AB22"/>
    <mergeCell ref="AC22:AX22"/>
    <mergeCell ref="G23:K23"/>
    <mergeCell ref="L23:X23"/>
    <mergeCell ref="Y23:AB23"/>
    <mergeCell ref="AC23:AG23"/>
    <mergeCell ref="AH23:AT23"/>
    <mergeCell ref="AU23:AX23"/>
    <mergeCell ref="G25:K25"/>
    <mergeCell ref="L25:X25"/>
    <mergeCell ref="Y25:AB25"/>
    <mergeCell ref="AC25:AG25"/>
    <mergeCell ref="AH25:AT25"/>
    <mergeCell ref="AU25:AX25"/>
    <mergeCell ref="G28:K28"/>
    <mergeCell ref="L28:X28"/>
    <mergeCell ref="Y28:AB28"/>
    <mergeCell ref="AC28:AG28"/>
    <mergeCell ref="AH28:AT28"/>
    <mergeCell ref="AU28:AX28"/>
    <mergeCell ref="G26:AB26"/>
    <mergeCell ref="AC26:AX26"/>
    <mergeCell ref="G27:K27"/>
    <mergeCell ref="L27:X27"/>
    <mergeCell ref="Y27:AB27"/>
    <mergeCell ref="AC27:AG27"/>
    <mergeCell ref="AH27:AT27"/>
    <mergeCell ref="AU27:AX27"/>
    <mergeCell ref="G29:K29"/>
    <mergeCell ref="L29:X29"/>
    <mergeCell ref="Y29:AB29"/>
    <mergeCell ref="AC29:AG29"/>
    <mergeCell ref="AH29:AT29"/>
    <mergeCell ref="AU29:AX29"/>
  </mergeCells>
  <phoneticPr fontId="5"/>
  <conditionalFormatting sqref="Y5">
    <cfRule type="expression" dxfId="149" priority="297">
      <formula>IF(RIGHT(TEXT(Y5,"0.#"),1)=".",FALSE,TRUE)</formula>
    </cfRule>
    <cfRule type="expression" dxfId="148" priority="298">
      <formula>IF(RIGHT(TEXT(Y5,"0.#"),1)=".",TRUE,FALSE)</formula>
    </cfRule>
  </conditionalFormatting>
  <conditionalFormatting sqref="AU5">
    <cfRule type="expression" dxfId="147" priority="291">
      <formula>IF(RIGHT(TEXT(AU5,"0.#"),1)=".",FALSE,TRUE)</formula>
    </cfRule>
    <cfRule type="expression" dxfId="146" priority="292">
      <formula>IF(RIGHT(TEXT(AU5,"0.#"),1)=".",TRUE,FALSE)</formula>
    </cfRule>
  </conditionalFormatting>
  <conditionalFormatting sqref="Y9">
    <cfRule type="expression" dxfId="145" priority="285">
      <formula>IF(RIGHT(TEXT(Y9,"0.#"),1)=".",FALSE,TRUE)</formula>
    </cfRule>
    <cfRule type="expression" dxfId="144" priority="286">
      <formula>IF(RIGHT(TEXT(Y9,"0.#"),1)=".",TRUE,FALSE)</formula>
    </cfRule>
  </conditionalFormatting>
  <conditionalFormatting sqref="AU9">
    <cfRule type="expression" dxfId="143" priority="279">
      <formula>IF(RIGHT(TEXT(AU9,"0.#"),1)=".",FALSE,TRUE)</formula>
    </cfRule>
    <cfRule type="expression" dxfId="142" priority="280">
      <formula>IF(RIGHT(TEXT(AU9,"0.#"),1)=".",TRUE,FALSE)</formula>
    </cfRule>
  </conditionalFormatting>
  <conditionalFormatting sqref="Y13">
    <cfRule type="expression" dxfId="141" priority="273">
      <formula>IF(RIGHT(TEXT(Y13,"0.#"),1)=".",FALSE,TRUE)</formula>
    </cfRule>
    <cfRule type="expression" dxfId="140" priority="274">
      <formula>IF(RIGHT(TEXT(Y13,"0.#"),1)=".",TRUE,FALSE)</formula>
    </cfRule>
  </conditionalFormatting>
  <conditionalFormatting sqref="AU13">
    <cfRule type="expression" dxfId="139" priority="267">
      <formula>IF(RIGHT(TEXT(AU13,"0.#"),1)=".",FALSE,TRUE)</formula>
    </cfRule>
    <cfRule type="expression" dxfId="138" priority="268">
      <formula>IF(RIGHT(TEXT(AU13,"0.#"),1)=".",TRUE,FALSE)</formula>
    </cfRule>
  </conditionalFormatting>
  <conditionalFormatting sqref="Y16">
    <cfRule type="expression" dxfId="137" priority="261">
      <formula>IF(RIGHT(TEXT(Y16,"0.#"),1)=".",FALSE,TRUE)</formula>
    </cfRule>
    <cfRule type="expression" dxfId="136" priority="262">
      <formula>IF(RIGHT(TEXT(Y16,"0.#"),1)=".",TRUE,FALSE)</formula>
    </cfRule>
  </conditionalFormatting>
  <conditionalFormatting sqref="AU16">
    <cfRule type="expression" dxfId="135" priority="255">
      <formula>IF(RIGHT(TEXT(AU16,"0.#"),1)=".",FALSE,TRUE)</formula>
    </cfRule>
    <cfRule type="expression" dxfId="134" priority="256">
      <formula>IF(RIGHT(TEXT(AU16,"0.#"),1)=".",TRUE,FALSE)</formula>
    </cfRule>
  </conditionalFormatting>
  <conditionalFormatting sqref="Y21">
    <cfRule type="expression" dxfId="133" priority="249">
      <formula>IF(RIGHT(TEXT(Y21,"0.#"),1)=".",FALSE,TRUE)</formula>
    </cfRule>
    <cfRule type="expression" dxfId="132" priority="250">
      <formula>IF(RIGHT(TEXT(Y21,"0.#"),1)=".",TRUE,FALSE)</formula>
    </cfRule>
  </conditionalFormatting>
  <conditionalFormatting sqref="AU21">
    <cfRule type="expression" dxfId="131" priority="243">
      <formula>IF(RIGHT(TEXT(AU21,"0.#"),1)=".",FALSE,TRUE)</formula>
    </cfRule>
    <cfRule type="expression" dxfId="130" priority="244">
      <formula>IF(RIGHT(TEXT(AU21,"0.#"),1)=".",TRUE,FALSE)</formula>
    </cfRule>
  </conditionalFormatting>
  <conditionalFormatting sqref="Y25">
    <cfRule type="expression" dxfId="129" priority="237">
      <formula>IF(RIGHT(TEXT(Y25,"0.#"),1)=".",FALSE,TRUE)</formula>
    </cfRule>
    <cfRule type="expression" dxfId="128" priority="238">
      <formula>IF(RIGHT(TEXT(Y25,"0.#"),1)=".",TRUE,FALSE)</formula>
    </cfRule>
  </conditionalFormatting>
  <conditionalFormatting sqref="AU25">
    <cfRule type="expression" dxfId="127" priority="231">
      <formula>IF(RIGHT(TEXT(AU25,"0.#"),1)=".",FALSE,TRUE)</formula>
    </cfRule>
    <cfRule type="expression" dxfId="126" priority="232">
      <formula>IF(RIGHT(TEXT(AU25,"0.#"),1)=".",TRUE,FALSE)</formula>
    </cfRule>
  </conditionalFormatting>
  <conditionalFormatting sqref="Y29">
    <cfRule type="expression" dxfId="125" priority="225">
      <formula>IF(RIGHT(TEXT(Y29,"0.#"),1)=".",FALSE,TRUE)</formula>
    </cfRule>
    <cfRule type="expression" dxfId="124" priority="226">
      <formula>IF(RIGHT(TEXT(Y29,"0.#"),1)=".",TRUE,FALSE)</formula>
    </cfRule>
  </conditionalFormatting>
  <conditionalFormatting sqref="AU29">
    <cfRule type="expression" dxfId="123" priority="219">
      <formula>IF(RIGHT(TEXT(AU29,"0.#"),1)=".",FALSE,TRUE)</formula>
    </cfRule>
    <cfRule type="expression" dxfId="122" priority="220">
      <formula>IF(RIGHT(TEXT(AU29,"0.#"),1)=".",TRUE,FALSE)</formula>
    </cfRule>
  </conditionalFormatting>
  <conditionalFormatting sqref="Y4">
    <cfRule type="expression" dxfId="121" priority="27">
      <formula>IF(RIGHT(TEXT(Y4,"0.#"),1)=".",FALSE,TRUE)</formula>
    </cfRule>
    <cfRule type="expression" dxfId="120" priority="28">
      <formula>IF(RIGHT(TEXT(Y4,"0.#"),1)=".",TRUE,FALSE)</formula>
    </cfRule>
  </conditionalFormatting>
  <conditionalFormatting sqref="AU4">
    <cfRule type="expression" dxfId="119" priority="25">
      <formula>IF(RIGHT(TEXT(AU4,"0.#"),1)=".",FALSE,TRUE)</formula>
    </cfRule>
    <cfRule type="expression" dxfId="118" priority="26">
      <formula>IF(RIGHT(TEXT(AU4,"0.#"),1)=".",TRUE,FALSE)</formula>
    </cfRule>
  </conditionalFormatting>
  <conditionalFormatting sqref="Y8">
    <cfRule type="expression" dxfId="117" priority="23">
      <formula>IF(RIGHT(TEXT(Y8,"0.#"),1)=".",FALSE,TRUE)</formula>
    </cfRule>
    <cfRule type="expression" dxfId="116" priority="24">
      <formula>IF(RIGHT(TEXT(Y8,"0.#"),1)=".",TRUE,FALSE)</formula>
    </cfRule>
  </conditionalFormatting>
  <conditionalFormatting sqref="AU8">
    <cfRule type="expression" dxfId="115" priority="21">
      <formula>IF(RIGHT(TEXT(AU8,"0.#"),1)=".",FALSE,TRUE)</formula>
    </cfRule>
    <cfRule type="expression" dxfId="114" priority="22">
      <formula>IF(RIGHT(TEXT(AU8,"0.#"),1)=".",TRUE,FALSE)</formula>
    </cfRule>
  </conditionalFormatting>
  <conditionalFormatting sqref="Y12">
    <cfRule type="expression" dxfId="113" priority="19">
      <formula>IF(RIGHT(TEXT(Y12,"0.#"),1)=".",FALSE,TRUE)</formula>
    </cfRule>
    <cfRule type="expression" dxfId="112" priority="20">
      <formula>IF(RIGHT(TEXT(Y12,"0.#"),1)=".",TRUE,FALSE)</formula>
    </cfRule>
  </conditionalFormatting>
  <conditionalFormatting sqref="AU12">
    <cfRule type="expression" dxfId="111" priority="17">
      <formula>IF(RIGHT(TEXT(AU12,"0.#"),1)=".",FALSE,TRUE)</formula>
    </cfRule>
    <cfRule type="expression" dxfId="110" priority="18">
      <formula>IF(RIGHT(TEXT(AU12,"0.#"),1)=".",TRUE,FALSE)</formula>
    </cfRule>
  </conditionalFormatting>
  <conditionalFormatting sqref="Y15">
    <cfRule type="expression" dxfId="109" priority="15">
      <formula>IF(RIGHT(TEXT(Y15,"0.#"),1)=".",FALSE,TRUE)</formula>
    </cfRule>
    <cfRule type="expression" dxfId="108" priority="16">
      <formula>IF(RIGHT(TEXT(Y15,"0.#"),1)=".",TRUE,FALSE)</formula>
    </cfRule>
  </conditionalFormatting>
  <conditionalFormatting sqref="AU15">
    <cfRule type="expression" dxfId="107" priority="13">
      <formula>IF(RIGHT(TEXT(AU15,"0.#"),1)=".",FALSE,TRUE)</formula>
    </cfRule>
    <cfRule type="expression" dxfId="106" priority="14">
      <formula>IF(RIGHT(TEXT(AU15,"0.#"),1)=".",TRUE,FALSE)</formula>
    </cfRule>
  </conditionalFormatting>
  <conditionalFormatting sqref="Y20">
    <cfRule type="expression" dxfId="105" priority="11">
      <formula>IF(RIGHT(TEXT(Y20,"0.#"),1)=".",FALSE,TRUE)</formula>
    </cfRule>
    <cfRule type="expression" dxfId="104" priority="12">
      <formula>IF(RIGHT(TEXT(Y20,"0.#"),1)=".",TRUE,FALSE)</formula>
    </cfRule>
  </conditionalFormatting>
  <conditionalFormatting sqref="AU20">
    <cfRule type="expression" dxfId="103" priority="9">
      <formula>IF(RIGHT(TEXT(AU20,"0.#"),1)=".",FALSE,TRUE)</formula>
    </cfRule>
    <cfRule type="expression" dxfId="102" priority="10">
      <formula>IF(RIGHT(TEXT(AU20,"0.#"),1)=".",TRUE,FALSE)</formula>
    </cfRule>
  </conditionalFormatting>
  <conditionalFormatting sqref="Y24">
    <cfRule type="expression" dxfId="101" priority="7">
      <formula>IF(RIGHT(TEXT(Y24,"0.#"),1)=".",FALSE,TRUE)</formula>
    </cfRule>
    <cfRule type="expression" dxfId="100" priority="8">
      <formula>IF(RIGHT(TEXT(Y24,"0.#"),1)=".",TRUE,FALSE)</formula>
    </cfRule>
  </conditionalFormatting>
  <conditionalFormatting sqref="AU24">
    <cfRule type="expression" dxfId="99" priority="5">
      <formula>IF(RIGHT(TEXT(AU24,"0.#"),1)=".",FALSE,TRUE)</formula>
    </cfRule>
    <cfRule type="expression" dxfId="98" priority="6">
      <formula>IF(RIGHT(TEXT(AU24,"0.#"),1)=".",TRUE,FALSE)</formula>
    </cfRule>
  </conditionalFormatting>
  <conditionalFormatting sqref="AU28">
    <cfRule type="expression" dxfId="97" priority="3">
      <formula>IF(RIGHT(TEXT(AU28,"0.#"),1)=".",FALSE,TRUE)</formula>
    </cfRule>
    <cfRule type="expression" dxfId="96" priority="4">
      <formula>IF(RIGHT(TEXT(AU28,"0.#"),1)=".",TRUE,FALSE)</formula>
    </cfRule>
  </conditionalFormatting>
  <conditionalFormatting sqref="Y28">
    <cfRule type="expression" dxfId="95" priority="1">
      <formula>IF(RIGHT(TEXT(Y28,"0.#"),1)=".",FALSE,TRUE)</formula>
    </cfRule>
    <cfRule type="expression" dxfId="94" priority="2">
      <formula>IF(RIGHT(TEXT(Y28,"0.#"),1)=".",TRUE,FALSE)</formula>
    </cfRule>
  </conditionalFormatting>
  <dataValidations count="1">
    <dataValidation type="custom" imeMode="disabled" allowBlank="1" showInputMessage="1" showErrorMessage="1" sqref="Y4:AB4 AU4:AX4 Y8:AB8 AU8:AX8 Y12:AB12 AU12:AX12 Y14:AB15 AU14:AX15 Y20:AB20 AU20:AX20 Y24:AB24 AU24:AX24 Y28:AB28 AU28:AX28 BQ13:BT15 CM13:CP15">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62"/>
  <sheetViews>
    <sheetView view="pageBreakPreview" zoomScale="80" zoomScaleNormal="75" zoomScaleSheetLayoutView="80" zoomScalePageLayoutView="70" workbookViewId="0"/>
  </sheetViews>
  <sheetFormatPr defaultColWidth="9" defaultRowHeight="13.5" x14ac:dyDescent="0.15"/>
  <cols>
    <col min="1" max="2" width="2.625" style="33" customWidth="1"/>
    <col min="3" max="33" width="2.625" style="61" customWidth="1"/>
    <col min="34" max="37" width="3.5" style="61" customWidth="1"/>
    <col min="38" max="41" width="2.625" style="61" customWidth="1"/>
    <col min="42" max="50" width="3.125" style="62" customWidth="1"/>
    <col min="51" max="51" width="11.125" style="33" hidden="1" customWidth="1"/>
    <col min="52" max="57" width="2.125" style="33" customWidth="1"/>
    <col min="58" max="61" width="9" style="33"/>
    <col min="62" max="62" width="27.875" style="33" customWidth="1"/>
    <col min="63" max="63" width="12.125" style="33" customWidth="1"/>
    <col min="64" max="16384" width="9" style="33"/>
  </cols>
  <sheetData>
    <row r="1" spans="1:52"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2" x14ac:dyDescent="0.15">
      <c r="A2" s="9"/>
      <c r="B2" s="45" t="s">
        <v>211</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2" customFormat="1" ht="59.25" customHeight="1" x14ac:dyDescent="0.15">
      <c r="A3" s="132"/>
      <c r="B3" s="132"/>
      <c r="C3" s="132" t="s">
        <v>24</v>
      </c>
      <c r="D3" s="132"/>
      <c r="E3" s="132"/>
      <c r="F3" s="132"/>
      <c r="G3" s="132"/>
      <c r="H3" s="132"/>
      <c r="I3" s="132"/>
      <c r="J3" s="710" t="s">
        <v>192</v>
      </c>
      <c r="K3" s="711"/>
      <c r="L3" s="711"/>
      <c r="M3" s="711"/>
      <c r="N3" s="711"/>
      <c r="O3" s="711"/>
      <c r="P3" s="134" t="s">
        <v>25</v>
      </c>
      <c r="Q3" s="134"/>
      <c r="R3" s="134"/>
      <c r="S3" s="134"/>
      <c r="T3" s="134"/>
      <c r="U3" s="134"/>
      <c r="V3" s="134"/>
      <c r="W3" s="134"/>
      <c r="X3" s="134"/>
      <c r="Y3" s="135" t="s">
        <v>225</v>
      </c>
      <c r="Z3" s="136"/>
      <c r="AA3" s="136"/>
      <c r="AB3" s="136"/>
      <c r="AC3" s="710" t="s">
        <v>219</v>
      </c>
      <c r="AD3" s="710"/>
      <c r="AE3" s="710"/>
      <c r="AF3" s="710"/>
      <c r="AG3" s="710"/>
      <c r="AH3" s="135" t="s">
        <v>187</v>
      </c>
      <c r="AI3" s="132"/>
      <c r="AJ3" s="132"/>
      <c r="AK3" s="132"/>
      <c r="AL3" s="132" t="s">
        <v>19</v>
      </c>
      <c r="AM3" s="132"/>
      <c r="AN3" s="132"/>
      <c r="AO3" s="137"/>
      <c r="AP3" s="712" t="s">
        <v>193</v>
      </c>
      <c r="AQ3" s="712"/>
      <c r="AR3" s="712"/>
      <c r="AS3" s="712"/>
      <c r="AT3" s="712"/>
      <c r="AU3" s="712"/>
      <c r="AV3" s="712"/>
      <c r="AW3" s="712"/>
      <c r="AX3" s="712"/>
      <c r="AY3">
        <f>$AY$2</f>
        <v>1</v>
      </c>
      <c r="AZ3" s="33"/>
    </row>
    <row r="4" spans="1:52" ht="45.95" customHeight="1" x14ac:dyDescent="0.15">
      <c r="A4" s="708">
        <v>1</v>
      </c>
      <c r="B4" s="708">
        <v>1</v>
      </c>
      <c r="C4" s="120" t="s">
        <v>725</v>
      </c>
      <c r="D4" s="121"/>
      <c r="E4" s="121"/>
      <c r="F4" s="121"/>
      <c r="G4" s="121"/>
      <c r="H4" s="121"/>
      <c r="I4" s="122"/>
      <c r="J4" s="100">
        <v>7010401072259</v>
      </c>
      <c r="K4" s="101"/>
      <c r="L4" s="101"/>
      <c r="M4" s="101"/>
      <c r="N4" s="101"/>
      <c r="O4" s="101"/>
      <c r="P4" s="123" t="s">
        <v>726</v>
      </c>
      <c r="Q4" s="124"/>
      <c r="R4" s="124"/>
      <c r="S4" s="124"/>
      <c r="T4" s="124"/>
      <c r="U4" s="124"/>
      <c r="V4" s="124"/>
      <c r="W4" s="124"/>
      <c r="X4" s="125"/>
      <c r="Y4" s="126">
        <v>128.5</v>
      </c>
      <c r="Z4" s="127"/>
      <c r="AA4" s="127"/>
      <c r="AB4" s="128"/>
      <c r="AC4" s="129" t="s">
        <v>667</v>
      </c>
      <c r="AD4" s="130"/>
      <c r="AE4" s="130"/>
      <c r="AF4" s="130"/>
      <c r="AG4" s="131"/>
      <c r="AH4" s="117">
        <v>1</v>
      </c>
      <c r="AI4" s="118"/>
      <c r="AJ4" s="118"/>
      <c r="AK4" s="119"/>
      <c r="AL4" s="92" t="s">
        <v>264</v>
      </c>
      <c r="AM4" s="93"/>
      <c r="AN4" s="93"/>
      <c r="AO4" s="94"/>
      <c r="AP4" s="95"/>
      <c r="AQ4" s="95"/>
      <c r="AR4" s="95"/>
      <c r="AS4" s="95"/>
      <c r="AT4" s="95"/>
      <c r="AU4" s="95"/>
      <c r="AV4" s="95"/>
      <c r="AW4" s="95"/>
      <c r="AX4" s="95"/>
      <c r="AY4">
        <f>$AY$2</f>
        <v>1</v>
      </c>
    </row>
    <row r="5" spans="1:52" ht="43.5" customHeight="1" x14ac:dyDescent="0.15">
      <c r="A5" s="708">
        <v>2</v>
      </c>
      <c r="B5" s="708">
        <v>1</v>
      </c>
      <c r="C5" s="120" t="s">
        <v>727</v>
      </c>
      <c r="D5" s="121"/>
      <c r="E5" s="121"/>
      <c r="F5" s="121"/>
      <c r="G5" s="121"/>
      <c r="H5" s="121"/>
      <c r="I5" s="122"/>
      <c r="J5" s="100">
        <v>9010401052465</v>
      </c>
      <c r="K5" s="101"/>
      <c r="L5" s="101"/>
      <c r="M5" s="101"/>
      <c r="N5" s="101"/>
      <c r="O5" s="101"/>
      <c r="P5" s="123" t="s">
        <v>728</v>
      </c>
      <c r="Q5" s="124"/>
      <c r="R5" s="124"/>
      <c r="S5" s="124"/>
      <c r="T5" s="124"/>
      <c r="U5" s="124"/>
      <c r="V5" s="124"/>
      <c r="W5" s="124"/>
      <c r="X5" s="125"/>
      <c r="Y5" s="126">
        <v>2</v>
      </c>
      <c r="Z5" s="127"/>
      <c r="AA5" s="127"/>
      <c r="AB5" s="128"/>
      <c r="AC5" s="129" t="s">
        <v>667</v>
      </c>
      <c r="AD5" s="130"/>
      <c r="AE5" s="130"/>
      <c r="AF5" s="130"/>
      <c r="AG5" s="131"/>
      <c r="AH5" s="117">
        <v>1</v>
      </c>
      <c r="AI5" s="118"/>
      <c r="AJ5" s="118"/>
      <c r="AK5" s="119"/>
      <c r="AL5" s="92" t="s">
        <v>264</v>
      </c>
      <c r="AM5" s="93"/>
      <c r="AN5" s="93"/>
      <c r="AO5" s="94"/>
      <c r="AP5" s="95"/>
      <c r="AQ5" s="95"/>
      <c r="AR5" s="95"/>
      <c r="AS5" s="95"/>
      <c r="AT5" s="95"/>
      <c r="AU5" s="95"/>
      <c r="AV5" s="95"/>
      <c r="AW5" s="95"/>
      <c r="AX5" s="95"/>
      <c r="AY5">
        <f>COUNTA($C$5)</f>
        <v>1</v>
      </c>
    </row>
    <row r="6" spans="1:52" x14ac:dyDescent="0.15">
      <c r="A6" s="37"/>
      <c r="B6" s="37"/>
      <c r="P6" s="62"/>
      <c r="Q6" s="62"/>
      <c r="R6" s="62"/>
      <c r="S6" s="62"/>
      <c r="T6" s="62"/>
      <c r="U6" s="62"/>
      <c r="V6" s="62"/>
      <c r="W6" s="62"/>
      <c r="X6" s="62"/>
      <c r="Y6" s="63"/>
      <c r="Z6" s="63"/>
      <c r="AA6" s="63"/>
      <c r="AB6" s="63"/>
      <c r="AC6" s="63"/>
      <c r="AD6" s="63"/>
      <c r="AE6" s="63"/>
      <c r="AF6" s="63"/>
      <c r="AG6" s="63"/>
      <c r="AH6" s="63"/>
      <c r="AI6" s="63"/>
      <c r="AJ6" s="63"/>
      <c r="AK6" s="63"/>
      <c r="AL6" s="63"/>
      <c r="AM6" s="63"/>
      <c r="AN6" s="63"/>
      <c r="AO6" s="63"/>
      <c r="AY6">
        <f>COUNTA($C$9)</f>
        <v>1</v>
      </c>
    </row>
    <row r="7" spans="1:52" x14ac:dyDescent="0.15">
      <c r="A7" s="9"/>
      <c r="B7" s="45" t="s">
        <v>212</v>
      </c>
      <c r="C7" s="49"/>
      <c r="D7" s="49"/>
      <c r="E7" s="49"/>
      <c r="F7" s="49"/>
      <c r="G7" s="49"/>
      <c r="H7" s="49"/>
      <c r="I7" s="49"/>
      <c r="J7" s="49"/>
      <c r="K7" s="49"/>
      <c r="L7" s="49"/>
      <c r="M7" s="49"/>
      <c r="N7" s="49"/>
      <c r="O7" s="49"/>
      <c r="P7" s="54"/>
      <c r="Q7" s="54"/>
      <c r="R7" s="54"/>
      <c r="S7" s="54"/>
      <c r="T7" s="54"/>
      <c r="U7" s="54"/>
      <c r="V7" s="54"/>
      <c r="W7" s="54"/>
      <c r="X7" s="54"/>
      <c r="Y7" s="55"/>
      <c r="Z7" s="55"/>
      <c r="AA7" s="55"/>
      <c r="AB7" s="55"/>
      <c r="AC7" s="55"/>
      <c r="AD7" s="55"/>
      <c r="AE7" s="55"/>
      <c r="AF7" s="55"/>
      <c r="AG7" s="55"/>
      <c r="AH7" s="55"/>
      <c r="AI7" s="55"/>
      <c r="AJ7" s="55"/>
      <c r="AK7" s="55"/>
      <c r="AL7" s="55"/>
      <c r="AM7" s="55"/>
      <c r="AN7" s="55"/>
      <c r="AO7" s="55"/>
      <c r="AP7" s="54"/>
      <c r="AQ7" s="54"/>
      <c r="AR7" s="54"/>
      <c r="AS7" s="54"/>
      <c r="AT7" s="54"/>
      <c r="AU7" s="54"/>
      <c r="AV7" s="54"/>
      <c r="AW7" s="54"/>
      <c r="AX7" s="54"/>
      <c r="AY7">
        <f>$AY$6</f>
        <v>1</v>
      </c>
    </row>
    <row r="8" spans="1:52" customFormat="1" ht="59.25" customHeight="1" x14ac:dyDescent="0.15">
      <c r="A8" s="132"/>
      <c r="B8" s="132"/>
      <c r="C8" s="132" t="s">
        <v>24</v>
      </c>
      <c r="D8" s="132"/>
      <c r="E8" s="132"/>
      <c r="F8" s="132"/>
      <c r="G8" s="132"/>
      <c r="H8" s="132"/>
      <c r="I8" s="132"/>
      <c r="J8" s="710" t="s">
        <v>192</v>
      </c>
      <c r="K8" s="711"/>
      <c r="L8" s="711"/>
      <c r="M8" s="711"/>
      <c r="N8" s="711"/>
      <c r="O8" s="711"/>
      <c r="P8" s="134" t="s">
        <v>25</v>
      </c>
      <c r="Q8" s="134"/>
      <c r="R8" s="134"/>
      <c r="S8" s="134"/>
      <c r="T8" s="134"/>
      <c r="U8" s="134"/>
      <c r="V8" s="134"/>
      <c r="W8" s="134"/>
      <c r="X8" s="134"/>
      <c r="Y8" s="135" t="s">
        <v>225</v>
      </c>
      <c r="Z8" s="136"/>
      <c r="AA8" s="136"/>
      <c r="AB8" s="136"/>
      <c r="AC8" s="710" t="s">
        <v>219</v>
      </c>
      <c r="AD8" s="710"/>
      <c r="AE8" s="710"/>
      <c r="AF8" s="710"/>
      <c r="AG8" s="710"/>
      <c r="AH8" s="135" t="s">
        <v>187</v>
      </c>
      <c r="AI8" s="132"/>
      <c r="AJ8" s="132"/>
      <c r="AK8" s="132"/>
      <c r="AL8" s="132" t="s">
        <v>19</v>
      </c>
      <c r="AM8" s="132"/>
      <c r="AN8" s="132"/>
      <c r="AO8" s="137"/>
      <c r="AP8" s="712" t="s">
        <v>193</v>
      </c>
      <c r="AQ8" s="712"/>
      <c r="AR8" s="712"/>
      <c r="AS8" s="712"/>
      <c r="AT8" s="712"/>
      <c r="AU8" s="712"/>
      <c r="AV8" s="712"/>
      <c r="AW8" s="712"/>
      <c r="AX8" s="712"/>
      <c r="AY8">
        <f>$AY$6</f>
        <v>1</v>
      </c>
      <c r="AZ8" s="33"/>
    </row>
    <row r="9" spans="1:52" ht="42.95" customHeight="1" x14ac:dyDescent="0.15">
      <c r="A9" s="708">
        <v>1</v>
      </c>
      <c r="B9" s="708">
        <v>1</v>
      </c>
      <c r="C9" s="138" t="s">
        <v>729</v>
      </c>
      <c r="D9" s="113"/>
      <c r="E9" s="113"/>
      <c r="F9" s="113"/>
      <c r="G9" s="113"/>
      <c r="H9" s="113"/>
      <c r="I9" s="113"/>
      <c r="J9" s="100">
        <v>3010401077583</v>
      </c>
      <c r="K9" s="101"/>
      <c r="L9" s="101"/>
      <c r="M9" s="101"/>
      <c r="N9" s="101"/>
      <c r="O9" s="101"/>
      <c r="P9" s="139" t="s">
        <v>730</v>
      </c>
      <c r="Q9" s="102"/>
      <c r="R9" s="102"/>
      <c r="S9" s="102"/>
      <c r="T9" s="102"/>
      <c r="U9" s="102"/>
      <c r="V9" s="102"/>
      <c r="W9" s="102"/>
      <c r="X9" s="102"/>
      <c r="Y9" s="103">
        <v>0.1</v>
      </c>
      <c r="Z9" s="104"/>
      <c r="AA9" s="104"/>
      <c r="AB9" s="105"/>
      <c r="AC9" s="709" t="s">
        <v>241</v>
      </c>
      <c r="AD9" s="709"/>
      <c r="AE9" s="709"/>
      <c r="AF9" s="709"/>
      <c r="AG9" s="709"/>
      <c r="AH9" s="90">
        <v>1</v>
      </c>
      <c r="AI9" s="91"/>
      <c r="AJ9" s="91"/>
      <c r="AK9" s="91"/>
      <c r="AL9" s="92" t="s">
        <v>264</v>
      </c>
      <c r="AM9" s="93"/>
      <c r="AN9" s="93"/>
      <c r="AO9" s="94"/>
      <c r="AP9" s="95"/>
      <c r="AQ9" s="95"/>
      <c r="AR9" s="95"/>
      <c r="AS9" s="95"/>
      <c r="AT9" s="95"/>
      <c r="AU9" s="95"/>
      <c r="AV9" s="95"/>
      <c r="AW9" s="95"/>
      <c r="AX9" s="95"/>
      <c r="AY9">
        <f>$AY$6</f>
        <v>1</v>
      </c>
    </row>
    <row r="10" spans="1:52" x14ac:dyDescent="0.15">
      <c r="P10" s="62"/>
      <c r="Q10" s="62"/>
      <c r="R10" s="62"/>
      <c r="S10" s="62"/>
      <c r="T10" s="62"/>
      <c r="U10" s="62"/>
      <c r="V10" s="62"/>
      <c r="W10" s="62"/>
      <c r="X10" s="62"/>
      <c r="Y10" s="63"/>
      <c r="Z10" s="63"/>
      <c r="AA10" s="63"/>
      <c r="AB10" s="63"/>
      <c r="AC10" s="63"/>
      <c r="AD10" s="63"/>
      <c r="AE10" s="63"/>
      <c r="AF10" s="63"/>
      <c r="AG10" s="63"/>
      <c r="AH10" s="63"/>
      <c r="AI10" s="63"/>
      <c r="AJ10" s="63"/>
      <c r="AK10" s="63"/>
      <c r="AL10" s="63"/>
      <c r="AM10" s="63"/>
      <c r="AN10" s="63"/>
      <c r="AO10" s="63"/>
      <c r="AY10">
        <f>COUNTA($C$13)</f>
        <v>1</v>
      </c>
    </row>
    <row r="11" spans="1:52" x14ac:dyDescent="0.15">
      <c r="A11" s="9"/>
      <c r="B11" s="45" t="s">
        <v>166</v>
      </c>
      <c r="C11" s="49"/>
      <c r="D11" s="49"/>
      <c r="E11" s="49"/>
      <c r="F11" s="49"/>
      <c r="G11" s="49"/>
      <c r="H11" s="49"/>
      <c r="I11" s="49"/>
      <c r="J11" s="49"/>
      <c r="K11" s="49"/>
      <c r="L11" s="49"/>
      <c r="M11" s="49"/>
      <c r="N11" s="49"/>
      <c r="O11" s="49"/>
      <c r="P11" s="54"/>
      <c r="Q11" s="54"/>
      <c r="R11" s="54"/>
      <c r="S11" s="54"/>
      <c r="T11" s="54"/>
      <c r="U11" s="54"/>
      <c r="V11" s="54"/>
      <c r="W11" s="54"/>
      <c r="X11" s="54"/>
      <c r="Y11" s="55"/>
      <c r="Z11" s="55"/>
      <c r="AA11" s="55"/>
      <c r="AB11" s="55"/>
      <c r="AC11" s="55"/>
      <c r="AD11" s="55"/>
      <c r="AE11" s="55"/>
      <c r="AF11" s="55"/>
      <c r="AG11" s="55"/>
      <c r="AH11" s="55"/>
      <c r="AI11" s="55"/>
      <c r="AJ11" s="55"/>
      <c r="AK11" s="55"/>
      <c r="AL11" s="55"/>
      <c r="AM11" s="55"/>
      <c r="AN11" s="55"/>
      <c r="AO11" s="55"/>
      <c r="AP11" s="54"/>
      <c r="AQ11" s="54"/>
      <c r="AR11" s="54"/>
      <c r="AS11" s="54"/>
      <c r="AT11" s="54"/>
      <c r="AU11" s="54"/>
      <c r="AV11" s="54"/>
      <c r="AW11" s="54"/>
      <c r="AX11" s="54"/>
      <c r="AY11" s="33">
        <f>$AY$10</f>
        <v>1</v>
      </c>
    </row>
    <row r="12" spans="1:52" customFormat="1" ht="59.25" customHeight="1" x14ac:dyDescent="0.15">
      <c r="A12" s="132"/>
      <c r="B12" s="132"/>
      <c r="C12" s="132" t="s">
        <v>24</v>
      </c>
      <c r="D12" s="132"/>
      <c r="E12" s="132"/>
      <c r="F12" s="132"/>
      <c r="G12" s="132"/>
      <c r="H12" s="132"/>
      <c r="I12" s="132"/>
      <c r="J12" s="710" t="s">
        <v>192</v>
      </c>
      <c r="K12" s="711"/>
      <c r="L12" s="711"/>
      <c r="M12" s="711"/>
      <c r="N12" s="711"/>
      <c r="O12" s="711"/>
      <c r="P12" s="134" t="s">
        <v>25</v>
      </c>
      <c r="Q12" s="134"/>
      <c r="R12" s="134"/>
      <c r="S12" s="134"/>
      <c r="T12" s="134"/>
      <c r="U12" s="134"/>
      <c r="V12" s="134"/>
      <c r="W12" s="134"/>
      <c r="X12" s="134"/>
      <c r="Y12" s="135" t="s">
        <v>225</v>
      </c>
      <c r="Z12" s="136"/>
      <c r="AA12" s="136"/>
      <c r="AB12" s="136"/>
      <c r="AC12" s="710" t="s">
        <v>219</v>
      </c>
      <c r="AD12" s="710"/>
      <c r="AE12" s="710"/>
      <c r="AF12" s="710"/>
      <c r="AG12" s="710"/>
      <c r="AH12" s="135" t="s">
        <v>187</v>
      </c>
      <c r="AI12" s="132"/>
      <c r="AJ12" s="132"/>
      <c r="AK12" s="132"/>
      <c r="AL12" s="132" t="s">
        <v>19</v>
      </c>
      <c r="AM12" s="132"/>
      <c r="AN12" s="132"/>
      <c r="AO12" s="137"/>
      <c r="AP12" s="712" t="s">
        <v>193</v>
      </c>
      <c r="AQ12" s="712"/>
      <c r="AR12" s="712"/>
      <c r="AS12" s="712"/>
      <c r="AT12" s="712"/>
      <c r="AU12" s="712"/>
      <c r="AV12" s="712"/>
      <c r="AW12" s="712"/>
      <c r="AX12" s="712"/>
      <c r="AY12" s="33">
        <f>$AY$10</f>
        <v>1</v>
      </c>
      <c r="AZ12" s="33"/>
    </row>
    <row r="13" spans="1:52" ht="45" customHeight="1" x14ac:dyDescent="0.15">
      <c r="A13" s="708">
        <v>1</v>
      </c>
      <c r="B13" s="708">
        <v>1</v>
      </c>
      <c r="C13" s="138" t="s">
        <v>731</v>
      </c>
      <c r="D13" s="113"/>
      <c r="E13" s="113"/>
      <c r="F13" s="113"/>
      <c r="G13" s="113"/>
      <c r="H13" s="113"/>
      <c r="I13" s="113"/>
      <c r="J13" s="100">
        <v>8010401021784</v>
      </c>
      <c r="K13" s="101"/>
      <c r="L13" s="101"/>
      <c r="M13" s="101"/>
      <c r="N13" s="101"/>
      <c r="O13" s="101"/>
      <c r="P13" s="139" t="s">
        <v>732</v>
      </c>
      <c r="Q13" s="102"/>
      <c r="R13" s="102"/>
      <c r="S13" s="102"/>
      <c r="T13" s="102"/>
      <c r="U13" s="102"/>
      <c r="V13" s="102"/>
      <c r="W13" s="102"/>
      <c r="X13" s="102"/>
      <c r="Y13" s="103">
        <v>21.6</v>
      </c>
      <c r="Z13" s="104"/>
      <c r="AA13" s="104"/>
      <c r="AB13" s="105"/>
      <c r="AC13" s="709" t="s">
        <v>242</v>
      </c>
      <c r="AD13" s="709"/>
      <c r="AE13" s="709"/>
      <c r="AF13" s="709"/>
      <c r="AG13" s="709"/>
      <c r="AH13" s="90">
        <v>1</v>
      </c>
      <c r="AI13" s="91"/>
      <c r="AJ13" s="91"/>
      <c r="AK13" s="91"/>
      <c r="AL13" s="92" t="s">
        <v>264</v>
      </c>
      <c r="AM13" s="93"/>
      <c r="AN13" s="93"/>
      <c r="AO13" s="94"/>
      <c r="AP13" s="95"/>
      <c r="AQ13" s="95"/>
      <c r="AR13" s="95"/>
      <c r="AS13" s="95"/>
      <c r="AT13" s="95"/>
      <c r="AU13" s="95"/>
      <c r="AV13" s="95"/>
      <c r="AW13" s="95"/>
      <c r="AX13" s="95"/>
      <c r="AY13" s="33">
        <f>$AY$10</f>
        <v>1</v>
      </c>
    </row>
    <row r="14" spans="1:52" ht="33" customHeight="1" x14ac:dyDescent="0.15">
      <c r="A14" s="708">
        <v>2</v>
      </c>
      <c r="B14" s="708">
        <v>1</v>
      </c>
      <c r="C14" s="138" t="s">
        <v>733</v>
      </c>
      <c r="D14" s="113"/>
      <c r="E14" s="113"/>
      <c r="F14" s="113"/>
      <c r="G14" s="113"/>
      <c r="H14" s="113"/>
      <c r="I14" s="113"/>
      <c r="J14" s="100">
        <v>9010401052465</v>
      </c>
      <c r="K14" s="101"/>
      <c r="L14" s="101"/>
      <c r="M14" s="101"/>
      <c r="N14" s="101"/>
      <c r="O14" s="101"/>
      <c r="P14" s="139" t="s">
        <v>734</v>
      </c>
      <c r="Q14" s="102"/>
      <c r="R14" s="102"/>
      <c r="S14" s="102"/>
      <c r="T14" s="102"/>
      <c r="U14" s="102"/>
      <c r="V14" s="102"/>
      <c r="W14" s="102"/>
      <c r="X14" s="102"/>
      <c r="Y14" s="103">
        <v>19.600000000000001</v>
      </c>
      <c r="Z14" s="104"/>
      <c r="AA14" s="104"/>
      <c r="AB14" s="105"/>
      <c r="AC14" s="709" t="s">
        <v>242</v>
      </c>
      <c r="AD14" s="709"/>
      <c r="AE14" s="709"/>
      <c r="AF14" s="709"/>
      <c r="AG14" s="709"/>
      <c r="AH14" s="90">
        <v>1</v>
      </c>
      <c r="AI14" s="91"/>
      <c r="AJ14" s="91"/>
      <c r="AK14" s="91"/>
      <c r="AL14" s="92" t="s">
        <v>264</v>
      </c>
      <c r="AM14" s="93"/>
      <c r="AN14" s="93"/>
      <c r="AO14" s="94"/>
      <c r="AP14" s="95"/>
      <c r="AQ14" s="95"/>
      <c r="AR14" s="95"/>
      <c r="AS14" s="95"/>
      <c r="AT14" s="95"/>
      <c r="AU14" s="95"/>
      <c r="AV14" s="95"/>
      <c r="AW14" s="95"/>
      <c r="AX14" s="95"/>
      <c r="AY14">
        <f>COUNTA($C$14)</f>
        <v>1</v>
      </c>
    </row>
    <row r="15" spans="1:52" ht="42.6" customHeight="1" x14ac:dyDescent="0.15">
      <c r="A15" s="708">
        <v>3</v>
      </c>
      <c r="B15" s="708">
        <v>1</v>
      </c>
      <c r="C15" s="138" t="s">
        <v>727</v>
      </c>
      <c r="D15" s="113"/>
      <c r="E15" s="113"/>
      <c r="F15" s="113"/>
      <c r="G15" s="113"/>
      <c r="H15" s="113"/>
      <c r="I15" s="113"/>
      <c r="J15" s="100">
        <v>9010401052465</v>
      </c>
      <c r="K15" s="101"/>
      <c r="L15" s="101"/>
      <c r="M15" s="101"/>
      <c r="N15" s="101"/>
      <c r="O15" s="101"/>
      <c r="P15" s="139" t="s">
        <v>735</v>
      </c>
      <c r="Q15" s="102"/>
      <c r="R15" s="102"/>
      <c r="S15" s="102"/>
      <c r="T15" s="102"/>
      <c r="U15" s="102"/>
      <c r="V15" s="102"/>
      <c r="W15" s="102"/>
      <c r="X15" s="102"/>
      <c r="Y15" s="103">
        <v>16.100000000000001</v>
      </c>
      <c r="Z15" s="104"/>
      <c r="AA15" s="104"/>
      <c r="AB15" s="105"/>
      <c r="AC15" s="709" t="s">
        <v>242</v>
      </c>
      <c r="AD15" s="709"/>
      <c r="AE15" s="709"/>
      <c r="AF15" s="709"/>
      <c r="AG15" s="709"/>
      <c r="AH15" s="90">
        <v>1</v>
      </c>
      <c r="AI15" s="91"/>
      <c r="AJ15" s="91"/>
      <c r="AK15" s="91"/>
      <c r="AL15" s="92" t="s">
        <v>264</v>
      </c>
      <c r="AM15" s="93"/>
      <c r="AN15" s="93"/>
      <c r="AO15" s="94"/>
      <c r="AP15" s="95"/>
      <c r="AQ15" s="95"/>
      <c r="AR15" s="95"/>
      <c r="AS15" s="95"/>
      <c r="AT15" s="95"/>
      <c r="AU15" s="95"/>
      <c r="AV15" s="95"/>
      <c r="AW15" s="95"/>
      <c r="AX15" s="95"/>
      <c r="AY15">
        <f>COUNTA($C$15)</f>
        <v>1</v>
      </c>
    </row>
    <row r="16" spans="1:52" ht="47.45" customHeight="1" x14ac:dyDescent="0.15">
      <c r="A16" s="708">
        <v>4</v>
      </c>
      <c r="B16" s="708">
        <v>1</v>
      </c>
      <c r="C16" s="138" t="s">
        <v>727</v>
      </c>
      <c r="D16" s="113"/>
      <c r="E16" s="113"/>
      <c r="F16" s="113"/>
      <c r="G16" s="113"/>
      <c r="H16" s="113"/>
      <c r="I16" s="113"/>
      <c r="J16" s="100">
        <v>9010401052465</v>
      </c>
      <c r="K16" s="101"/>
      <c r="L16" s="101"/>
      <c r="M16" s="101"/>
      <c r="N16" s="101"/>
      <c r="O16" s="101"/>
      <c r="P16" s="139" t="s">
        <v>736</v>
      </c>
      <c r="Q16" s="102"/>
      <c r="R16" s="102"/>
      <c r="S16" s="102"/>
      <c r="T16" s="102"/>
      <c r="U16" s="102"/>
      <c r="V16" s="102"/>
      <c r="W16" s="102"/>
      <c r="X16" s="102"/>
      <c r="Y16" s="103">
        <v>5.5</v>
      </c>
      <c r="Z16" s="104"/>
      <c r="AA16" s="104"/>
      <c r="AB16" s="105"/>
      <c r="AC16" s="709" t="s">
        <v>242</v>
      </c>
      <c r="AD16" s="709"/>
      <c r="AE16" s="709"/>
      <c r="AF16" s="709"/>
      <c r="AG16" s="709"/>
      <c r="AH16" s="90">
        <v>1</v>
      </c>
      <c r="AI16" s="91"/>
      <c r="AJ16" s="91"/>
      <c r="AK16" s="91"/>
      <c r="AL16" s="92" t="s">
        <v>264</v>
      </c>
      <c r="AM16" s="93"/>
      <c r="AN16" s="93"/>
      <c r="AO16" s="94"/>
      <c r="AP16" s="95"/>
      <c r="AQ16" s="95"/>
      <c r="AR16" s="95"/>
      <c r="AS16" s="95"/>
      <c r="AT16" s="95"/>
      <c r="AU16" s="95"/>
      <c r="AV16" s="95"/>
      <c r="AW16" s="95"/>
      <c r="AX16" s="95"/>
      <c r="AY16">
        <f>COUNTA($C$16)</f>
        <v>1</v>
      </c>
    </row>
    <row r="17" spans="1:52" ht="42" customHeight="1" x14ac:dyDescent="0.15">
      <c r="A17" s="708">
        <v>5</v>
      </c>
      <c r="B17" s="708">
        <v>1</v>
      </c>
      <c r="C17" s="138" t="s">
        <v>727</v>
      </c>
      <c r="D17" s="113"/>
      <c r="E17" s="113"/>
      <c r="F17" s="113"/>
      <c r="G17" s="113"/>
      <c r="H17" s="113"/>
      <c r="I17" s="113"/>
      <c r="J17" s="100">
        <v>9010401052465</v>
      </c>
      <c r="K17" s="101"/>
      <c r="L17" s="101"/>
      <c r="M17" s="101"/>
      <c r="N17" s="101"/>
      <c r="O17" s="101"/>
      <c r="P17" s="139" t="s">
        <v>737</v>
      </c>
      <c r="Q17" s="102"/>
      <c r="R17" s="102"/>
      <c r="S17" s="102"/>
      <c r="T17" s="102"/>
      <c r="U17" s="102"/>
      <c r="V17" s="102"/>
      <c r="W17" s="102"/>
      <c r="X17" s="102"/>
      <c r="Y17" s="103">
        <v>3.5</v>
      </c>
      <c r="Z17" s="104"/>
      <c r="AA17" s="104"/>
      <c r="AB17" s="105"/>
      <c r="AC17" s="709" t="s">
        <v>242</v>
      </c>
      <c r="AD17" s="709"/>
      <c r="AE17" s="709"/>
      <c r="AF17" s="709"/>
      <c r="AG17" s="709"/>
      <c r="AH17" s="90">
        <v>1</v>
      </c>
      <c r="AI17" s="91"/>
      <c r="AJ17" s="91"/>
      <c r="AK17" s="91"/>
      <c r="AL17" s="92" t="s">
        <v>264</v>
      </c>
      <c r="AM17" s="93"/>
      <c r="AN17" s="93"/>
      <c r="AO17" s="94"/>
      <c r="AP17" s="95"/>
      <c r="AQ17" s="95"/>
      <c r="AR17" s="95"/>
      <c r="AS17" s="95"/>
      <c r="AT17" s="95"/>
      <c r="AU17" s="95"/>
      <c r="AV17" s="95"/>
      <c r="AW17" s="95"/>
      <c r="AX17" s="95"/>
      <c r="AY17">
        <f>COUNTA($C$17)</f>
        <v>1</v>
      </c>
    </row>
    <row r="18" spans="1:52" ht="42.6" customHeight="1" x14ac:dyDescent="0.15">
      <c r="A18" s="708">
        <v>6</v>
      </c>
      <c r="B18" s="708">
        <v>1</v>
      </c>
      <c r="C18" s="138" t="s">
        <v>727</v>
      </c>
      <c r="D18" s="113"/>
      <c r="E18" s="113"/>
      <c r="F18" s="113"/>
      <c r="G18" s="113"/>
      <c r="H18" s="113"/>
      <c r="I18" s="113"/>
      <c r="J18" s="100">
        <v>9010401052465</v>
      </c>
      <c r="K18" s="101"/>
      <c r="L18" s="101"/>
      <c r="M18" s="101"/>
      <c r="N18" s="101"/>
      <c r="O18" s="101"/>
      <c r="P18" s="139" t="s">
        <v>738</v>
      </c>
      <c r="Q18" s="102"/>
      <c r="R18" s="102"/>
      <c r="S18" s="102"/>
      <c r="T18" s="102"/>
      <c r="U18" s="102"/>
      <c r="V18" s="102"/>
      <c r="W18" s="102"/>
      <c r="X18" s="102"/>
      <c r="Y18" s="103">
        <v>2.2000000000000002</v>
      </c>
      <c r="Z18" s="104"/>
      <c r="AA18" s="104"/>
      <c r="AB18" s="105"/>
      <c r="AC18" s="709" t="s">
        <v>242</v>
      </c>
      <c r="AD18" s="709"/>
      <c r="AE18" s="709"/>
      <c r="AF18" s="709"/>
      <c r="AG18" s="709"/>
      <c r="AH18" s="90">
        <v>1</v>
      </c>
      <c r="AI18" s="91"/>
      <c r="AJ18" s="91"/>
      <c r="AK18" s="91"/>
      <c r="AL18" s="92" t="s">
        <v>264</v>
      </c>
      <c r="AM18" s="93"/>
      <c r="AN18" s="93"/>
      <c r="AO18" s="94"/>
      <c r="AP18" s="95"/>
      <c r="AQ18" s="95"/>
      <c r="AR18" s="95"/>
      <c r="AS18" s="95"/>
      <c r="AT18" s="95"/>
      <c r="AU18" s="95"/>
      <c r="AV18" s="95"/>
      <c r="AW18" s="95"/>
      <c r="AX18" s="95"/>
      <c r="AY18">
        <f>COUNTA($C$18)</f>
        <v>1</v>
      </c>
    </row>
    <row r="19" spans="1:52" x14ac:dyDescent="0.15">
      <c r="P19" s="62"/>
      <c r="Q19" s="62"/>
      <c r="R19" s="62"/>
      <c r="S19" s="62"/>
      <c r="T19" s="62"/>
      <c r="U19" s="62"/>
      <c r="V19" s="62"/>
      <c r="W19" s="62"/>
      <c r="X19" s="62"/>
      <c r="Y19" s="63"/>
      <c r="Z19" s="63"/>
      <c r="AA19" s="63"/>
      <c r="AB19" s="63"/>
      <c r="AC19" s="63"/>
      <c r="AD19" s="63"/>
      <c r="AE19" s="63"/>
      <c r="AF19" s="63"/>
      <c r="AG19" s="63"/>
      <c r="AH19" s="63"/>
      <c r="AI19" s="63"/>
      <c r="AJ19" s="63"/>
      <c r="AK19" s="63"/>
      <c r="AL19" s="63"/>
      <c r="AM19" s="63"/>
      <c r="AN19" s="63"/>
      <c r="AO19" s="63"/>
      <c r="AY19">
        <f>COUNTA($C$22)</f>
        <v>1</v>
      </c>
    </row>
    <row r="20" spans="1:52" x14ac:dyDescent="0.15">
      <c r="A20" s="9"/>
      <c r="B20" s="45" t="s">
        <v>167</v>
      </c>
      <c r="C20" s="49"/>
      <c r="D20" s="49"/>
      <c r="E20" s="49"/>
      <c r="F20" s="49"/>
      <c r="G20" s="49"/>
      <c r="H20" s="49"/>
      <c r="I20" s="49"/>
      <c r="J20" s="49"/>
      <c r="K20" s="49"/>
      <c r="L20" s="49"/>
      <c r="M20" s="49"/>
      <c r="N20" s="49"/>
      <c r="O20" s="49"/>
      <c r="P20" s="54"/>
      <c r="Q20" s="54"/>
      <c r="R20" s="54"/>
      <c r="S20" s="54"/>
      <c r="T20" s="54"/>
      <c r="U20" s="54"/>
      <c r="V20" s="54"/>
      <c r="W20" s="54"/>
      <c r="X20" s="54"/>
      <c r="Y20" s="55"/>
      <c r="Z20" s="55"/>
      <c r="AA20" s="55"/>
      <c r="AB20" s="55"/>
      <c r="AC20" s="55"/>
      <c r="AD20" s="55"/>
      <c r="AE20" s="55"/>
      <c r="AF20" s="55"/>
      <c r="AG20" s="55"/>
      <c r="AH20" s="55"/>
      <c r="AI20" s="55"/>
      <c r="AJ20" s="55"/>
      <c r="AK20" s="55"/>
      <c r="AL20" s="55"/>
      <c r="AM20" s="55"/>
      <c r="AN20" s="55"/>
      <c r="AO20" s="55"/>
      <c r="AP20" s="54"/>
      <c r="AQ20" s="54"/>
      <c r="AR20" s="54"/>
      <c r="AS20" s="54"/>
      <c r="AT20" s="54"/>
      <c r="AU20" s="54"/>
      <c r="AV20" s="54"/>
      <c r="AW20" s="54"/>
      <c r="AX20" s="54"/>
      <c r="AY20" s="33">
        <f>$AY$19</f>
        <v>1</v>
      </c>
    </row>
    <row r="21" spans="1:52" customFormat="1" ht="59.25" customHeight="1" x14ac:dyDescent="0.15">
      <c r="A21" s="132"/>
      <c r="B21" s="132"/>
      <c r="C21" s="132" t="s">
        <v>24</v>
      </c>
      <c r="D21" s="132"/>
      <c r="E21" s="132"/>
      <c r="F21" s="132"/>
      <c r="G21" s="132"/>
      <c r="H21" s="132"/>
      <c r="I21" s="132"/>
      <c r="J21" s="710" t="s">
        <v>192</v>
      </c>
      <c r="K21" s="711"/>
      <c r="L21" s="711"/>
      <c r="M21" s="711"/>
      <c r="N21" s="711"/>
      <c r="O21" s="711"/>
      <c r="P21" s="134" t="s">
        <v>25</v>
      </c>
      <c r="Q21" s="134"/>
      <c r="R21" s="134"/>
      <c r="S21" s="134"/>
      <c r="T21" s="134"/>
      <c r="U21" s="134"/>
      <c r="V21" s="134"/>
      <c r="W21" s="134"/>
      <c r="X21" s="134"/>
      <c r="Y21" s="135" t="s">
        <v>225</v>
      </c>
      <c r="Z21" s="136"/>
      <c r="AA21" s="136"/>
      <c r="AB21" s="136"/>
      <c r="AC21" s="710" t="s">
        <v>219</v>
      </c>
      <c r="AD21" s="710"/>
      <c r="AE21" s="710"/>
      <c r="AF21" s="710"/>
      <c r="AG21" s="710"/>
      <c r="AH21" s="135" t="s">
        <v>187</v>
      </c>
      <c r="AI21" s="132"/>
      <c r="AJ21" s="132"/>
      <c r="AK21" s="132"/>
      <c r="AL21" s="132" t="s">
        <v>19</v>
      </c>
      <c r="AM21" s="132"/>
      <c r="AN21" s="132"/>
      <c r="AO21" s="137"/>
      <c r="AP21" s="712" t="s">
        <v>193</v>
      </c>
      <c r="AQ21" s="712"/>
      <c r="AR21" s="712"/>
      <c r="AS21" s="712"/>
      <c r="AT21" s="712"/>
      <c r="AU21" s="712"/>
      <c r="AV21" s="712"/>
      <c r="AW21" s="712"/>
      <c r="AX21" s="712"/>
      <c r="AY21" s="33">
        <f>$AY$19</f>
        <v>1</v>
      </c>
      <c r="AZ21" s="33"/>
    </row>
    <row r="22" spans="1:52" ht="45" customHeight="1" x14ac:dyDescent="0.15">
      <c r="A22" s="708">
        <v>1</v>
      </c>
      <c r="B22" s="708">
        <v>1</v>
      </c>
      <c r="C22" s="717" t="s">
        <v>739</v>
      </c>
      <c r="D22" s="718"/>
      <c r="E22" s="718"/>
      <c r="F22" s="718"/>
      <c r="G22" s="718"/>
      <c r="H22" s="718"/>
      <c r="I22" s="719"/>
      <c r="J22" s="720">
        <v>8010401009458</v>
      </c>
      <c r="K22" s="721"/>
      <c r="L22" s="721"/>
      <c r="M22" s="721"/>
      <c r="N22" s="721"/>
      <c r="O22" s="722"/>
      <c r="P22" s="723" t="s">
        <v>740</v>
      </c>
      <c r="Q22" s="724"/>
      <c r="R22" s="724"/>
      <c r="S22" s="724"/>
      <c r="T22" s="724"/>
      <c r="U22" s="724"/>
      <c r="V22" s="724"/>
      <c r="W22" s="724"/>
      <c r="X22" s="725"/>
      <c r="Y22" s="103">
        <v>3.496</v>
      </c>
      <c r="Z22" s="104"/>
      <c r="AA22" s="104"/>
      <c r="AB22" s="105"/>
      <c r="AC22" s="726" t="s">
        <v>236</v>
      </c>
      <c r="AD22" s="727"/>
      <c r="AE22" s="727"/>
      <c r="AF22" s="727"/>
      <c r="AG22" s="728"/>
      <c r="AH22" s="729">
        <v>1</v>
      </c>
      <c r="AI22" s="730"/>
      <c r="AJ22" s="730"/>
      <c r="AK22" s="731"/>
      <c r="AL22" s="92" t="s">
        <v>264</v>
      </c>
      <c r="AM22" s="93"/>
      <c r="AN22" s="93"/>
      <c r="AO22" s="94"/>
      <c r="AP22" s="95"/>
      <c r="AQ22" s="95"/>
      <c r="AR22" s="95"/>
      <c r="AS22" s="95"/>
      <c r="AT22" s="95"/>
      <c r="AU22" s="95"/>
      <c r="AV22" s="95"/>
      <c r="AW22" s="95"/>
      <c r="AX22" s="95"/>
      <c r="AY22" s="33">
        <f>$AY$19</f>
        <v>1</v>
      </c>
    </row>
    <row r="23" spans="1:52" x14ac:dyDescent="0.15">
      <c r="P23" s="62"/>
      <c r="Q23" s="62"/>
      <c r="R23" s="62"/>
      <c r="S23" s="62"/>
      <c r="T23" s="62"/>
      <c r="U23" s="62"/>
      <c r="V23" s="62"/>
      <c r="W23" s="62"/>
      <c r="X23" s="62"/>
      <c r="Y23" s="63"/>
      <c r="Z23" s="63"/>
      <c r="AA23" s="63"/>
      <c r="AB23" s="63"/>
      <c r="AC23" s="63"/>
      <c r="AD23" s="63"/>
      <c r="AE23" s="63"/>
      <c r="AF23" s="63"/>
      <c r="AG23" s="63"/>
      <c r="AH23" s="63"/>
      <c r="AI23" s="63"/>
      <c r="AJ23" s="63"/>
      <c r="AK23" s="63"/>
      <c r="AL23" s="63"/>
      <c r="AM23" s="63"/>
      <c r="AN23" s="63"/>
      <c r="AO23" s="63"/>
      <c r="AY23">
        <f>COUNTA($C$26)</f>
        <v>1</v>
      </c>
    </row>
    <row r="24" spans="1:52" x14ac:dyDescent="0.15">
      <c r="A24" s="9"/>
      <c r="B24" s="45" t="s">
        <v>168</v>
      </c>
      <c r="C24" s="49"/>
      <c r="D24" s="49"/>
      <c r="E24" s="49"/>
      <c r="F24" s="49"/>
      <c r="G24" s="49"/>
      <c r="H24" s="49"/>
      <c r="I24" s="49"/>
      <c r="J24" s="49"/>
      <c r="K24" s="49"/>
      <c r="L24" s="49"/>
      <c r="M24" s="49"/>
      <c r="N24" s="49"/>
      <c r="O24" s="49"/>
      <c r="P24" s="54"/>
      <c r="Q24" s="54"/>
      <c r="R24" s="54"/>
      <c r="S24" s="54"/>
      <c r="T24" s="54"/>
      <c r="U24" s="54"/>
      <c r="V24" s="54"/>
      <c r="W24" s="54"/>
      <c r="X24" s="54"/>
      <c r="Y24" s="55"/>
      <c r="Z24" s="55"/>
      <c r="AA24" s="55"/>
      <c r="AB24" s="55"/>
      <c r="AC24" s="55"/>
      <c r="AD24" s="55"/>
      <c r="AE24" s="55"/>
      <c r="AF24" s="55"/>
      <c r="AG24" s="55"/>
      <c r="AH24" s="55"/>
      <c r="AI24" s="55"/>
      <c r="AJ24" s="55"/>
      <c r="AK24" s="55"/>
      <c r="AL24" s="55"/>
      <c r="AM24" s="55"/>
      <c r="AN24" s="55"/>
      <c r="AO24" s="55"/>
      <c r="AP24" s="54"/>
      <c r="AQ24" s="54"/>
      <c r="AR24" s="54"/>
      <c r="AS24" s="54"/>
      <c r="AT24" s="54"/>
      <c r="AU24" s="54"/>
      <c r="AV24" s="54"/>
      <c r="AW24" s="54"/>
      <c r="AX24" s="54"/>
      <c r="AY24" s="33">
        <f>$AY$23</f>
        <v>1</v>
      </c>
    </row>
    <row r="25" spans="1:52" customFormat="1" ht="59.25" customHeight="1" x14ac:dyDescent="0.15">
      <c r="A25" s="132"/>
      <c r="B25" s="132"/>
      <c r="C25" s="132" t="s">
        <v>24</v>
      </c>
      <c r="D25" s="132"/>
      <c r="E25" s="132"/>
      <c r="F25" s="132"/>
      <c r="G25" s="132"/>
      <c r="H25" s="132"/>
      <c r="I25" s="132"/>
      <c r="J25" s="710" t="s">
        <v>192</v>
      </c>
      <c r="K25" s="711"/>
      <c r="L25" s="711"/>
      <c r="M25" s="711"/>
      <c r="N25" s="711"/>
      <c r="O25" s="711"/>
      <c r="P25" s="134" t="s">
        <v>25</v>
      </c>
      <c r="Q25" s="134"/>
      <c r="R25" s="134"/>
      <c r="S25" s="134"/>
      <c r="T25" s="134"/>
      <c r="U25" s="134"/>
      <c r="V25" s="134"/>
      <c r="W25" s="134"/>
      <c r="X25" s="134"/>
      <c r="Y25" s="135" t="s">
        <v>225</v>
      </c>
      <c r="Z25" s="136"/>
      <c r="AA25" s="136"/>
      <c r="AB25" s="136"/>
      <c r="AC25" s="710" t="s">
        <v>219</v>
      </c>
      <c r="AD25" s="710"/>
      <c r="AE25" s="710"/>
      <c r="AF25" s="710"/>
      <c r="AG25" s="710"/>
      <c r="AH25" s="135" t="s">
        <v>187</v>
      </c>
      <c r="AI25" s="132"/>
      <c r="AJ25" s="132"/>
      <c r="AK25" s="132"/>
      <c r="AL25" s="132" t="s">
        <v>19</v>
      </c>
      <c r="AM25" s="132"/>
      <c r="AN25" s="132"/>
      <c r="AO25" s="137"/>
      <c r="AP25" s="712" t="s">
        <v>193</v>
      </c>
      <c r="AQ25" s="712"/>
      <c r="AR25" s="712"/>
      <c r="AS25" s="712"/>
      <c r="AT25" s="712"/>
      <c r="AU25" s="712"/>
      <c r="AV25" s="712"/>
      <c r="AW25" s="712"/>
      <c r="AX25" s="712"/>
      <c r="AY25" s="33">
        <f>$AY$23</f>
        <v>1</v>
      </c>
      <c r="AZ25" s="33"/>
    </row>
    <row r="26" spans="1:52" ht="44.45" customHeight="1" x14ac:dyDescent="0.15">
      <c r="A26" s="708">
        <v>1</v>
      </c>
      <c r="B26" s="708">
        <v>1</v>
      </c>
      <c r="C26" s="717" t="s">
        <v>741</v>
      </c>
      <c r="D26" s="718"/>
      <c r="E26" s="718"/>
      <c r="F26" s="718"/>
      <c r="G26" s="718"/>
      <c r="H26" s="718"/>
      <c r="I26" s="719"/>
      <c r="J26" s="720">
        <v>6430001010949</v>
      </c>
      <c r="K26" s="721"/>
      <c r="L26" s="721"/>
      <c r="M26" s="721"/>
      <c r="N26" s="721"/>
      <c r="O26" s="722"/>
      <c r="P26" s="723" t="s">
        <v>740</v>
      </c>
      <c r="Q26" s="724"/>
      <c r="R26" s="724"/>
      <c r="S26" s="724"/>
      <c r="T26" s="724"/>
      <c r="U26" s="724"/>
      <c r="V26" s="724"/>
      <c r="W26" s="724"/>
      <c r="X26" s="725"/>
      <c r="Y26" s="103">
        <v>0.20699999999999999</v>
      </c>
      <c r="Z26" s="104"/>
      <c r="AA26" s="104"/>
      <c r="AB26" s="105"/>
      <c r="AC26" s="726" t="s">
        <v>235</v>
      </c>
      <c r="AD26" s="727"/>
      <c r="AE26" s="727"/>
      <c r="AF26" s="727"/>
      <c r="AG26" s="728"/>
      <c r="AH26" s="729">
        <v>1</v>
      </c>
      <c r="AI26" s="730"/>
      <c r="AJ26" s="730"/>
      <c r="AK26" s="731"/>
      <c r="AL26" s="92" t="s">
        <v>264</v>
      </c>
      <c r="AM26" s="93"/>
      <c r="AN26" s="93"/>
      <c r="AO26" s="94"/>
      <c r="AP26" s="95"/>
      <c r="AQ26" s="95"/>
      <c r="AR26" s="95"/>
      <c r="AS26" s="95"/>
      <c r="AT26" s="95"/>
      <c r="AU26" s="95"/>
      <c r="AV26" s="95"/>
      <c r="AW26" s="95"/>
      <c r="AX26" s="95"/>
      <c r="AY26" s="33">
        <f>$AY$23</f>
        <v>1</v>
      </c>
    </row>
    <row r="27" spans="1:52" x14ac:dyDescent="0.15">
      <c r="P27" s="62"/>
      <c r="Q27" s="62"/>
      <c r="R27" s="62"/>
      <c r="S27" s="62"/>
      <c r="T27" s="62"/>
      <c r="U27" s="62"/>
      <c r="V27" s="62"/>
      <c r="W27" s="62"/>
      <c r="X27" s="62"/>
      <c r="Y27" s="63"/>
      <c r="Z27" s="63"/>
      <c r="AA27" s="63"/>
      <c r="AB27" s="63"/>
      <c r="AC27" s="63"/>
      <c r="AD27" s="63"/>
      <c r="AE27" s="63"/>
      <c r="AF27" s="63"/>
      <c r="AG27" s="63"/>
      <c r="AH27" s="63"/>
      <c r="AI27" s="63"/>
      <c r="AJ27" s="63"/>
      <c r="AK27" s="63"/>
      <c r="AL27" s="63"/>
      <c r="AM27" s="63"/>
      <c r="AN27" s="63"/>
      <c r="AO27" s="63"/>
      <c r="AY27">
        <f>COUNTA($C$30)</f>
        <v>1</v>
      </c>
    </row>
    <row r="28" spans="1:52" x14ac:dyDescent="0.15">
      <c r="A28" s="9"/>
      <c r="B28" s="45" t="s">
        <v>169</v>
      </c>
      <c r="C28" s="49"/>
      <c r="D28" s="49"/>
      <c r="E28" s="49"/>
      <c r="F28" s="49"/>
      <c r="G28" s="49"/>
      <c r="H28" s="49"/>
      <c r="I28" s="49"/>
      <c r="J28" s="49"/>
      <c r="K28" s="49"/>
      <c r="L28" s="49"/>
      <c r="M28" s="49"/>
      <c r="N28" s="49"/>
      <c r="O28" s="49"/>
      <c r="P28" s="54"/>
      <c r="Q28" s="54"/>
      <c r="R28" s="54"/>
      <c r="S28" s="54"/>
      <c r="T28" s="54"/>
      <c r="U28" s="54"/>
      <c r="V28" s="54"/>
      <c r="W28" s="54"/>
      <c r="X28" s="54"/>
      <c r="Y28" s="55"/>
      <c r="Z28" s="55"/>
      <c r="AA28" s="55"/>
      <c r="AB28" s="55"/>
      <c r="AC28" s="55"/>
      <c r="AD28" s="55"/>
      <c r="AE28" s="55"/>
      <c r="AF28" s="55"/>
      <c r="AG28" s="55"/>
      <c r="AH28" s="55"/>
      <c r="AI28" s="55"/>
      <c r="AJ28" s="55"/>
      <c r="AK28" s="55"/>
      <c r="AL28" s="55"/>
      <c r="AM28" s="55"/>
      <c r="AN28" s="55"/>
      <c r="AO28" s="55"/>
      <c r="AP28" s="54"/>
      <c r="AQ28" s="54"/>
      <c r="AR28" s="54"/>
      <c r="AS28" s="54"/>
      <c r="AT28" s="54"/>
      <c r="AU28" s="54"/>
      <c r="AV28" s="54"/>
      <c r="AW28" s="54"/>
      <c r="AX28" s="54"/>
      <c r="AY28" s="33">
        <f>$AY$27</f>
        <v>1</v>
      </c>
    </row>
    <row r="29" spans="1:52" customFormat="1" ht="59.25" customHeight="1" x14ac:dyDescent="0.15">
      <c r="A29" s="132"/>
      <c r="B29" s="132"/>
      <c r="C29" s="132" t="s">
        <v>24</v>
      </c>
      <c r="D29" s="132"/>
      <c r="E29" s="132"/>
      <c r="F29" s="132"/>
      <c r="G29" s="132"/>
      <c r="H29" s="132"/>
      <c r="I29" s="132"/>
      <c r="J29" s="710" t="s">
        <v>192</v>
      </c>
      <c r="K29" s="711"/>
      <c r="L29" s="711"/>
      <c r="M29" s="711"/>
      <c r="N29" s="711"/>
      <c r="O29" s="711"/>
      <c r="P29" s="134" t="s">
        <v>25</v>
      </c>
      <c r="Q29" s="134"/>
      <c r="R29" s="134"/>
      <c r="S29" s="134"/>
      <c r="T29" s="134"/>
      <c r="U29" s="134"/>
      <c r="V29" s="134"/>
      <c r="W29" s="134"/>
      <c r="X29" s="134"/>
      <c r="Y29" s="135" t="s">
        <v>225</v>
      </c>
      <c r="Z29" s="136"/>
      <c r="AA29" s="136"/>
      <c r="AB29" s="136"/>
      <c r="AC29" s="710" t="s">
        <v>219</v>
      </c>
      <c r="AD29" s="710"/>
      <c r="AE29" s="710"/>
      <c r="AF29" s="710"/>
      <c r="AG29" s="710"/>
      <c r="AH29" s="135" t="s">
        <v>187</v>
      </c>
      <c r="AI29" s="132"/>
      <c r="AJ29" s="132"/>
      <c r="AK29" s="132"/>
      <c r="AL29" s="132" t="s">
        <v>19</v>
      </c>
      <c r="AM29" s="132"/>
      <c r="AN29" s="132"/>
      <c r="AO29" s="137"/>
      <c r="AP29" s="712" t="s">
        <v>193</v>
      </c>
      <c r="AQ29" s="712"/>
      <c r="AR29" s="712"/>
      <c r="AS29" s="712"/>
      <c r="AT29" s="712"/>
      <c r="AU29" s="712"/>
      <c r="AV29" s="712"/>
      <c r="AW29" s="712"/>
      <c r="AX29" s="712"/>
      <c r="AY29" s="33">
        <f>$AY$27</f>
        <v>1</v>
      </c>
      <c r="AZ29" s="33"/>
    </row>
    <row r="30" spans="1:52" ht="47.1" customHeight="1" x14ac:dyDescent="0.15">
      <c r="A30" s="708">
        <v>1</v>
      </c>
      <c r="B30" s="708">
        <v>1</v>
      </c>
      <c r="C30" s="713" t="s">
        <v>739</v>
      </c>
      <c r="D30" s="713"/>
      <c r="E30" s="713"/>
      <c r="F30" s="713"/>
      <c r="G30" s="713"/>
      <c r="H30" s="713"/>
      <c r="I30" s="713"/>
      <c r="J30" s="714">
        <v>8010401009458</v>
      </c>
      <c r="K30" s="714"/>
      <c r="L30" s="714"/>
      <c r="M30" s="714"/>
      <c r="N30" s="714"/>
      <c r="O30" s="714"/>
      <c r="P30" s="715" t="s">
        <v>740</v>
      </c>
      <c r="Q30" s="715"/>
      <c r="R30" s="715"/>
      <c r="S30" s="715"/>
      <c r="T30" s="715"/>
      <c r="U30" s="715"/>
      <c r="V30" s="715"/>
      <c r="W30" s="715"/>
      <c r="X30" s="715"/>
      <c r="Y30" s="103">
        <v>1.9</v>
      </c>
      <c r="Z30" s="104"/>
      <c r="AA30" s="104"/>
      <c r="AB30" s="105"/>
      <c r="AC30" s="716" t="s">
        <v>236</v>
      </c>
      <c r="AD30" s="716"/>
      <c r="AE30" s="716"/>
      <c r="AF30" s="716"/>
      <c r="AG30" s="716"/>
      <c r="AH30" s="140">
        <v>1</v>
      </c>
      <c r="AI30" s="140"/>
      <c r="AJ30" s="140"/>
      <c r="AK30" s="140"/>
      <c r="AL30" s="92" t="s">
        <v>264</v>
      </c>
      <c r="AM30" s="93"/>
      <c r="AN30" s="93"/>
      <c r="AO30" s="94"/>
      <c r="AP30" s="95"/>
      <c r="AQ30" s="95"/>
      <c r="AR30" s="95"/>
      <c r="AS30" s="95"/>
      <c r="AT30" s="95"/>
      <c r="AU30" s="95"/>
      <c r="AV30" s="95"/>
      <c r="AW30" s="95"/>
      <c r="AX30" s="95"/>
      <c r="AY30" s="33">
        <f>$AY$27</f>
        <v>1</v>
      </c>
    </row>
    <row r="31" spans="1:52" x14ac:dyDescent="0.15">
      <c r="P31" s="62"/>
      <c r="Q31" s="62"/>
      <c r="R31" s="62"/>
      <c r="S31" s="62"/>
      <c r="T31" s="62"/>
      <c r="U31" s="62"/>
      <c r="V31" s="62"/>
      <c r="W31" s="62"/>
      <c r="X31" s="62"/>
      <c r="Y31" s="63"/>
      <c r="Z31" s="63"/>
      <c r="AA31" s="63"/>
      <c r="AB31" s="63"/>
      <c r="AC31" s="63"/>
      <c r="AD31" s="63"/>
      <c r="AE31" s="63"/>
      <c r="AF31" s="63"/>
      <c r="AG31" s="63"/>
      <c r="AH31" s="63"/>
      <c r="AI31" s="63"/>
      <c r="AJ31" s="63"/>
      <c r="AK31" s="63"/>
      <c r="AL31" s="63"/>
      <c r="AM31" s="63"/>
      <c r="AN31" s="63"/>
      <c r="AO31" s="63"/>
      <c r="AY31">
        <f>COUNTA($C$34)</f>
        <v>1</v>
      </c>
    </row>
    <row r="32" spans="1:52" x14ac:dyDescent="0.15">
      <c r="A32" s="9"/>
      <c r="B32" s="45" t="s">
        <v>170</v>
      </c>
      <c r="C32" s="49"/>
      <c r="D32" s="49"/>
      <c r="E32" s="49"/>
      <c r="F32" s="49"/>
      <c r="G32" s="49"/>
      <c r="H32" s="49"/>
      <c r="I32" s="49"/>
      <c r="J32" s="49"/>
      <c r="K32" s="49"/>
      <c r="L32" s="49"/>
      <c r="M32" s="49"/>
      <c r="N32" s="49"/>
      <c r="O32" s="49"/>
      <c r="P32" s="54"/>
      <c r="Q32" s="54"/>
      <c r="R32" s="54"/>
      <c r="S32" s="54"/>
      <c r="T32" s="54"/>
      <c r="U32" s="54"/>
      <c r="V32" s="54"/>
      <c r="W32" s="54"/>
      <c r="X32" s="54"/>
      <c r="Y32" s="55"/>
      <c r="Z32" s="55"/>
      <c r="AA32" s="55"/>
      <c r="AB32" s="55"/>
      <c r="AC32" s="55"/>
      <c r="AD32" s="55"/>
      <c r="AE32" s="55"/>
      <c r="AF32" s="55"/>
      <c r="AG32" s="55"/>
      <c r="AH32" s="55"/>
      <c r="AI32" s="55"/>
      <c r="AJ32" s="55"/>
      <c r="AK32" s="55"/>
      <c r="AL32" s="55"/>
      <c r="AM32" s="55"/>
      <c r="AN32" s="55"/>
      <c r="AO32" s="55"/>
      <c r="AP32" s="54"/>
      <c r="AQ32" s="54"/>
      <c r="AR32" s="54"/>
      <c r="AS32" s="54"/>
      <c r="AT32" s="54"/>
      <c r="AU32" s="54"/>
      <c r="AV32" s="54"/>
      <c r="AW32" s="54"/>
      <c r="AX32" s="54"/>
      <c r="AY32" s="33">
        <f>$AY$31</f>
        <v>1</v>
      </c>
    </row>
    <row r="33" spans="1:52" customFormat="1" ht="59.25" customHeight="1" x14ac:dyDescent="0.15">
      <c r="A33" s="132"/>
      <c r="B33" s="132"/>
      <c r="C33" s="132" t="s">
        <v>24</v>
      </c>
      <c r="D33" s="132"/>
      <c r="E33" s="132"/>
      <c r="F33" s="132"/>
      <c r="G33" s="132"/>
      <c r="H33" s="132"/>
      <c r="I33" s="132"/>
      <c r="J33" s="710" t="s">
        <v>192</v>
      </c>
      <c r="K33" s="711"/>
      <c r="L33" s="711"/>
      <c r="M33" s="711"/>
      <c r="N33" s="711"/>
      <c r="O33" s="711"/>
      <c r="P33" s="134" t="s">
        <v>25</v>
      </c>
      <c r="Q33" s="134"/>
      <c r="R33" s="134"/>
      <c r="S33" s="134"/>
      <c r="T33" s="134"/>
      <c r="U33" s="134"/>
      <c r="V33" s="134"/>
      <c r="W33" s="134"/>
      <c r="X33" s="134"/>
      <c r="Y33" s="135" t="s">
        <v>225</v>
      </c>
      <c r="Z33" s="136"/>
      <c r="AA33" s="136"/>
      <c r="AB33" s="136"/>
      <c r="AC33" s="710" t="s">
        <v>219</v>
      </c>
      <c r="AD33" s="710"/>
      <c r="AE33" s="710"/>
      <c r="AF33" s="710"/>
      <c r="AG33" s="710"/>
      <c r="AH33" s="135" t="s">
        <v>187</v>
      </c>
      <c r="AI33" s="132"/>
      <c r="AJ33" s="132"/>
      <c r="AK33" s="132"/>
      <c r="AL33" s="132" t="s">
        <v>19</v>
      </c>
      <c r="AM33" s="132"/>
      <c r="AN33" s="132"/>
      <c r="AO33" s="137"/>
      <c r="AP33" s="712" t="s">
        <v>193</v>
      </c>
      <c r="AQ33" s="712"/>
      <c r="AR33" s="712"/>
      <c r="AS33" s="712"/>
      <c r="AT33" s="712"/>
      <c r="AU33" s="712"/>
      <c r="AV33" s="712"/>
      <c r="AW33" s="712"/>
      <c r="AX33" s="712"/>
      <c r="AY33" s="33">
        <f>$AY$31</f>
        <v>1</v>
      </c>
      <c r="AZ33" s="33"/>
    </row>
    <row r="34" spans="1:52" ht="43.5" customHeight="1" x14ac:dyDescent="0.15">
      <c r="A34" s="708">
        <v>1</v>
      </c>
      <c r="B34" s="708">
        <v>1</v>
      </c>
      <c r="C34" s="713" t="s">
        <v>739</v>
      </c>
      <c r="D34" s="713"/>
      <c r="E34" s="713"/>
      <c r="F34" s="713"/>
      <c r="G34" s="713"/>
      <c r="H34" s="713"/>
      <c r="I34" s="713"/>
      <c r="J34" s="714">
        <v>8010401009458</v>
      </c>
      <c r="K34" s="714"/>
      <c r="L34" s="714"/>
      <c r="M34" s="714"/>
      <c r="N34" s="714"/>
      <c r="O34" s="714"/>
      <c r="P34" s="715" t="s">
        <v>740</v>
      </c>
      <c r="Q34" s="715"/>
      <c r="R34" s="715"/>
      <c r="S34" s="715"/>
      <c r="T34" s="715"/>
      <c r="U34" s="715"/>
      <c r="V34" s="715"/>
      <c r="W34" s="715"/>
      <c r="X34" s="715"/>
      <c r="Y34" s="103">
        <v>24.2</v>
      </c>
      <c r="Z34" s="104"/>
      <c r="AA34" s="104"/>
      <c r="AB34" s="105"/>
      <c r="AC34" s="716" t="s">
        <v>236</v>
      </c>
      <c r="AD34" s="716"/>
      <c r="AE34" s="716"/>
      <c r="AF34" s="716"/>
      <c r="AG34" s="716"/>
      <c r="AH34" s="140">
        <v>1</v>
      </c>
      <c r="AI34" s="140"/>
      <c r="AJ34" s="140"/>
      <c r="AK34" s="140"/>
      <c r="AL34" s="92" t="s">
        <v>264</v>
      </c>
      <c r="AM34" s="93"/>
      <c r="AN34" s="93"/>
      <c r="AO34" s="94"/>
      <c r="AP34" s="95"/>
      <c r="AQ34" s="95"/>
      <c r="AR34" s="95"/>
      <c r="AS34" s="95"/>
      <c r="AT34" s="95"/>
      <c r="AU34" s="95"/>
      <c r="AV34" s="95"/>
      <c r="AW34" s="95"/>
      <c r="AX34" s="95"/>
      <c r="AY34" s="33">
        <f>$AY$31</f>
        <v>1</v>
      </c>
    </row>
    <row r="35" spans="1:52" x14ac:dyDescent="0.15">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Y35">
        <f>COUNTA($C$38)</f>
        <v>1</v>
      </c>
    </row>
    <row r="36" spans="1:52" x14ac:dyDescent="0.15">
      <c r="A36" s="9"/>
      <c r="B36" s="45" t="s">
        <v>171</v>
      </c>
      <c r="C36" s="49"/>
      <c r="D36" s="49"/>
      <c r="E36" s="49"/>
      <c r="F36" s="49"/>
      <c r="G36" s="49"/>
      <c r="H36" s="49"/>
      <c r="I36" s="49"/>
      <c r="J36" s="49"/>
      <c r="K36" s="49"/>
      <c r="L36" s="49"/>
      <c r="M36" s="49"/>
      <c r="N36" s="49"/>
      <c r="O36" s="49"/>
      <c r="P36" s="54"/>
      <c r="Q36" s="54"/>
      <c r="R36" s="54"/>
      <c r="S36" s="54"/>
      <c r="T36" s="54"/>
      <c r="U36" s="54"/>
      <c r="V36" s="54"/>
      <c r="W36" s="54"/>
      <c r="X36" s="54"/>
      <c r="Y36" s="55"/>
      <c r="Z36" s="55"/>
      <c r="AA36" s="55"/>
      <c r="AB36" s="55"/>
      <c r="AC36" s="55"/>
      <c r="AD36" s="55"/>
      <c r="AE36" s="55"/>
      <c r="AF36" s="55"/>
      <c r="AG36" s="55"/>
      <c r="AH36" s="55"/>
      <c r="AI36" s="55"/>
      <c r="AJ36" s="55"/>
      <c r="AK36" s="55"/>
      <c r="AL36" s="55"/>
      <c r="AM36" s="55"/>
      <c r="AN36" s="55"/>
      <c r="AO36" s="55"/>
      <c r="AP36" s="54"/>
      <c r="AQ36" s="54"/>
      <c r="AR36" s="54"/>
      <c r="AS36" s="54"/>
      <c r="AT36" s="54"/>
      <c r="AU36" s="54"/>
      <c r="AV36" s="54"/>
      <c r="AW36" s="54"/>
      <c r="AX36" s="54"/>
      <c r="AY36" s="76">
        <f>$AY$35</f>
        <v>1</v>
      </c>
    </row>
    <row r="37" spans="1:52" customFormat="1" ht="59.25" customHeight="1" x14ac:dyDescent="0.15">
      <c r="A37" s="132"/>
      <c r="B37" s="132"/>
      <c r="C37" s="132" t="s">
        <v>24</v>
      </c>
      <c r="D37" s="132"/>
      <c r="E37" s="132"/>
      <c r="F37" s="132"/>
      <c r="G37" s="132"/>
      <c r="H37" s="132"/>
      <c r="I37" s="132"/>
      <c r="J37" s="710" t="s">
        <v>192</v>
      </c>
      <c r="K37" s="711"/>
      <c r="L37" s="711"/>
      <c r="M37" s="711"/>
      <c r="N37" s="711"/>
      <c r="O37" s="711"/>
      <c r="P37" s="134" t="s">
        <v>25</v>
      </c>
      <c r="Q37" s="134"/>
      <c r="R37" s="134"/>
      <c r="S37" s="134"/>
      <c r="T37" s="134"/>
      <c r="U37" s="134"/>
      <c r="V37" s="134"/>
      <c r="W37" s="134"/>
      <c r="X37" s="134"/>
      <c r="Y37" s="135" t="s">
        <v>225</v>
      </c>
      <c r="Z37" s="136"/>
      <c r="AA37" s="136"/>
      <c r="AB37" s="136"/>
      <c r="AC37" s="710" t="s">
        <v>219</v>
      </c>
      <c r="AD37" s="710"/>
      <c r="AE37" s="710"/>
      <c r="AF37" s="710"/>
      <c r="AG37" s="710"/>
      <c r="AH37" s="135" t="s">
        <v>187</v>
      </c>
      <c r="AI37" s="132"/>
      <c r="AJ37" s="132"/>
      <c r="AK37" s="132"/>
      <c r="AL37" s="132" t="s">
        <v>19</v>
      </c>
      <c r="AM37" s="132"/>
      <c r="AN37" s="132"/>
      <c r="AO37" s="137"/>
      <c r="AP37" s="712" t="s">
        <v>193</v>
      </c>
      <c r="AQ37" s="712"/>
      <c r="AR37" s="712"/>
      <c r="AS37" s="712"/>
      <c r="AT37" s="712"/>
      <c r="AU37" s="712"/>
      <c r="AV37" s="712"/>
      <c r="AW37" s="712"/>
      <c r="AX37" s="712"/>
      <c r="AY37" s="76">
        <f>$AY$35</f>
        <v>1</v>
      </c>
      <c r="AZ37" s="33"/>
    </row>
    <row r="38" spans="1:52" ht="44.1" customHeight="1" x14ac:dyDescent="0.15">
      <c r="A38" s="708">
        <v>1</v>
      </c>
      <c r="B38" s="708">
        <v>1</v>
      </c>
      <c r="C38" s="713" t="s">
        <v>739</v>
      </c>
      <c r="D38" s="713"/>
      <c r="E38" s="713"/>
      <c r="F38" s="713"/>
      <c r="G38" s="713"/>
      <c r="H38" s="713"/>
      <c r="I38" s="713"/>
      <c r="J38" s="714">
        <v>8010401009458</v>
      </c>
      <c r="K38" s="714"/>
      <c r="L38" s="714"/>
      <c r="M38" s="714"/>
      <c r="N38" s="714"/>
      <c r="O38" s="714"/>
      <c r="P38" s="715" t="s">
        <v>740</v>
      </c>
      <c r="Q38" s="715"/>
      <c r="R38" s="715"/>
      <c r="S38" s="715"/>
      <c r="T38" s="715"/>
      <c r="U38" s="715"/>
      <c r="V38" s="715"/>
      <c r="W38" s="715"/>
      <c r="X38" s="715"/>
      <c r="Y38" s="103">
        <v>1</v>
      </c>
      <c r="Z38" s="104"/>
      <c r="AA38" s="104"/>
      <c r="AB38" s="105"/>
      <c r="AC38" s="716" t="s">
        <v>236</v>
      </c>
      <c r="AD38" s="716"/>
      <c r="AE38" s="716"/>
      <c r="AF38" s="716"/>
      <c r="AG38" s="716"/>
      <c r="AH38" s="140">
        <v>1</v>
      </c>
      <c r="AI38" s="140"/>
      <c r="AJ38" s="140"/>
      <c r="AK38" s="140"/>
      <c r="AL38" s="92" t="s">
        <v>745</v>
      </c>
      <c r="AM38" s="93"/>
      <c r="AN38" s="93"/>
      <c r="AO38" s="94"/>
      <c r="AP38" s="95"/>
      <c r="AQ38" s="95"/>
      <c r="AR38" s="95"/>
      <c r="AS38" s="95"/>
      <c r="AT38" s="95"/>
      <c r="AU38" s="95"/>
      <c r="AV38" s="95"/>
      <c r="AW38" s="95"/>
      <c r="AX38" s="95"/>
      <c r="AY38">
        <f>$AY$35</f>
        <v>1</v>
      </c>
    </row>
    <row r="39" spans="1:52" x14ac:dyDescent="0.15">
      <c r="P39" s="62"/>
      <c r="Q39" s="62"/>
      <c r="R39" s="62"/>
      <c r="S39" s="62"/>
      <c r="T39" s="62"/>
      <c r="U39" s="62"/>
      <c r="V39" s="62"/>
      <c r="W39" s="62"/>
      <c r="X39" s="62"/>
      <c r="Y39" s="63"/>
      <c r="Z39" s="63"/>
      <c r="AA39" s="63"/>
      <c r="AB39" s="63"/>
      <c r="AC39" s="63"/>
      <c r="AD39" s="63"/>
      <c r="AE39" s="63"/>
      <c r="AF39" s="63"/>
      <c r="AG39" s="63"/>
      <c r="AH39" s="63"/>
      <c r="AI39" s="63"/>
      <c r="AJ39" s="63"/>
      <c r="AK39" s="63"/>
      <c r="AL39" s="63"/>
      <c r="AM39" s="63"/>
      <c r="AN39" s="63"/>
      <c r="AO39" s="63"/>
      <c r="AY39">
        <f>COUNTA($C$42)</f>
        <v>1</v>
      </c>
    </row>
    <row r="40" spans="1:52" x14ac:dyDescent="0.15">
      <c r="A40" s="9"/>
      <c r="B40" s="45" t="s">
        <v>172</v>
      </c>
      <c r="C40" s="49"/>
      <c r="D40" s="49"/>
      <c r="E40" s="49"/>
      <c r="F40" s="49"/>
      <c r="G40" s="49"/>
      <c r="H40" s="49"/>
      <c r="I40" s="49"/>
      <c r="J40" s="49"/>
      <c r="K40" s="49"/>
      <c r="L40" s="49"/>
      <c r="M40" s="49"/>
      <c r="N40" s="49"/>
      <c r="O40" s="49"/>
      <c r="P40" s="54"/>
      <c r="Q40" s="54"/>
      <c r="R40" s="54"/>
      <c r="S40" s="54"/>
      <c r="T40" s="54"/>
      <c r="U40" s="54"/>
      <c r="V40" s="54"/>
      <c r="W40" s="54"/>
      <c r="X40" s="54"/>
      <c r="Y40" s="55"/>
      <c r="Z40" s="55"/>
      <c r="AA40" s="55"/>
      <c r="AB40" s="55"/>
      <c r="AC40" s="55"/>
      <c r="AD40" s="55"/>
      <c r="AE40" s="55"/>
      <c r="AF40" s="55"/>
      <c r="AG40" s="55"/>
      <c r="AH40" s="55"/>
      <c r="AI40" s="55"/>
      <c r="AJ40" s="55"/>
      <c r="AK40" s="55"/>
      <c r="AL40" s="55"/>
      <c r="AM40" s="55"/>
      <c r="AN40" s="55"/>
      <c r="AO40" s="55"/>
      <c r="AP40" s="54"/>
      <c r="AQ40" s="54"/>
      <c r="AR40" s="54"/>
      <c r="AS40" s="54"/>
      <c r="AT40" s="54"/>
      <c r="AU40" s="54"/>
      <c r="AV40" s="54"/>
      <c r="AW40" s="54"/>
      <c r="AX40" s="54"/>
      <c r="AY40" s="33">
        <f>$AY$39</f>
        <v>1</v>
      </c>
    </row>
    <row r="41" spans="1:52" customFormat="1" ht="59.25" customHeight="1" x14ac:dyDescent="0.15">
      <c r="A41" s="132"/>
      <c r="B41" s="132"/>
      <c r="C41" s="132" t="s">
        <v>24</v>
      </c>
      <c r="D41" s="132"/>
      <c r="E41" s="132"/>
      <c r="F41" s="132"/>
      <c r="G41" s="132"/>
      <c r="H41" s="132"/>
      <c r="I41" s="132"/>
      <c r="J41" s="710" t="s">
        <v>192</v>
      </c>
      <c r="K41" s="711"/>
      <c r="L41" s="711"/>
      <c r="M41" s="711"/>
      <c r="N41" s="711"/>
      <c r="O41" s="711"/>
      <c r="P41" s="134" t="s">
        <v>25</v>
      </c>
      <c r="Q41" s="134"/>
      <c r="R41" s="134"/>
      <c r="S41" s="134"/>
      <c r="T41" s="134"/>
      <c r="U41" s="134"/>
      <c r="V41" s="134"/>
      <c r="W41" s="134"/>
      <c r="X41" s="134"/>
      <c r="Y41" s="135" t="s">
        <v>225</v>
      </c>
      <c r="Z41" s="136"/>
      <c r="AA41" s="136"/>
      <c r="AB41" s="136"/>
      <c r="AC41" s="710" t="s">
        <v>219</v>
      </c>
      <c r="AD41" s="710"/>
      <c r="AE41" s="710"/>
      <c r="AF41" s="710"/>
      <c r="AG41" s="710"/>
      <c r="AH41" s="135" t="s">
        <v>187</v>
      </c>
      <c r="AI41" s="132"/>
      <c r="AJ41" s="132"/>
      <c r="AK41" s="132"/>
      <c r="AL41" s="132" t="s">
        <v>19</v>
      </c>
      <c r="AM41" s="132"/>
      <c r="AN41" s="132"/>
      <c r="AO41" s="137"/>
      <c r="AP41" s="712" t="s">
        <v>193</v>
      </c>
      <c r="AQ41" s="712"/>
      <c r="AR41" s="712"/>
      <c r="AS41" s="712"/>
      <c r="AT41" s="712"/>
      <c r="AU41" s="712"/>
      <c r="AV41" s="712"/>
      <c r="AW41" s="712"/>
      <c r="AX41" s="712"/>
      <c r="AY41" s="33">
        <f>$AY$39</f>
        <v>1</v>
      </c>
      <c r="AZ41" s="33"/>
    </row>
    <row r="42" spans="1:52" ht="42.95" customHeight="1" x14ac:dyDescent="0.15">
      <c r="A42" s="708">
        <v>1</v>
      </c>
      <c r="B42" s="708">
        <v>1</v>
      </c>
      <c r="C42" s="713" t="s">
        <v>742</v>
      </c>
      <c r="D42" s="713"/>
      <c r="E42" s="713"/>
      <c r="F42" s="713"/>
      <c r="G42" s="713"/>
      <c r="H42" s="713"/>
      <c r="I42" s="713"/>
      <c r="J42" s="714">
        <v>9180001029260</v>
      </c>
      <c r="K42" s="714"/>
      <c r="L42" s="714"/>
      <c r="M42" s="714"/>
      <c r="N42" s="714"/>
      <c r="O42" s="714"/>
      <c r="P42" s="715" t="s">
        <v>740</v>
      </c>
      <c r="Q42" s="715"/>
      <c r="R42" s="715"/>
      <c r="S42" s="715"/>
      <c r="T42" s="715"/>
      <c r="U42" s="715"/>
      <c r="V42" s="715"/>
      <c r="W42" s="715"/>
      <c r="X42" s="715"/>
      <c r="Y42" s="103">
        <v>1</v>
      </c>
      <c r="Z42" s="104"/>
      <c r="AA42" s="104"/>
      <c r="AB42" s="105"/>
      <c r="AC42" s="716" t="s">
        <v>236</v>
      </c>
      <c r="AD42" s="716"/>
      <c r="AE42" s="716"/>
      <c r="AF42" s="716"/>
      <c r="AG42" s="716"/>
      <c r="AH42" s="140">
        <v>2</v>
      </c>
      <c r="AI42" s="140"/>
      <c r="AJ42" s="140"/>
      <c r="AK42" s="140"/>
      <c r="AL42" s="92" t="s">
        <v>264</v>
      </c>
      <c r="AM42" s="93"/>
      <c r="AN42" s="93"/>
      <c r="AO42" s="94"/>
      <c r="AP42" s="95"/>
      <c r="AQ42" s="95"/>
      <c r="AR42" s="95"/>
      <c r="AS42" s="95"/>
      <c r="AT42" s="95"/>
      <c r="AU42" s="95"/>
      <c r="AV42" s="95"/>
      <c r="AW42" s="95"/>
      <c r="AX42" s="95"/>
      <c r="AY42" s="33">
        <f>$AY$39</f>
        <v>1</v>
      </c>
    </row>
    <row r="43" spans="1:52" x14ac:dyDescent="0.15">
      <c r="A43" s="37"/>
      <c r="B43" s="37"/>
      <c r="P43" s="62"/>
      <c r="Q43" s="62"/>
      <c r="R43" s="62"/>
      <c r="S43" s="62"/>
      <c r="T43" s="62"/>
      <c r="U43" s="62"/>
      <c r="V43" s="62"/>
      <c r="W43" s="62"/>
      <c r="X43" s="62"/>
      <c r="Y43" s="63"/>
      <c r="Z43" s="63"/>
      <c r="AA43" s="63"/>
      <c r="AB43" s="63"/>
      <c r="AC43" s="63"/>
      <c r="AD43" s="63"/>
      <c r="AE43" s="63"/>
      <c r="AF43" s="63"/>
      <c r="AG43" s="63"/>
      <c r="AH43" s="63"/>
      <c r="AI43" s="63"/>
      <c r="AJ43" s="63"/>
      <c r="AK43" s="63"/>
      <c r="AL43" s="63"/>
      <c r="AM43" s="63"/>
      <c r="AN43" s="63"/>
      <c r="AO43" s="63"/>
      <c r="AY43">
        <f>COUNTA($C$46)</f>
        <v>1</v>
      </c>
    </row>
    <row r="44" spans="1:52" x14ac:dyDescent="0.15">
      <c r="A44" s="9"/>
      <c r="B44" s="45" t="s">
        <v>173</v>
      </c>
      <c r="C44" s="49"/>
      <c r="D44" s="49"/>
      <c r="E44" s="49"/>
      <c r="F44" s="49"/>
      <c r="G44" s="49"/>
      <c r="H44" s="49"/>
      <c r="I44" s="49"/>
      <c r="J44" s="49"/>
      <c r="K44" s="49"/>
      <c r="L44" s="49"/>
      <c r="M44" s="49"/>
      <c r="N44" s="49"/>
      <c r="O44" s="49"/>
      <c r="P44" s="54"/>
      <c r="Q44" s="54"/>
      <c r="R44" s="54"/>
      <c r="S44" s="54"/>
      <c r="T44" s="54"/>
      <c r="U44" s="54"/>
      <c r="V44" s="54"/>
      <c r="W44" s="54"/>
      <c r="X44" s="54"/>
      <c r="Y44" s="55"/>
      <c r="Z44" s="55"/>
      <c r="AA44" s="55"/>
      <c r="AB44" s="55"/>
      <c r="AC44" s="55"/>
      <c r="AD44" s="55"/>
      <c r="AE44" s="55"/>
      <c r="AF44" s="55"/>
      <c r="AG44" s="55"/>
      <c r="AH44" s="55"/>
      <c r="AI44" s="55"/>
      <c r="AJ44" s="55"/>
      <c r="AK44" s="55"/>
      <c r="AL44" s="55"/>
      <c r="AM44" s="55"/>
      <c r="AN44" s="55"/>
      <c r="AO44" s="55"/>
      <c r="AP44" s="54"/>
      <c r="AQ44" s="54"/>
      <c r="AR44" s="54"/>
      <c r="AS44" s="54"/>
      <c r="AT44" s="54"/>
      <c r="AU44" s="54"/>
      <c r="AV44" s="54"/>
      <c r="AW44" s="54"/>
      <c r="AX44" s="54"/>
      <c r="AY44" s="33">
        <f>$AY$43</f>
        <v>1</v>
      </c>
    </row>
    <row r="45" spans="1:52" customFormat="1" ht="59.25" customHeight="1" x14ac:dyDescent="0.15">
      <c r="A45" s="132"/>
      <c r="B45" s="132"/>
      <c r="C45" s="132" t="s">
        <v>24</v>
      </c>
      <c r="D45" s="132"/>
      <c r="E45" s="132"/>
      <c r="F45" s="132"/>
      <c r="G45" s="132"/>
      <c r="H45" s="132"/>
      <c r="I45" s="132"/>
      <c r="J45" s="710" t="s">
        <v>192</v>
      </c>
      <c r="K45" s="711"/>
      <c r="L45" s="711"/>
      <c r="M45" s="711"/>
      <c r="N45" s="711"/>
      <c r="O45" s="711"/>
      <c r="P45" s="134" t="s">
        <v>25</v>
      </c>
      <c r="Q45" s="134"/>
      <c r="R45" s="134"/>
      <c r="S45" s="134"/>
      <c r="T45" s="134"/>
      <c r="U45" s="134"/>
      <c r="V45" s="134"/>
      <c r="W45" s="134"/>
      <c r="X45" s="134"/>
      <c r="Y45" s="135" t="s">
        <v>225</v>
      </c>
      <c r="Z45" s="136"/>
      <c r="AA45" s="136"/>
      <c r="AB45" s="136"/>
      <c r="AC45" s="710" t="s">
        <v>219</v>
      </c>
      <c r="AD45" s="710"/>
      <c r="AE45" s="710"/>
      <c r="AF45" s="710"/>
      <c r="AG45" s="710"/>
      <c r="AH45" s="135" t="s">
        <v>187</v>
      </c>
      <c r="AI45" s="132"/>
      <c r="AJ45" s="132"/>
      <c r="AK45" s="132"/>
      <c r="AL45" s="132" t="s">
        <v>19</v>
      </c>
      <c r="AM45" s="132"/>
      <c r="AN45" s="132"/>
      <c r="AO45" s="137"/>
      <c r="AP45" s="712" t="s">
        <v>193</v>
      </c>
      <c r="AQ45" s="712"/>
      <c r="AR45" s="712"/>
      <c r="AS45" s="712"/>
      <c r="AT45" s="712"/>
      <c r="AU45" s="712"/>
      <c r="AV45" s="712"/>
      <c r="AW45" s="712"/>
      <c r="AX45" s="712"/>
      <c r="AY45" s="33">
        <f>$AY$43</f>
        <v>1</v>
      </c>
      <c r="AZ45" s="33"/>
    </row>
    <row r="46" spans="1:52" ht="45.95" customHeight="1" x14ac:dyDescent="0.15">
      <c r="A46" s="708">
        <v>1</v>
      </c>
      <c r="B46" s="708">
        <v>1</v>
      </c>
      <c r="C46" s="713" t="s">
        <v>739</v>
      </c>
      <c r="D46" s="713"/>
      <c r="E46" s="713"/>
      <c r="F46" s="713"/>
      <c r="G46" s="713"/>
      <c r="H46" s="713"/>
      <c r="I46" s="713"/>
      <c r="J46" s="714">
        <v>8010401009458</v>
      </c>
      <c r="K46" s="714"/>
      <c r="L46" s="714"/>
      <c r="M46" s="714"/>
      <c r="N46" s="714"/>
      <c r="O46" s="714"/>
      <c r="P46" s="715" t="s">
        <v>740</v>
      </c>
      <c r="Q46" s="715"/>
      <c r="R46" s="715"/>
      <c r="S46" s="715"/>
      <c r="T46" s="715"/>
      <c r="U46" s="715"/>
      <c r="V46" s="715"/>
      <c r="W46" s="715"/>
      <c r="X46" s="715"/>
      <c r="Y46" s="103">
        <v>0.93500000000000005</v>
      </c>
      <c r="Z46" s="104"/>
      <c r="AA46" s="104"/>
      <c r="AB46" s="105"/>
      <c r="AC46" s="716" t="s">
        <v>236</v>
      </c>
      <c r="AD46" s="716"/>
      <c r="AE46" s="716"/>
      <c r="AF46" s="716"/>
      <c r="AG46" s="716"/>
      <c r="AH46" s="140">
        <v>1</v>
      </c>
      <c r="AI46" s="140"/>
      <c r="AJ46" s="140"/>
      <c r="AK46" s="140"/>
      <c r="AL46" s="92" t="s">
        <v>264</v>
      </c>
      <c r="AM46" s="93"/>
      <c r="AN46" s="93"/>
      <c r="AO46" s="94"/>
      <c r="AP46" s="95"/>
      <c r="AQ46" s="95"/>
      <c r="AR46" s="95"/>
      <c r="AS46" s="95"/>
      <c r="AT46" s="95"/>
      <c r="AU46" s="95"/>
      <c r="AV46" s="95"/>
      <c r="AW46" s="95"/>
      <c r="AX46" s="95"/>
      <c r="AY46" s="33">
        <f>$AY$43</f>
        <v>1</v>
      </c>
    </row>
    <row r="47" spans="1:52" x14ac:dyDescent="0.15">
      <c r="P47" s="62"/>
      <c r="Q47" s="62"/>
      <c r="R47" s="62"/>
      <c r="S47" s="62"/>
      <c r="T47" s="62"/>
      <c r="U47" s="62"/>
      <c r="V47" s="62"/>
      <c r="W47" s="62"/>
      <c r="X47" s="62"/>
      <c r="Y47" s="63"/>
      <c r="Z47" s="63"/>
      <c r="AA47" s="63"/>
      <c r="AB47" s="63"/>
      <c r="AC47" s="63"/>
      <c r="AD47" s="63"/>
      <c r="AE47" s="63"/>
      <c r="AF47" s="63"/>
      <c r="AG47" s="63"/>
      <c r="AH47" s="63"/>
      <c r="AI47" s="63"/>
      <c r="AJ47" s="63"/>
      <c r="AK47" s="63"/>
      <c r="AL47" s="63"/>
      <c r="AM47" s="63"/>
      <c r="AN47" s="63"/>
      <c r="AO47" s="63"/>
      <c r="AY47">
        <f>COUNTA($C$50)</f>
        <v>1</v>
      </c>
    </row>
    <row r="48" spans="1:52" x14ac:dyDescent="0.15">
      <c r="A48" s="9"/>
      <c r="B48" s="45" t="s">
        <v>174</v>
      </c>
      <c r="C48" s="49"/>
      <c r="D48" s="49"/>
      <c r="E48" s="49"/>
      <c r="F48" s="49"/>
      <c r="G48" s="49"/>
      <c r="H48" s="49"/>
      <c r="I48" s="49"/>
      <c r="J48" s="49"/>
      <c r="K48" s="49"/>
      <c r="L48" s="49"/>
      <c r="M48" s="49"/>
      <c r="N48" s="49"/>
      <c r="O48" s="49"/>
      <c r="P48" s="54"/>
      <c r="Q48" s="54"/>
      <c r="R48" s="54"/>
      <c r="S48" s="54"/>
      <c r="T48" s="54"/>
      <c r="U48" s="54"/>
      <c r="V48" s="54"/>
      <c r="W48" s="54"/>
      <c r="X48" s="54"/>
      <c r="Y48" s="55"/>
      <c r="Z48" s="55"/>
      <c r="AA48" s="55"/>
      <c r="AB48" s="55"/>
      <c r="AC48" s="55"/>
      <c r="AD48" s="55"/>
      <c r="AE48" s="55"/>
      <c r="AF48" s="55"/>
      <c r="AG48" s="55"/>
      <c r="AH48" s="55"/>
      <c r="AI48" s="55"/>
      <c r="AJ48" s="55"/>
      <c r="AK48" s="55"/>
      <c r="AL48" s="55"/>
      <c r="AM48" s="55"/>
      <c r="AN48" s="55"/>
      <c r="AO48" s="55"/>
      <c r="AP48" s="54"/>
      <c r="AQ48" s="54"/>
      <c r="AR48" s="54"/>
      <c r="AS48" s="54"/>
      <c r="AT48" s="54"/>
      <c r="AU48" s="54"/>
      <c r="AV48" s="54"/>
      <c r="AW48" s="54"/>
      <c r="AX48" s="54"/>
      <c r="AY48" s="33">
        <f>$AY$47</f>
        <v>1</v>
      </c>
    </row>
    <row r="49" spans="1:52" customFormat="1" ht="59.25" customHeight="1" x14ac:dyDescent="0.15">
      <c r="A49" s="132"/>
      <c r="B49" s="132"/>
      <c r="C49" s="132" t="s">
        <v>24</v>
      </c>
      <c r="D49" s="132"/>
      <c r="E49" s="132"/>
      <c r="F49" s="132"/>
      <c r="G49" s="132"/>
      <c r="H49" s="132"/>
      <c r="I49" s="132"/>
      <c r="J49" s="710" t="s">
        <v>192</v>
      </c>
      <c r="K49" s="711"/>
      <c r="L49" s="711"/>
      <c r="M49" s="711"/>
      <c r="N49" s="711"/>
      <c r="O49" s="711"/>
      <c r="P49" s="134" t="s">
        <v>25</v>
      </c>
      <c r="Q49" s="134"/>
      <c r="R49" s="134"/>
      <c r="S49" s="134"/>
      <c r="T49" s="134"/>
      <c r="U49" s="134"/>
      <c r="V49" s="134"/>
      <c r="W49" s="134"/>
      <c r="X49" s="134"/>
      <c r="Y49" s="135" t="s">
        <v>225</v>
      </c>
      <c r="Z49" s="136"/>
      <c r="AA49" s="136"/>
      <c r="AB49" s="136"/>
      <c r="AC49" s="710" t="s">
        <v>219</v>
      </c>
      <c r="AD49" s="710"/>
      <c r="AE49" s="710"/>
      <c r="AF49" s="710"/>
      <c r="AG49" s="710"/>
      <c r="AH49" s="135" t="s">
        <v>187</v>
      </c>
      <c r="AI49" s="132"/>
      <c r="AJ49" s="132"/>
      <c r="AK49" s="132"/>
      <c r="AL49" s="132" t="s">
        <v>19</v>
      </c>
      <c r="AM49" s="132"/>
      <c r="AN49" s="132"/>
      <c r="AO49" s="137"/>
      <c r="AP49" s="712" t="s">
        <v>193</v>
      </c>
      <c r="AQ49" s="712"/>
      <c r="AR49" s="712"/>
      <c r="AS49" s="712"/>
      <c r="AT49" s="712"/>
      <c r="AU49" s="712"/>
      <c r="AV49" s="712"/>
      <c r="AW49" s="712"/>
      <c r="AX49" s="712"/>
      <c r="AY49" s="33">
        <f>$AY$47</f>
        <v>1</v>
      </c>
      <c r="AZ49" s="33"/>
    </row>
    <row r="50" spans="1:52" ht="45" customHeight="1" x14ac:dyDescent="0.15">
      <c r="A50" s="708">
        <v>1</v>
      </c>
      <c r="B50" s="708">
        <v>1</v>
      </c>
      <c r="C50" s="713" t="s">
        <v>739</v>
      </c>
      <c r="D50" s="713"/>
      <c r="E50" s="713"/>
      <c r="F50" s="713"/>
      <c r="G50" s="713"/>
      <c r="H50" s="713"/>
      <c r="I50" s="713"/>
      <c r="J50" s="714">
        <v>8010401009458</v>
      </c>
      <c r="K50" s="714"/>
      <c r="L50" s="714"/>
      <c r="M50" s="714"/>
      <c r="N50" s="714"/>
      <c r="O50" s="714"/>
      <c r="P50" s="715" t="s">
        <v>740</v>
      </c>
      <c r="Q50" s="715"/>
      <c r="R50" s="715"/>
      <c r="S50" s="715"/>
      <c r="T50" s="715"/>
      <c r="U50" s="715"/>
      <c r="V50" s="715"/>
      <c r="W50" s="715"/>
      <c r="X50" s="715"/>
      <c r="Y50" s="103">
        <v>1.2</v>
      </c>
      <c r="Z50" s="104"/>
      <c r="AA50" s="104"/>
      <c r="AB50" s="105"/>
      <c r="AC50" s="716" t="s">
        <v>235</v>
      </c>
      <c r="AD50" s="716"/>
      <c r="AE50" s="716"/>
      <c r="AF50" s="716"/>
      <c r="AG50" s="716"/>
      <c r="AH50" s="140">
        <v>1</v>
      </c>
      <c r="AI50" s="140"/>
      <c r="AJ50" s="140"/>
      <c r="AK50" s="140"/>
      <c r="AL50" s="92" t="s">
        <v>264</v>
      </c>
      <c r="AM50" s="93"/>
      <c r="AN50" s="93"/>
      <c r="AO50" s="94"/>
      <c r="AP50" s="95"/>
      <c r="AQ50" s="95"/>
      <c r="AR50" s="95"/>
      <c r="AS50" s="95"/>
      <c r="AT50" s="95"/>
      <c r="AU50" s="95"/>
      <c r="AV50" s="95"/>
      <c r="AW50" s="95"/>
      <c r="AX50" s="95"/>
      <c r="AY50" s="33">
        <f>$AY$47</f>
        <v>1</v>
      </c>
    </row>
    <row r="51" spans="1:52" x14ac:dyDescent="0.15">
      <c r="P51" s="62"/>
      <c r="Q51" s="62"/>
      <c r="R51" s="62"/>
      <c r="S51" s="62"/>
      <c r="T51" s="62"/>
      <c r="U51" s="62"/>
      <c r="V51" s="62"/>
      <c r="W51" s="62"/>
      <c r="X51" s="62"/>
      <c r="Y51" s="63"/>
      <c r="Z51" s="63"/>
      <c r="AA51" s="63"/>
      <c r="AB51" s="63"/>
      <c r="AC51" s="63"/>
      <c r="AD51" s="63"/>
      <c r="AE51" s="63"/>
      <c r="AF51" s="63"/>
      <c r="AG51" s="63"/>
      <c r="AH51" s="63"/>
      <c r="AI51" s="63"/>
      <c r="AJ51" s="63"/>
      <c r="AK51" s="63"/>
      <c r="AL51" s="63"/>
      <c r="AM51" s="63"/>
      <c r="AN51" s="63"/>
      <c r="AO51" s="63"/>
      <c r="AY51">
        <f>COUNTA($C$54)</f>
        <v>1</v>
      </c>
    </row>
    <row r="52" spans="1:52" x14ac:dyDescent="0.15">
      <c r="A52" s="9"/>
      <c r="B52" s="45" t="s">
        <v>175</v>
      </c>
      <c r="C52" s="49"/>
      <c r="D52" s="49"/>
      <c r="E52" s="49"/>
      <c r="F52" s="49"/>
      <c r="G52" s="49"/>
      <c r="H52" s="49"/>
      <c r="I52" s="49"/>
      <c r="J52" s="49"/>
      <c r="K52" s="49"/>
      <c r="L52" s="49"/>
      <c r="M52" s="49"/>
      <c r="N52" s="49"/>
      <c r="O52" s="49"/>
      <c r="P52" s="54"/>
      <c r="Q52" s="54"/>
      <c r="R52" s="54"/>
      <c r="S52" s="54"/>
      <c r="T52" s="54"/>
      <c r="U52" s="54"/>
      <c r="V52" s="54"/>
      <c r="W52" s="54"/>
      <c r="X52" s="54"/>
      <c r="Y52" s="55"/>
      <c r="Z52" s="55"/>
      <c r="AA52" s="55"/>
      <c r="AB52" s="55"/>
      <c r="AC52" s="55"/>
      <c r="AD52" s="55"/>
      <c r="AE52" s="55"/>
      <c r="AF52" s="55"/>
      <c r="AG52" s="55"/>
      <c r="AH52" s="55"/>
      <c r="AI52" s="55"/>
      <c r="AJ52" s="55"/>
      <c r="AK52" s="55"/>
      <c r="AL52" s="55"/>
      <c r="AM52" s="55"/>
      <c r="AN52" s="55"/>
      <c r="AO52" s="55"/>
      <c r="AP52" s="54"/>
      <c r="AQ52" s="54"/>
      <c r="AR52" s="54"/>
      <c r="AS52" s="54"/>
      <c r="AT52" s="54"/>
      <c r="AU52" s="54"/>
      <c r="AV52" s="54"/>
      <c r="AW52" s="54"/>
      <c r="AX52" s="54"/>
      <c r="AY52" s="33">
        <f>$AY$51</f>
        <v>1</v>
      </c>
    </row>
    <row r="53" spans="1:52" customFormat="1" ht="59.25" customHeight="1" x14ac:dyDescent="0.15">
      <c r="A53" s="132"/>
      <c r="B53" s="132"/>
      <c r="C53" s="132" t="s">
        <v>24</v>
      </c>
      <c r="D53" s="132"/>
      <c r="E53" s="132"/>
      <c r="F53" s="132"/>
      <c r="G53" s="132"/>
      <c r="H53" s="132"/>
      <c r="I53" s="132"/>
      <c r="J53" s="710" t="s">
        <v>192</v>
      </c>
      <c r="K53" s="711"/>
      <c r="L53" s="711"/>
      <c r="M53" s="711"/>
      <c r="N53" s="711"/>
      <c r="O53" s="711"/>
      <c r="P53" s="134" t="s">
        <v>25</v>
      </c>
      <c r="Q53" s="134"/>
      <c r="R53" s="134"/>
      <c r="S53" s="134"/>
      <c r="T53" s="134"/>
      <c r="U53" s="134"/>
      <c r="V53" s="134"/>
      <c r="W53" s="134"/>
      <c r="X53" s="134"/>
      <c r="Y53" s="135" t="s">
        <v>225</v>
      </c>
      <c r="Z53" s="136"/>
      <c r="AA53" s="136"/>
      <c r="AB53" s="136"/>
      <c r="AC53" s="710" t="s">
        <v>219</v>
      </c>
      <c r="AD53" s="710"/>
      <c r="AE53" s="710"/>
      <c r="AF53" s="710"/>
      <c r="AG53" s="710"/>
      <c r="AH53" s="135" t="s">
        <v>187</v>
      </c>
      <c r="AI53" s="132"/>
      <c r="AJ53" s="132"/>
      <c r="AK53" s="132"/>
      <c r="AL53" s="132" t="s">
        <v>19</v>
      </c>
      <c r="AM53" s="132"/>
      <c r="AN53" s="132"/>
      <c r="AO53" s="137"/>
      <c r="AP53" s="712" t="s">
        <v>193</v>
      </c>
      <c r="AQ53" s="712"/>
      <c r="AR53" s="712"/>
      <c r="AS53" s="712"/>
      <c r="AT53" s="712"/>
      <c r="AU53" s="712"/>
      <c r="AV53" s="712"/>
      <c r="AW53" s="712"/>
      <c r="AX53" s="712"/>
      <c r="AY53" s="33">
        <f>$AY$51</f>
        <v>1</v>
      </c>
      <c r="AZ53" s="33"/>
    </row>
    <row r="54" spans="1:52" ht="44.1" customHeight="1" x14ac:dyDescent="0.15">
      <c r="A54" s="708">
        <v>1</v>
      </c>
      <c r="B54" s="708">
        <v>1</v>
      </c>
      <c r="C54" s="713" t="s">
        <v>672</v>
      </c>
      <c r="D54" s="713"/>
      <c r="E54" s="713"/>
      <c r="F54" s="713"/>
      <c r="G54" s="713"/>
      <c r="H54" s="713"/>
      <c r="I54" s="713"/>
      <c r="J54" s="714">
        <v>8010401009458</v>
      </c>
      <c r="K54" s="714"/>
      <c r="L54" s="714"/>
      <c r="M54" s="714"/>
      <c r="N54" s="714"/>
      <c r="O54" s="714"/>
      <c r="P54" s="715" t="s">
        <v>740</v>
      </c>
      <c r="Q54" s="715"/>
      <c r="R54" s="715"/>
      <c r="S54" s="715"/>
      <c r="T54" s="715"/>
      <c r="U54" s="715"/>
      <c r="V54" s="715"/>
      <c r="W54" s="715"/>
      <c r="X54" s="715"/>
      <c r="Y54" s="103">
        <v>0.4</v>
      </c>
      <c r="Z54" s="104"/>
      <c r="AA54" s="104"/>
      <c r="AB54" s="105"/>
      <c r="AC54" s="716" t="s">
        <v>235</v>
      </c>
      <c r="AD54" s="716"/>
      <c r="AE54" s="716"/>
      <c r="AF54" s="716"/>
      <c r="AG54" s="716"/>
      <c r="AH54" s="140">
        <v>1</v>
      </c>
      <c r="AI54" s="140"/>
      <c r="AJ54" s="140"/>
      <c r="AK54" s="140"/>
      <c r="AL54" s="92" t="s">
        <v>264</v>
      </c>
      <c r="AM54" s="93"/>
      <c r="AN54" s="93"/>
      <c r="AO54" s="94"/>
      <c r="AP54" s="95"/>
      <c r="AQ54" s="95"/>
      <c r="AR54" s="95"/>
      <c r="AS54" s="95"/>
      <c r="AT54" s="95"/>
      <c r="AU54" s="95"/>
      <c r="AV54" s="95"/>
      <c r="AW54" s="95"/>
      <c r="AX54" s="95"/>
      <c r="AY54" s="33">
        <f>$AY$51</f>
        <v>1</v>
      </c>
    </row>
    <row r="55" spans="1:52" x14ac:dyDescent="0.15">
      <c r="P55" s="62"/>
      <c r="Q55" s="62"/>
      <c r="R55" s="62"/>
      <c r="S55" s="62"/>
      <c r="T55" s="62"/>
      <c r="U55" s="62"/>
      <c r="V55" s="62"/>
      <c r="W55" s="62"/>
      <c r="X55" s="62"/>
      <c r="Y55" s="63"/>
      <c r="Z55" s="63"/>
      <c r="AA55" s="63"/>
      <c r="AB55" s="63"/>
      <c r="AC55" s="63"/>
      <c r="AD55" s="63"/>
      <c r="AE55" s="63"/>
      <c r="AF55" s="63"/>
      <c r="AG55" s="63"/>
      <c r="AH55" s="63"/>
      <c r="AI55" s="63"/>
      <c r="AJ55" s="63"/>
      <c r="AK55" s="63"/>
      <c r="AL55" s="63"/>
      <c r="AM55" s="63"/>
      <c r="AN55" s="63"/>
      <c r="AO55" s="63"/>
      <c r="AY55">
        <f>COUNTA($C$58)</f>
        <v>1</v>
      </c>
    </row>
    <row r="56" spans="1:52" x14ac:dyDescent="0.15">
      <c r="A56" s="9"/>
      <c r="B56" s="45" t="s">
        <v>176</v>
      </c>
      <c r="C56" s="49"/>
      <c r="D56" s="49"/>
      <c r="E56" s="49"/>
      <c r="F56" s="49"/>
      <c r="G56" s="49"/>
      <c r="H56" s="49"/>
      <c r="I56" s="49"/>
      <c r="J56" s="49"/>
      <c r="K56" s="49"/>
      <c r="L56" s="49"/>
      <c r="M56" s="49"/>
      <c r="N56" s="49"/>
      <c r="O56" s="49"/>
      <c r="P56" s="54"/>
      <c r="Q56" s="54"/>
      <c r="R56" s="54"/>
      <c r="S56" s="54"/>
      <c r="T56" s="54"/>
      <c r="U56" s="54"/>
      <c r="V56" s="54"/>
      <c r="W56" s="54"/>
      <c r="X56" s="54"/>
      <c r="Y56" s="55"/>
      <c r="Z56" s="55"/>
      <c r="AA56" s="55"/>
      <c r="AB56" s="55"/>
      <c r="AC56" s="55"/>
      <c r="AD56" s="55"/>
      <c r="AE56" s="55"/>
      <c r="AF56" s="55"/>
      <c r="AG56" s="55"/>
      <c r="AH56" s="55"/>
      <c r="AI56" s="55"/>
      <c r="AJ56" s="55"/>
      <c r="AK56" s="55"/>
      <c r="AL56" s="55"/>
      <c r="AM56" s="55"/>
      <c r="AN56" s="55"/>
      <c r="AO56" s="55"/>
      <c r="AP56" s="54"/>
      <c r="AQ56" s="54"/>
      <c r="AR56" s="54"/>
      <c r="AS56" s="54"/>
      <c r="AT56" s="54"/>
      <c r="AU56" s="54"/>
      <c r="AV56" s="54"/>
      <c r="AW56" s="54"/>
      <c r="AX56" s="54"/>
      <c r="AY56" s="33">
        <f>$AY$55</f>
        <v>1</v>
      </c>
    </row>
    <row r="57" spans="1:52" customFormat="1" ht="59.25" customHeight="1" x14ac:dyDescent="0.15">
      <c r="A57" s="132"/>
      <c r="B57" s="132"/>
      <c r="C57" s="132" t="s">
        <v>24</v>
      </c>
      <c r="D57" s="132"/>
      <c r="E57" s="132"/>
      <c r="F57" s="132"/>
      <c r="G57" s="132"/>
      <c r="H57" s="132"/>
      <c r="I57" s="132"/>
      <c r="J57" s="710" t="s">
        <v>192</v>
      </c>
      <c r="K57" s="711"/>
      <c r="L57" s="711"/>
      <c r="M57" s="711"/>
      <c r="N57" s="711"/>
      <c r="O57" s="711"/>
      <c r="P57" s="134" t="s">
        <v>25</v>
      </c>
      <c r="Q57" s="134"/>
      <c r="R57" s="134"/>
      <c r="S57" s="134"/>
      <c r="T57" s="134"/>
      <c r="U57" s="134"/>
      <c r="V57" s="134"/>
      <c r="W57" s="134"/>
      <c r="X57" s="134"/>
      <c r="Y57" s="135" t="s">
        <v>225</v>
      </c>
      <c r="Z57" s="136"/>
      <c r="AA57" s="136"/>
      <c r="AB57" s="136"/>
      <c r="AC57" s="710" t="s">
        <v>219</v>
      </c>
      <c r="AD57" s="710"/>
      <c r="AE57" s="710"/>
      <c r="AF57" s="710"/>
      <c r="AG57" s="710"/>
      <c r="AH57" s="135" t="s">
        <v>187</v>
      </c>
      <c r="AI57" s="132"/>
      <c r="AJ57" s="132"/>
      <c r="AK57" s="132"/>
      <c r="AL57" s="132" t="s">
        <v>19</v>
      </c>
      <c r="AM57" s="132"/>
      <c r="AN57" s="132"/>
      <c r="AO57" s="137"/>
      <c r="AP57" s="712" t="s">
        <v>193</v>
      </c>
      <c r="AQ57" s="712"/>
      <c r="AR57" s="712"/>
      <c r="AS57" s="712"/>
      <c r="AT57" s="712"/>
      <c r="AU57" s="712"/>
      <c r="AV57" s="712"/>
      <c r="AW57" s="712"/>
      <c r="AX57" s="712"/>
      <c r="AY57" s="33">
        <f>$AY$55</f>
        <v>1</v>
      </c>
      <c r="AZ57" s="33"/>
    </row>
    <row r="58" spans="1:52" ht="42.95" customHeight="1" x14ac:dyDescent="0.15">
      <c r="A58" s="708">
        <v>1</v>
      </c>
      <c r="B58" s="708">
        <v>1</v>
      </c>
      <c r="C58" s="713" t="s">
        <v>739</v>
      </c>
      <c r="D58" s="713"/>
      <c r="E58" s="713"/>
      <c r="F58" s="713"/>
      <c r="G58" s="713"/>
      <c r="H58" s="713"/>
      <c r="I58" s="713"/>
      <c r="J58" s="714">
        <v>8010401009458</v>
      </c>
      <c r="K58" s="714"/>
      <c r="L58" s="714"/>
      <c r="M58" s="714"/>
      <c r="N58" s="714"/>
      <c r="O58" s="714"/>
      <c r="P58" s="715" t="s">
        <v>740</v>
      </c>
      <c r="Q58" s="715"/>
      <c r="R58" s="715"/>
      <c r="S58" s="715"/>
      <c r="T58" s="715"/>
      <c r="U58" s="715"/>
      <c r="V58" s="715"/>
      <c r="W58" s="715"/>
      <c r="X58" s="715"/>
      <c r="Y58" s="103">
        <v>1.4</v>
      </c>
      <c r="Z58" s="104"/>
      <c r="AA58" s="104"/>
      <c r="AB58" s="105"/>
      <c r="AC58" s="716" t="s">
        <v>236</v>
      </c>
      <c r="AD58" s="716"/>
      <c r="AE58" s="716"/>
      <c r="AF58" s="716"/>
      <c r="AG58" s="716"/>
      <c r="AH58" s="140">
        <v>3</v>
      </c>
      <c r="AI58" s="140"/>
      <c r="AJ58" s="140"/>
      <c r="AK58" s="140"/>
      <c r="AL58" s="92" t="s">
        <v>264</v>
      </c>
      <c r="AM58" s="93"/>
      <c r="AN58" s="93"/>
      <c r="AO58" s="94"/>
      <c r="AP58" s="95"/>
      <c r="AQ58" s="95"/>
      <c r="AR58" s="95"/>
      <c r="AS58" s="95"/>
      <c r="AT58" s="95"/>
      <c r="AU58" s="95"/>
      <c r="AV58" s="95"/>
      <c r="AW58" s="95"/>
      <c r="AX58" s="95"/>
      <c r="AY58" s="33">
        <f>$AY$55</f>
        <v>1</v>
      </c>
    </row>
    <row r="59" spans="1:52" x14ac:dyDescent="0.15">
      <c r="P59" s="62"/>
      <c r="Q59" s="62"/>
      <c r="R59" s="62"/>
      <c r="S59" s="62"/>
      <c r="T59" s="62"/>
      <c r="U59" s="62"/>
      <c r="V59" s="62"/>
      <c r="W59" s="62"/>
      <c r="X59" s="62"/>
      <c r="Y59" s="63"/>
      <c r="Z59" s="63"/>
      <c r="AA59" s="63"/>
      <c r="AB59" s="63"/>
      <c r="AC59" s="63"/>
      <c r="AD59" s="63"/>
      <c r="AE59" s="63"/>
      <c r="AF59" s="63"/>
      <c r="AG59" s="63"/>
      <c r="AH59" s="63"/>
      <c r="AI59" s="63"/>
      <c r="AJ59" s="63"/>
      <c r="AK59" s="63"/>
      <c r="AL59" s="63"/>
      <c r="AM59" s="63"/>
      <c r="AN59" s="63"/>
      <c r="AO59" s="63"/>
      <c r="AY59">
        <f>COUNTA($C$62)</f>
        <v>1</v>
      </c>
    </row>
    <row r="60" spans="1:52" x14ac:dyDescent="0.15">
      <c r="A60" s="9"/>
      <c r="B60" s="45" t="s">
        <v>177</v>
      </c>
      <c r="C60" s="49"/>
      <c r="D60" s="49"/>
      <c r="E60" s="49"/>
      <c r="F60" s="49"/>
      <c r="G60" s="49"/>
      <c r="H60" s="49"/>
      <c r="I60" s="49"/>
      <c r="J60" s="49"/>
      <c r="K60" s="49"/>
      <c r="L60" s="49"/>
      <c r="M60" s="49"/>
      <c r="N60" s="49"/>
      <c r="O60" s="49"/>
      <c r="P60" s="54"/>
      <c r="Q60" s="54"/>
      <c r="R60" s="54"/>
      <c r="S60" s="54"/>
      <c r="T60" s="54"/>
      <c r="U60" s="54"/>
      <c r="V60" s="54"/>
      <c r="W60" s="54"/>
      <c r="X60" s="54"/>
      <c r="Y60" s="55"/>
      <c r="Z60" s="55"/>
      <c r="AA60" s="55"/>
      <c r="AB60" s="55"/>
      <c r="AC60" s="55"/>
      <c r="AD60" s="55"/>
      <c r="AE60" s="55"/>
      <c r="AF60" s="55"/>
      <c r="AG60" s="55"/>
      <c r="AH60" s="55"/>
      <c r="AI60" s="55"/>
      <c r="AJ60" s="55"/>
      <c r="AK60" s="55"/>
      <c r="AL60" s="55"/>
      <c r="AM60" s="55"/>
      <c r="AN60" s="55"/>
      <c r="AO60" s="55"/>
      <c r="AP60" s="54"/>
      <c r="AQ60" s="54"/>
      <c r="AR60" s="54"/>
      <c r="AS60" s="54"/>
      <c r="AT60" s="54"/>
      <c r="AU60" s="54"/>
      <c r="AV60" s="54"/>
      <c r="AW60" s="54"/>
      <c r="AX60" s="54"/>
      <c r="AY60" s="33">
        <f>$AY$59</f>
        <v>1</v>
      </c>
    </row>
    <row r="61" spans="1:52" customFormat="1" ht="59.25" customHeight="1" x14ac:dyDescent="0.15">
      <c r="A61" s="132"/>
      <c r="B61" s="132"/>
      <c r="C61" s="132" t="s">
        <v>24</v>
      </c>
      <c r="D61" s="132"/>
      <c r="E61" s="132"/>
      <c r="F61" s="132"/>
      <c r="G61" s="132"/>
      <c r="H61" s="132"/>
      <c r="I61" s="132"/>
      <c r="J61" s="710" t="s">
        <v>192</v>
      </c>
      <c r="K61" s="711"/>
      <c r="L61" s="711"/>
      <c r="M61" s="711"/>
      <c r="N61" s="711"/>
      <c r="O61" s="711"/>
      <c r="P61" s="134" t="s">
        <v>25</v>
      </c>
      <c r="Q61" s="134"/>
      <c r="R61" s="134"/>
      <c r="S61" s="134"/>
      <c r="T61" s="134"/>
      <c r="U61" s="134"/>
      <c r="V61" s="134"/>
      <c r="W61" s="134"/>
      <c r="X61" s="134"/>
      <c r="Y61" s="135" t="s">
        <v>225</v>
      </c>
      <c r="Z61" s="136"/>
      <c r="AA61" s="136"/>
      <c r="AB61" s="136"/>
      <c r="AC61" s="710" t="s">
        <v>219</v>
      </c>
      <c r="AD61" s="710"/>
      <c r="AE61" s="710"/>
      <c r="AF61" s="710"/>
      <c r="AG61" s="710"/>
      <c r="AH61" s="135" t="s">
        <v>187</v>
      </c>
      <c r="AI61" s="132"/>
      <c r="AJ61" s="132"/>
      <c r="AK61" s="132"/>
      <c r="AL61" s="132" t="s">
        <v>19</v>
      </c>
      <c r="AM61" s="132"/>
      <c r="AN61" s="132"/>
      <c r="AO61" s="137"/>
      <c r="AP61" s="712" t="s">
        <v>193</v>
      </c>
      <c r="AQ61" s="712"/>
      <c r="AR61" s="712"/>
      <c r="AS61" s="712"/>
      <c r="AT61" s="712"/>
      <c r="AU61" s="712"/>
      <c r="AV61" s="712"/>
      <c r="AW61" s="712"/>
      <c r="AX61" s="712"/>
      <c r="AY61" s="33">
        <f>$AY$59</f>
        <v>1</v>
      </c>
      <c r="AZ61" s="33"/>
    </row>
    <row r="62" spans="1:52" ht="44.45" customHeight="1" x14ac:dyDescent="0.15">
      <c r="A62" s="708">
        <v>1</v>
      </c>
      <c r="B62" s="708">
        <v>1</v>
      </c>
      <c r="C62" s="713" t="s">
        <v>743</v>
      </c>
      <c r="D62" s="713"/>
      <c r="E62" s="713"/>
      <c r="F62" s="713"/>
      <c r="G62" s="713"/>
      <c r="H62" s="713"/>
      <c r="I62" s="713"/>
      <c r="J62" s="714">
        <v>2360001008995</v>
      </c>
      <c r="K62" s="714"/>
      <c r="L62" s="714"/>
      <c r="M62" s="714"/>
      <c r="N62" s="714"/>
      <c r="O62" s="714"/>
      <c r="P62" s="715" t="s">
        <v>740</v>
      </c>
      <c r="Q62" s="715"/>
      <c r="R62" s="715"/>
      <c r="S62" s="715"/>
      <c r="T62" s="715"/>
      <c r="U62" s="715"/>
      <c r="V62" s="715"/>
      <c r="W62" s="715"/>
      <c r="X62" s="715"/>
      <c r="Y62" s="103">
        <v>0.83899999999999997</v>
      </c>
      <c r="Z62" s="104"/>
      <c r="AA62" s="104"/>
      <c r="AB62" s="105"/>
      <c r="AC62" s="716" t="s">
        <v>236</v>
      </c>
      <c r="AD62" s="716"/>
      <c r="AE62" s="716"/>
      <c r="AF62" s="716"/>
      <c r="AG62" s="716"/>
      <c r="AH62" s="140">
        <v>3</v>
      </c>
      <c r="AI62" s="140"/>
      <c r="AJ62" s="140"/>
      <c r="AK62" s="140"/>
      <c r="AL62" s="92" t="s">
        <v>264</v>
      </c>
      <c r="AM62" s="93"/>
      <c r="AN62" s="93"/>
      <c r="AO62" s="94"/>
      <c r="AP62" s="95"/>
      <c r="AQ62" s="95"/>
      <c r="AR62" s="95"/>
      <c r="AS62" s="95"/>
      <c r="AT62" s="95"/>
      <c r="AU62" s="95"/>
      <c r="AV62" s="95"/>
      <c r="AW62" s="95"/>
      <c r="AX62" s="95"/>
      <c r="AY62" s="33">
        <f>$AY$59</f>
        <v>1</v>
      </c>
    </row>
  </sheetData>
  <sheetProtection formatRows="0"/>
  <mergeCells count="306">
    <mergeCell ref="C61:I61"/>
    <mergeCell ref="J61:O61"/>
    <mergeCell ref="P61:X61"/>
    <mergeCell ref="Y61:AB61"/>
    <mergeCell ref="AC61:AG61"/>
    <mergeCell ref="AH61:AK61"/>
    <mergeCell ref="AL61:AO61"/>
    <mergeCell ref="AP61:AX61"/>
    <mergeCell ref="AL50:AO50"/>
    <mergeCell ref="AP50:AX50"/>
    <mergeCell ref="AL45:AO45"/>
    <mergeCell ref="AP45:AX45"/>
    <mergeCell ref="C46:I46"/>
    <mergeCell ref="J46:O46"/>
    <mergeCell ref="P46:X46"/>
    <mergeCell ref="Y46:AB46"/>
    <mergeCell ref="AC46:AG46"/>
    <mergeCell ref="AH46:AK46"/>
    <mergeCell ref="AL46:AO46"/>
    <mergeCell ref="AP46:AX46"/>
    <mergeCell ref="C33:I33"/>
    <mergeCell ref="J33:O33"/>
    <mergeCell ref="P33:X33"/>
    <mergeCell ref="Y33:AB33"/>
    <mergeCell ref="AC33:AG33"/>
    <mergeCell ref="AH33:AK33"/>
    <mergeCell ref="AL33:AO33"/>
    <mergeCell ref="AP33:AX33"/>
    <mergeCell ref="C34:I34"/>
    <mergeCell ref="J34:O34"/>
    <mergeCell ref="P34:X34"/>
    <mergeCell ref="Y34:AB34"/>
    <mergeCell ref="AC34:AG34"/>
    <mergeCell ref="AH34:AK34"/>
    <mergeCell ref="AL34:AO34"/>
    <mergeCell ref="AP34:AX34"/>
    <mergeCell ref="C29:I29"/>
    <mergeCell ref="J29:O29"/>
    <mergeCell ref="P29:X29"/>
    <mergeCell ref="Y29:AB29"/>
    <mergeCell ref="AC29:AG29"/>
    <mergeCell ref="AH29:AK29"/>
    <mergeCell ref="AL29:AO29"/>
    <mergeCell ref="AP29:AX29"/>
    <mergeCell ref="AP25:AX25"/>
    <mergeCell ref="AL13:AO13"/>
    <mergeCell ref="AP13:AX13"/>
    <mergeCell ref="C14:I14"/>
    <mergeCell ref="J14:O14"/>
    <mergeCell ref="P14:X14"/>
    <mergeCell ref="Y14:AB14"/>
    <mergeCell ref="AC14:AG14"/>
    <mergeCell ref="AH14:AK14"/>
    <mergeCell ref="AL14:AO14"/>
    <mergeCell ref="AP14:AX14"/>
    <mergeCell ref="C15:I15"/>
    <mergeCell ref="J15:O15"/>
    <mergeCell ref="P15:X15"/>
    <mergeCell ref="Y15:AB15"/>
    <mergeCell ref="AC15:AG15"/>
    <mergeCell ref="AH15:AK15"/>
    <mergeCell ref="AL15:AO15"/>
    <mergeCell ref="AP15:AX15"/>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A3:B3"/>
    <mergeCell ref="A5:B5"/>
    <mergeCell ref="A4:B4"/>
    <mergeCell ref="C3:I3"/>
    <mergeCell ref="J3:O3"/>
    <mergeCell ref="P3:X3"/>
    <mergeCell ref="Y3:AB3"/>
    <mergeCell ref="AC3:AG3"/>
    <mergeCell ref="AH3:AK3"/>
    <mergeCell ref="AL3:AO3"/>
    <mergeCell ref="AP3:AX3"/>
    <mergeCell ref="A9:B9"/>
    <mergeCell ref="A8:B8"/>
    <mergeCell ref="C8:I8"/>
    <mergeCell ref="J8:O8"/>
    <mergeCell ref="P8:X8"/>
    <mergeCell ref="Y8:AB8"/>
    <mergeCell ref="AC8:AG8"/>
    <mergeCell ref="AH8:AK8"/>
    <mergeCell ref="AL8:AO8"/>
    <mergeCell ref="AP8:AX8"/>
    <mergeCell ref="C9:I9"/>
    <mergeCell ref="J9:O9"/>
    <mergeCell ref="P9:X9"/>
    <mergeCell ref="Y9:AB9"/>
    <mergeCell ref="AC9:AG9"/>
    <mergeCell ref="AH9:AK9"/>
    <mergeCell ref="AL9:AO9"/>
    <mergeCell ref="AP9:AX9"/>
    <mergeCell ref="A13:B13"/>
    <mergeCell ref="A12:B12"/>
    <mergeCell ref="C12:I12"/>
    <mergeCell ref="J12:O12"/>
    <mergeCell ref="P12:X12"/>
    <mergeCell ref="Y12:AB12"/>
    <mergeCell ref="AC12:AG12"/>
    <mergeCell ref="AH12:AK12"/>
    <mergeCell ref="AL12:AO12"/>
    <mergeCell ref="AP12:AX12"/>
    <mergeCell ref="C13:I13"/>
    <mergeCell ref="J13:O13"/>
    <mergeCell ref="P13:X13"/>
    <mergeCell ref="Y13:AB13"/>
    <mergeCell ref="AC13:AG13"/>
    <mergeCell ref="AH13:AK13"/>
    <mergeCell ref="A16:B16"/>
    <mergeCell ref="A15:B15"/>
    <mergeCell ref="A14:B14"/>
    <mergeCell ref="C16:I16"/>
    <mergeCell ref="J16:O16"/>
    <mergeCell ref="P16:X16"/>
    <mergeCell ref="Y16:AB16"/>
    <mergeCell ref="AC16:AG16"/>
    <mergeCell ref="AH16:AK16"/>
    <mergeCell ref="AL16:AO16"/>
    <mergeCell ref="AP16:AX16"/>
    <mergeCell ref="A18:B18"/>
    <mergeCell ref="A17:B17"/>
    <mergeCell ref="C17:I17"/>
    <mergeCell ref="J17:O17"/>
    <mergeCell ref="P17:X17"/>
    <mergeCell ref="Y17:AB17"/>
    <mergeCell ref="AC17:AG17"/>
    <mergeCell ref="AH17:AK17"/>
    <mergeCell ref="AL17:AO17"/>
    <mergeCell ref="AP17:AX17"/>
    <mergeCell ref="C18:I18"/>
    <mergeCell ref="J18:O18"/>
    <mergeCell ref="P18:X18"/>
    <mergeCell ref="Y18:AB18"/>
    <mergeCell ref="AC18:AG18"/>
    <mergeCell ref="AH18:AK18"/>
    <mergeCell ref="AL18:AO18"/>
    <mergeCell ref="AP18:AX18"/>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6:B26"/>
    <mergeCell ref="A25:B25"/>
    <mergeCell ref="C26:I26"/>
    <mergeCell ref="J26:O26"/>
    <mergeCell ref="P26:X26"/>
    <mergeCell ref="Y26:AB26"/>
    <mergeCell ref="AC26:AG26"/>
    <mergeCell ref="AH26:AK26"/>
    <mergeCell ref="AL26:AO26"/>
    <mergeCell ref="AP26:AX26"/>
    <mergeCell ref="C25:I25"/>
    <mergeCell ref="J25:O25"/>
    <mergeCell ref="P25:X25"/>
    <mergeCell ref="Y25:AB25"/>
    <mergeCell ref="AC25:AG25"/>
    <mergeCell ref="AH25:AK25"/>
    <mergeCell ref="AL25:AO25"/>
    <mergeCell ref="A30:B30"/>
    <mergeCell ref="A29:B29"/>
    <mergeCell ref="C30:I30"/>
    <mergeCell ref="J30:O30"/>
    <mergeCell ref="P30:X30"/>
    <mergeCell ref="Y30:AB30"/>
    <mergeCell ref="AC30:AG30"/>
    <mergeCell ref="AH30:AK30"/>
    <mergeCell ref="AL30:AO30"/>
    <mergeCell ref="AP30:AX30"/>
    <mergeCell ref="A33:B33"/>
    <mergeCell ref="A34:B34"/>
    <mergeCell ref="A38:B38"/>
    <mergeCell ref="A37:B37"/>
    <mergeCell ref="C37:I37"/>
    <mergeCell ref="J37:O37"/>
    <mergeCell ref="P37:X37"/>
    <mergeCell ref="Y37:AB37"/>
    <mergeCell ref="AC37:AG37"/>
    <mergeCell ref="AH37:AK37"/>
    <mergeCell ref="AL37:AO37"/>
    <mergeCell ref="AP37:AX37"/>
    <mergeCell ref="C38:I38"/>
    <mergeCell ref="J38:O38"/>
    <mergeCell ref="P38:X38"/>
    <mergeCell ref="Y38:AB38"/>
    <mergeCell ref="AC38:AG38"/>
    <mergeCell ref="AH38:AK38"/>
    <mergeCell ref="AL38:AO38"/>
    <mergeCell ref="AP38:AX38"/>
    <mergeCell ref="A42:B42"/>
    <mergeCell ref="A41:B41"/>
    <mergeCell ref="C41:I41"/>
    <mergeCell ref="J41:O41"/>
    <mergeCell ref="P41:X41"/>
    <mergeCell ref="Y41:AB41"/>
    <mergeCell ref="AC41:AG41"/>
    <mergeCell ref="AH41:AK41"/>
    <mergeCell ref="AL41:AO41"/>
    <mergeCell ref="AP41:AX41"/>
    <mergeCell ref="C42:I42"/>
    <mergeCell ref="J42:O42"/>
    <mergeCell ref="P42:X42"/>
    <mergeCell ref="Y42:AB42"/>
    <mergeCell ref="AC42:AG42"/>
    <mergeCell ref="AH42:AK42"/>
    <mergeCell ref="AL42:AO42"/>
    <mergeCell ref="AP42:AX42"/>
    <mergeCell ref="A45:B45"/>
    <mergeCell ref="C45:I45"/>
    <mergeCell ref="J45:O45"/>
    <mergeCell ref="P45:X45"/>
    <mergeCell ref="Y45:AB45"/>
    <mergeCell ref="AC45:AG45"/>
    <mergeCell ref="AH45:AK45"/>
    <mergeCell ref="A46:B46"/>
    <mergeCell ref="A50:B50"/>
    <mergeCell ref="A49:B49"/>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A54:B54"/>
    <mergeCell ref="A53:B53"/>
    <mergeCell ref="C53:I53"/>
    <mergeCell ref="J53:O53"/>
    <mergeCell ref="P53:X53"/>
    <mergeCell ref="Y53:AB53"/>
    <mergeCell ref="AC53:AG53"/>
    <mergeCell ref="AH53:AK53"/>
    <mergeCell ref="AL53:AO53"/>
    <mergeCell ref="AP53:AX53"/>
    <mergeCell ref="C54:I54"/>
    <mergeCell ref="J54:O54"/>
    <mergeCell ref="P54:X54"/>
    <mergeCell ref="Y54:AB54"/>
    <mergeCell ref="AC54:AG54"/>
    <mergeCell ref="AH54:AK54"/>
    <mergeCell ref="AL54:AO54"/>
    <mergeCell ref="AP54:AX5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62:B62"/>
    <mergeCell ref="A61:B61"/>
    <mergeCell ref="C62:I62"/>
    <mergeCell ref="J62:O62"/>
    <mergeCell ref="P62:X62"/>
    <mergeCell ref="Y62:AB62"/>
    <mergeCell ref="AC62:AG62"/>
    <mergeCell ref="AH62:AK62"/>
    <mergeCell ref="AL62:AO62"/>
    <mergeCell ref="AP62:AX62"/>
  </mergeCells>
  <phoneticPr fontId="5"/>
  <conditionalFormatting sqref="AL38:AO38">
    <cfRule type="expression" dxfId="93" priority="285">
      <formula>IF(AND(AL38&gt;=0, RIGHT(TEXT(AL38,"0.#"),1)&lt;&gt;"."),TRUE,FALSE)</formula>
    </cfRule>
    <cfRule type="expression" dxfId="92" priority="286">
      <formula>IF(AND(AL38&gt;=0, RIGHT(TEXT(AL38,"0.#"),1)="."),TRUE,FALSE)</formula>
    </cfRule>
    <cfRule type="expression" dxfId="91" priority="287">
      <formula>IF(AND(AL38&lt;0, RIGHT(TEXT(AL38,"0.#"),1)&lt;&gt;"."),TRUE,FALSE)</formula>
    </cfRule>
    <cfRule type="expression" dxfId="90" priority="288">
      <formula>IF(AND(AL38&lt;0, RIGHT(TEXT(AL38,"0.#"),1)="."),TRUE,FALSE)</formula>
    </cfRule>
  </conditionalFormatting>
  <conditionalFormatting sqref="Y4:Y5">
    <cfRule type="expression" dxfId="89" priority="89">
      <formula>IF(RIGHT(TEXT(Y4,"0.#"),1)=".",FALSE,TRUE)</formula>
    </cfRule>
    <cfRule type="expression" dxfId="88" priority="90">
      <formula>IF(RIGHT(TEXT(Y4,"0.#"),1)=".",TRUE,FALSE)</formula>
    </cfRule>
  </conditionalFormatting>
  <conditionalFormatting sqref="AL4:AO5">
    <cfRule type="expression" dxfId="87" priority="85">
      <formula>IF(AND(AL4&gt;=0, RIGHT(TEXT(AL4,"0.#"),1)&lt;&gt;"."),TRUE,FALSE)</formula>
    </cfRule>
    <cfRule type="expression" dxfId="86" priority="86">
      <formula>IF(AND(AL4&gt;=0, RIGHT(TEXT(AL4,"0.#"),1)="."),TRUE,FALSE)</formula>
    </cfRule>
    <cfRule type="expression" dxfId="85" priority="87">
      <formula>IF(AND(AL4&lt;0, RIGHT(TEXT(AL4,"0.#"),1)&lt;&gt;"."),TRUE,FALSE)</formula>
    </cfRule>
    <cfRule type="expression" dxfId="84" priority="88">
      <formula>IF(AND(AL4&lt;0, RIGHT(TEXT(AL4,"0.#"),1)="."),TRUE,FALSE)</formula>
    </cfRule>
  </conditionalFormatting>
  <conditionalFormatting sqref="Y9">
    <cfRule type="expression" dxfId="83" priority="83">
      <formula>IF(RIGHT(TEXT(Y9,"0.#"),1)=".",FALSE,TRUE)</formula>
    </cfRule>
    <cfRule type="expression" dxfId="82" priority="84">
      <formula>IF(RIGHT(TEXT(Y9,"0.#"),1)=".",TRUE,FALSE)</formula>
    </cfRule>
  </conditionalFormatting>
  <conditionalFormatting sqref="AL9:AO9">
    <cfRule type="expression" dxfId="81" priority="79">
      <formula>IF(AND(AL9&gt;=0, RIGHT(TEXT(AL9,"0.#"),1)&lt;&gt;"."),TRUE,FALSE)</formula>
    </cfRule>
    <cfRule type="expression" dxfId="80" priority="80">
      <formula>IF(AND(AL9&gt;=0, RIGHT(TEXT(AL9,"0.#"),1)="."),TRUE,FALSE)</formula>
    </cfRule>
    <cfRule type="expression" dxfId="79" priority="81">
      <formula>IF(AND(AL9&lt;0, RIGHT(TEXT(AL9,"0.#"),1)&lt;&gt;"."),TRUE,FALSE)</formula>
    </cfRule>
    <cfRule type="expression" dxfId="78" priority="82">
      <formula>IF(AND(AL9&lt;0, RIGHT(TEXT(AL9,"0.#"),1)="."),TRUE,FALSE)</formula>
    </cfRule>
  </conditionalFormatting>
  <conditionalFormatting sqref="AL13:AO18">
    <cfRule type="expression" dxfId="77" priority="75">
      <formula>IF(AND(AL13&gt;=0, RIGHT(TEXT(AL13,"0.#"),1)&lt;&gt;"."),TRUE,FALSE)</formula>
    </cfRule>
    <cfRule type="expression" dxfId="76" priority="76">
      <formula>IF(AND(AL13&gt;=0, RIGHT(TEXT(AL13,"0.#"),1)="."),TRUE,FALSE)</formula>
    </cfRule>
    <cfRule type="expression" dxfId="75" priority="77">
      <formula>IF(AND(AL13&lt;0, RIGHT(TEXT(AL13,"0.#"),1)&lt;&gt;"."),TRUE,FALSE)</formula>
    </cfRule>
    <cfRule type="expression" dxfId="74" priority="78">
      <formula>IF(AND(AL13&lt;0, RIGHT(TEXT(AL13,"0.#"),1)="."),TRUE,FALSE)</formula>
    </cfRule>
  </conditionalFormatting>
  <conditionalFormatting sqref="Y13">
    <cfRule type="expression" dxfId="73" priority="73">
      <formula>IF(RIGHT(TEXT(Y13,"0.#"),1)=".",FALSE,TRUE)</formula>
    </cfRule>
    <cfRule type="expression" dxfId="72" priority="74">
      <formula>IF(RIGHT(TEXT(Y13,"0.#"),1)=".",TRUE,FALSE)</formula>
    </cfRule>
  </conditionalFormatting>
  <conditionalFormatting sqref="Y14">
    <cfRule type="expression" dxfId="71" priority="71">
      <formula>IF(RIGHT(TEXT(Y14,"0.#"),1)=".",FALSE,TRUE)</formula>
    </cfRule>
    <cfRule type="expression" dxfId="70" priority="72">
      <formula>IF(RIGHT(TEXT(Y14,"0.#"),1)=".",TRUE,FALSE)</formula>
    </cfRule>
  </conditionalFormatting>
  <conditionalFormatting sqref="Y15">
    <cfRule type="expression" dxfId="69" priority="69">
      <formula>IF(RIGHT(TEXT(Y15,"0.#"),1)=".",FALSE,TRUE)</formula>
    </cfRule>
    <cfRule type="expression" dxfId="68" priority="70">
      <formula>IF(RIGHT(TEXT(Y15,"0.#"),1)=".",TRUE,FALSE)</formula>
    </cfRule>
  </conditionalFormatting>
  <conditionalFormatting sqref="Y16">
    <cfRule type="expression" dxfId="67" priority="67">
      <formula>IF(RIGHT(TEXT(Y16,"0.#"),1)=".",FALSE,TRUE)</formula>
    </cfRule>
    <cfRule type="expression" dxfId="66" priority="68">
      <formula>IF(RIGHT(TEXT(Y16,"0.#"),1)=".",TRUE,FALSE)</formula>
    </cfRule>
  </conditionalFormatting>
  <conditionalFormatting sqref="Y17">
    <cfRule type="expression" dxfId="65" priority="65">
      <formula>IF(RIGHT(TEXT(Y17,"0.#"),1)=".",FALSE,TRUE)</formula>
    </cfRule>
    <cfRule type="expression" dxfId="64" priority="66">
      <formula>IF(RIGHT(TEXT(Y17,"0.#"),1)=".",TRUE,FALSE)</formula>
    </cfRule>
  </conditionalFormatting>
  <conditionalFormatting sqref="Y18">
    <cfRule type="expression" dxfId="63" priority="63">
      <formula>IF(RIGHT(TEXT(Y18,"0.#"),1)=".",FALSE,TRUE)</formula>
    </cfRule>
    <cfRule type="expression" dxfId="62" priority="64">
      <formula>IF(RIGHT(TEXT(Y18,"0.#"),1)=".",TRUE,FALSE)</formula>
    </cfRule>
  </conditionalFormatting>
  <conditionalFormatting sqref="AL22:AO22">
    <cfRule type="expression" dxfId="61" priority="59">
      <formula>IF(AND(AL22&gt;=0, RIGHT(TEXT(AL22,"0.#"),1)&lt;&gt;"."),TRUE,FALSE)</formula>
    </cfRule>
    <cfRule type="expression" dxfId="60" priority="60">
      <formula>IF(AND(AL22&gt;=0, RIGHT(TEXT(AL22,"0.#"),1)="."),TRUE,FALSE)</formula>
    </cfRule>
    <cfRule type="expression" dxfId="59" priority="61">
      <formula>IF(AND(AL22&lt;0, RIGHT(TEXT(AL22,"0.#"),1)&lt;&gt;"."),TRUE,FALSE)</formula>
    </cfRule>
    <cfRule type="expression" dxfId="58" priority="62">
      <formula>IF(AND(AL22&lt;0, RIGHT(TEXT(AL22,"0.#"),1)="."),TRUE,FALSE)</formula>
    </cfRule>
  </conditionalFormatting>
  <conditionalFormatting sqref="Y22">
    <cfRule type="expression" dxfId="57" priority="57">
      <formula>IF(RIGHT(TEXT(Y22,"0.#"),1)=".",FALSE,TRUE)</formula>
    </cfRule>
    <cfRule type="expression" dxfId="56" priority="58">
      <formula>IF(RIGHT(TEXT(Y22,"0.#"),1)=".",TRUE,FALSE)</formula>
    </cfRule>
  </conditionalFormatting>
  <conditionalFormatting sqref="AL26:AO26">
    <cfRule type="expression" dxfId="55" priority="53">
      <formula>IF(AND(AL26&gt;=0, RIGHT(TEXT(AL26,"0.#"),1)&lt;&gt;"."),TRUE,FALSE)</formula>
    </cfRule>
    <cfRule type="expression" dxfId="54" priority="54">
      <formula>IF(AND(AL26&gt;=0, RIGHT(TEXT(AL26,"0.#"),1)="."),TRUE,FALSE)</formula>
    </cfRule>
    <cfRule type="expression" dxfId="53" priority="55">
      <formula>IF(AND(AL26&lt;0, RIGHT(TEXT(AL26,"0.#"),1)&lt;&gt;"."),TRUE,FALSE)</formula>
    </cfRule>
    <cfRule type="expression" dxfId="52" priority="56">
      <formula>IF(AND(AL26&lt;0, RIGHT(TEXT(AL26,"0.#"),1)="."),TRUE,FALSE)</formula>
    </cfRule>
  </conditionalFormatting>
  <conditionalFormatting sqref="Y26">
    <cfRule type="expression" dxfId="51" priority="51">
      <formula>IF(RIGHT(TEXT(Y26,"0.#"),1)=".",FALSE,TRUE)</formula>
    </cfRule>
    <cfRule type="expression" dxfId="50" priority="52">
      <formula>IF(RIGHT(TEXT(Y26,"0.#"),1)=".",TRUE,FALSE)</formula>
    </cfRule>
  </conditionalFormatting>
  <conditionalFormatting sqref="AL30:AO30">
    <cfRule type="expression" dxfId="49" priority="47">
      <formula>IF(AND(AL30&gt;=0, RIGHT(TEXT(AL30,"0.#"),1)&lt;&gt;"."),TRUE,FALSE)</formula>
    </cfRule>
    <cfRule type="expression" dxfId="48" priority="48">
      <formula>IF(AND(AL30&gt;=0, RIGHT(TEXT(AL30,"0.#"),1)="."),TRUE,FALSE)</formula>
    </cfRule>
    <cfRule type="expression" dxfId="47" priority="49">
      <formula>IF(AND(AL30&lt;0, RIGHT(TEXT(AL30,"0.#"),1)&lt;&gt;"."),TRUE,FALSE)</formula>
    </cfRule>
    <cfRule type="expression" dxfId="46" priority="50">
      <formula>IF(AND(AL30&lt;0, RIGHT(TEXT(AL30,"0.#"),1)="."),TRUE,FALSE)</formula>
    </cfRule>
  </conditionalFormatting>
  <conditionalFormatting sqref="Y30">
    <cfRule type="expression" dxfId="45" priority="45">
      <formula>IF(RIGHT(TEXT(Y30,"0.#"),1)=".",FALSE,TRUE)</formula>
    </cfRule>
    <cfRule type="expression" dxfId="44" priority="46">
      <formula>IF(RIGHT(TEXT(Y30,"0.#"),1)=".",TRUE,FALSE)</formula>
    </cfRule>
  </conditionalFormatting>
  <conditionalFormatting sqref="AL34:AO34">
    <cfRule type="expression" dxfId="43" priority="41">
      <formula>IF(AND(AL34&gt;=0, RIGHT(TEXT(AL34,"0.#"),1)&lt;&gt;"."),TRUE,FALSE)</formula>
    </cfRule>
    <cfRule type="expression" dxfId="42" priority="42">
      <formula>IF(AND(AL34&gt;=0, RIGHT(TEXT(AL34,"0.#"),1)="."),TRUE,FALSE)</formula>
    </cfRule>
    <cfRule type="expression" dxfId="41" priority="43">
      <formula>IF(AND(AL34&lt;0, RIGHT(TEXT(AL34,"0.#"),1)&lt;&gt;"."),TRUE,FALSE)</formula>
    </cfRule>
    <cfRule type="expression" dxfId="40" priority="44">
      <formula>IF(AND(AL34&lt;0, RIGHT(TEXT(AL34,"0.#"),1)="."),TRUE,FALSE)</formula>
    </cfRule>
  </conditionalFormatting>
  <conditionalFormatting sqref="Y34">
    <cfRule type="expression" dxfId="39" priority="39">
      <formula>IF(RIGHT(TEXT(Y34,"0.#"),1)=".",FALSE,TRUE)</formula>
    </cfRule>
    <cfRule type="expression" dxfId="38" priority="40">
      <formula>IF(RIGHT(TEXT(Y34,"0.#"),1)=".",TRUE,FALSE)</formula>
    </cfRule>
  </conditionalFormatting>
  <conditionalFormatting sqref="Y38">
    <cfRule type="expression" dxfId="37" priority="37">
      <formula>IF(RIGHT(TEXT(Y38,"0.#"),1)=".",FALSE,TRUE)</formula>
    </cfRule>
    <cfRule type="expression" dxfId="36" priority="38">
      <formula>IF(RIGHT(TEXT(Y38,"0.#"),1)=".",TRUE,FALSE)</formula>
    </cfRule>
  </conditionalFormatting>
  <conditionalFormatting sqref="AL42:AO42">
    <cfRule type="expression" dxfId="35" priority="33">
      <formula>IF(AND(AL42&gt;=0, RIGHT(TEXT(AL42,"0.#"),1)&lt;&gt;"."),TRUE,FALSE)</formula>
    </cfRule>
    <cfRule type="expression" dxfId="34" priority="34">
      <formula>IF(AND(AL42&gt;=0, RIGHT(TEXT(AL42,"0.#"),1)="."),TRUE,FALSE)</formula>
    </cfRule>
    <cfRule type="expression" dxfId="33" priority="35">
      <formula>IF(AND(AL42&lt;0, RIGHT(TEXT(AL42,"0.#"),1)&lt;&gt;"."),TRUE,FALSE)</formula>
    </cfRule>
    <cfRule type="expression" dxfId="32" priority="36">
      <formula>IF(AND(AL42&lt;0, RIGHT(TEXT(AL42,"0.#"),1)="."),TRUE,FALSE)</formula>
    </cfRule>
  </conditionalFormatting>
  <conditionalFormatting sqref="Y42">
    <cfRule type="expression" dxfId="31" priority="31">
      <formula>IF(RIGHT(TEXT(Y42,"0.#"),1)=".",FALSE,TRUE)</formula>
    </cfRule>
    <cfRule type="expression" dxfId="30" priority="32">
      <formula>IF(RIGHT(TEXT(Y42,"0.#"),1)=".",TRUE,FALSE)</formula>
    </cfRule>
  </conditionalFormatting>
  <conditionalFormatting sqref="AL46:AO46">
    <cfRule type="expression" dxfId="29" priority="27">
      <formula>IF(AND(AL46&gt;=0, RIGHT(TEXT(AL46,"0.#"),1)&lt;&gt;"."),TRUE,FALSE)</formula>
    </cfRule>
    <cfRule type="expression" dxfId="28" priority="28">
      <formula>IF(AND(AL46&gt;=0, RIGHT(TEXT(AL46,"0.#"),1)="."),TRUE,FALSE)</formula>
    </cfRule>
    <cfRule type="expression" dxfId="27" priority="29">
      <formula>IF(AND(AL46&lt;0, RIGHT(TEXT(AL46,"0.#"),1)&lt;&gt;"."),TRUE,FALSE)</formula>
    </cfRule>
    <cfRule type="expression" dxfId="26" priority="30">
      <formula>IF(AND(AL46&lt;0, RIGHT(TEXT(AL46,"0.#"),1)="."),TRUE,FALSE)</formula>
    </cfRule>
  </conditionalFormatting>
  <conditionalFormatting sqref="Y46">
    <cfRule type="expression" dxfId="25" priority="25">
      <formula>IF(RIGHT(TEXT(Y46,"0.#"),1)=".",FALSE,TRUE)</formula>
    </cfRule>
    <cfRule type="expression" dxfId="24" priority="26">
      <formula>IF(RIGHT(TEXT(Y46,"0.#"),1)=".",TRUE,FALSE)</formula>
    </cfRule>
  </conditionalFormatting>
  <conditionalFormatting sqref="AL50:AO50">
    <cfRule type="expression" dxfId="23" priority="21">
      <formula>IF(AND(AL50&gt;=0, RIGHT(TEXT(AL50,"0.#"),1)&lt;&gt;"."),TRUE,FALSE)</formula>
    </cfRule>
    <cfRule type="expression" dxfId="22" priority="22">
      <formula>IF(AND(AL50&gt;=0, RIGHT(TEXT(AL50,"0.#"),1)="."),TRUE,FALSE)</formula>
    </cfRule>
    <cfRule type="expression" dxfId="21" priority="23">
      <formula>IF(AND(AL50&lt;0, RIGHT(TEXT(AL50,"0.#"),1)&lt;&gt;"."),TRUE,FALSE)</formula>
    </cfRule>
    <cfRule type="expression" dxfId="20" priority="24">
      <formula>IF(AND(AL50&lt;0, RIGHT(TEXT(AL50,"0.#"),1)="."),TRUE,FALSE)</formula>
    </cfRule>
  </conditionalFormatting>
  <conditionalFormatting sqref="Y50">
    <cfRule type="expression" dxfId="19" priority="19">
      <formula>IF(RIGHT(TEXT(Y50,"0.#"),1)=".",FALSE,TRUE)</formula>
    </cfRule>
    <cfRule type="expression" dxfId="18" priority="20">
      <formula>IF(RIGHT(TEXT(Y50,"0.#"),1)=".",TRUE,FALSE)</formula>
    </cfRule>
  </conditionalFormatting>
  <conditionalFormatting sqref="AL54:AO54">
    <cfRule type="expression" dxfId="17" priority="15">
      <formula>IF(AND(AL54&gt;=0, RIGHT(TEXT(AL54,"0.#"),1)&lt;&gt;"."),TRUE,FALSE)</formula>
    </cfRule>
    <cfRule type="expression" dxfId="16" priority="16">
      <formula>IF(AND(AL54&gt;=0, RIGHT(TEXT(AL54,"0.#"),1)="."),TRUE,FALSE)</formula>
    </cfRule>
    <cfRule type="expression" dxfId="15" priority="17">
      <formula>IF(AND(AL54&lt;0, RIGHT(TEXT(AL54,"0.#"),1)&lt;&gt;"."),TRUE,FALSE)</formula>
    </cfRule>
    <cfRule type="expression" dxfId="14" priority="18">
      <formula>IF(AND(AL54&lt;0, RIGHT(TEXT(AL54,"0.#"),1)="."),TRUE,FALSE)</formula>
    </cfRule>
  </conditionalFormatting>
  <conditionalFormatting sqref="Y54">
    <cfRule type="expression" dxfId="13" priority="13">
      <formula>IF(RIGHT(TEXT(Y54,"0.#"),1)=".",FALSE,TRUE)</formula>
    </cfRule>
    <cfRule type="expression" dxfId="12" priority="14">
      <formula>IF(RIGHT(TEXT(Y54,"0.#"),1)=".",TRUE,FALSE)</formula>
    </cfRule>
  </conditionalFormatting>
  <conditionalFormatting sqref="AL58:AO58">
    <cfRule type="expression" dxfId="11" priority="9">
      <formula>IF(AND(AL58&gt;=0, RIGHT(TEXT(AL58,"0.#"),1)&lt;&gt;"."),TRUE,FALSE)</formula>
    </cfRule>
    <cfRule type="expression" dxfId="10" priority="10">
      <formula>IF(AND(AL58&gt;=0, RIGHT(TEXT(AL58,"0.#"),1)="."),TRUE,FALSE)</formula>
    </cfRule>
    <cfRule type="expression" dxfId="9" priority="11">
      <formula>IF(AND(AL58&lt;0, RIGHT(TEXT(AL58,"0.#"),1)&lt;&gt;"."),TRUE,FALSE)</formula>
    </cfRule>
    <cfRule type="expression" dxfId="8" priority="12">
      <formula>IF(AND(AL58&lt;0, RIGHT(TEXT(AL58,"0.#"),1)="."),TRUE,FALSE)</formula>
    </cfRule>
  </conditionalFormatting>
  <conditionalFormatting sqref="Y58">
    <cfRule type="expression" dxfId="7" priority="7">
      <formula>IF(RIGHT(TEXT(Y58,"0.#"),1)=".",FALSE,TRUE)</formula>
    </cfRule>
    <cfRule type="expression" dxfId="6" priority="8">
      <formula>IF(RIGHT(TEXT(Y58,"0.#"),1)=".",TRUE,FALSE)</formula>
    </cfRule>
  </conditionalFormatting>
  <conditionalFormatting sqref="AL62:AO62">
    <cfRule type="expression" dxfId="5" priority="3">
      <formula>IF(AND(AL62&gt;=0, RIGHT(TEXT(AL62,"0.#"),1)&lt;&gt;"."),TRUE,FALSE)</formula>
    </cfRule>
    <cfRule type="expression" dxfId="4" priority="4">
      <formula>IF(AND(AL62&gt;=0, RIGHT(TEXT(AL62,"0.#"),1)="."),TRUE,FALSE)</formula>
    </cfRule>
    <cfRule type="expression" dxfId="3" priority="5">
      <formula>IF(AND(AL62&lt;0, RIGHT(TEXT(AL62,"0.#"),1)&lt;&gt;"."),TRUE,FALSE)</formula>
    </cfRule>
    <cfRule type="expression" dxfId="2" priority="6">
      <formula>IF(AND(AL62&lt;0, RIGHT(TEXT(AL62,"0.#"),1)="."),TRUE,FALSE)</formula>
    </cfRule>
  </conditionalFormatting>
  <conditionalFormatting sqref="Y62">
    <cfRule type="expression" dxfId="1" priority="1">
      <formula>IF(RIGHT(TEXT(Y62,"0.#"),1)=".",FALSE,TRUE)</formula>
    </cfRule>
    <cfRule type="expression" dxfId="0" priority="2">
      <formula>IF(RIGHT(TEXT(Y62,"0.#"),1)=".",TRUE,FALSE)</formula>
    </cfRule>
  </conditionalFormatting>
  <dataValidations count="3">
    <dataValidation type="custom" imeMode="disabled" allowBlank="1" showInputMessage="1" showErrorMessage="1" sqref="AL9 AL30 AL34 AL13:AL18 AL38 AL42 AL46 AL50 AL54 AL58 AL62 AL26 AL22 AL4:AL5 Y4:AB5 Y9:AB9 Y13:AB18 Y22:AB22 Y26:AB26 Y30:AB30 Y34:AB34 Y38:AB38 Y42:AB42 Y46:AB46 Y50:AB50 Y54:AB54 Y58:AB58 Y62:AB62">
      <formula1>OR(ISNUMBER(Y4), Y4="-")</formula1>
    </dataValidation>
    <dataValidation type="custom" imeMode="disabled" allowBlank="1" showInputMessage="1" showErrorMessage="1" sqref="AH4:AK5 AH9:AK9 AH13:AK18 AH22:AK22 AH26:AK26 AH30:AK30 AH34:AK34 AH38:AK38 AH42:AK42 AH46:AK46 AH50:AK50 AH54:AK54 AH58:AK58 AH62:AK62">
      <formula1>OR(AND(MOD(IF(ISNUMBER(AH4), AH4, 0.5),1)=0, 0&lt;=AH4), AH4="-")</formula1>
    </dataValidation>
    <dataValidation type="custom" allowBlank="1" showInputMessage="1" showErrorMessage="1" errorTitle="法人番号チェック" error="法人番号は13桁の数字で入力してください。" sqref="J62:O62 J58:O58 J54:O54 J50:O50 J46:O46 J42:O42 J38:O38 J34:O34 J30:O30 J26:O26 J22:O22 J13:O18 J9:O9 J4:O5">
      <formula1>OR(J4="-",AND(LEN(J4)=13,IFERROR(SEARCH("-",J4),"")="",IFERROR(SEARCH(".",J4),"")="",ISNUMBER(J4)))</formula1>
    </dataValidation>
  </dataValidations>
  <pageMargins left="0.62992125984251968" right="0.16" top="0.59055118110236227" bottom="0.39370078740157483" header="0.51181102362204722" footer="0.51181102362204722"/>
  <pageSetup paperSize="9" scale="69" fitToHeight="4" orientation="portrait" r:id="rId1"/>
  <headerFooter differentFirst="1" alignWithMargins="0"/>
  <rowBreaks count="1" manualBreakCount="1">
    <brk id="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AC9:AG9 AC13:AG18 AC22:AG22 AC26:AG26 AC30:AG30 AC34:AG34 AC38:AG38 AC42:AG42 AC46:AG46 AC50:AG50 AC54:AG54 AC58:AG58 AC62:AG62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2022-12-01T09:41:38Z</dcterms:created>
  <dcterms:modified xsi:type="dcterms:W3CDTF">2022-12-01T09:53:33Z</dcterms:modified>
</cp:coreProperties>
</file>