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補正予算レビューシート!$A$2:$BH$146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Y146" i="13" l="1"/>
  <c r="AY145" i="13"/>
  <c r="AY141" i="13"/>
  <c r="AY137" i="13"/>
  <c r="AY139" i="13" s="1"/>
  <c r="AY133" i="13"/>
  <c r="AY135" i="13" s="1"/>
  <c r="AY129" i="13"/>
  <c r="AY131" i="13" s="1"/>
  <c r="AU122" i="13"/>
  <c r="Y122" i="13"/>
  <c r="AY117" i="13"/>
  <c r="AU116" i="13"/>
  <c r="Y116" i="13"/>
  <c r="AW90" i="13"/>
  <c r="AT90" i="13"/>
  <c r="AQ90" i="13"/>
  <c r="AL90" i="13"/>
  <c r="AI90" i="13"/>
  <c r="AF90" i="13"/>
  <c r="Z90" i="13"/>
  <c r="W90" i="13"/>
  <c r="T90" i="13"/>
  <c r="N90" i="13"/>
  <c r="AW89" i="13"/>
  <c r="AT89" i="13"/>
  <c r="AQ89" i="13"/>
  <c r="AL89" i="13"/>
  <c r="AI89" i="13"/>
  <c r="AF89" i="13"/>
  <c r="Z89" i="13"/>
  <c r="W89" i="13"/>
  <c r="T89" i="13"/>
  <c r="N89" i="13"/>
  <c r="K89" i="13"/>
  <c r="H89" i="13"/>
  <c r="AY40" i="13"/>
  <c r="AY49" i="13" s="1"/>
  <c r="AD19" i="13"/>
  <c r="AD21" i="13" s="1"/>
  <c r="W19" i="13"/>
  <c r="W21" i="13" s="1"/>
  <c r="P19" i="13"/>
  <c r="P21" i="13" s="1"/>
  <c r="AV2" i="13"/>
  <c r="AY138" i="13" l="1"/>
  <c r="AY132" i="13"/>
  <c r="AY130" i="13"/>
  <c r="AY140" i="13"/>
  <c r="AY44" i="13"/>
  <c r="AY48" i="13"/>
  <c r="AY120" i="13"/>
  <c r="AY118" i="13"/>
  <c r="AY121" i="13"/>
  <c r="AY122" i="13"/>
  <c r="AY144" i="13"/>
  <c r="AY142" i="13"/>
  <c r="AY42" i="13"/>
  <c r="AY46" i="13"/>
  <c r="AY41" i="13"/>
  <c r="AY43" i="13"/>
  <c r="AY45" i="13"/>
  <c r="AY47" i="13"/>
  <c r="AY119" i="13"/>
  <c r="AY136" i="13"/>
  <c r="AY134" i="13"/>
  <c r="AY143"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<sst xmlns="http://schemas.openxmlformats.org/spreadsheetml/2006/main" count="865" uniqueCount="653">
  <si>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</si>
  <si>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</si>
  <si>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</si>
  <si>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</si>
  <si>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</si>
  <si>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</si>
  <si>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</si>
  <si>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</si>
  <si>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</si>
  <si>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</si>
  <si>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</si>
  <si>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</si>
  <si>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</si>
  <si>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</si>
  <si>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</si>
  <si>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</si>
  <si>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</si>
  <si>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</si>
  <si>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</si>
  <si>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</si>
  <si>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</si>
  <si>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</si>
  <si>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</si>
  <si>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</si>
  <si>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</si>
  <si>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</si>
  <si>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</si>
  <si>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</si>
  <si>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</si>
  <si>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</si>
  <si>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</si>
  <si>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</si>
  <si>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</si>
  <si>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</si>
  <si>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</si>
  <si>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</si>
  <si>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</si>
  <si>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</si>
  <si>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</si>
  <si>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</si>
  <si>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</si>
  <si>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</si>
  <si>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</si>
  <si>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</si>
  <si>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</si>
  <si>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</si>
  <si>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</si>
  <si>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</si>
  <si>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</si>
  <si>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</si>
  <si>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</si>
  <si>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</si>
  <si>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</si>
  <si>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</si>
  <si>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</si>
  <si>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</si>
  <si>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</si>
  <si>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</si>
  <si>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</si>
  <si>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</si>
  <si>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</si>
  <si>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</si>
  <si>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</si>
  <si>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</si>
  <si>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</si>
  <si>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</si>
  <si>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</si>
  <si>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</si>
  <si>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</si>
  <si>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</si>
  <si>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</si>
  <si>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</si>
  <si>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</si>
  <si>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</si>
  <si>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</si>
  <si>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</si>
  <si>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</si>
  <si>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</si>
  <si>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</si>
  <si>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</si>
  <si>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</si>
  <si>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</si>
  <si>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</si>
  <si>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</si>
  <si>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</si>
  <si>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</si>
  <si>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</si>
  <si>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</si>
  <si>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</si>
  <si>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</si>
  <si>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</si>
  <si>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</si>
  <si>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</si>
  <si>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</si>
  <si>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</si>
  <si>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</si>
  <si>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</si>
  <si>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</si>
  <si>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</si>
  <si>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</si>
  <si>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</si>
  <si>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</si>
  <si>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</si>
  <si>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</si>
  <si>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</si>
  <si>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</si>
  <si>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</si>
  <si>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</si>
  <si>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</si>
  <si>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</si>
  <si>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</si>
  <si>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</si>
  <si>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</si>
  <si>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</si>
  <si>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</si>
  <si>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</si>
  <si>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</si>
  <si>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</si>
  <si>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</si>
  <si>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</si>
  <si>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</si>
  <si>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</si>
  <si>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</si>
  <si>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</si>
  <si>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</si>
  <si>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</si>
  <si>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</si>
  <si>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</si>
  <si>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</si>
  <si>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</si>
  <si>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</si>
  <si>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</si>
  <si>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</si>
  <si>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</si>
  <si>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</si>
  <si>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</si>
  <si>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</si>
  <si>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</si>
  <si>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</si>
  <si>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</si>
  <si>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</si>
  <si>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</si>
  <si>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</si>
  <si>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</si>
  <si>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</si>
  <si>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</si>
  <si>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</si>
  <si>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</si>
  <si>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</si>
  <si>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</si>
  <si>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</si>
  <si>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</si>
  <si>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</si>
  <si>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</si>
  <si>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</si>
  <si>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</si>
  <si>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</si>
  <si>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</si>
  <si>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</si>
  <si>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</si>
  <si>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</si>
  <si>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</si>
  <si>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</si>
  <si>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</si>
  <si>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</si>
  <si>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</si>
  <si>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</si>
  <si>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</si>
  <si>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</si>
  <si>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</si>
  <si>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</si>
  <si>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</si>
  <si>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</si>
  <si>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</si>
  <si>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</si>
  <si>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</si>
  <si>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</si>
  <si>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</si>
  <si>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</si>
  <si>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</si>
  <si>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</si>
  <si>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</si>
  <si>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</si>
  <si>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</si>
  <si>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</si>
  <si>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</si>
  <si>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</si>
  <si>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</si>
  <si>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</si>
  <si>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</si>
  <si>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</si>
  <si>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</si>
  <si>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</si>
  <si>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</si>
  <si>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</si>
  <si>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</si>
  <si>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</si>
  <si>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</si>
  <si>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</si>
  <si>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</si>
  <si>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</si>
  <si>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</si>
  <si>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</si>
  <si>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</si>
  <si>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</si>
  <si>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</si>
  <si>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</si>
  <si>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</si>
  <si>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</si>
  <si>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</si>
  <si>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</si>
  <si>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</si>
  <si>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</si>
  <si>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</si>
  <si>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</si>
  <si>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</si>
  <si>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</si>
  <si>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</si>
  <si>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</si>
  <si>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</si>
  <si>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</si>
  <si>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</si>
  <si>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</si>
  <si>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</si>
  <si>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</si>
  <si>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</si>
  <si>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</si>
  <si>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</si>
  <si>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</si>
  <si>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</si>
  <si>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</si>
  <si>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</si>
  <si>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</si>
  <si>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</si>
  <si>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</si>
  <si>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</si>
  <si>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</si>
  <si>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</si>
  <si>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</si>
  <si>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</si>
  <si>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</si>
  <si>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</si>
  <si>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</si>
  <si>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</si>
  <si>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</si>
  <si>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</si>
  <si>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</si>
  <si>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</si>
  <si>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</si>
  <si>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</si>
  <si>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</si>
  <si>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</si>
  <si>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</si>
  <si>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</si>
  <si>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</si>
  <si>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</si>
  <si>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</si>
  <si>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</si>
  <si>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</si>
  <si>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</si>
  <si>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</si>
  <si>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</si>
  <si>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</si>
  <si>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</si>
  <si>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</si>
  <si>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</si>
  <si>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</si>
  <si>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</si>
  <si>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</si>
  <si>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</si>
  <si>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</si>
  <si>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</si>
  <si>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</si>
  <si>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</si>
  <si>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</si>
  <si>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</si>
  <si>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</si>
  <si>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</si>
  <si>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</si>
  <si>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</si>
  <si>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</si>
  <si>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</si>
  <si>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</si>
  <si>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</si>
  <si>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</si>
  <si>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</si>
  <si>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</si>
  <si>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</si>
  <si>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</si>
  <si>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</si>
  <si>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</si>
  <si>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</si>
  <si>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</si>
  <si>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</si>
  <si>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</si>
  <si>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</si>
  <si>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</si>
  <si>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</si>
  <si>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</si>
  <si>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</si>
  <si>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</si>
  <si>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</si>
  <si>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</si>
  <si>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</si>
  <si>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</si>
  <si>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</si>
  <si>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</si>
  <si>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</si>
  <si>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</si>
  <si>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</si>
  <si>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</si>
  <si>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</si>
  <si>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</si>
  <si>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</si>
  <si>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</si>
  <si>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</si>
  <si>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</si>
  <si>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</si>
  <si>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</si>
  <si>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</si>
  <si>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</si>
  <si>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</si>
  <si>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</si>
  <si>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</si>
  <si>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</si>
  <si>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</si>
  <si>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</si>
  <si>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</si>
  <si>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</si>
  <si>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</si>
  <si>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</si>
  <si>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</si>
  <si>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</si>
  <si>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</si>
  <si>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</si>
  <si>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</si>
  <si>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</si>
  <si>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</si>
  <si>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</si>
  <si>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</si>
  <si>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</si>
  <si>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</si>
  <si>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</si>
  <si>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</si>
  <si>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</si>
  <si>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</si>
  <si>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</si>
  <si>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</si>
  <si>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</si>
  <si>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</si>
  <si>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</si>
  <si>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</si>
  <si>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</si>
  <si>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</si>
  <si>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</si>
  <si>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</si>
  <si>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</si>
  <si>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</si>
  <si>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</si>
  <si>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</si>
  <si>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</si>
  <si>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</si>
  <si>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</si>
  <si>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</si>
  <si>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</si>
  <si>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</si>
  <si>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</si>
  <si>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</si>
  <si>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</si>
  <si>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</si>
  <si>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</si>
  <si>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</si>
  <si>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</si>
  <si>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</si>
  <si>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</si>
  <si>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</si>
  <si>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</si>
  <si>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</si>
  <si>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</si>
  <si>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</si>
  <si>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</si>
  <si>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</si>
  <si>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</si>
  <si>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</si>
  <si>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</si>
  <si>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</si>
  <si>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</si>
  <si>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</si>
  <si>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</si>
  <si>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</si>
  <si>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</si>
  <si>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</si>
  <si>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</si>
  <si>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</si>
  <si>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</si>
  <si>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</si>
  <si>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</si>
  <si>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</si>
  <si>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</si>
  <si>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</si>
  <si>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</si>
  <si>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</si>
  <si>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</si>
  <si>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</si>
  <si>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</si>
  <si>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</si>
  <si>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</si>
  <si>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</si>
  <si>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</si>
  <si>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</si>
  <si>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</si>
  <si>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</si>
  <si>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</si>
  <si>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</si>
  <si>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</si>
  <si>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</si>
  <si>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</si>
  <si>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</si>
  <si>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</si>
  <si>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</si>
  <si>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</si>
  <si>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</si>
  <si>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</si>
  <si>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</si>
  <si>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</si>
  <si>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</si>
  <si>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</si>
  <si>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</si>
  <si>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</si>
  <si>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</si>
  <si>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</si>
  <si>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</si>
  <si>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</si>
  <si>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</si>
  <si>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</si>
  <si>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</si>
  <si>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</si>
  <si>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</si>
  <si>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</si>
  <si>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</si>
  <si>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</si>
  <si>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</si>
  <si>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</si>
  <si>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</si>
  <si>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</si>
  <si>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</si>
  <si>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</si>
  <si>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</si>
  <si>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</si>
  <si>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</si>
  <si>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</si>
  <si>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</si>
  <si>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</si>
  <si>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</si>
  <si>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</si>
  <si>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</si>
  <si>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</si>
  <si>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</si>
  <si>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</si>
  <si>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</si>
  <si>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</si>
  <si>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</si>
  <si>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</si>
  <si>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</si>
  <si>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</si>
  <si>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</si>
  <si>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</si>
  <si>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</si>
  <si>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</si>
  <si>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</si>
  <si>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</si>
  <si>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</si>
  <si>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</si>
  <si>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</si>
  <si>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</si>
  <si>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</si>
  <si>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</si>
  <si>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</si>
  <si>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</si>
  <si>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</si>
  <si>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</si>
  <si>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</si>
  <si>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</si>
  <si>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</si>
  <si>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</si>
  <si>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</si>
  <si>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</si>
  <si>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</si>
  <si>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</si>
  <si>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</si>
  <si>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</si>
  <si>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</si>
  <si>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</si>
  <si>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</si>
  <si>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</si>
  <si>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</si>
  <si>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</si>
  <si>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</si>
  <si>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</si>
  <si>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</si>
  <si>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</si>
  <si>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</si>
  <si>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</si>
  <si>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</si>
  <si>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</si>
  <si>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</si>
  <si>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</si>
  <si>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</si>
  <si>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</si>
  <si>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</si>
  <si>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</si>
  <si>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</si>
  <si>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</si>
  <si>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</si>
  <si>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</si>
  <si>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</si>
  <si>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</si>
  <si>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</si>
  <si>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</si>
  <si>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</si>
  <si>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</si>
  <si>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</si>
  <si>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</si>
  <si>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</si>
  <si>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</si>
  <si>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</si>
  <si>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</si>
  <si>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</si>
  <si>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</si>
  <si>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</si>
  <si>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</si>
  <si>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</si>
  <si>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</si>
  <si>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</si>
  <si>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</si>
  <si>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</si>
  <si>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</si>
  <si>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</si>
  <si>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</si>
  <si>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</si>
  <si>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</si>
  <si>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</si>
  <si>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</si>
  <si>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</si>
  <si>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</si>
  <si>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</si>
  <si>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</si>
  <si>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</si>
  <si>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</si>
  <si>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</si>
  <si>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</si>
  <si>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</si>
  <si>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</si>
  <si>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</si>
  <si>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</si>
  <si>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</si>
  <si>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</si>
  <si>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</si>
  <si>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</si>
  <si>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</si>
  <si>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</si>
  <si>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</si>
  <si>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</si>
  <si>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</si>
  <si>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</si>
  <si>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</si>
  <si>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</si>
  <si>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</si>
  <si>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</si>
  <si>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</si>
  <si>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科学技術政策におけるEBPM等推進事業</t>
    <phoneticPr fontId="5"/>
  </si>
  <si>
    <t>科学技術・イノベーション推進事務局</t>
    <phoneticPr fontId="5"/>
  </si>
  <si>
    <t>平成26年度</t>
    <rPh sb="0" eb="2">
      <t>ヘイセイ</t>
    </rPh>
    <rPh sb="4" eb="5">
      <t>ネン</t>
    </rPh>
    <rPh sb="5" eb="6">
      <t>ド</t>
    </rPh>
    <phoneticPr fontId="5"/>
  </si>
  <si>
    <t>終了予定なし</t>
    <rPh sb="0" eb="2">
      <t>シュウリョウ</t>
    </rPh>
    <rPh sb="2" eb="4">
      <t>ヨテイ</t>
    </rPh>
    <phoneticPr fontId="5"/>
  </si>
  <si>
    <t>参事官（統合戦略担当）</t>
    <phoneticPr fontId="5"/>
  </si>
  <si>
    <t>白井 俊行</t>
    <phoneticPr fontId="5"/>
  </si>
  <si>
    <t>○</t>
  </si>
  <si>
    <t>内閣府設置法（平11法89）第４条、第40条の４</t>
    <phoneticPr fontId="5"/>
  </si>
  <si>
    <t>第６期科学技術・イノベーション基本計画（令和3年3月26日閣議決定）
統合イノベーション戦略2022（令和4年6月3日閣議決定）</t>
    <phoneticPr fontId="5"/>
  </si>
  <si>
    <t>効果的な科学技術・イノベーション政策の立案のため、エビデンスの収集・調査分析等を実施することにより、客観的根拠に基づく政策立案（EBPM（Evidence-based Policy Making））及び国立大学・研究開発法人等の法人運営（EBMgt（Evidence-based Management））を推進する。</t>
    <phoneticPr fontId="5"/>
  </si>
  <si>
    <t>科学技術分野における多様な観点からの分析を可能とするプラットフォームである、エビデンスシステム（e-CSTI）に必要となる「研究」「教育」「資金獲得」に関するデータの収集・整理・分析を行う。具体的には、以下５つの機能を実現するための調査を実施する。
1.科学技術関係予算の見える化
2.国立大学・研究開発法人等の研究力の見える化
3.大学・研究開発法人等の外部資金・寄付金獲得の見える化
4.人材育成に係る産業界ニーズの見える化
5.地域における大学等の目指すべきビジョンの見える化</t>
    <phoneticPr fontId="5"/>
  </si>
  <si>
    <t>科学技術基礎調査等委託費</t>
  </si>
  <si>
    <t>関係府省や国立大学・研究開発法人等に対して、分析機能を共有するプラットフォームとして内閣府が運用しているエビデンスシステム（e-CSTI）に必要なデータの収集・整理・分析にかかる委託調査等を実施する。</t>
    <phoneticPr fontId="5"/>
  </si>
  <si>
    <t>本件は科学技術分野に関するデータを収集、分析した結果を関係府省や国立大学・研究開発法人等に提供する事業である。関係機関においてエビデンスシステム（e-CSTI）を活用し、政策立案・法人運営を行うことが成果となるが、この件数を予見することは困難であり、事前に定量的な目標を設定することができない。</t>
    <rPh sb="0" eb="2">
      <t>ホンケン</t>
    </rPh>
    <rPh sb="10" eb="11">
      <t>カン</t>
    </rPh>
    <rPh sb="17" eb="19">
      <t>シュウシュウ</t>
    </rPh>
    <rPh sb="24" eb="26">
      <t>ケッカ</t>
    </rPh>
    <rPh sb="45" eb="47">
      <t>テイキョウ</t>
    </rPh>
    <rPh sb="55" eb="57">
      <t>カンケイ</t>
    </rPh>
    <rPh sb="57" eb="59">
      <t>キカン</t>
    </rPh>
    <rPh sb="81" eb="83">
      <t>カツヨウ</t>
    </rPh>
    <rPh sb="95" eb="96">
      <t>オコナ</t>
    </rPh>
    <rPh sb="100" eb="102">
      <t>セイカ</t>
    </rPh>
    <rPh sb="109" eb="111">
      <t>ケンスウ</t>
    </rPh>
    <rPh sb="112" eb="114">
      <t>ヨケン</t>
    </rPh>
    <rPh sb="119" eb="121">
      <t>コンナン</t>
    </rPh>
    <rPh sb="125" eb="127">
      <t>ジゼン</t>
    </rPh>
    <phoneticPr fontId="5"/>
  </si>
  <si>
    <t>エビデンスシステム（e-CSTI）分析内容の政策議論の場での活用回数を令和2年度実績である年7回以上とする</t>
    <rPh sb="35" eb="37">
      <t>レイワ</t>
    </rPh>
    <rPh sb="38" eb="40">
      <t>ネンド</t>
    </rPh>
    <rPh sb="40" eb="42">
      <t>ジッセキ</t>
    </rPh>
    <rPh sb="45" eb="46">
      <t>ネン</t>
    </rPh>
    <rPh sb="47" eb="48">
      <t>カイ</t>
    </rPh>
    <rPh sb="48" eb="50">
      <t>イジョウ</t>
    </rPh>
    <phoneticPr fontId="5"/>
  </si>
  <si>
    <t>エビデンスシステム（e-CSTI）分析内容の政策議論の場での活用回数</t>
    <phoneticPr fontId="5"/>
  </si>
  <si>
    <t>２．イノベーションによる歳出効率化等</t>
    <phoneticPr fontId="5"/>
  </si>
  <si>
    <t>https://www5.cao.go.jp/keizai-shimon/kaigi/special/reform/report_211223_2.pdf</t>
    <phoneticPr fontId="5"/>
  </si>
  <si>
    <t>P100
10a.エビデンスシステム（e-CSTI）を継続的に機能拡充することで、効果的な科学技術・イノベーション政策の立案を推進。</t>
    <phoneticPr fontId="5"/>
  </si>
  <si>
    <t>文教・科学技術</t>
  </si>
  <si>
    <t>・エビデンスシステム（e-CSTI）一般公開サイト
https://e-csti.go.jp/</t>
    <phoneticPr fontId="5"/>
  </si>
  <si>
    <t>新26-0012</t>
  </si>
  <si>
    <t>新26-0013</t>
  </si>
  <si>
    <t>0146</t>
  </si>
  <si>
    <t>0139</t>
  </si>
  <si>
    <t>0145</t>
  </si>
  <si>
    <t>0152</t>
  </si>
  <si>
    <t>関係府省や国立大学・研究開発法人等がEBPM及びEBMgtを実施するために必要な情報を提供する</t>
    <rPh sb="30" eb="32">
      <t>ジッシ</t>
    </rPh>
    <rPh sb="37" eb="39">
      <t>ヒツヨウ</t>
    </rPh>
    <rPh sb="40" eb="42">
      <t>ジョウホウ</t>
    </rPh>
    <rPh sb="43" eb="45">
      <t>テイキョウ</t>
    </rPh>
    <phoneticPr fontId="5"/>
  </si>
  <si>
    <t>EBPM・EBMgtに資する委託調査の実施件数</t>
    <rPh sb="11" eb="12">
      <t>シ</t>
    </rPh>
    <phoneticPr fontId="5"/>
  </si>
  <si>
    <t>件</t>
    <rPh sb="0" eb="1">
      <t>ケン</t>
    </rPh>
    <phoneticPr fontId="5"/>
  </si>
  <si>
    <t>件</t>
    <rPh sb="0" eb="1">
      <t>ケン</t>
    </rPh>
    <phoneticPr fontId="5"/>
  </si>
  <si>
    <t>委託調査経費／実施件数　　　　　　　　　　　　　　　　</t>
    <phoneticPr fontId="5"/>
  </si>
  <si>
    <t>百万円</t>
  </si>
  <si>
    <t>委託調査経費 /件</t>
  </si>
  <si>
    <t>154.4百万/6件</t>
  </si>
  <si>
    <t>160.6百万/6件</t>
  </si>
  <si>
    <t>191.8百万/4件</t>
    <phoneticPr fontId="5"/>
  </si>
  <si>
    <t>195.8百万/4件</t>
    <phoneticPr fontId="5"/>
  </si>
  <si>
    <t>-</t>
  </si>
  <si>
    <t>-</t>
    <phoneticPr fontId="5"/>
  </si>
  <si>
    <t>・本予算を用いて調査を実施し、その結果が毎年度の政策立案等に活用されることを定性的な成果目標とする。
・調査結果について、第６期科学技術・イノベーション基本計画及び統合イノベーション戦略の現状データとして活用されているとともに、研究設備・機器の共用推進に向けたガイドラインの策定等に活用されている。</t>
    <phoneticPr fontId="5"/>
  </si>
  <si>
    <t>件</t>
    <rPh sb="0" eb="1">
      <t>ケン</t>
    </rPh>
    <phoneticPr fontId="5"/>
  </si>
  <si>
    <t>科学技術は我が国の豊かさ及び人々の安全な暮らしの実現に幅広く必要なものであり、成長戦略等で国家戦略の根幹に位置づけられている。また、第６期科学技術・イノベーション基本計画では、科学技術・イノベーション行政において客観的な証拠に基づく政策立案を徹底することとなっており、本件はこのための基本的な調査を実施するものである。したがって、当該事業は、国民や社会のニーズを的確に反映しており、今後とも国民や社会のニーズを的確に反映するように努めたい。</t>
    <rPh sb="39" eb="41">
      <t>セイチョウ</t>
    </rPh>
    <rPh sb="41" eb="43">
      <t>センリャク</t>
    </rPh>
    <rPh sb="43" eb="44">
      <t>トウ</t>
    </rPh>
    <rPh sb="88" eb="90">
      <t>カガク</t>
    </rPh>
    <rPh sb="90" eb="92">
      <t>ギジュツ</t>
    </rPh>
    <rPh sb="100" eb="102">
      <t>ギョウセイ</t>
    </rPh>
    <rPh sb="106" eb="108">
      <t>キャッカン</t>
    </rPh>
    <rPh sb="108" eb="109">
      <t>テキ</t>
    </rPh>
    <rPh sb="110" eb="112">
      <t>ショウコ</t>
    </rPh>
    <rPh sb="113" eb="114">
      <t>モト</t>
    </rPh>
    <rPh sb="116" eb="118">
      <t>セイサク</t>
    </rPh>
    <rPh sb="118" eb="120">
      <t>リツアン</t>
    </rPh>
    <rPh sb="121" eb="123">
      <t>テッテイ</t>
    </rPh>
    <phoneticPr fontId="5"/>
  </si>
  <si>
    <t>我が国全体の科学技術・イノベーション政策の企画立案、推進に必要な調査を実施するものであり、国費をもって優先的に実施すべき事業である。</t>
    <rPh sb="21" eb="23">
      <t>キカク</t>
    </rPh>
    <rPh sb="23" eb="25">
      <t>リツアン</t>
    </rPh>
    <phoneticPr fontId="5"/>
  </si>
  <si>
    <t>効果的な科学技術・イノベーション政策の企画立案、推進にあたっては、客観的なデータに基づいて検討することが重要である。政策目的の達成手段として、必要かつ適切な事業であり、優先度は高い。</t>
    <rPh sb="0" eb="3">
      <t>コウカテキ</t>
    </rPh>
    <rPh sb="19" eb="21">
      <t>キカク</t>
    </rPh>
    <rPh sb="21" eb="23">
      <t>リツアン</t>
    </rPh>
    <rPh sb="45" eb="47">
      <t>ケントウ</t>
    </rPh>
    <rPh sb="52" eb="54">
      <t>ジュウヨウ</t>
    </rPh>
    <phoneticPr fontId="5"/>
  </si>
  <si>
    <t>・全体として一般競争入札を積極的に行うことにより競争性の確保を行っており、前年度の応札が一社であった継続案件については、複数の業者から見積書を徴取している。
・業務を実施している業者が一社のみであり、随意契約となったものがある。今後も競争性のない随意契約による場合には、真にやむを得ない場合などに限ることとしたい。</t>
    <phoneticPr fontId="5"/>
  </si>
  <si>
    <t>有</t>
  </si>
  <si>
    <t>‐</t>
  </si>
  <si>
    <t>一般競争入札により、コスト等の水準を確保しており、引き続き適切なコスト水準を維持したい。</t>
    <phoneticPr fontId="5"/>
  </si>
  <si>
    <t>政策課題において重要な最小限の項目を調査しており、今後とも調査項目を精査し、真に必要なものに限定して実施したい。</t>
    <rPh sb="0" eb="2">
      <t>セイサク</t>
    </rPh>
    <rPh sb="8" eb="10">
      <t>ジュウヨウ</t>
    </rPh>
    <phoneticPr fontId="5"/>
  </si>
  <si>
    <t>適宜進捗を管理するなど、効率化を図っているが、引き続きコスト削減等に向けた工夫を行いたい。</t>
    <phoneticPr fontId="5"/>
  </si>
  <si>
    <t>統合イノベーション戦略の策定等に利用されており、見合ったものとなっている。</t>
    <phoneticPr fontId="5"/>
  </si>
  <si>
    <t>大学、大学共同利用機関法人、研究開発法人等の活動状況を把握するためのデータ及び分析結果等をエビデンスシステム（e-CSTI）で共有しており、見合ったものとなっている。</t>
    <phoneticPr fontId="5"/>
  </si>
  <si>
    <t>エビデンスシステム（e-CSTI）を通じて調査結果を関係機関に共有するとともに、公開可能部分については一般公開サイトにおいて公開している。また、関係府省において政策検討や現状把握に活用されている。</t>
    <rPh sb="80" eb="82">
      <t>セイサク</t>
    </rPh>
    <rPh sb="82" eb="84">
      <t>ケントウ</t>
    </rPh>
    <rPh sb="85" eb="87">
      <t>ゲンジョウ</t>
    </rPh>
    <rPh sb="87" eb="89">
      <t>ハアク</t>
    </rPh>
    <phoneticPr fontId="5"/>
  </si>
  <si>
    <t>人件費</t>
    <rPh sb="0" eb="3">
      <t>ジンケンヒ</t>
    </rPh>
    <phoneticPr fontId="5"/>
  </si>
  <si>
    <t>エビデンスデータベースの高度可視化手法の調査</t>
    <phoneticPr fontId="5"/>
  </si>
  <si>
    <t>その他の経費</t>
    <rPh sb="2" eb="3">
      <t>タ</t>
    </rPh>
    <rPh sb="4" eb="6">
      <t>ケイヒ</t>
    </rPh>
    <phoneticPr fontId="5"/>
  </si>
  <si>
    <t>e-CSTI補助業務にかかる謝金等</t>
    <rPh sb="6" eb="8">
      <t>ホジョ</t>
    </rPh>
    <rPh sb="8" eb="10">
      <t>ギョウム</t>
    </rPh>
    <rPh sb="14" eb="16">
      <t>シャキン</t>
    </rPh>
    <rPh sb="16" eb="17">
      <t>トウ</t>
    </rPh>
    <phoneticPr fontId="5"/>
  </si>
  <si>
    <t>一般管理費</t>
    <rPh sb="0" eb="2">
      <t>イッパン</t>
    </rPh>
    <rPh sb="2" eb="5">
      <t>カンリヒ</t>
    </rPh>
    <phoneticPr fontId="5"/>
  </si>
  <si>
    <t>上記の管理</t>
    <phoneticPr fontId="5"/>
  </si>
  <si>
    <t>国立大学・研究開発法人等の研究力の見える化に係るＡＩを活用した研究力分析高度化の調査</t>
    <phoneticPr fontId="5"/>
  </si>
  <si>
    <t>消耗品費</t>
    <rPh sb="0" eb="3">
      <t>ショウモウヒン</t>
    </rPh>
    <rPh sb="3" eb="4">
      <t>ヒ</t>
    </rPh>
    <phoneticPr fontId="5"/>
  </si>
  <si>
    <t>A.国立大学法人　政策研究大学院大学</t>
    <phoneticPr fontId="5"/>
  </si>
  <si>
    <t>B.株式会社ＡＢＥＪＡ</t>
    <phoneticPr fontId="5"/>
  </si>
  <si>
    <t>大学・研究開発法人等の外部資金・寄附金獲得の見える化に関する調査</t>
    <phoneticPr fontId="5"/>
  </si>
  <si>
    <t>産業界と教育機関の人材の質的・量的需給マッチング状況調査</t>
    <phoneticPr fontId="5"/>
  </si>
  <si>
    <t>調査先機関との連絡業務等</t>
    <phoneticPr fontId="5"/>
  </si>
  <si>
    <t>アンケート実施等</t>
    <rPh sb="5" eb="7">
      <t>ジッシ</t>
    </rPh>
    <rPh sb="7" eb="8">
      <t>トウ</t>
    </rPh>
    <phoneticPr fontId="5"/>
  </si>
  <si>
    <t>C.（株）野村総合研究所</t>
    <phoneticPr fontId="5"/>
  </si>
  <si>
    <t>D.株式会社高等教育総合研究所</t>
    <phoneticPr fontId="5"/>
  </si>
  <si>
    <t>国立大学法人　政策研究大学院大学</t>
    <phoneticPr fontId="5"/>
  </si>
  <si>
    <t>落札率については、予定価格が推測されるため非公表。</t>
    <rPh sb="0" eb="2">
      <t>ラクサツ</t>
    </rPh>
    <rPh sb="2" eb="3">
      <t>リツ</t>
    </rPh>
    <rPh sb="9" eb="11">
      <t>ヨテイ</t>
    </rPh>
    <rPh sb="11" eb="13">
      <t>カカク</t>
    </rPh>
    <rPh sb="14" eb="16">
      <t>スイソク</t>
    </rPh>
    <rPh sb="21" eb="24">
      <t>ヒコウヒョウ</t>
    </rPh>
    <phoneticPr fontId="5"/>
  </si>
  <si>
    <t>株式会社ＡＢＥＪＡ</t>
    <phoneticPr fontId="5"/>
  </si>
  <si>
    <t>落札率については、予定価格が推測されるため非公表。</t>
    <phoneticPr fontId="5"/>
  </si>
  <si>
    <t>（株）野村総合研究所</t>
    <phoneticPr fontId="5"/>
  </si>
  <si>
    <t>大学・研究開発法人等の外部資金・寄付金獲得の見える化に関する調査</t>
    <phoneticPr fontId="5"/>
  </si>
  <si>
    <t>株式会社高等教育総合研究所</t>
    <phoneticPr fontId="5"/>
  </si>
  <si>
    <t>独立行政法人　国立印刷局</t>
    <phoneticPr fontId="5"/>
  </si>
  <si>
    <t>官報公告等掲載料</t>
    <phoneticPr fontId="5"/>
  </si>
  <si>
    <t>Biomed Central Limited</t>
    <phoneticPr fontId="5"/>
  </si>
  <si>
    <t>論文掲載料</t>
    <rPh sb="0" eb="2">
      <t>ロンブン</t>
    </rPh>
    <rPh sb="2" eb="5">
      <t>ケイサイリョウ</t>
    </rPh>
    <phoneticPr fontId="5"/>
  </si>
  <si>
    <t>ソフトバンク（株）</t>
    <phoneticPr fontId="5"/>
  </si>
  <si>
    <t>備品購入、データ回線端末通信料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</si>
</sst>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
      <sz val="11"/>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9"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4"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9" fillId="0" borderId="80"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31" fillId="0" borderId="23" xfId="0" applyFont="1" applyBorder="1" applyAlignment="1" applyProtection="1">
      <alignment horizontal="left" vertical="center" wrapText="1" shrinkToFit="1"/>
      <protection locked="0"/>
    </xf>
    <xf numFmtId="0" fontId="31" fillId="0" borderId="24" xfId="0" applyFont="1" applyBorder="1" applyAlignment="1" applyProtection="1">
      <alignment horizontal="left" vertical="center" wrapText="1" shrinkToFit="1"/>
      <protection locked="0"/>
    </xf>
    <xf numFmtId="0" fontId="31" fillId="0" borderId="25" xfId="0" applyFont="1" applyBorder="1" applyAlignment="1" applyProtection="1">
      <alignment horizontal="left" vertical="center" wrapText="1" shrinkToFit="1"/>
      <protection locked="0"/>
    </xf>
    <xf numFmtId="0" fontId="33" fillId="0" borderId="23" xfId="2" applyFont="1" applyFill="1" applyBorder="1" applyAlignment="1" applyProtection="1">
      <alignment horizontal="left" vertical="center" wrapText="1" shrinkToFit="1"/>
      <protection locked="0"/>
    </xf>
    <xf numFmtId="0" fontId="33" fillId="0" borderId="24" xfId="2" applyFont="1" applyFill="1" applyBorder="1" applyAlignment="1" applyProtection="1">
      <alignment horizontal="left" vertical="center" wrapText="1" shrinkToFit="1"/>
      <protection locked="0"/>
    </xf>
    <xf numFmtId="0" fontId="33" fillId="0" borderId="33"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28" xfId="0" applyNumberFormat="1" applyFont="1" applyFill="1" applyBorder="1" applyAlignment="1" applyProtection="1">
      <alignment horizontal="center" vertical="center"/>
      <protection locked="0"/>
    </xf>
    <xf numFmtId="177" fontId="0" fillId="0" borderId="129"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2"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177" fontId="0" fillId="5" borderId="116" xfId="0" applyNumberFormat="1" applyFont="1" applyFill="1" applyBorder="1" applyAlignment="1">
      <alignment horizontal="center" vertical="center"/>
    </xf>
    <xf numFmtId="177" fontId="0" fillId="5" borderId="117" xfId="0" applyNumberFormat="1" applyFont="1" applyFill="1" applyBorder="1" applyAlignment="1">
      <alignment horizontal="center" vertical="center"/>
    </xf>
    <xf numFmtId="177" fontId="0" fillId="5" borderId="132"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31"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177" fontId="0" fillId="5" borderId="96"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0" fontId="27" fillId="2" borderId="82"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2" fillId="2" borderId="82"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0" fontId="0" fillId="0" borderId="6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06"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2"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5" xfId="3" applyFont="1" applyFill="1" applyBorder="1" applyAlignment="1" applyProtection="1">
      <alignment horizontal="center" vertical="center" wrapText="1"/>
    </xf>
    <xf numFmtId="0" fontId="0" fillId="0" borderId="76"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2" borderId="102" xfId="0" applyFont="1" applyFill="1" applyBorder="1" applyAlignment="1">
      <alignment horizontal="center" vertical="center"/>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31" fillId="0" borderId="10" xfId="0" applyNumberFormat="1" applyFont="1" applyFill="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0"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0"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03"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2" borderId="107" xfId="0" applyFont="1" applyFill="1" applyBorder="1" applyAlignment="1">
      <alignment horizontal="center" vertical="center"/>
    </xf>
    <xf numFmtId="0" fontId="0" fillId="2" borderId="58" xfId="0" applyFont="1" applyFill="1" applyBorder="1" applyAlignment="1">
      <alignment horizontal="center" vertical="center"/>
    </xf>
    <xf numFmtId="0" fontId="0" fillId="2" borderId="102"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99"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19"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57"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0" xfId="0" applyFont="1" applyFill="1" applyBorder="1" applyAlignment="1">
      <alignment horizontal="center" vertical="center"/>
    </xf>
    <xf numFmtId="0" fontId="13" fillId="6" borderId="43"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9" fillId="6" borderId="43"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1"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3" fillId="6" borderId="39" xfId="0" applyFont="1" applyFill="1" applyBorder="1" applyAlignment="1">
      <alignment horizontal="center" vertical="center" wrapText="1"/>
    </xf>
    <xf numFmtId="0" fontId="0" fillId="6" borderId="66"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5" borderId="6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1"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37" xfId="0" applyFont="1" applyBorder="1" applyAlignment="1">
      <alignment horizontal="center" vertical="center"/>
    </xf>
    <xf numFmtId="0" fontId="0" fillId="6" borderId="10" xfId="0" applyFont="1" applyFill="1" applyBorder="1" applyAlignment="1">
      <alignment horizontal="center" vertical="center"/>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58" xfId="0" applyFont="1" applyFill="1" applyBorder="1" applyAlignment="1">
      <alignment horizontal="center" vertical="center" textRotation="255" wrapText="1"/>
    </xf>
    <xf numFmtId="0" fontId="15" fillId="6" borderId="81" xfId="0" applyFont="1" applyFill="1" applyBorder="1" applyAlignment="1">
      <alignment horizontal="center" vertical="center" textRotation="255"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33"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5" fillId="6" borderId="73" xfId="0" applyFont="1" applyFill="1" applyBorder="1" applyAlignment="1">
      <alignment horizontal="center" vertical="center" textRotation="255" wrapText="1"/>
    </xf>
    <xf numFmtId="0" fontId="15" fillId="6" borderId="11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4" xfId="0" applyFont="1" applyFill="1" applyBorder="1" applyAlignment="1">
      <alignment horizontal="center" vertical="center" textRotation="255" wrapText="1"/>
    </xf>
    <xf numFmtId="0" fontId="13" fillId="6" borderId="78" xfId="0" applyFont="1" applyFill="1" applyBorder="1" applyAlignment="1">
      <alignment horizontal="center" vertical="center" wrapText="1"/>
    </xf>
    <xf numFmtId="0" fontId="13" fillId="6" borderId="115"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04" xfId="0" applyFont="1" applyFill="1" applyBorder="1" applyAlignment="1">
      <alignment vertical="center" wrapText="1"/>
    </xf>
    <xf numFmtId="0" fontId="0" fillId="5" borderId="93" xfId="0" applyFont="1" applyFill="1" applyBorder="1" applyAlignment="1">
      <alignment vertical="center" wrapText="1"/>
    </xf>
    <xf numFmtId="0" fontId="0" fillId="5" borderId="106" xfId="0" applyFont="1" applyFill="1" applyBorder="1" applyAlignment="1">
      <alignment vertical="center" wrapText="1"/>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40"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2" xfId="0" applyFont="1" applyBorder="1" applyAlignment="1">
      <alignment horizontal="center" vertical="center"/>
    </xf>
    <xf numFmtId="0" fontId="0" fillId="0" borderId="91"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14" xfId="0" applyFont="1" applyFill="1" applyBorder="1" applyAlignment="1">
      <alignment vertical="center"/>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22" fillId="0" borderId="122" xfId="0"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179" fontId="22" fillId="0" borderId="122"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1" xfId="0" applyFont="1" applyFill="1" applyBorder="1" applyAlignment="1" applyProtection="1">
      <alignment horizontal="center" vertical="center"/>
      <protection locked="0"/>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25" xfId="0" applyFont="1" applyFill="1" applyBorder="1" applyAlignment="1">
      <alignment horizontal="center" vertical="center" wrapText="1"/>
    </xf>
    <xf numFmtId="0" fontId="20" fillId="5" borderId="126" xfId="0" applyFont="1" applyFill="1" applyBorder="1" applyAlignment="1">
      <alignment horizontal="center" vertical="center" wrapText="1"/>
    </xf>
    <xf numFmtId="0" fontId="20" fillId="5" borderId="127"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120"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84" xfId="0" applyFont="1" applyFill="1" applyBorder="1" applyAlignment="1" applyProtection="1">
      <alignment horizontal="center" vertical="center"/>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13"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6" borderId="31" xfId="0" applyFont="1" applyFill="1" applyBorder="1" applyAlignment="1">
      <alignment horizontal="center" vertical="center"/>
    </xf>
    <xf numFmtId="179" fontId="22" fillId="0" borderId="24"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00" xfId="0" applyNumberFormat="1" applyFont="1" applyFill="1" applyBorder="1" applyAlignment="1" applyProtection="1">
      <alignment horizontal="right" vertical="center"/>
      <protection locked="0"/>
    </xf>
    <xf numFmtId="0" fontId="31" fillId="0" borderId="65" xfId="0" applyFont="1" applyBorder="1" applyAlignment="1" applyProtection="1">
      <alignment horizontal="left" vertical="center" wrapText="1"/>
      <protection locked="0"/>
    </xf>
    <xf numFmtId="0" fontId="31" fillId="0" borderId="13" xfId="0"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177" fontId="0" fillId="0" borderId="29" xfId="0" applyNumberFormat="1" applyFont="1" applyFill="1" applyBorder="1" applyAlignment="1" applyProtection="1">
      <alignment horizontal="right" vertical="center"/>
      <protection locked="0"/>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9" fillId="0" borderId="76"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11" fillId="0" borderId="57" xfId="0" applyFont="1" applyBorder="1" applyAlignment="1">
      <alignment horizontal="center" vertical="center"/>
    </xf>
    <xf numFmtId="0" fontId="31" fillId="0" borderId="72" xfId="0" applyFont="1" applyBorder="1" applyAlignment="1" applyProtection="1">
      <alignment horizontal="left" vertical="center" wrapText="1"/>
      <protection locked="0"/>
    </xf>
    <xf numFmtId="0" fontId="31" fillId="0" borderId="64" xfId="0" applyFont="1" applyBorder="1" applyAlignment="1" applyProtection="1">
      <alignment horizontal="left" vertical="center" wrapText="1"/>
      <protection locked="0"/>
    </xf>
    <xf numFmtId="0" fontId="31" fillId="0" borderId="84"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6" borderId="10" xfId="0" applyFill="1" applyBorder="1" applyAlignment="1">
      <alignment horizontal="center" vertical="center" wrapText="1"/>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31" fillId="0" borderId="23" xfId="0" applyNumberFormat="1" applyFont="1" applyFill="1" applyBorder="1" applyAlignment="1" applyProtection="1">
      <alignment horizontal="right" vertical="center" wrapText="1"/>
      <protection locked="0"/>
    </xf>
    <xf numFmtId="177" fontId="31" fillId="0" borderId="24" xfId="0" applyNumberFormat="1" applyFont="1" applyFill="1" applyBorder="1" applyAlignment="1" applyProtection="1">
      <alignment horizontal="right" vertical="center" wrapText="1"/>
      <protection locked="0"/>
    </xf>
    <xf numFmtId="177" fontId="31" fillId="0" borderId="25" xfId="0" applyNumberFormat="1" applyFont="1" applyFill="1" applyBorder="1" applyAlignment="1" applyProtection="1">
      <alignment horizontal="right" vertical="center" wrapText="1"/>
      <protection locked="0"/>
    </xf>
    <xf numFmtId="0" fontId="31" fillId="5" borderId="23" xfId="0" applyFont="1" applyFill="1" applyBorder="1" applyAlignment="1" applyProtection="1">
      <alignment horizontal="left" vertical="center" wrapText="1"/>
      <protection locked="0"/>
    </xf>
    <xf numFmtId="0" fontId="31" fillId="5" borderId="24" xfId="0" applyFont="1" applyFill="1" applyBorder="1" applyAlignment="1" applyProtection="1">
      <alignment horizontal="left" vertical="center" wrapText="1"/>
      <protection locked="0"/>
    </xf>
    <xf numFmtId="0" fontId="31" fillId="5" borderId="25" xfId="0"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04">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192645</xdr:colOff>
      <xdr:row>93</xdr:row>
      <xdr:rowOff>0</xdr:rowOff>
    </xdr:from>
    <xdr:to>
      <xdr:col>28</xdr:col>
      <xdr:colOff>51592</xdr:colOff>
      <xdr:row>94</xdr:row>
      <xdr:rowOff>22103</xdr:rowOff>
    </xdr:to>
    <xdr:sp macro="" textlink="">
      <xdr:nvSpPr>
        <xdr:cNvPr id="9" name="AutoShape 18"/>
        <xdr:cNvSpPr>
          <a:spLocks noChangeArrowheads="1"/>
        </xdr:cNvSpPr>
      </xdr:nvSpPr>
      <xdr:spPr bwMode="auto">
        <a:xfrm>
          <a:off x="2021445" y="40957500"/>
          <a:ext cx="3719747" cy="37770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科学技術・イノベーション推進事務局</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192.5</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8</xdr:col>
      <xdr:colOff>0</xdr:colOff>
      <xdr:row>93</xdr:row>
      <xdr:rowOff>330967</xdr:rowOff>
    </xdr:from>
    <xdr:to>
      <xdr:col>29</xdr:col>
      <xdr:colOff>186128</xdr:colOff>
      <xdr:row>97</xdr:row>
      <xdr:rowOff>161796</xdr:rowOff>
    </xdr:to>
    <xdr:sp macro="" textlink="">
      <xdr:nvSpPr>
        <xdr:cNvPr id="10" name="AutoShape 4"/>
        <xdr:cNvSpPr>
          <a:spLocks noChangeArrowheads="1"/>
        </xdr:cNvSpPr>
      </xdr:nvSpPr>
      <xdr:spPr bwMode="auto">
        <a:xfrm>
          <a:off x="1625600" y="41288467"/>
          <a:ext cx="4453328" cy="125322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11</xdr:col>
      <xdr:colOff>159452</xdr:colOff>
      <xdr:row>99</xdr:row>
      <xdr:rowOff>78148</xdr:rowOff>
    </xdr:from>
    <xdr:ext cx="2159566" cy="275717"/>
    <xdr:sp macro="" textlink="">
      <xdr:nvSpPr>
        <xdr:cNvPr id="11" name="テキスト ボックス 10"/>
        <xdr:cNvSpPr txBox="1"/>
      </xdr:nvSpPr>
      <xdr:spPr>
        <a:xfrm>
          <a:off x="2394652" y="43169248"/>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a:t>
          </a:r>
          <a:r>
            <a:rPr lang="ja-JP" altLang="en-US" sz="1100">
              <a:solidFill>
                <a:schemeClr val="tx1"/>
              </a:solidFill>
              <a:effectLst/>
              <a:latin typeface="+mn-ea"/>
              <a:ea typeface="+mn-ea"/>
              <a:cs typeface="+mn-cs"/>
            </a:rPr>
            <a:t>契約</a:t>
          </a:r>
          <a:r>
            <a:rPr lang="ja-JP" altLang="ja-JP" sz="1100">
              <a:solidFill>
                <a:schemeClr val="tx1"/>
              </a:solidFill>
              <a:effectLst/>
              <a:latin typeface="+mn-ea"/>
              <a:ea typeface="+mn-ea"/>
              <a:cs typeface="+mn-cs"/>
            </a:rPr>
            <a:t>（総合評価）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24</xdr:col>
      <xdr:colOff>20449</xdr:colOff>
      <xdr:row>99</xdr:row>
      <xdr:rowOff>349708</xdr:rowOff>
    </xdr:from>
    <xdr:to>
      <xdr:col>36</xdr:col>
      <xdr:colOff>60953</xdr:colOff>
      <xdr:row>101</xdr:row>
      <xdr:rowOff>172736</xdr:rowOff>
    </xdr:to>
    <xdr:sp macro="" textlink="">
      <xdr:nvSpPr>
        <xdr:cNvPr id="12" name="AutoShape 18"/>
        <xdr:cNvSpPr>
          <a:spLocks noChangeArrowheads="1"/>
        </xdr:cNvSpPr>
      </xdr:nvSpPr>
      <xdr:spPr bwMode="auto">
        <a:xfrm>
          <a:off x="4897249" y="43440808"/>
          <a:ext cx="2478904" cy="534228"/>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B</a:t>
          </a:r>
          <a:r>
            <a:rPr lang="ja-JP" altLang="en-US" sz="1050" b="0" i="0" u="none" strike="noStrike" baseline="0">
              <a:solidFill>
                <a:sysClr val="windowText" lastClr="000000"/>
              </a:solidFill>
              <a:latin typeface="+mn-ea"/>
              <a:ea typeface="+mn-ea"/>
            </a:rPr>
            <a:t>．株式会社ＡＢＥＪＡ</a:t>
          </a:r>
          <a:endParaRPr lang="en-US" altLang="ja-JP" sz="1050" b="0" i="0" u="none" strike="noStrike" baseline="0">
            <a:solidFill>
              <a:sysClr val="windowText" lastClr="000000"/>
            </a:solidFill>
            <a:latin typeface="+mn-ea"/>
            <a:ea typeface="+mn-ea"/>
          </a:endParaRPr>
        </a:p>
        <a:p>
          <a:pPr algn="ctr" rtl="0">
            <a:lnSpc>
              <a:spcPts val="1200"/>
            </a:lnSpc>
            <a:defRPr sz="1000"/>
          </a:pPr>
          <a:r>
            <a:rPr lang="en-US" altLang="ja-JP" sz="1050" b="0" i="0" baseline="0">
              <a:effectLst/>
              <a:latin typeface="+mn-lt"/>
              <a:ea typeface="+mn-ea"/>
              <a:cs typeface="+mn-cs"/>
            </a:rPr>
            <a:t>16.8</a:t>
          </a:r>
          <a:r>
            <a:rPr lang="ja-JP" altLang="ja-JP" sz="1050" b="0" i="0" baseline="0">
              <a:effectLst/>
              <a:latin typeface="+mn-lt"/>
              <a:ea typeface="+mn-ea"/>
              <a:cs typeface="+mn-cs"/>
            </a:rPr>
            <a:t>百万円</a:t>
          </a:r>
          <a:endParaRPr lang="ja-JP" altLang="ja-JP" sz="1050">
            <a:effectLst/>
          </a:endParaRPr>
        </a:p>
      </xdr:txBody>
    </xdr:sp>
    <xdr:clientData/>
  </xdr:twoCellAnchor>
  <xdr:oneCellAnchor>
    <xdr:from>
      <xdr:col>24</xdr:col>
      <xdr:colOff>52842</xdr:colOff>
      <xdr:row>99</xdr:row>
      <xdr:rowOff>78148</xdr:rowOff>
    </xdr:from>
    <xdr:ext cx="2159566" cy="275717"/>
    <xdr:sp macro="" textlink="">
      <xdr:nvSpPr>
        <xdr:cNvPr id="14" name="テキスト ボックス 13"/>
        <xdr:cNvSpPr txBox="1"/>
      </xdr:nvSpPr>
      <xdr:spPr>
        <a:xfrm>
          <a:off x="4929642" y="43169248"/>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a:t>
          </a:r>
          <a:r>
            <a:rPr lang="ja-JP" altLang="en-US" sz="1100">
              <a:solidFill>
                <a:schemeClr val="tx1"/>
              </a:solidFill>
              <a:effectLst/>
              <a:latin typeface="+mn-ea"/>
              <a:ea typeface="+mn-ea"/>
              <a:cs typeface="+mn-cs"/>
            </a:rPr>
            <a:t>契約</a:t>
          </a:r>
          <a:r>
            <a:rPr lang="ja-JP" altLang="ja-JP" sz="1100">
              <a:solidFill>
                <a:schemeClr val="tx1"/>
              </a:solidFill>
              <a:effectLst/>
              <a:latin typeface="+mn-ea"/>
              <a:ea typeface="+mn-ea"/>
              <a:cs typeface="+mn-cs"/>
            </a:rPr>
            <a:t>（総合評価）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10</xdr:col>
      <xdr:colOff>19924</xdr:colOff>
      <xdr:row>100</xdr:row>
      <xdr:rowOff>8983</xdr:rowOff>
    </xdr:from>
    <xdr:to>
      <xdr:col>23</xdr:col>
      <xdr:colOff>187333</xdr:colOff>
      <xdr:row>101</xdr:row>
      <xdr:rowOff>187611</xdr:rowOff>
    </xdr:to>
    <xdr:sp macro="" textlink="">
      <xdr:nvSpPr>
        <xdr:cNvPr id="15" name="AutoShape 18"/>
        <xdr:cNvSpPr>
          <a:spLocks noChangeArrowheads="1"/>
        </xdr:cNvSpPr>
      </xdr:nvSpPr>
      <xdr:spPr bwMode="auto">
        <a:xfrm>
          <a:off x="2051924" y="43455683"/>
          <a:ext cx="2809009" cy="534228"/>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A</a:t>
          </a:r>
          <a:r>
            <a:rPr lang="ja-JP" altLang="en-US" sz="1050" b="0" i="0" u="none" strike="noStrike" baseline="0">
              <a:solidFill>
                <a:sysClr val="windowText" lastClr="000000"/>
              </a:solidFill>
              <a:latin typeface="+mn-ea"/>
              <a:ea typeface="+mn-ea"/>
            </a:rPr>
            <a:t>．国立大学法人　政策研究大学院大学</a:t>
          </a:r>
          <a:endParaRPr lang="en-US" altLang="ja-JP" sz="1050" b="0" i="0" u="none" strike="noStrike" baseline="0">
            <a:solidFill>
              <a:sysClr val="windowText" lastClr="000000"/>
            </a:solidFill>
            <a:effectLst/>
            <a:latin typeface="+mn-lt"/>
            <a:ea typeface="+mn-ea"/>
            <a:cs typeface="+mn-cs"/>
          </a:endParaRPr>
        </a:p>
        <a:p>
          <a:pPr algn="ctr" rtl="0">
            <a:lnSpc>
              <a:spcPts val="1200"/>
            </a:lnSpc>
            <a:defRPr sz="1000"/>
          </a:pPr>
          <a:r>
            <a:rPr lang="en-US" altLang="ja-JP" sz="1050" b="0" i="0" baseline="0">
              <a:effectLst/>
              <a:latin typeface="+mn-lt"/>
              <a:ea typeface="+mn-ea"/>
              <a:cs typeface="+mn-cs"/>
            </a:rPr>
            <a:t>67</a:t>
          </a:r>
          <a:r>
            <a:rPr lang="ja-JP" altLang="ja-JP" sz="1050" b="0" i="0" baseline="0">
              <a:effectLst/>
              <a:latin typeface="+mn-lt"/>
              <a:ea typeface="+mn-ea"/>
              <a:cs typeface="+mn-cs"/>
            </a:rPr>
            <a:t>百万円</a:t>
          </a:r>
          <a:endParaRPr lang="ja-JP" altLang="ja-JP" sz="1050">
            <a:effectLst/>
          </a:endParaRPr>
        </a:p>
      </xdr:txBody>
    </xdr:sp>
    <xdr:clientData/>
  </xdr:twoCellAnchor>
  <xdr:twoCellAnchor>
    <xdr:from>
      <xdr:col>11</xdr:col>
      <xdr:colOff>182577</xdr:colOff>
      <xdr:row>101</xdr:row>
      <xdr:rowOff>221845</xdr:rowOff>
    </xdr:from>
    <xdr:to>
      <xdr:col>22</xdr:col>
      <xdr:colOff>154560</xdr:colOff>
      <xdr:row>102</xdr:row>
      <xdr:rowOff>300042</xdr:rowOff>
    </xdr:to>
    <xdr:sp macro="" textlink="">
      <xdr:nvSpPr>
        <xdr:cNvPr id="16" name="AutoShape 20"/>
        <xdr:cNvSpPr>
          <a:spLocks noChangeArrowheads="1"/>
        </xdr:cNvSpPr>
      </xdr:nvSpPr>
      <xdr:spPr bwMode="auto">
        <a:xfrm>
          <a:off x="2417777" y="44024145"/>
          <a:ext cx="2207183" cy="43379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8191</xdr:colOff>
      <xdr:row>99</xdr:row>
      <xdr:rowOff>338759</xdr:rowOff>
    </xdr:from>
    <xdr:to>
      <xdr:col>49</xdr:col>
      <xdr:colOff>51856</xdr:colOff>
      <xdr:row>101</xdr:row>
      <xdr:rowOff>161787</xdr:rowOff>
    </xdr:to>
    <xdr:sp macro="" textlink="">
      <xdr:nvSpPr>
        <xdr:cNvPr id="17" name="AutoShape 18"/>
        <xdr:cNvSpPr>
          <a:spLocks noChangeArrowheads="1"/>
        </xdr:cNvSpPr>
      </xdr:nvSpPr>
      <xdr:spPr bwMode="auto">
        <a:xfrm>
          <a:off x="7526591" y="43429859"/>
          <a:ext cx="2482065" cy="534228"/>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C</a:t>
          </a:r>
          <a:r>
            <a:rPr lang="ja-JP" altLang="en-US" sz="1050" b="0" i="0" u="none" strike="noStrike" baseline="0">
              <a:solidFill>
                <a:sysClr val="windowText" lastClr="000000"/>
              </a:solidFill>
              <a:latin typeface="+mn-ea"/>
              <a:ea typeface="+mn-ea"/>
            </a:rPr>
            <a:t>．（株）野村総合研究所</a:t>
          </a:r>
          <a:endParaRPr lang="en-US" altLang="ja-JP" sz="1050" b="0" i="0" u="none" strike="noStrike" baseline="0">
            <a:solidFill>
              <a:sysClr val="windowText" lastClr="000000"/>
            </a:solidFill>
            <a:latin typeface="+mn-ea"/>
            <a:ea typeface="+mn-ea"/>
          </a:endParaRPr>
        </a:p>
        <a:p>
          <a:pPr algn="ctr" rtl="0">
            <a:lnSpc>
              <a:spcPts val="1200"/>
            </a:lnSpc>
            <a:defRPr sz="1000"/>
          </a:pPr>
          <a:r>
            <a:rPr lang="en-US" altLang="ja-JP" sz="1050" b="0" i="0" baseline="0">
              <a:effectLst/>
              <a:latin typeface="+mn-lt"/>
              <a:ea typeface="+mn-ea"/>
              <a:cs typeface="+mn-cs"/>
            </a:rPr>
            <a:t>74.5</a:t>
          </a:r>
          <a:r>
            <a:rPr lang="ja-JP" altLang="ja-JP" sz="1050" b="0" i="0" baseline="0">
              <a:effectLst/>
              <a:latin typeface="+mn-lt"/>
              <a:ea typeface="+mn-ea"/>
              <a:cs typeface="+mn-cs"/>
            </a:rPr>
            <a:t>百万円</a:t>
          </a:r>
          <a:endParaRPr lang="ja-JP" altLang="ja-JP" sz="1050">
            <a:effectLst/>
          </a:endParaRPr>
        </a:p>
      </xdr:txBody>
    </xdr:sp>
    <xdr:clientData/>
  </xdr:twoCellAnchor>
  <xdr:oneCellAnchor>
    <xdr:from>
      <xdr:col>36</xdr:col>
      <xdr:colOff>126887</xdr:colOff>
      <xdr:row>99</xdr:row>
      <xdr:rowOff>78148</xdr:rowOff>
    </xdr:from>
    <xdr:ext cx="2159566" cy="275717"/>
    <xdr:sp macro="" textlink="">
      <xdr:nvSpPr>
        <xdr:cNvPr id="18" name="テキスト ボックス 17"/>
        <xdr:cNvSpPr txBox="1"/>
      </xdr:nvSpPr>
      <xdr:spPr>
        <a:xfrm>
          <a:off x="7442087" y="43169248"/>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a:t>
          </a:r>
          <a:r>
            <a:rPr lang="ja-JP" altLang="en-US" sz="1100">
              <a:solidFill>
                <a:schemeClr val="tx1"/>
              </a:solidFill>
              <a:effectLst/>
              <a:latin typeface="+mn-ea"/>
              <a:ea typeface="+mn-ea"/>
              <a:cs typeface="+mn-cs"/>
            </a:rPr>
            <a:t>契約</a:t>
          </a:r>
          <a:r>
            <a:rPr lang="ja-JP" altLang="ja-JP" sz="1100">
              <a:solidFill>
                <a:schemeClr val="tx1"/>
              </a:solidFill>
              <a:effectLst/>
              <a:latin typeface="+mn-ea"/>
              <a:ea typeface="+mn-ea"/>
              <a:cs typeface="+mn-cs"/>
            </a:rPr>
            <a:t>（総合評価）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12</xdr:col>
      <xdr:colOff>87962</xdr:colOff>
      <xdr:row>101</xdr:row>
      <xdr:rowOff>263807</xdr:rowOff>
    </xdr:from>
    <xdr:to>
      <xdr:col>22</xdr:col>
      <xdr:colOff>66005</xdr:colOff>
      <xdr:row>103</xdr:row>
      <xdr:rowOff>60841</xdr:rowOff>
    </xdr:to>
    <xdr:sp macro="" textlink="">
      <xdr:nvSpPr>
        <xdr:cNvPr id="19" name="AutoShape 3"/>
        <xdr:cNvSpPr>
          <a:spLocks noChangeArrowheads="1"/>
        </xdr:cNvSpPr>
      </xdr:nvSpPr>
      <xdr:spPr bwMode="auto">
        <a:xfrm>
          <a:off x="2526362" y="44066107"/>
          <a:ext cx="2010043" cy="508234"/>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en-US" sz="1000" b="0" i="0" u="none" strike="noStrike" baseline="0">
              <a:solidFill>
                <a:schemeClr val="tx1"/>
              </a:solidFill>
              <a:latin typeface="ＭＳ Ｐゴシック"/>
              <a:ea typeface="ＭＳ Ｐゴシック"/>
            </a:rPr>
            <a:t>エビデンスデータベースの高度可視化手法の調査</a:t>
          </a:r>
        </a:p>
      </xdr:txBody>
    </xdr:sp>
    <xdr:clientData/>
  </xdr:twoCellAnchor>
  <xdr:twoCellAnchor>
    <xdr:from>
      <xdr:col>24</xdr:col>
      <xdr:colOff>141936</xdr:colOff>
      <xdr:row>101</xdr:row>
      <xdr:rowOff>263807</xdr:rowOff>
    </xdr:from>
    <xdr:to>
      <xdr:col>35</xdr:col>
      <xdr:colOff>138635</xdr:colOff>
      <xdr:row>103</xdr:row>
      <xdr:rowOff>60841</xdr:rowOff>
    </xdr:to>
    <xdr:sp macro="" textlink="">
      <xdr:nvSpPr>
        <xdr:cNvPr id="20" name="AutoShape 3"/>
        <xdr:cNvSpPr>
          <a:spLocks noChangeArrowheads="1"/>
        </xdr:cNvSpPr>
      </xdr:nvSpPr>
      <xdr:spPr bwMode="auto">
        <a:xfrm>
          <a:off x="5018736" y="44066107"/>
          <a:ext cx="2231899" cy="508234"/>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ja-JP" sz="1000" b="0" i="0" baseline="0">
              <a:effectLst/>
              <a:latin typeface="+mn-lt"/>
              <a:ea typeface="+mn-ea"/>
              <a:cs typeface="+mn-cs"/>
            </a:rPr>
            <a:t>国立大学・研究開発法人等</a:t>
          </a:r>
          <a:r>
            <a:rPr lang="ja-JP" altLang="en-US" sz="1000" b="0" i="0" baseline="0">
              <a:effectLst/>
              <a:latin typeface="+mn-lt"/>
              <a:ea typeface="+mn-ea"/>
              <a:cs typeface="+mn-cs"/>
            </a:rPr>
            <a:t>の</a:t>
          </a:r>
          <a:r>
            <a:rPr lang="ja-JP" altLang="en-US" sz="1000" b="0" i="0" u="none" strike="noStrike" baseline="0">
              <a:solidFill>
                <a:schemeClr val="tx1"/>
              </a:solidFill>
              <a:latin typeface="ＭＳ Ｐゴシック"/>
              <a:ea typeface="ＭＳ Ｐゴシック"/>
            </a:rPr>
            <a:t>研究力の見える化に係るＡＩを活用した研究力分析高度化の調査</a:t>
          </a:r>
        </a:p>
      </xdr:txBody>
    </xdr:sp>
    <xdr:clientData/>
  </xdr:twoCellAnchor>
  <xdr:twoCellAnchor>
    <xdr:from>
      <xdr:col>37</xdr:col>
      <xdr:colOff>72893</xdr:colOff>
      <xdr:row>101</xdr:row>
      <xdr:rowOff>263807</xdr:rowOff>
    </xdr:from>
    <xdr:to>
      <xdr:col>48</xdr:col>
      <xdr:colOff>165618</xdr:colOff>
      <xdr:row>103</xdr:row>
      <xdr:rowOff>60841</xdr:rowOff>
    </xdr:to>
    <xdr:sp macro="" textlink="">
      <xdr:nvSpPr>
        <xdr:cNvPr id="21" name="AutoShape 3"/>
        <xdr:cNvSpPr>
          <a:spLocks noChangeArrowheads="1"/>
        </xdr:cNvSpPr>
      </xdr:nvSpPr>
      <xdr:spPr bwMode="auto">
        <a:xfrm>
          <a:off x="7591293" y="44066107"/>
          <a:ext cx="2327925" cy="508234"/>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en-US" sz="1000" b="0" i="0" u="none" strike="noStrike" baseline="0">
              <a:solidFill>
                <a:schemeClr val="tx1"/>
              </a:solidFill>
              <a:latin typeface="ＭＳ Ｐゴシック"/>
              <a:ea typeface="ＭＳ Ｐゴシック"/>
            </a:rPr>
            <a:t>大学・研究開発法人等の外部資金・寄付金獲得の見える化に関する調査</a:t>
          </a:r>
        </a:p>
      </xdr:txBody>
    </xdr:sp>
    <xdr:clientData/>
  </xdr:twoCellAnchor>
  <xdr:twoCellAnchor>
    <xdr:from>
      <xdr:col>24</xdr:col>
      <xdr:colOff>68442</xdr:colOff>
      <xdr:row>101</xdr:row>
      <xdr:rowOff>221845</xdr:rowOff>
    </xdr:from>
    <xdr:to>
      <xdr:col>36</xdr:col>
      <xdr:colOff>56663</xdr:colOff>
      <xdr:row>102</xdr:row>
      <xdr:rowOff>306392</xdr:rowOff>
    </xdr:to>
    <xdr:sp macro="" textlink="">
      <xdr:nvSpPr>
        <xdr:cNvPr id="22" name="AutoShape 20"/>
        <xdr:cNvSpPr>
          <a:spLocks noChangeArrowheads="1"/>
        </xdr:cNvSpPr>
      </xdr:nvSpPr>
      <xdr:spPr bwMode="auto">
        <a:xfrm>
          <a:off x="4945242" y="44024145"/>
          <a:ext cx="2426621" cy="44014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11062</xdr:colOff>
      <xdr:row>101</xdr:row>
      <xdr:rowOff>221845</xdr:rowOff>
    </xdr:from>
    <xdr:to>
      <xdr:col>48</xdr:col>
      <xdr:colOff>174276</xdr:colOff>
      <xdr:row>102</xdr:row>
      <xdr:rowOff>325442</xdr:rowOff>
    </xdr:to>
    <xdr:sp macro="" textlink="">
      <xdr:nvSpPr>
        <xdr:cNvPr id="23" name="AutoShape 20"/>
        <xdr:cNvSpPr>
          <a:spLocks noChangeArrowheads="1"/>
        </xdr:cNvSpPr>
      </xdr:nvSpPr>
      <xdr:spPr bwMode="auto">
        <a:xfrm>
          <a:off x="7529462" y="44024145"/>
          <a:ext cx="2398414" cy="45919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11</xdr:col>
      <xdr:colOff>159452</xdr:colOff>
      <xdr:row>105</xdr:row>
      <xdr:rowOff>3466</xdr:rowOff>
    </xdr:from>
    <xdr:ext cx="2159566" cy="275717"/>
    <xdr:sp macro="" textlink="">
      <xdr:nvSpPr>
        <xdr:cNvPr id="24" name="テキスト ボックス 23"/>
        <xdr:cNvSpPr txBox="1"/>
      </xdr:nvSpPr>
      <xdr:spPr>
        <a:xfrm>
          <a:off x="2394652" y="45228166"/>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a:t>
          </a:r>
          <a:r>
            <a:rPr lang="ja-JP" altLang="en-US" sz="1100">
              <a:solidFill>
                <a:schemeClr val="tx1"/>
              </a:solidFill>
              <a:effectLst/>
              <a:latin typeface="+mn-ea"/>
              <a:ea typeface="+mn-ea"/>
              <a:cs typeface="+mn-cs"/>
            </a:rPr>
            <a:t>競争契約</a:t>
          </a:r>
          <a:r>
            <a:rPr lang="ja-JP" altLang="ja-JP" sz="1100">
              <a:solidFill>
                <a:schemeClr val="tx1"/>
              </a:solidFill>
              <a:effectLst/>
              <a:latin typeface="+mn-ea"/>
              <a:ea typeface="+mn-ea"/>
              <a:cs typeface="+mn-cs"/>
            </a:rPr>
            <a:t>（総合評価）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24</xdr:col>
      <xdr:colOff>27151</xdr:colOff>
      <xdr:row>105</xdr:row>
      <xdr:rowOff>252527</xdr:rowOff>
    </xdr:from>
    <xdr:to>
      <xdr:col>36</xdr:col>
      <xdr:colOff>67655</xdr:colOff>
      <xdr:row>107</xdr:row>
      <xdr:rowOff>78441</xdr:rowOff>
    </xdr:to>
    <xdr:sp macro="" textlink="">
      <xdr:nvSpPr>
        <xdr:cNvPr id="25" name="AutoShape 18"/>
        <xdr:cNvSpPr>
          <a:spLocks noChangeArrowheads="1"/>
        </xdr:cNvSpPr>
      </xdr:nvSpPr>
      <xdr:spPr bwMode="auto">
        <a:xfrm>
          <a:off x="4903951" y="45477227"/>
          <a:ext cx="2478904" cy="53711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100"/>
            </a:lnSpc>
            <a:defRPr sz="1000"/>
          </a:pPr>
          <a:r>
            <a:rPr lang="en-US" altLang="ja-JP" sz="1050" b="0" i="0" u="none" strike="noStrike" baseline="0">
              <a:solidFill>
                <a:sysClr val="windowText" lastClr="000000"/>
              </a:solidFill>
              <a:latin typeface="+mn-ea"/>
              <a:ea typeface="+mn-ea"/>
            </a:rPr>
            <a:t>E</a:t>
          </a:r>
          <a:r>
            <a:rPr lang="ja-JP" altLang="en-US" sz="1050" b="0" i="0" u="none" strike="noStrike" baseline="0">
              <a:solidFill>
                <a:sysClr val="windowText" lastClr="000000"/>
              </a:solidFill>
              <a:latin typeface="+mn-ea"/>
              <a:ea typeface="+mn-ea"/>
            </a:rPr>
            <a:t>．独立行政法人（</a:t>
          </a:r>
          <a:r>
            <a:rPr lang="en-US" altLang="ja-JP" sz="1050" b="0" i="0" u="none" strike="noStrike" baseline="0">
              <a:solidFill>
                <a:sysClr val="windowText" lastClr="000000"/>
              </a:solidFill>
              <a:latin typeface="+mn-ea"/>
              <a:ea typeface="+mn-ea"/>
            </a:rPr>
            <a:t>1</a:t>
          </a:r>
          <a:r>
            <a:rPr lang="ja-JP" altLang="en-US" sz="1050" b="0" i="0" u="none" strike="noStrike" baseline="0">
              <a:solidFill>
                <a:sysClr val="windowText" lastClr="000000"/>
              </a:solidFill>
              <a:latin typeface="+mn-ea"/>
              <a:ea typeface="+mn-ea"/>
            </a:rPr>
            <a:t>法人）、</a:t>
          </a:r>
          <a:endParaRPr lang="en-US" altLang="ja-JP" sz="1050" b="0" i="0" u="none" strike="noStrike" baseline="0">
            <a:solidFill>
              <a:sysClr val="windowText" lastClr="000000"/>
            </a:solidFill>
            <a:latin typeface="+mn-ea"/>
            <a:ea typeface="+mn-ea"/>
          </a:endParaRPr>
        </a:p>
        <a:p>
          <a:pPr algn="ctr" rtl="0">
            <a:lnSpc>
              <a:spcPts val="1100"/>
            </a:lnSpc>
            <a:defRPr sz="1000"/>
          </a:pPr>
          <a:r>
            <a:rPr lang="ja-JP" altLang="ja-JP" sz="1000" b="0" i="0" baseline="0">
              <a:effectLst/>
              <a:latin typeface="+mn-lt"/>
              <a:ea typeface="+mn-ea"/>
              <a:cs typeface="+mn-cs"/>
            </a:rPr>
            <a:t>民間企業（</a:t>
          </a:r>
          <a:r>
            <a:rPr lang="en-US" altLang="ja-JP" sz="1000" b="0" i="0" baseline="0">
              <a:effectLst/>
              <a:latin typeface="+mn-lt"/>
              <a:ea typeface="+mn-ea"/>
              <a:cs typeface="+mn-cs"/>
            </a:rPr>
            <a:t>2</a:t>
          </a:r>
          <a:r>
            <a:rPr lang="ja-JP" altLang="ja-JP" sz="1000" b="0" i="0" baseline="0">
              <a:effectLst/>
              <a:latin typeface="+mn-lt"/>
              <a:ea typeface="+mn-ea"/>
              <a:cs typeface="+mn-cs"/>
            </a:rPr>
            <a:t>法人）</a:t>
          </a:r>
          <a:endParaRPr lang="en-US" altLang="ja-JP" sz="1050" b="0" i="0" u="none" strike="noStrike" baseline="0">
            <a:solidFill>
              <a:sysClr val="windowText" lastClr="000000"/>
            </a:solidFill>
            <a:latin typeface="+mn-ea"/>
            <a:ea typeface="+mn-ea"/>
          </a:endParaRPr>
        </a:p>
        <a:p>
          <a:pPr algn="ctr" rtl="0">
            <a:lnSpc>
              <a:spcPts val="1100"/>
            </a:lnSpc>
            <a:defRPr sz="1000"/>
          </a:pPr>
          <a:r>
            <a:rPr lang="en-US" altLang="ja-JP" sz="1050" b="0" i="0" baseline="0">
              <a:effectLst/>
              <a:latin typeface="+mn-lt"/>
              <a:ea typeface="+mn-ea"/>
              <a:cs typeface="+mn-cs"/>
            </a:rPr>
            <a:t>0.7</a:t>
          </a:r>
          <a:r>
            <a:rPr lang="ja-JP" altLang="ja-JP" sz="1050" b="0" i="0" baseline="0">
              <a:effectLst/>
              <a:latin typeface="+mn-lt"/>
              <a:ea typeface="+mn-ea"/>
              <a:cs typeface="+mn-cs"/>
            </a:rPr>
            <a:t>百万円</a:t>
          </a:r>
          <a:endParaRPr lang="ja-JP" altLang="ja-JP" sz="1050">
            <a:effectLst/>
          </a:endParaRPr>
        </a:p>
      </xdr:txBody>
    </xdr:sp>
    <xdr:clientData/>
  </xdr:twoCellAnchor>
  <xdr:twoCellAnchor>
    <xdr:from>
      <xdr:col>11</xdr:col>
      <xdr:colOff>30146</xdr:colOff>
      <xdr:row>105</xdr:row>
      <xdr:rowOff>252526</xdr:rowOff>
    </xdr:from>
    <xdr:to>
      <xdr:col>23</xdr:col>
      <xdr:colOff>73811</xdr:colOff>
      <xdr:row>107</xdr:row>
      <xdr:rowOff>78440</xdr:rowOff>
    </xdr:to>
    <xdr:sp macro="" textlink="">
      <xdr:nvSpPr>
        <xdr:cNvPr id="26" name="AutoShape 18"/>
        <xdr:cNvSpPr>
          <a:spLocks noChangeArrowheads="1"/>
        </xdr:cNvSpPr>
      </xdr:nvSpPr>
      <xdr:spPr bwMode="auto">
        <a:xfrm>
          <a:off x="2265346" y="45477226"/>
          <a:ext cx="2482065" cy="53711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D</a:t>
          </a:r>
          <a:r>
            <a:rPr lang="ja-JP" altLang="en-US" sz="1050" b="0" i="0" u="none" strike="noStrike" baseline="0">
              <a:solidFill>
                <a:sysClr val="windowText" lastClr="000000"/>
              </a:solidFill>
              <a:latin typeface="+mn-ea"/>
              <a:ea typeface="+mn-ea"/>
            </a:rPr>
            <a:t>．株式会社高等教育総合研究所</a:t>
          </a:r>
          <a:endParaRPr lang="en-US" altLang="ja-JP" sz="1050" b="0" i="0" u="none" strike="noStrike" baseline="0">
            <a:solidFill>
              <a:sysClr val="windowText" lastClr="000000"/>
            </a:solidFill>
            <a:latin typeface="+mn-ea"/>
            <a:ea typeface="+mn-ea"/>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en-US" altLang="ja-JP" sz="1050" b="0" i="0" baseline="0">
              <a:effectLst/>
              <a:latin typeface="+mn-lt"/>
              <a:ea typeface="+mn-ea"/>
              <a:cs typeface="+mn-cs"/>
            </a:rPr>
            <a:t>33.5</a:t>
          </a:r>
          <a:r>
            <a:rPr lang="ja-JP" altLang="ja-JP" sz="1050" b="0" i="0" baseline="0">
              <a:effectLst/>
              <a:latin typeface="+mn-lt"/>
              <a:ea typeface="+mn-ea"/>
              <a:cs typeface="+mn-cs"/>
            </a:rPr>
            <a:t>百万円</a:t>
          </a:r>
          <a:endParaRPr lang="ja-JP" altLang="ja-JP" sz="1050">
            <a:effectLst/>
          </a:endParaRPr>
        </a:p>
      </xdr:txBody>
    </xdr:sp>
    <xdr:clientData/>
  </xdr:twoCellAnchor>
  <xdr:twoCellAnchor>
    <xdr:from>
      <xdr:col>11</xdr:col>
      <xdr:colOff>182577</xdr:colOff>
      <xdr:row>107</xdr:row>
      <xdr:rowOff>260823</xdr:rowOff>
    </xdr:from>
    <xdr:to>
      <xdr:col>22</xdr:col>
      <xdr:colOff>154560</xdr:colOff>
      <xdr:row>108</xdr:row>
      <xdr:rowOff>438395</xdr:rowOff>
    </xdr:to>
    <xdr:sp macro="" textlink="">
      <xdr:nvSpPr>
        <xdr:cNvPr id="27" name="AutoShape 20"/>
        <xdr:cNvSpPr>
          <a:spLocks noChangeArrowheads="1"/>
        </xdr:cNvSpPr>
      </xdr:nvSpPr>
      <xdr:spPr bwMode="auto">
        <a:xfrm>
          <a:off x="2417777" y="46196723"/>
          <a:ext cx="2207183" cy="53317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87962</xdr:colOff>
      <xdr:row>107</xdr:row>
      <xdr:rowOff>350698</xdr:rowOff>
    </xdr:from>
    <xdr:to>
      <xdr:col>22</xdr:col>
      <xdr:colOff>66005</xdr:colOff>
      <xdr:row>108</xdr:row>
      <xdr:rowOff>477099</xdr:rowOff>
    </xdr:to>
    <xdr:sp macro="" textlink="">
      <xdr:nvSpPr>
        <xdr:cNvPr id="28" name="AutoShape 3"/>
        <xdr:cNvSpPr>
          <a:spLocks noChangeArrowheads="1"/>
        </xdr:cNvSpPr>
      </xdr:nvSpPr>
      <xdr:spPr bwMode="auto">
        <a:xfrm>
          <a:off x="2526362" y="46286598"/>
          <a:ext cx="2010043" cy="482001"/>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en-US" sz="1000" b="0" i="0" u="none" strike="noStrike" baseline="0">
              <a:solidFill>
                <a:schemeClr val="tx1"/>
              </a:solidFill>
              <a:latin typeface="ＭＳ Ｐゴシック"/>
              <a:ea typeface="ＭＳ Ｐゴシック"/>
            </a:rPr>
            <a:t>産業界と教育機関の人材の質的・量的需給マッチング状況調査</a:t>
          </a:r>
        </a:p>
      </xdr:txBody>
    </xdr:sp>
    <xdr:clientData/>
  </xdr:twoCellAnchor>
  <xdr:twoCellAnchor>
    <xdr:from>
      <xdr:col>24</xdr:col>
      <xdr:colOff>158578</xdr:colOff>
      <xdr:row>107</xdr:row>
      <xdr:rowOff>306824</xdr:rowOff>
    </xdr:from>
    <xdr:to>
      <xdr:col>34</xdr:col>
      <xdr:colOff>133841</xdr:colOff>
      <xdr:row>108</xdr:row>
      <xdr:rowOff>438369</xdr:rowOff>
    </xdr:to>
    <xdr:sp macro="" textlink="">
      <xdr:nvSpPr>
        <xdr:cNvPr id="29" name="AutoShape 3"/>
        <xdr:cNvSpPr>
          <a:spLocks noChangeArrowheads="1"/>
        </xdr:cNvSpPr>
      </xdr:nvSpPr>
      <xdr:spPr bwMode="auto">
        <a:xfrm>
          <a:off x="5035378" y="46242724"/>
          <a:ext cx="2007263" cy="487145"/>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ja-JP" sz="1000" b="0" i="0" baseline="0">
              <a:effectLst/>
              <a:latin typeface="+mn-lt"/>
              <a:ea typeface="+mn-ea"/>
              <a:cs typeface="+mn-cs"/>
            </a:rPr>
            <a:t>官報公告等掲載料</a:t>
          </a:r>
          <a:r>
            <a:rPr lang="ja-JP" altLang="en-US" sz="1000" b="0" i="0" baseline="0">
              <a:effectLst/>
              <a:latin typeface="+mn-lt"/>
              <a:ea typeface="+mn-ea"/>
              <a:cs typeface="+mn-cs"/>
            </a:rPr>
            <a:t>、</a:t>
          </a:r>
          <a:r>
            <a:rPr lang="ja-JP" altLang="ja-JP" sz="1000" b="0" i="0" baseline="0">
              <a:effectLst/>
              <a:latin typeface="+mn-lt"/>
              <a:ea typeface="+mn-ea"/>
              <a:cs typeface="+mn-cs"/>
            </a:rPr>
            <a:t>論文掲載料、備品購入、データ回線端末通信料</a:t>
          </a:r>
          <a:endParaRPr lang="ja-JP" altLang="ja-JP">
            <a:effectLst/>
          </a:endParaRPr>
        </a:p>
      </xdr:txBody>
    </xdr:sp>
    <xdr:clientData/>
  </xdr:twoCellAnchor>
  <xdr:twoCellAnchor>
    <xdr:from>
      <xdr:col>24</xdr:col>
      <xdr:colOff>68442</xdr:colOff>
      <xdr:row>107</xdr:row>
      <xdr:rowOff>260823</xdr:rowOff>
    </xdr:from>
    <xdr:to>
      <xdr:col>35</xdr:col>
      <xdr:colOff>34075</xdr:colOff>
      <xdr:row>108</xdr:row>
      <xdr:rowOff>438395</xdr:rowOff>
    </xdr:to>
    <xdr:sp macro="" textlink="">
      <xdr:nvSpPr>
        <xdr:cNvPr id="30" name="AutoShape 20"/>
        <xdr:cNvSpPr>
          <a:spLocks noChangeArrowheads="1"/>
        </xdr:cNvSpPr>
      </xdr:nvSpPr>
      <xdr:spPr bwMode="auto">
        <a:xfrm>
          <a:off x="4945242" y="46196723"/>
          <a:ext cx="2200833" cy="53317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179117</xdr:colOff>
      <xdr:row>97</xdr:row>
      <xdr:rowOff>303653</xdr:rowOff>
    </xdr:from>
    <xdr:to>
      <xdr:col>9</xdr:col>
      <xdr:colOff>179117</xdr:colOff>
      <xdr:row>104</xdr:row>
      <xdr:rowOff>29070</xdr:rowOff>
    </xdr:to>
    <xdr:cxnSp macro="">
      <xdr:nvCxnSpPr>
        <xdr:cNvPr id="31" name="直線コネクタ 30"/>
        <xdr:cNvCxnSpPr/>
      </xdr:nvCxnSpPr>
      <xdr:spPr>
        <a:xfrm>
          <a:off x="2007917" y="42683553"/>
          <a:ext cx="0" cy="22146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52479</xdr:colOff>
      <xdr:row>98</xdr:row>
      <xdr:rowOff>108243</xdr:rowOff>
    </xdr:from>
    <xdr:to>
      <xdr:col>29</xdr:col>
      <xdr:colOff>52479</xdr:colOff>
      <xdr:row>99</xdr:row>
      <xdr:rowOff>120067</xdr:rowOff>
    </xdr:to>
    <xdr:cxnSp macro="">
      <xdr:nvCxnSpPr>
        <xdr:cNvPr id="32" name="直線矢印コネクタ 31"/>
        <xdr:cNvCxnSpPr/>
      </xdr:nvCxnSpPr>
      <xdr:spPr>
        <a:xfrm>
          <a:off x="5945279" y="42843743"/>
          <a:ext cx="0" cy="36742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70488</xdr:colOff>
      <xdr:row>98</xdr:row>
      <xdr:rowOff>108243</xdr:rowOff>
    </xdr:from>
    <xdr:to>
      <xdr:col>16</xdr:col>
      <xdr:colOff>70488</xdr:colOff>
      <xdr:row>99</xdr:row>
      <xdr:rowOff>120067</xdr:rowOff>
    </xdr:to>
    <xdr:cxnSp macro="">
      <xdr:nvCxnSpPr>
        <xdr:cNvPr id="33" name="直線矢印コネクタ 32"/>
        <xdr:cNvCxnSpPr/>
      </xdr:nvCxnSpPr>
      <xdr:spPr>
        <a:xfrm>
          <a:off x="3321688" y="42843743"/>
          <a:ext cx="0" cy="36742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181405</xdr:colOff>
      <xdr:row>104</xdr:row>
      <xdr:rowOff>17683</xdr:rowOff>
    </xdr:from>
    <xdr:to>
      <xdr:col>29</xdr:col>
      <xdr:colOff>50179</xdr:colOff>
      <xdr:row>104</xdr:row>
      <xdr:rowOff>17683</xdr:rowOff>
    </xdr:to>
    <xdr:cxnSp macro="">
      <xdr:nvCxnSpPr>
        <xdr:cNvPr id="34" name="直線コネクタ 33"/>
        <xdr:cNvCxnSpPr/>
      </xdr:nvCxnSpPr>
      <xdr:spPr>
        <a:xfrm>
          <a:off x="2010205" y="44886783"/>
          <a:ext cx="393277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52479</xdr:colOff>
      <xdr:row>104</xdr:row>
      <xdr:rowOff>22934</xdr:rowOff>
    </xdr:from>
    <xdr:to>
      <xdr:col>29</xdr:col>
      <xdr:colOff>52479</xdr:colOff>
      <xdr:row>105</xdr:row>
      <xdr:rowOff>52145</xdr:rowOff>
    </xdr:to>
    <xdr:cxnSp macro="">
      <xdr:nvCxnSpPr>
        <xdr:cNvPr id="35" name="直線矢印コネクタ 34"/>
        <xdr:cNvCxnSpPr/>
      </xdr:nvCxnSpPr>
      <xdr:spPr>
        <a:xfrm>
          <a:off x="5945279" y="44892034"/>
          <a:ext cx="0" cy="3848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70488</xdr:colOff>
      <xdr:row>104</xdr:row>
      <xdr:rowOff>22934</xdr:rowOff>
    </xdr:from>
    <xdr:to>
      <xdr:col>16</xdr:col>
      <xdr:colOff>70488</xdr:colOff>
      <xdr:row>105</xdr:row>
      <xdr:rowOff>52145</xdr:rowOff>
    </xdr:to>
    <xdr:cxnSp macro="">
      <xdr:nvCxnSpPr>
        <xdr:cNvPr id="36" name="直線矢印コネクタ 35"/>
        <xdr:cNvCxnSpPr/>
      </xdr:nvCxnSpPr>
      <xdr:spPr>
        <a:xfrm>
          <a:off x="3321688" y="44892034"/>
          <a:ext cx="0" cy="3848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81947</xdr:colOff>
      <xdr:row>98</xdr:row>
      <xdr:rowOff>86248</xdr:rowOff>
    </xdr:from>
    <xdr:to>
      <xdr:col>41</xdr:col>
      <xdr:colOff>81947</xdr:colOff>
      <xdr:row>99</xdr:row>
      <xdr:rowOff>98072</xdr:rowOff>
    </xdr:to>
    <xdr:cxnSp macro="">
      <xdr:nvCxnSpPr>
        <xdr:cNvPr id="37" name="直線矢印コネクタ 36"/>
        <xdr:cNvCxnSpPr/>
      </xdr:nvCxnSpPr>
      <xdr:spPr>
        <a:xfrm>
          <a:off x="8413147" y="42821748"/>
          <a:ext cx="0" cy="36742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183296</xdr:colOff>
      <xdr:row>94</xdr:row>
      <xdr:rowOff>118719</xdr:rowOff>
    </xdr:from>
    <xdr:to>
      <xdr:col>29</xdr:col>
      <xdr:colOff>120786</xdr:colOff>
      <xdr:row>97</xdr:row>
      <xdr:rowOff>228074</xdr:rowOff>
    </xdr:to>
    <xdr:sp macro="" textlink="">
      <xdr:nvSpPr>
        <xdr:cNvPr id="38" name="テキスト ボックス 37"/>
        <xdr:cNvSpPr txBox="1"/>
      </xdr:nvSpPr>
      <xdr:spPr>
        <a:xfrm>
          <a:off x="1808896" y="40161819"/>
          <a:ext cx="4204690" cy="1176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dk1"/>
              </a:solidFill>
              <a:effectLst/>
              <a:latin typeface="+mn-lt"/>
              <a:ea typeface="+mn-ea"/>
              <a:cs typeface="+mn-cs"/>
            </a:rPr>
            <a:t>客観的根拠に基づく政策立案（</a:t>
          </a:r>
          <a:r>
            <a:rPr lang="en-US" altLang="ja-JP" sz="1000" b="0" i="0" baseline="0">
              <a:solidFill>
                <a:schemeClr val="dk1"/>
              </a:solidFill>
              <a:effectLst/>
              <a:latin typeface="+mn-lt"/>
              <a:ea typeface="+mn-ea"/>
              <a:cs typeface="+mn-cs"/>
            </a:rPr>
            <a:t>EBPM</a:t>
          </a:r>
          <a:r>
            <a:rPr lang="ja-JP" altLang="en-US" sz="1000" b="0" i="0" baseline="0">
              <a:solidFill>
                <a:schemeClr val="dk1"/>
              </a:solidFill>
              <a:effectLst/>
              <a:latin typeface="+mn-lt"/>
              <a:ea typeface="+mn-ea"/>
              <a:cs typeface="+mn-cs"/>
            </a:rPr>
            <a:t>（</a:t>
          </a:r>
          <a:r>
            <a:rPr lang="en-US" altLang="ja-JP" sz="1000" b="0" i="0" baseline="0">
              <a:solidFill>
                <a:schemeClr val="dk1"/>
              </a:solidFill>
              <a:effectLst/>
              <a:latin typeface="+mn-lt"/>
              <a:ea typeface="+mn-ea"/>
              <a:cs typeface="+mn-cs"/>
            </a:rPr>
            <a:t>Evidence-based Policy Making</a:t>
          </a:r>
          <a:r>
            <a:rPr lang="ja-JP" altLang="en-US" sz="1000" b="0" i="0" baseline="0">
              <a:solidFill>
                <a:schemeClr val="dk1"/>
              </a:solidFill>
              <a:effectLst/>
              <a:latin typeface="+mn-lt"/>
              <a:ea typeface="+mn-ea"/>
              <a:cs typeface="+mn-cs"/>
            </a:rPr>
            <a:t>））及び国立大学・研究開発法人等の法人運営（</a:t>
          </a:r>
          <a:r>
            <a:rPr lang="en-US" altLang="ja-JP" sz="1000" b="0" i="0" baseline="0">
              <a:solidFill>
                <a:schemeClr val="dk1"/>
              </a:solidFill>
              <a:effectLst/>
              <a:latin typeface="+mn-lt"/>
              <a:ea typeface="+mn-ea"/>
              <a:cs typeface="+mn-cs"/>
            </a:rPr>
            <a:t>EBMgt</a:t>
          </a:r>
          <a:r>
            <a:rPr lang="ja-JP" altLang="en-US" sz="1000" b="0" i="0" baseline="0">
              <a:solidFill>
                <a:schemeClr val="dk1"/>
              </a:solidFill>
              <a:effectLst/>
              <a:latin typeface="+mn-lt"/>
              <a:ea typeface="+mn-ea"/>
              <a:cs typeface="+mn-cs"/>
            </a:rPr>
            <a:t>（</a:t>
          </a:r>
          <a:r>
            <a:rPr lang="en-US" altLang="ja-JP" sz="1000" b="0" i="0" baseline="0">
              <a:solidFill>
                <a:schemeClr val="dk1"/>
              </a:solidFill>
              <a:effectLst/>
              <a:latin typeface="+mn-lt"/>
              <a:ea typeface="+mn-ea"/>
              <a:cs typeface="+mn-cs"/>
            </a:rPr>
            <a:t>Evidence-based Management</a:t>
          </a:r>
          <a:r>
            <a:rPr lang="ja-JP" altLang="en-US" sz="1000" b="0" i="0" baseline="0">
              <a:solidFill>
                <a:schemeClr val="dk1"/>
              </a:solidFill>
              <a:effectLst/>
              <a:latin typeface="+mn-lt"/>
              <a:ea typeface="+mn-ea"/>
              <a:cs typeface="+mn-cs"/>
            </a:rPr>
            <a:t>））</a:t>
          </a:r>
          <a:r>
            <a:rPr lang="ja-JP" altLang="ja-JP" sz="1000" b="0" i="0" baseline="0">
              <a:solidFill>
                <a:schemeClr val="dk1"/>
              </a:solidFill>
              <a:effectLst/>
              <a:latin typeface="+mn-lt"/>
              <a:ea typeface="+mn-ea"/>
              <a:cs typeface="+mn-cs"/>
            </a:rPr>
            <a:t>の推進に必要な調査を行った。例えば、大学、研究開発法人等の科学技術イノベーション関係活動の担い手の研究教育活動の状況や法人運営の状況、教員・研究者等の状況等の情報を</a:t>
          </a:r>
          <a:r>
            <a:rPr lang="ja-JP" altLang="en-US" sz="1000" b="0" i="0" baseline="0">
              <a:solidFill>
                <a:schemeClr val="dk1"/>
              </a:solidFill>
              <a:effectLst/>
              <a:latin typeface="+mn-lt"/>
              <a:ea typeface="+mn-ea"/>
              <a:cs typeface="+mn-cs"/>
            </a:rPr>
            <a:t>収集</a:t>
          </a:r>
          <a:r>
            <a:rPr lang="ja-JP" altLang="ja-JP" sz="1000" b="0" i="0" baseline="0">
              <a:solidFill>
                <a:schemeClr val="dk1"/>
              </a:solidFill>
              <a:effectLst/>
              <a:latin typeface="+mn-lt"/>
              <a:ea typeface="+mn-ea"/>
              <a:cs typeface="+mn-cs"/>
            </a:rPr>
            <a:t>した。また、</a:t>
          </a:r>
          <a:r>
            <a:rPr lang="ja-JP" altLang="en-US" sz="1000" b="0" i="0" baseline="0">
              <a:solidFill>
                <a:schemeClr val="dk1"/>
              </a:solidFill>
              <a:effectLst/>
              <a:latin typeface="+mn-lt"/>
              <a:ea typeface="+mn-ea"/>
              <a:cs typeface="+mn-cs"/>
            </a:rPr>
            <a:t>収集</a:t>
          </a:r>
          <a:r>
            <a:rPr lang="ja-JP" altLang="ja-JP" sz="1000" b="0" i="0" baseline="0">
              <a:solidFill>
                <a:schemeClr val="dk1"/>
              </a:solidFill>
              <a:effectLst/>
              <a:latin typeface="+mn-lt"/>
              <a:ea typeface="+mn-ea"/>
              <a:cs typeface="+mn-cs"/>
            </a:rPr>
            <a:t>したデータを用い</a:t>
          </a:r>
          <a:r>
            <a:rPr lang="ja-JP" altLang="en-US" sz="1000" b="0" i="0" baseline="0">
              <a:solidFill>
                <a:schemeClr val="dk1"/>
              </a:solidFill>
              <a:effectLst/>
              <a:latin typeface="+mn-lt"/>
              <a:ea typeface="+mn-ea"/>
              <a:cs typeface="+mn-cs"/>
            </a:rPr>
            <a:t>て分析</a:t>
          </a:r>
          <a:r>
            <a:rPr lang="ja-JP" altLang="ja-JP" sz="1000" b="0" i="0" baseline="0">
              <a:solidFill>
                <a:schemeClr val="dk1"/>
              </a:solidFill>
              <a:effectLst/>
              <a:latin typeface="+mn-lt"/>
              <a:ea typeface="+mn-ea"/>
              <a:cs typeface="+mn-cs"/>
            </a:rPr>
            <a:t>を</a:t>
          </a:r>
          <a:r>
            <a:rPr lang="ja-JP" altLang="en-US" sz="1000" b="0" i="0" baseline="0">
              <a:solidFill>
                <a:schemeClr val="dk1"/>
              </a:solidFill>
              <a:effectLst/>
              <a:latin typeface="+mn-lt"/>
              <a:ea typeface="+mn-ea"/>
              <a:cs typeface="+mn-cs"/>
            </a:rPr>
            <a:t>実施した</a:t>
          </a:r>
          <a:r>
            <a:rPr lang="ja-JP" altLang="ja-JP" sz="1000" b="0" i="0" baseline="0">
              <a:solidFill>
                <a:schemeClr val="dk1"/>
              </a:solidFill>
              <a:effectLst/>
              <a:latin typeface="+mn-lt"/>
              <a:ea typeface="+mn-ea"/>
              <a:cs typeface="+mn-cs"/>
            </a:rPr>
            <a:t>。</a:t>
          </a:r>
          <a:endParaRPr lang="ja-JP" altLang="ja-JP" sz="1000">
            <a:effectLst/>
          </a:endParaRPr>
        </a:p>
        <a:p>
          <a:endParaRPr kumimoji="1" lang="ja-JP" altLang="en-US" sz="1000"/>
        </a:p>
      </xdr:txBody>
    </xdr:sp>
    <xdr:clientData/>
  </xdr:twoCellAnchor>
  <xdr:oneCellAnchor>
    <xdr:from>
      <xdr:col>24</xdr:col>
      <xdr:colOff>43201</xdr:colOff>
      <xdr:row>105</xdr:row>
      <xdr:rowOff>5994</xdr:rowOff>
    </xdr:from>
    <xdr:ext cx="1736373" cy="275717"/>
    <xdr:sp macro="" textlink="">
      <xdr:nvSpPr>
        <xdr:cNvPr id="39" name="テキスト ボックス 38"/>
        <xdr:cNvSpPr txBox="1"/>
      </xdr:nvSpPr>
      <xdr:spPr>
        <a:xfrm>
          <a:off x="4920001" y="45230694"/>
          <a:ext cx="173637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役務</a:t>
          </a:r>
          <a:r>
            <a:rPr kumimoji="1" lang="en-US" altLang="ja-JP" sz="1100">
              <a:latin typeface="+mn-ea"/>
              <a:ea typeface="+mn-ea"/>
            </a:rPr>
            <a:t>【</a:t>
          </a:r>
          <a:r>
            <a:rPr kumimoji="1" lang="ja-JP" altLang="en-US" sz="1100">
              <a:latin typeface="+mn-ea"/>
              <a:ea typeface="+mn-ea"/>
            </a:rPr>
            <a:t>随意契約（少額）等</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9</xdr:col>
      <xdr:colOff>190812</xdr:colOff>
      <xdr:row>98</xdr:row>
      <xdr:rowOff>90514</xdr:rowOff>
    </xdr:from>
    <xdr:to>
      <xdr:col>41</xdr:col>
      <xdr:colOff>74943</xdr:colOff>
      <xdr:row>98</xdr:row>
      <xdr:rowOff>90514</xdr:rowOff>
    </xdr:to>
    <xdr:cxnSp macro="">
      <xdr:nvCxnSpPr>
        <xdr:cNvPr id="40" name="直線コネクタ 39"/>
        <xdr:cNvCxnSpPr/>
      </xdr:nvCxnSpPr>
      <xdr:spPr>
        <a:xfrm>
          <a:off x="2019612" y="42826014"/>
          <a:ext cx="638653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6"/>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39"/>
      <c r="AA2" s="39"/>
      <c r="AB2" s="39"/>
      <c r="AC2" s="39"/>
      <c r="AD2" s="95">
        <v>2022</v>
      </c>
      <c r="AE2" s="95"/>
      <c r="AF2" s="95"/>
      <c r="AG2" s="95"/>
      <c r="AH2" s="95"/>
      <c r="AI2" s="64" t="s">
        <v>253</v>
      </c>
      <c r="AJ2" s="95" t="s">
        <v>568</v>
      </c>
      <c r="AK2" s="95"/>
      <c r="AL2" s="95"/>
      <c r="AM2" s="95"/>
      <c r="AN2" s="64" t="s">
        <v>253</v>
      </c>
      <c r="AO2" s="95">
        <v>21</v>
      </c>
      <c r="AP2" s="95"/>
      <c r="AQ2" s="95"/>
      <c r="AR2" s="65" t="s">
        <v>253</v>
      </c>
      <c r="AS2" s="96">
        <v>177</v>
      </c>
      <c r="AT2" s="96"/>
      <c r="AU2" s="96"/>
      <c r="AV2" s="64" t="str">
        <f>IF(AW2="","","-")</f>
        <v/>
      </c>
      <c r="AW2" s="97"/>
      <c r="AX2" s="97"/>
    </row>
    <row r="3" spans="1:50" ht="21" customHeight="1" thickBot="1" x14ac:dyDescent="0.2">
      <c r="A3" s="98" t="s">
        <v>566</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21" t="s">
        <v>55</v>
      </c>
      <c r="AJ3" s="100" t="s">
        <v>569</v>
      </c>
      <c r="AK3" s="100"/>
      <c r="AL3" s="100"/>
      <c r="AM3" s="100"/>
      <c r="AN3" s="100"/>
      <c r="AO3" s="100"/>
      <c r="AP3" s="100"/>
      <c r="AQ3" s="100"/>
      <c r="AR3" s="100"/>
      <c r="AS3" s="100"/>
      <c r="AT3" s="100"/>
      <c r="AU3" s="100"/>
      <c r="AV3" s="100"/>
      <c r="AW3" s="100"/>
      <c r="AX3" s="22" t="s">
        <v>56</v>
      </c>
    </row>
    <row r="4" spans="1:50" ht="24.75" customHeight="1" x14ac:dyDescent="0.15">
      <c r="A4" s="70" t="s">
        <v>23</v>
      </c>
      <c r="B4" s="71"/>
      <c r="C4" s="71"/>
      <c r="D4" s="71"/>
      <c r="E4" s="71"/>
      <c r="F4" s="71"/>
      <c r="G4" s="72" t="s">
        <v>570</v>
      </c>
      <c r="H4" s="73"/>
      <c r="I4" s="73"/>
      <c r="J4" s="73"/>
      <c r="K4" s="73"/>
      <c r="L4" s="73"/>
      <c r="M4" s="73"/>
      <c r="N4" s="73"/>
      <c r="O4" s="73"/>
      <c r="P4" s="73"/>
      <c r="Q4" s="73"/>
      <c r="R4" s="73"/>
      <c r="S4" s="73"/>
      <c r="T4" s="73"/>
      <c r="U4" s="73"/>
      <c r="V4" s="73"/>
      <c r="W4" s="73"/>
      <c r="X4" s="73"/>
      <c r="Y4" s="74" t="s">
        <v>1</v>
      </c>
      <c r="Z4" s="75"/>
      <c r="AA4" s="75"/>
      <c r="AB4" s="75"/>
      <c r="AC4" s="75"/>
      <c r="AD4" s="76"/>
      <c r="AE4" s="77" t="s">
        <v>571</v>
      </c>
      <c r="AF4" s="78"/>
      <c r="AG4" s="78"/>
      <c r="AH4" s="78"/>
      <c r="AI4" s="78"/>
      <c r="AJ4" s="78"/>
      <c r="AK4" s="78"/>
      <c r="AL4" s="78"/>
      <c r="AM4" s="78"/>
      <c r="AN4" s="78"/>
      <c r="AO4" s="78"/>
      <c r="AP4" s="79"/>
      <c r="AQ4" s="80" t="s">
        <v>2</v>
      </c>
      <c r="AR4" s="75"/>
      <c r="AS4" s="75"/>
      <c r="AT4" s="75"/>
      <c r="AU4" s="75"/>
      <c r="AV4" s="75"/>
      <c r="AW4" s="75"/>
      <c r="AX4" s="81"/>
    </row>
    <row r="5" spans="1:50" ht="30" customHeight="1" x14ac:dyDescent="0.15">
      <c r="A5" s="82" t="s">
        <v>58</v>
      </c>
      <c r="B5" s="83"/>
      <c r="C5" s="83"/>
      <c r="D5" s="83"/>
      <c r="E5" s="83"/>
      <c r="F5" s="84"/>
      <c r="G5" s="85" t="s">
        <v>572</v>
      </c>
      <c r="H5" s="86"/>
      <c r="I5" s="86"/>
      <c r="J5" s="86"/>
      <c r="K5" s="86"/>
      <c r="L5" s="86"/>
      <c r="M5" s="87" t="s">
        <v>57</v>
      </c>
      <c r="N5" s="88"/>
      <c r="O5" s="88"/>
      <c r="P5" s="88"/>
      <c r="Q5" s="88"/>
      <c r="R5" s="89"/>
      <c r="S5" s="90" t="s">
        <v>573</v>
      </c>
      <c r="T5" s="86"/>
      <c r="U5" s="86"/>
      <c r="V5" s="86"/>
      <c r="W5" s="86"/>
      <c r="X5" s="91"/>
      <c r="Y5" s="92" t="s">
        <v>3</v>
      </c>
      <c r="Z5" s="93"/>
      <c r="AA5" s="93"/>
      <c r="AB5" s="93"/>
      <c r="AC5" s="93"/>
      <c r="AD5" s="94"/>
      <c r="AE5" s="138" t="s">
        <v>574</v>
      </c>
      <c r="AF5" s="139"/>
      <c r="AG5" s="139"/>
      <c r="AH5" s="139"/>
      <c r="AI5" s="139"/>
      <c r="AJ5" s="139"/>
      <c r="AK5" s="139"/>
      <c r="AL5" s="139"/>
      <c r="AM5" s="139"/>
      <c r="AN5" s="139"/>
      <c r="AO5" s="139"/>
      <c r="AP5" s="140"/>
      <c r="AQ5" s="141" t="s">
        <v>575</v>
      </c>
      <c r="AR5" s="142"/>
      <c r="AS5" s="142"/>
      <c r="AT5" s="142"/>
      <c r="AU5" s="142"/>
      <c r="AV5" s="142"/>
      <c r="AW5" s="142"/>
      <c r="AX5" s="143"/>
    </row>
    <row r="6" spans="1:50" ht="39" customHeight="1" x14ac:dyDescent="0.15">
      <c r="A6" s="144" t="s">
        <v>4</v>
      </c>
      <c r="B6" s="145"/>
      <c r="C6" s="145"/>
      <c r="D6" s="145"/>
      <c r="E6" s="145"/>
      <c r="F6" s="145"/>
      <c r="G6" s="146" t="str">
        <f>入力規則等!F39</f>
        <v>一般会計</v>
      </c>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8"/>
    </row>
    <row r="7" spans="1:50" ht="49.5" customHeight="1" x14ac:dyDescent="0.15">
      <c r="A7" s="124" t="s">
        <v>20</v>
      </c>
      <c r="B7" s="125"/>
      <c r="C7" s="125"/>
      <c r="D7" s="125"/>
      <c r="E7" s="125"/>
      <c r="F7" s="126"/>
      <c r="G7" s="149" t="s">
        <v>577</v>
      </c>
      <c r="H7" s="150"/>
      <c r="I7" s="150"/>
      <c r="J7" s="150"/>
      <c r="K7" s="150"/>
      <c r="L7" s="150"/>
      <c r="M7" s="150"/>
      <c r="N7" s="150"/>
      <c r="O7" s="150"/>
      <c r="P7" s="150"/>
      <c r="Q7" s="150"/>
      <c r="R7" s="150"/>
      <c r="S7" s="150"/>
      <c r="T7" s="150"/>
      <c r="U7" s="150"/>
      <c r="V7" s="150"/>
      <c r="W7" s="150"/>
      <c r="X7" s="151"/>
      <c r="Y7" s="152" t="s">
        <v>238</v>
      </c>
      <c r="Z7" s="153"/>
      <c r="AA7" s="153"/>
      <c r="AB7" s="153"/>
      <c r="AC7" s="153"/>
      <c r="AD7" s="154"/>
      <c r="AE7" s="155" t="s">
        <v>578</v>
      </c>
      <c r="AF7" s="156"/>
      <c r="AG7" s="156"/>
      <c r="AH7" s="156"/>
      <c r="AI7" s="156"/>
      <c r="AJ7" s="156"/>
      <c r="AK7" s="156"/>
      <c r="AL7" s="156"/>
      <c r="AM7" s="156"/>
      <c r="AN7" s="156"/>
      <c r="AO7" s="156"/>
      <c r="AP7" s="156"/>
      <c r="AQ7" s="156"/>
      <c r="AR7" s="156"/>
      <c r="AS7" s="156"/>
      <c r="AT7" s="156"/>
      <c r="AU7" s="156"/>
      <c r="AV7" s="156"/>
      <c r="AW7" s="156"/>
      <c r="AX7" s="157"/>
    </row>
    <row r="8" spans="1:50" ht="53.25" customHeight="1" x14ac:dyDescent="0.15">
      <c r="A8" s="124" t="s">
        <v>175</v>
      </c>
      <c r="B8" s="125"/>
      <c r="C8" s="125"/>
      <c r="D8" s="125"/>
      <c r="E8" s="125"/>
      <c r="F8" s="126"/>
      <c r="G8" s="127" t="str">
        <f>入力規則等!A27</f>
        <v>科学技術・イノベーション</v>
      </c>
      <c r="H8" s="128"/>
      <c r="I8" s="128"/>
      <c r="J8" s="128"/>
      <c r="K8" s="128"/>
      <c r="L8" s="128"/>
      <c r="M8" s="128"/>
      <c r="N8" s="128"/>
      <c r="O8" s="128"/>
      <c r="P8" s="128"/>
      <c r="Q8" s="128"/>
      <c r="R8" s="128"/>
      <c r="S8" s="128"/>
      <c r="T8" s="128"/>
      <c r="U8" s="128"/>
      <c r="V8" s="128"/>
      <c r="W8" s="128"/>
      <c r="X8" s="129"/>
      <c r="Y8" s="130" t="s">
        <v>176</v>
      </c>
      <c r="Z8" s="131"/>
      <c r="AA8" s="131"/>
      <c r="AB8" s="131"/>
      <c r="AC8" s="131"/>
      <c r="AD8" s="132"/>
      <c r="AE8" s="133" t="str">
        <f>入力規則等!K13</f>
        <v>その他の事項経費</v>
      </c>
      <c r="AF8" s="128"/>
      <c r="AG8" s="128"/>
      <c r="AH8" s="128"/>
      <c r="AI8" s="128"/>
      <c r="AJ8" s="128"/>
      <c r="AK8" s="128"/>
      <c r="AL8" s="128"/>
      <c r="AM8" s="128"/>
      <c r="AN8" s="128"/>
      <c r="AO8" s="128"/>
      <c r="AP8" s="128"/>
      <c r="AQ8" s="128"/>
      <c r="AR8" s="128"/>
      <c r="AS8" s="128"/>
      <c r="AT8" s="128"/>
      <c r="AU8" s="128"/>
      <c r="AV8" s="128"/>
      <c r="AW8" s="128"/>
      <c r="AX8" s="134"/>
    </row>
    <row r="9" spans="1:50" ht="58.5" customHeight="1" x14ac:dyDescent="0.15">
      <c r="A9" s="116" t="s">
        <v>21</v>
      </c>
      <c r="B9" s="117"/>
      <c r="C9" s="117"/>
      <c r="D9" s="117"/>
      <c r="E9" s="117"/>
      <c r="F9" s="117"/>
      <c r="G9" s="135" t="s">
        <v>579</v>
      </c>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7"/>
    </row>
    <row r="10" spans="1:50" ht="89.25" customHeight="1" x14ac:dyDescent="0.15">
      <c r="A10" s="101" t="s">
        <v>27</v>
      </c>
      <c r="B10" s="102"/>
      <c r="C10" s="102"/>
      <c r="D10" s="102"/>
      <c r="E10" s="102"/>
      <c r="F10" s="102"/>
      <c r="G10" s="103" t="s">
        <v>580</v>
      </c>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5"/>
    </row>
    <row r="11" spans="1:50" ht="42" customHeight="1" x14ac:dyDescent="0.15">
      <c r="A11" s="101" t="s">
        <v>5</v>
      </c>
      <c r="B11" s="102"/>
      <c r="C11" s="102"/>
      <c r="D11" s="102"/>
      <c r="E11" s="102"/>
      <c r="F11" s="106"/>
      <c r="G11" s="107" t="str">
        <f>入力規則等!P10</f>
        <v>直接実施、委託・請負</v>
      </c>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9"/>
    </row>
    <row r="12" spans="1:50" ht="21" customHeight="1" x14ac:dyDescent="0.15">
      <c r="A12" s="110" t="s">
        <v>22</v>
      </c>
      <c r="B12" s="111"/>
      <c r="C12" s="111"/>
      <c r="D12" s="111"/>
      <c r="E12" s="111"/>
      <c r="F12" s="112"/>
      <c r="G12" s="119"/>
      <c r="H12" s="120"/>
      <c r="I12" s="120"/>
      <c r="J12" s="120"/>
      <c r="K12" s="120"/>
      <c r="L12" s="120"/>
      <c r="M12" s="120"/>
      <c r="N12" s="120"/>
      <c r="O12" s="120"/>
      <c r="P12" s="121" t="s">
        <v>385</v>
      </c>
      <c r="Q12" s="122"/>
      <c r="R12" s="122"/>
      <c r="S12" s="122"/>
      <c r="T12" s="122"/>
      <c r="U12" s="122"/>
      <c r="V12" s="123"/>
      <c r="W12" s="121" t="s">
        <v>537</v>
      </c>
      <c r="X12" s="122"/>
      <c r="Y12" s="122"/>
      <c r="Z12" s="122"/>
      <c r="AA12" s="122"/>
      <c r="AB12" s="122"/>
      <c r="AC12" s="123"/>
      <c r="AD12" s="121" t="s">
        <v>539</v>
      </c>
      <c r="AE12" s="122"/>
      <c r="AF12" s="122"/>
      <c r="AG12" s="122"/>
      <c r="AH12" s="122"/>
      <c r="AI12" s="122"/>
      <c r="AJ12" s="123"/>
      <c r="AK12" s="121" t="s">
        <v>552</v>
      </c>
      <c r="AL12" s="122"/>
      <c r="AM12" s="122"/>
      <c r="AN12" s="122"/>
      <c r="AO12" s="122"/>
      <c r="AP12" s="122"/>
      <c r="AQ12" s="123"/>
      <c r="AR12" s="167"/>
      <c r="AS12" s="168"/>
      <c r="AT12" s="168"/>
      <c r="AU12" s="168"/>
      <c r="AV12" s="168"/>
      <c r="AW12" s="168"/>
      <c r="AX12" s="169"/>
    </row>
    <row r="13" spans="1:50" ht="21" customHeight="1" x14ac:dyDescent="0.15">
      <c r="A13" s="113"/>
      <c r="B13" s="114"/>
      <c r="C13" s="114"/>
      <c r="D13" s="114"/>
      <c r="E13" s="114"/>
      <c r="F13" s="115"/>
      <c r="G13" s="170" t="s">
        <v>6</v>
      </c>
      <c r="H13" s="171"/>
      <c r="I13" s="177" t="s">
        <v>7</v>
      </c>
      <c r="J13" s="178"/>
      <c r="K13" s="178"/>
      <c r="L13" s="178"/>
      <c r="M13" s="178"/>
      <c r="N13" s="178"/>
      <c r="O13" s="179"/>
      <c r="P13" s="180">
        <v>159.928</v>
      </c>
      <c r="Q13" s="181"/>
      <c r="R13" s="181"/>
      <c r="S13" s="181"/>
      <c r="T13" s="181"/>
      <c r="U13" s="181"/>
      <c r="V13" s="182"/>
      <c r="W13" s="180">
        <v>206.59</v>
      </c>
      <c r="X13" s="181"/>
      <c r="Y13" s="181"/>
      <c r="Z13" s="181"/>
      <c r="AA13" s="181"/>
      <c r="AB13" s="181"/>
      <c r="AC13" s="182"/>
      <c r="AD13" s="180">
        <v>206.59</v>
      </c>
      <c r="AE13" s="181"/>
      <c r="AF13" s="181"/>
      <c r="AG13" s="181"/>
      <c r="AH13" s="181"/>
      <c r="AI13" s="181"/>
      <c r="AJ13" s="182"/>
      <c r="AK13" s="161">
        <v>203.36600000000001</v>
      </c>
      <c r="AL13" s="162"/>
      <c r="AM13" s="162"/>
      <c r="AN13" s="162"/>
      <c r="AO13" s="162"/>
      <c r="AP13" s="162"/>
      <c r="AQ13" s="163"/>
      <c r="AR13" s="194"/>
      <c r="AS13" s="195"/>
      <c r="AT13" s="195"/>
      <c r="AU13" s="195"/>
      <c r="AV13" s="195"/>
      <c r="AW13" s="195"/>
      <c r="AX13" s="196"/>
    </row>
    <row r="14" spans="1:50" ht="21" customHeight="1" x14ac:dyDescent="0.15">
      <c r="A14" s="113"/>
      <c r="B14" s="114"/>
      <c r="C14" s="114"/>
      <c r="D14" s="114"/>
      <c r="E14" s="114"/>
      <c r="F14" s="115"/>
      <c r="G14" s="172"/>
      <c r="H14" s="173"/>
      <c r="I14" s="164" t="s">
        <v>8</v>
      </c>
      <c r="J14" s="192"/>
      <c r="K14" s="192"/>
      <c r="L14" s="192"/>
      <c r="M14" s="192"/>
      <c r="N14" s="192"/>
      <c r="O14" s="193"/>
      <c r="P14" s="161" t="s">
        <v>609</v>
      </c>
      <c r="Q14" s="162"/>
      <c r="R14" s="162"/>
      <c r="S14" s="162"/>
      <c r="T14" s="162"/>
      <c r="U14" s="162"/>
      <c r="V14" s="163"/>
      <c r="W14" s="161" t="s">
        <v>609</v>
      </c>
      <c r="X14" s="162"/>
      <c r="Y14" s="162"/>
      <c r="Z14" s="162"/>
      <c r="AA14" s="162"/>
      <c r="AB14" s="162"/>
      <c r="AC14" s="163"/>
      <c r="AD14" s="161" t="s">
        <v>609</v>
      </c>
      <c r="AE14" s="162"/>
      <c r="AF14" s="162"/>
      <c r="AG14" s="162"/>
      <c r="AH14" s="162"/>
      <c r="AI14" s="162"/>
      <c r="AJ14" s="163"/>
      <c r="AK14" s="161">
        <v>124.643</v>
      </c>
      <c r="AL14" s="162"/>
      <c r="AM14" s="162"/>
      <c r="AN14" s="162"/>
      <c r="AO14" s="162"/>
      <c r="AP14" s="162"/>
      <c r="AQ14" s="163"/>
      <c r="AR14" s="197"/>
      <c r="AS14" s="198"/>
      <c r="AT14" s="198"/>
      <c r="AU14" s="198"/>
      <c r="AV14" s="198"/>
      <c r="AW14" s="198"/>
      <c r="AX14" s="199"/>
    </row>
    <row r="15" spans="1:50" ht="21" customHeight="1" x14ac:dyDescent="0.15">
      <c r="A15" s="113"/>
      <c r="B15" s="114"/>
      <c r="C15" s="114"/>
      <c r="D15" s="114"/>
      <c r="E15" s="114"/>
      <c r="F15" s="115"/>
      <c r="G15" s="174"/>
      <c r="H15" s="173"/>
      <c r="I15" s="183" t="s">
        <v>565</v>
      </c>
      <c r="J15" s="184"/>
      <c r="K15" s="184"/>
      <c r="L15" s="184"/>
      <c r="M15" s="184"/>
      <c r="N15" s="184"/>
      <c r="O15" s="185"/>
      <c r="P15" s="158"/>
      <c r="Q15" s="159"/>
      <c r="R15" s="159"/>
      <c r="S15" s="159"/>
      <c r="T15" s="159"/>
      <c r="U15" s="159"/>
      <c r="V15" s="160"/>
      <c r="W15" s="158"/>
      <c r="X15" s="159"/>
      <c r="Y15" s="159"/>
      <c r="Z15" s="159"/>
      <c r="AA15" s="159"/>
      <c r="AB15" s="159"/>
      <c r="AC15" s="160"/>
      <c r="AD15" s="158"/>
      <c r="AE15" s="159"/>
      <c r="AF15" s="159"/>
      <c r="AG15" s="159"/>
      <c r="AH15" s="159"/>
      <c r="AI15" s="159"/>
      <c r="AJ15" s="160"/>
      <c r="AK15" s="161">
        <v>124.643</v>
      </c>
      <c r="AL15" s="162"/>
      <c r="AM15" s="162"/>
      <c r="AN15" s="162"/>
      <c r="AO15" s="162"/>
      <c r="AP15" s="162"/>
      <c r="AQ15" s="163"/>
      <c r="AR15" s="197"/>
      <c r="AS15" s="198"/>
      <c r="AT15" s="198"/>
      <c r="AU15" s="198"/>
      <c r="AV15" s="198"/>
      <c r="AW15" s="198"/>
      <c r="AX15" s="199"/>
    </row>
    <row r="16" spans="1:50" ht="21" customHeight="1" x14ac:dyDescent="0.15">
      <c r="A16" s="113"/>
      <c r="B16" s="114"/>
      <c r="C16" s="114"/>
      <c r="D16" s="114"/>
      <c r="E16" s="114"/>
      <c r="F16" s="115"/>
      <c r="G16" s="174"/>
      <c r="H16" s="173"/>
      <c r="I16" s="164" t="s">
        <v>45</v>
      </c>
      <c r="J16" s="165"/>
      <c r="K16" s="165"/>
      <c r="L16" s="165"/>
      <c r="M16" s="165"/>
      <c r="N16" s="165"/>
      <c r="O16" s="166"/>
      <c r="P16" s="161" t="s">
        <v>609</v>
      </c>
      <c r="Q16" s="162"/>
      <c r="R16" s="162"/>
      <c r="S16" s="162"/>
      <c r="T16" s="162"/>
      <c r="U16" s="162"/>
      <c r="V16" s="163"/>
      <c r="W16" s="161" t="s">
        <v>609</v>
      </c>
      <c r="X16" s="162"/>
      <c r="Y16" s="162"/>
      <c r="Z16" s="162"/>
      <c r="AA16" s="162"/>
      <c r="AB16" s="162"/>
      <c r="AC16" s="163"/>
      <c r="AD16" s="161" t="s">
        <v>609</v>
      </c>
      <c r="AE16" s="162"/>
      <c r="AF16" s="162"/>
      <c r="AG16" s="162"/>
      <c r="AH16" s="162"/>
      <c r="AI16" s="162"/>
      <c r="AJ16" s="163"/>
      <c r="AK16" s="161" t="s">
        <v>609</v>
      </c>
      <c r="AL16" s="162"/>
      <c r="AM16" s="162"/>
      <c r="AN16" s="162"/>
      <c r="AO16" s="162"/>
      <c r="AP16" s="162"/>
      <c r="AQ16" s="163"/>
      <c r="AR16" s="197"/>
      <c r="AS16" s="198"/>
      <c r="AT16" s="198"/>
      <c r="AU16" s="198"/>
      <c r="AV16" s="198"/>
      <c r="AW16" s="198"/>
      <c r="AX16" s="199"/>
    </row>
    <row r="17" spans="1:50" ht="21" customHeight="1" x14ac:dyDescent="0.15">
      <c r="A17" s="113"/>
      <c r="B17" s="114"/>
      <c r="C17" s="114"/>
      <c r="D17" s="114"/>
      <c r="E17" s="114"/>
      <c r="F17" s="115"/>
      <c r="G17" s="174"/>
      <c r="H17" s="173"/>
      <c r="I17" s="164" t="s">
        <v>46</v>
      </c>
      <c r="J17" s="165"/>
      <c r="K17" s="165"/>
      <c r="L17" s="165"/>
      <c r="M17" s="165"/>
      <c r="N17" s="165"/>
      <c r="O17" s="166"/>
      <c r="P17" s="161" t="s">
        <v>609</v>
      </c>
      <c r="Q17" s="162"/>
      <c r="R17" s="162"/>
      <c r="S17" s="162"/>
      <c r="T17" s="162"/>
      <c r="U17" s="162"/>
      <c r="V17" s="163"/>
      <c r="W17" s="161" t="s">
        <v>609</v>
      </c>
      <c r="X17" s="162"/>
      <c r="Y17" s="162"/>
      <c r="Z17" s="162"/>
      <c r="AA17" s="162"/>
      <c r="AB17" s="162"/>
      <c r="AC17" s="163"/>
      <c r="AD17" s="161" t="s">
        <v>609</v>
      </c>
      <c r="AE17" s="162"/>
      <c r="AF17" s="162"/>
      <c r="AG17" s="162"/>
      <c r="AH17" s="162"/>
      <c r="AI17" s="162"/>
      <c r="AJ17" s="163"/>
      <c r="AK17" s="161" t="s">
        <v>609</v>
      </c>
      <c r="AL17" s="162"/>
      <c r="AM17" s="162"/>
      <c r="AN17" s="162"/>
      <c r="AO17" s="162"/>
      <c r="AP17" s="162"/>
      <c r="AQ17" s="163"/>
      <c r="AR17" s="197"/>
      <c r="AS17" s="198"/>
      <c r="AT17" s="198"/>
      <c r="AU17" s="198"/>
      <c r="AV17" s="198"/>
      <c r="AW17" s="198"/>
      <c r="AX17" s="199"/>
    </row>
    <row r="18" spans="1:50" ht="24.75" customHeight="1" x14ac:dyDescent="0.15">
      <c r="A18" s="113"/>
      <c r="B18" s="114"/>
      <c r="C18" s="114"/>
      <c r="D18" s="114"/>
      <c r="E18" s="114"/>
      <c r="F18" s="115"/>
      <c r="G18" s="174"/>
      <c r="H18" s="173"/>
      <c r="I18" s="164" t="s">
        <v>44</v>
      </c>
      <c r="J18" s="192"/>
      <c r="K18" s="192"/>
      <c r="L18" s="192"/>
      <c r="M18" s="192"/>
      <c r="N18" s="192"/>
      <c r="O18" s="193"/>
      <c r="P18" s="161" t="s">
        <v>609</v>
      </c>
      <c r="Q18" s="162"/>
      <c r="R18" s="162"/>
      <c r="S18" s="162"/>
      <c r="T18" s="162"/>
      <c r="U18" s="162"/>
      <c r="V18" s="163"/>
      <c r="W18" s="161" t="s">
        <v>609</v>
      </c>
      <c r="X18" s="162"/>
      <c r="Y18" s="162"/>
      <c r="Z18" s="162"/>
      <c r="AA18" s="162"/>
      <c r="AB18" s="162"/>
      <c r="AC18" s="163"/>
      <c r="AD18" s="161" t="s">
        <v>609</v>
      </c>
      <c r="AE18" s="162"/>
      <c r="AF18" s="162"/>
      <c r="AG18" s="162"/>
      <c r="AH18" s="162"/>
      <c r="AI18" s="162"/>
      <c r="AJ18" s="163"/>
      <c r="AK18" s="161" t="s">
        <v>609</v>
      </c>
      <c r="AL18" s="162"/>
      <c r="AM18" s="162"/>
      <c r="AN18" s="162"/>
      <c r="AO18" s="162"/>
      <c r="AP18" s="162"/>
      <c r="AQ18" s="163"/>
      <c r="AR18" s="197"/>
      <c r="AS18" s="198"/>
      <c r="AT18" s="198"/>
      <c r="AU18" s="198"/>
      <c r="AV18" s="198"/>
      <c r="AW18" s="198"/>
      <c r="AX18" s="199"/>
    </row>
    <row r="19" spans="1:50" ht="24.75" customHeight="1" x14ac:dyDescent="0.15">
      <c r="A19" s="113"/>
      <c r="B19" s="114"/>
      <c r="C19" s="114"/>
      <c r="D19" s="114"/>
      <c r="E19" s="114"/>
      <c r="F19" s="115"/>
      <c r="G19" s="175"/>
      <c r="H19" s="176"/>
      <c r="I19" s="186" t="s">
        <v>18</v>
      </c>
      <c r="J19" s="187"/>
      <c r="K19" s="187"/>
      <c r="L19" s="187"/>
      <c r="M19" s="187"/>
      <c r="N19" s="187"/>
      <c r="O19" s="188"/>
      <c r="P19" s="189">
        <f>SUM(P13:V18)</f>
        <v>159.928</v>
      </c>
      <c r="Q19" s="190"/>
      <c r="R19" s="190"/>
      <c r="S19" s="190"/>
      <c r="T19" s="190"/>
      <c r="U19" s="190"/>
      <c r="V19" s="191"/>
      <c r="W19" s="189">
        <f>SUM(W13:AC18)</f>
        <v>206.59</v>
      </c>
      <c r="X19" s="190"/>
      <c r="Y19" s="190"/>
      <c r="Z19" s="190"/>
      <c r="AA19" s="190"/>
      <c r="AB19" s="190"/>
      <c r="AC19" s="191"/>
      <c r="AD19" s="189">
        <f>SUM(AD13:AJ18)</f>
        <v>206.59</v>
      </c>
      <c r="AE19" s="190"/>
      <c r="AF19" s="190"/>
      <c r="AG19" s="190"/>
      <c r="AH19" s="190"/>
      <c r="AI19" s="190"/>
      <c r="AJ19" s="191"/>
      <c r="AK19" s="189">
        <f>SUM(AK13:AQ18)-AK15</f>
        <v>328.00900000000001</v>
      </c>
      <c r="AL19" s="190"/>
      <c r="AM19" s="190"/>
      <c r="AN19" s="190"/>
      <c r="AO19" s="190"/>
      <c r="AP19" s="190"/>
      <c r="AQ19" s="191"/>
      <c r="AR19" s="197"/>
      <c r="AS19" s="198"/>
      <c r="AT19" s="198"/>
      <c r="AU19" s="198"/>
      <c r="AV19" s="198"/>
      <c r="AW19" s="198"/>
      <c r="AX19" s="199"/>
    </row>
    <row r="20" spans="1:50" ht="24.75" customHeight="1" x14ac:dyDescent="0.15">
      <c r="A20" s="113"/>
      <c r="B20" s="114"/>
      <c r="C20" s="114"/>
      <c r="D20" s="114"/>
      <c r="E20" s="114"/>
      <c r="F20" s="115"/>
      <c r="G20" s="208" t="s">
        <v>9</v>
      </c>
      <c r="H20" s="209"/>
      <c r="I20" s="209"/>
      <c r="J20" s="209"/>
      <c r="K20" s="209"/>
      <c r="L20" s="209"/>
      <c r="M20" s="209"/>
      <c r="N20" s="209"/>
      <c r="O20" s="209"/>
      <c r="P20" s="210">
        <v>156.476</v>
      </c>
      <c r="Q20" s="211"/>
      <c r="R20" s="211"/>
      <c r="S20" s="211"/>
      <c r="T20" s="211"/>
      <c r="U20" s="211"/>
      <c r="V20" s="212"/>
      <c r="W20" s="210">
        <v>162.423</v>
      </c>
      <c r="X20" s="211"/>
      <c r="Y20" s="211"/>
      <c r="Z20" s="211"/>
      <c r="AA20" s="211"/>
      <c r="AB20" s="211"/>
      <c r="AC20" s="212"/>
      <c r="AD20" s="161">
        <v>192.49299999999999</v>
      </c>
      <c r="AE20" s="162"/>
      <c r="AF20" s="162"/>
      <c r="AG20" s="162"/>
      <c r="AH20" s="162"/>
      <c r="AI20" s="162"/>
      <c r="AJ20" s="163"/>
      <c r="AK20" s="206"/>
      <c r="AL20" s="206"/>
      <c r="AM20" s="206"/>
      <c r="AN20" s="206"/>
      <c r="AO20" s="206"/>
      <c r="AP20" s="206"/>
      <c r="AQ20" s="206"/>
      <c r="AR20" s="197"/>
      <c r="AS20" s="198"/>
      <c r="AT20" s="198"/>
      <c r="AU20" s="198"/>
      <c r="AV20" s="198"/>
      <c r="AW20" s="198"/>
      <c r="AX20" s="199"/>
    </row>
    <row r="21" spans="1:50" ht="24.75" customHeight="1" x14ac:dyDescent="0.15">
      <c r="A21" s="113"/>
      <c r="B21" s="114"/>
      <c r="C21" s="114"/>
      <c r="D21" s="114"/>
      <c r="E21" s="114"/>
      <c r="F21" s="115"/>
      <c r="G21" s="208" t="s">
        <v>10</v>
      </c>
      <c r="H21" s="209"/>
      <c r="I21" s="209"/>
      <c r="J21" s="209"/>
      <c r="K21" s="209"/>
      <c r="L21" s="209"/>
      <c r="M21" s="209"/>
      <c r="N21" s="209"/>
      <c r="O21" s="209"/>
      <c r="P21" s="205">
        <f>IF(P19=0, "-", SUM(P20)/P19)</f>
        <v>0.97841528687909562</v>
      </c>
      <c r="Q21" s="205"/>
      <c r="R21" s="205"/>
      <c r="S21" s="205"/>
      <c r="T21" s="205"/>
      <c r="U21" s="205"/>
      <c r="V21" s="205"/>
      <c r="W21" s="205">
        <f>IF(W19=0, "-", SUM(W20)/W19)</f>
        <v>0.7862094002613873</v>
      </c>
      <c r="X21" s="205"/>
      <c r="Y21" s="205"/>
      <c r="Z21" s="205"/>
      <c r="AA21" s="205"/>
      <c r="AB21" s="205"/>
      <c r="AC21" s="205"/>
      <c r="AD21" s="205">
        <f>IF(AD19=0, "-", SUM(AD20)/AD19)</f>
        <v>0.93176339609855263</v>
      </c>
      <c r="AE21" s="205"/>
      <c r="AF21" s="205"/>
      <c r="AG21" s="205"/>
      <c r="AH21" s="205"/>
      <c r="AI21" s="205"/>
      <c r="AJ21" s="205"/>
      <c r="AK21" s="206"/>
      <c r="AL21" s="206"/>
      <c r="AM21" s="206"/>
      <c r="AN21" s="206"/>
      <c r="AO21" s="206"/>
      <c r="AP21" s="206"/>
      <c r="AQ21" s="207"/>
      <c r="AR21" s="197"/>
      <c r="AS21" s="198"/>
      <c r="AT21" s="198"/>
      <c r="AU21" s="198"/>
      <c r="AV21" s="198"/>
      <c r="AW21" s="198"/>
      <c r="AX21" s="199"/>
    </row>
    <row r="22" spans="1:50" ht="25.5" customHeight="1" x14ac:dyDescent="0.15">
      <c r="A22" s="116"/>
      <c r="B22" s="117"/>
      <c r="C22" s="117"/>
      <c r="D22" s="117"/>
      <c r="E22" s="117"/>
      <c r="F22" s="118"/>
      <c r="G22" s="203" t="s">
        <v>213</v>
      </c>
      <c r="H22" s="204"/>
      <c r="I22" s="204"/>
      <c r="J22" s="204"/>
      <c r="K22" s="204"/>
      <c r="L22" s="204"/>
      <c r="M22" s="204"/>
      <c r="N22" s="204"/>
      <c r="O22" s="204"/>
      <c r="P22" s="205">
        <f>IF(P20=0, "-", SUM(P20)/SUM(P13,P14))</f>
        <v>0.97841528687909562</v>
      </c>
      <c r="Q22" s="205"/>
      <c r="R22" s="205"/>
      <c r="S22" s="205"/>
      <c r="T22" s="205"/>
      <c r="U22" s="205"/>
      <c r="V22" s="205"/>
      <c r="W22" s="205">
        <f>IF(W20=0, "-", SUM(W20)/SUM(W13,W14))</f>
        <v>0.7862094002613873</v>
      </c>
      <c r="X22" s="205"/>
      <c r="Y22" s="205"/>
      <c r="Z22" s="205"/>
      <c r="AA22" s="205"/>
      <c r="AB22" s="205"/>
      <c r="AC22" s="205"/>
      <c r="AD22" s="205">
        <f>IF(AD20=0, "-", SUM(AD20)/SUM(AD13,AD14))</f>
        <v>0.93176339609855263</v>
      </c>
      <c r="AE22" s="205"/>
      <c r="AF22" s="205"/>
      <c r="AG22" s="205"/>
      <c r="AH22" s="205"/>
      <c r="AI22" s="205"/>
      <c r="AJ22" s="205"/>
      <c r="AK22" s="206"/>
      <c r="AL22" s="206"/>
      <c r="AM22" s="206"/>
      <c r="AN22" s="206"/>
      <c r="AO22" s="206"/>
      <c r="AP22" s="206"/>
      <c r="AQ22" s="207"/>
      <c r="AR22" s="200"/>
      <c r="AS22" s="201"/>
      <c r="AT22" s="201"/>
      <c r="AU22" s="201"/>
      <c r="AV22" s="201"/>
      <c r="AW22" s="201"/>
      <c r="AX22" s="202"/>
    </row>
    <row r="23" spans="1:50" ht="40.35" customHeight="1" x14ac:dyDescent="0.15">
      <c r="A23" s="248" t="s">
        <v>567</v>
      </c>
      <c r="B23" s="249"/>
      <c r="C23" s="249"/>
      <c r="D23" s="249"/>
      <c r="E23" s="249"/>
      <c r="F23" s="250"/>
      <c r="G23" s="254" t="s">
        <v>207</v>
      </c>
      <c r="H23" s="220"/>
      <c r="I23" s="220"/>
      <c r="J23" s="220"/>
      <c r="K23" s="220"/>
      <c r="L23" s="220"/>
      <c r="M23" s="220"/>
      <c r="N23" s="220"/>
      <c r="O23" s="255"/>
      <c r="P23" s="256" t="s">
        <v>565</v>
      </c>
      <c r="Q23" s="220"/>
      <c r="R23" s="220"/>
      <c r="S23" s="220"/>
      <c r="T23" s="220"/>
      <c r="U23" s="220"/>
      <c r="V23" s="255"/>
      <c r="W23" s="219" t="s">
        <v>206</v>
      </c>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221"/>
    </row>
    <row r="24" spans="1:50" ht="25.5" customHeight="1" x14ac:dyDescent="0.15">
      <c r="A24" s="251"/>
      <c r="B24" s="252"/>
      <c r="C24" s="252"/>
      <c r="D24" s="252"/>
      <c r="E24" s="252"/>
      <c r="F24" s="253"/>
      <c r="G24" s="257" t="s">
        <v>581</v>
      </c>
      <c r="H24" s="258"/>
      <c r="I24" s="258"/>
      <c r="J24" s="258"/>
      <c r="K24" s="258"/>
      <c r="L24" s="258"/>
      <c r="M24" s="258"/>
      <c r="N24" s="258"/>
      <c r="O24" s="259"/>
      <c r="P24" s="180">
        <v>124.643</v>
      </c>
      <c r="Q24" s="181"/>
      <c r="R24" s="181"/>
      <c r="S24" s="181"/>
      <c r="T24" s="181"/>
      <c r="U24" s="181"/>
      <c r="V24" s="182"/>
      <c r="W24" s="222"/>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4"/>
    </row>
    <row r="25" spans="1:50" ht="25.5" customHeight="1" thickBot="1" x14ac:dyDescent="0.2">
      <c r="A25" s="251"/>
      <c r="B25" s="252"/>
      <c r="C25" s="252"/>
      <c r="D25" s="252"/>
      <c r="E25" s="252"/>
      <c r="F25" s="253"/>
      <c r="G25" s="213" t="s">
        <v>18</v>
      </c>
      <c r="H25" s="214"/>
      <c r="I25" s="214"/>
      <c r="J25" s="214"/>
      <c r="K25" s="214"/>
      <c r="L25" s="214"/>
      <c r="M25" s="214"/>
      <c r="N25" s="214"/>
      <c r="O25" s="215"/>
      <c r="P25" s="216">
        <f>AK15</f>
        <v>124.643</v>
      </c>
      <c r="Q25" s="217"/>
      <c r="R25" s="217"/>
      <c r="S25" s="217"/>
      <c r="T25" s="217"/>
      <c r="U25" s="217"/>
      <c r="V25" s="218"/>
      <c r="W25" s="225"/>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7"/>
    </row>
    <row r="26" spans="1:50" ht="47.25" customHeight="1" x14ac:dyDescent="0.15">
      <c r="A26" s="228" t="s">
        <v>545</v>
      </c>
      <c r="B26" s="229"/>
      <c r="C26" s="229"/>
      <c r="D26" s="229"/>
      <c r="E26" s="229"/>
      <c r="F26" s="230"/>
      <c r="G26" s="231" t="s">
        <v>582</v>
      </c>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3"/>
    </row>
    <row r="27" spans="1:50" ht="31.5" customHeight="1" x14ac:dyDescent="0.15">
      <c r="A27" s="234" t="s">
        <v>546</v>
      </c>
      <c r="B27" s="235"/>
      <c r="C27" s="235"/>
      <c r="D27" s="235"/>
      <c r="E27" s="235"/>
      <c r="F27" s="236"/>
      <c r="G27" s="240" t="s">
        <v>541</v>
      </c>
      <c r="H27" s="241"/>
      <c r="I27" s="241"/>
      <c r="J27" s="241"/>
      <c r="K27" s="241"/>
      <c r="L27" s="241"/>
      <c r="M27" s="241"/>
      <c r="N27" s="241"/>
      <c r="O27" s="241"/>
      <c r="P27" s="242" t="s">
        <v>540</v>
      </c>
      <c r="Q27" s="241"/>
      <c r="R27" s="241"/>
      <c r="S27" s="241"/>
      <c r="T27" s="241"/>
      <c r="U27" s="241"/>
      <c r="V27" s="241"/>
      <c r="W27" s="241"/>
      <c r="X27" s="243"/>
      <c r="Y27" s="244"/>
      <c r="Z27" s="245"/>
      <c r="AA27" s="246"/>
      <c r="AB27" s="247" t="s">
        <v>11</v>
      </c>
      <c r="AC27" s="247"/>
      <c r="AD27" s="247"/>
      <c r="AE27" s="271" t="s">
        <v>385</v>
      </c>
      <c r="AF27" s="272"/>
      <c r="AG27" s="272"/>
      <c r="AH27" s="273"/>
      <c r="AI27" s="271" t="s">
        <v>537</v>
      </c>
      <c r="AJ27" s="272"/>
      <c r="AK27" s="272"/>
      <c r="AL27" s="273"/>
      <c r="AM27" s="271" t="s">
        <v>353</v>
      </c>
      <c r="AN27" s="272"/>
      <c r="AO27" s="272"/>
      <c r="AP27" s="273"/>
      <c r="AQ27" s="274" t="s">
        <v>384</v>
      </c>
      <c r="AR27" s="275"/>
      <c r="AS27" s="275"/>
      <c r="AT27" s="276"/>
      <c r="AU27" s="274" t="s">
        <v>553</v>
      </c>
      <c r="AV27" s="275"/>
      <c r="AW27" s="275"/>
      <c r="AX27" s="277"/>
    </row>
    <row r="28" spans="1:50" ht="35.25" customHeight="1" x14ac:dyDescent="0.15">
      <c r="A28" s="234"/>
      <c r="B28" s="235"/>
      <c r="C28" s="235"/>
      <c r="D28" s="235"/>
      <c r="E28" s="235"/>
      <c r="F28" s="236"/>
      <c r="G28" s="278" t="s">
        <v>597</v>
      </c>
      <c r="H28" s="279"/>
      <c r="I28" s="279"/>
      <c r="J28" s="279"/>
      <c r="K28" s="279"/>
      <c r="L28" s="279"/>
      <c r="M28" s="279"/>
      <c r="N28" s="279"/>
      <c r="O28" s="279"/>
      <c r="P28" s="282" t="s">
        <v>598</v>
      </c>
      <c r="Q28" s="283"/>
      <c r="R28" s="283"/>
      <c r="S28" s="283"/>
      <c r="T28" s="283"/>
      <c r="U28" s="283"/>
      <c r="V28" s="283"/>
      <c r="W28" s="283"/>
      <c r="X28" s="284"/>
      <c r="Y28" s="288" t="s">
        <v>48</v>
      </c>
      <c r="Z28" s="289"/>
      <c r="AA28" s="290"/>
      <c r="AB28" s="269" t="s">
        <v>599</v>
      </c>
      <c r="AC28" s="270"/>
      <c r="AD28" s="270"/>
      <c r="AE28" s="260">
        <v>6</v>
      </c>
      <c r="AF28" s="260"/>
      <c r="AG28" s="260"/>
      <c r="AH28" s="260"/>
      <c r="AI28" s="260">
        <v>6</v>
      </c>
      <c r="AJ28" s="260"/>
      <c r="AK28" s="260"/>
      <c r="AL28" s="260"/>
      <c r="AM28" s="261">
        <v>4</v>
      </c>
      <c r="AN28" s="261"/>
      <c r="AO28" s="261"/>
      <c r="AP28" s="261"/>
      <c r="AQ28" s="262" t="s">
        <v>253</v>
      </c>
      <c r="AR28" s="261"/>
      <c r="AS28" s="261"/>
      <c r="AT28" s="261"/>
      <c r="AU28" s="263" t="s">
        <v>253</v>
      </c>
      <c r="AV28" s="264"/>
      <c r="AW28" s="264"/>
      <c r="AX28" s="265"/>
    </row>
    <row r="29" spans="1:50" ht="35.25" customHeight="1" x14ac:dyDescent="0.15">
      <c r="A29" s="237"/>
      <c r="B29" s="238"/>
      <c r="C29" s="238"/>
      <c r="D29" s="238"/>
      <c r="E29" s="238"/>
      <c r="F29" s="239"/>
      <c r="G29" s="280"/>
      <c r="H29" s="281"/>
      <c r="I29" s="281"/>
      <c r="J29" s="281"/>
      <c r="K29" s="281"/>
      <c r="L29" s="281"/>
      <c r="M29" s="281"/>
      <c r="N29" s="281"/>
      <c r="O29" s="281"/>
      <c r="P29" s="285"/>
      <c r="Q29" s="286"/>
      <c r="R29" s="286"/>
      <c r="S29" s="286"/>
      <c r="T29" s="286"/>
      <c r="U29" s="286"/>
      <c r="V29" s="286"/>
      <c r="W29" s="286"/>
      <c r="X29" s="287"/>
      <c r="Y29" s="266" t="s">
        <v>49</v>
      </c>
      <c r="Z29" s="267"/>
      <c r="AA29" s="268"/>
      <c r="AB29" s="269" t="s">
        <v>600</v>
      </c>
      <c r="AC29" s="270"/>
      <c r="AD29" s="270"/>
      <c r="AE29" s="260">
        <v>6</v>
      </c>
      <c r="AF29" s="260"/>
      <c r="AG29" s="260"/>
      <c r="AH29" s="260"/>
      <c r="AI29" s="260">
        <v>5</v>
      </c>
      <c r="AJ29" s="260"/>
      <c r="AK29" s="260"/>
      <c r="AL29" s="260"/>
      <c r="AM29" s="261">
        <v>4</v>
      </c>
      <c r="AN29" s="261"/>
      <c r="AO29" s="261"/>
      <c r="AP29" s="261"/>
      <c r="AQ29" s="261">
        <v>4</v>
      </c>
      <c r="AR29" s="261"/>
      <c r="AS29" s="261"/>
      <c r="AT29" s="261"/>
      <c r="AU29" s="311">
        <v>5</v>
      </c>
      <c r="AV29" s="264"/>
      <c r="AW29" s="264"/>
      <c r="AX29" s="265"/>
    </row>
    <row r="30" spans="1:50" ht="23.25" customHeight="1" x14ac:dyDescent="0.15">
      <c r="A30" s="312" t="s">
        <v>547</v>
      </c>
      <c r="B30" s="313"/>
      <c r="C30" s="313"/>
      <c r="D30" s="313"/>
      <c r="E30" s="313"/>
      <c r="F30" s="314"/>
      <c r="G30" s="122" t="s">
        <v>548</v>
      </c>
      <c r="H30" s="122"/>
      <c r="I30" s="122"/>
      <c r="J30" s="122"/>
      <c r="K30" s="122"/>
      <c r="L30" s="122"/>
      <c r="M30" s="122"/>
      <c r="N30" s="122"/>
      <c r="O30" s="122"/>
      <c r="P30" s="122"/>
      <c r="Q30" s="122"/>
      <c r="R30" s="122"/>
      <c r="S30" s="122"/>
      <c r="T30" s="122"/>
      <c r="U30" s="122"/>
      <c r="V30" s="122"/>
      <c r="W30" s="122"/>
      <c r="X30" s="123"/>
      <c r="Y30" s="320"/>
      <c r="Z30" s="321"/>
      <c r="AA30" s="322"/>
      <c r="AB30" s="121" t="s">
        <v>11</v>
      </c>
      <c r="AC30" s="122"/>
      <c r="AD30" s="123"/>
      <c r="AE30" s="121" t="s">
        <v>385</v>
      </c>
      <c r="AF30" s="122"/>
      <c r="AG30" s="122"/>
      <c r="AH30" s="123"/>
      <c r="AI30" s="121" t="s">
        <v>537</v>
      </c>
      <c r="AJ30" s="122"/>
      <c r="AK30" s="122"/>
      <c r="AL30" s="123"/>
      <c r="AM30" s="121" t="s">
        <v>353</v>
      </c>
      <c r="AN30" s="122"/>
      <c r="AO30" s="122"/>
      <c r="AP30" s="123"/>
      <c r="AQ30" s="323" t="s">
        <v>554</v>
      </c>
      <c r="AR30" s="324"/>
      <c r="AS30" s="324"/>
      <c r="AT30" s="324"/>
      <c r="AU30" s="324"/>
      <c r="AV30" s="324"/>
      <c r="AW30" s="324"/>
      <c r="AX30" s="325"/>
    </row>
    <row r="31" spans="1:50" ht="23.25" customHeight="1" x14ac:dyDescent="0.15">
      <c r="A31" s="315"/>
      <c r="B31" s="316"/>
      <c r="C31" s="316"/>
      <c r="D31" s="316"/>
      <c r="E31" s="316"/>
      <c r="F31" s="317"/>
      <c r="G31" s="326" t="s">
        <v>601</v>
      </c>
      <c r="H31" s="327"/>
      <c r="I31" s="327"/>
      <c r="J31" s="327"/>
      <c r="K31" s="327"/>
      <c r="L31" s="327"/>
      <c r="M31" s="327"/>
      <c r="N31" s="327"/>
      <c r="O31" s="327"/>
      <c r="P31" s="327"/>
      <c r="Q31" s="327"/>
      <c r="R31" s="327"/>
      <c r="S31" s="327"/>
      <c r="T31" s="327"/>
      <c r="U31" s="327"/>
      <c r="V31" s="327"/>
      <c r="W31" s="327"/>
      <c r="X31" s="327"/>
      <c r="Y31" s="302" t="s">
        <v>547</v>
      </c>
      <c r="Z31" s="303"/>
      <c r="AA31" s="304"/>
      <c r="AB31" s="305" t="s">
        <v>602</v>
      </c>
      <c r="AC31" s="306"/>
      <c r="AD31" s="307"/>
      <c r="AE31" s="263">
        <v>25.7</v>
      </c>
      <c r="AF31" s="308"/>
      <c r="AG31" s="308"/>
      <c r="AH31" s="309"/>
      <c r="AI31" s="263">
        <v>26.8</v>
      </c>
      <c r="AJ31" s="308"/>
      <c r="AK31" s="308"/>
      <c r="AL31" s="309"/>
      <c r="AM31" s="262">
        <v>48</v>
      </c>
      <c r="AN31" s="262"/>
      <c r="AO31" s="262"/>
      <c r="AP31" s="262"/>
      <c r="AQ31" s="263">
        <v>49</v>
      </c>
      <c r="AR31" s="308"/>
      <c r="AS31" s="308"/>
      <c r="AT31" s="308"/>
      <c r="AU31" s="308"/>
      <c r="AV31" s="308"/>
      <c r="AW31" s="308"/>
      <c r="AX31" s="310"/>
    </row>
    <row r="32" spans="1:50" ht="46.5" customHeight="1" x14ac:dyDescent="0.15">
      <c r="A32" s="318"/>
      <c r="B32" s="153"/>
      <c r="C32" s="153"/>
      <c r="D32" s="153"/>
      <c r="E32" s="153"/>
      <c r="F32" s="319"/>
      <c r="G32" s="328"/>
      <c r="H32" s="329"/>
      <c r="I32" s="329"/>
      <c r="J32" s="329"/>
      <c r="K32" s="329"/>
      <c r="L32" s="329"/>
      <c r="M32" s="329"/>
      <c r="N32" s="329"/>
      <c r="O32" s="329"/>
      <c r="P32" s="329"/>
      <c r="Q32" s="329"/>
      <c r="R32" s="329"/>
      <c r="S32" s="329"/>
      <c r="T32" s="329"/>
      <c r="U32" s="329"/>
      <c r="V32" s="329"/>
      <c r="W32" s="329"/>
      <c r="X32" s="329"/>
      <c r="Y32" s="291" t="s">
        <v>549</v>
      </c>
      <c r="Z32" s="292"/>
      <c r="AA32" s="293"/>
      <c r="AB32" s="294" t="s">
        <v>603</v>
      </c>
      <c r="AC32" s="295"/>
      <c r="AD32" s="296"/>
      <c r="AE32" s="297" t="s">
        <v>604</v>
      </c>
      <c r="AF32" s="298"/>
      <c r="AG32" s="298"/>
      <c r="AH32" s="299"/>
      <c r="AI32" s="297" t="s">
        <v>605</v>
      </c>
      <c r="AJ32" s="298"/>
      <c r="AK32" s="298"/>
      <c r="AL32" s="299"/>
      <c r="AM32" s="300" t="s">
        <v>606</v>
      </c>
      <c r="AN32" s="300"/>
      <c r="AO32" s="300"/>
      <c r="AP32" s="300"/>
      <c r="AQ32" s="300" t="s">
        <v>607</v>
      </c>
      <c r="AR32" s="300"/>
      <c r="AS32" s="300"/>
      <c r="AT32" s="300"/>
      <c r="AU32" s="300"/>
      <c r="AV32" s="300"/>
      <c r="AW32" s="300"/>
      <c r="AX32" s="301"/>
    </row>
    <row r="33" spans="1:60" ht="18.75" customHeight="1" x14ac:dyDescent="0.15">
      <c r="A33" s="345" t="s">
        <v>211</v>
      </c>
      <c r="B33" s="346"/>
      <c r="C33" s="346"/>
      <c r="D33" s="346"/>
      <c r="E33" s="346"/>
      <c r="F33" s="347"/>
      <c r="G33" s="355" t="s">
        <v>135</v>
      </c>
      <c r="H33" s="336"/>
      <c r="I33" s="336"/>
      <c r="J33" s="336"/>
      <c r="K33" s="336"/>
      <c r="L33" s="336"/>
      <c r="M33" s="336"/>
      <c r="N33" s="336"/>
      <c r="O33" s="356"/>
      <c r="P33" s="359" t="s">
        <v>51</v>
      </c>
      <c r="Q33" s="336"/>
      <c r="R33" s="336"/>
      <c r="S33" s="336"/>
      <c r="T33" s="336"/>
      <c r="U33" s="336"/>
      <c r="V33" s="336"/>
      <c r="W33" s="336"/>
      <c r="X33" s="356"/>
      <c r="Y33" s="361"/>
      <c r="Z33" s="362"/>
      <c r="AA33" s="363"/>
      <c r="AB33" s="331" t="s">
        <v>11</v>
      </c>
      <c r="AC33" s="367"/>
      <c r="AD33" s="368"/>
      <c r="AE33" s="331" t="s">
        <v>385</v>
      </c>
      <c r="AF33" s="367"/>
      <c r="AG33" s="367"/>
      <c r="AH33" s="368"/>
      <c r="AI33" s="330" t="s">
        <v>537</v>
      </c>
      <c r="AJ33" s="330"/>
      <c r="AK33" s="330"/>
      <c r="AL33" s="331"/>
      <c r="AM33" s="330" t="s">
        <v>353</v>
      </c>
      <c r="AN33" s="330"/>
      <c r="AO33" s="330"/>
      <c r="AP33" s="331"/>
      <c r="AQ33" s="333" t="s">
        <v>166</v>
      </c>
      <c r="AR33" s="334"/>
      <c r="AS33" s="334"/>
      <c r="AT33" s="335"/>
      <c r="AU33" s="336" t="s">
        <v>124</v>
      </c>
      <c r="AV33" s="336"/>
      <c r="AW33" s="336"/>
      <c r="AX33" s="337"/>
    </row>
    <row r="34" spans="1:60" ht="18.75" customHeight="1" x14ac:dyDescent="0.15">
      <c r="A34" s="348"/>
      <c r="B34" s="349"/>
      <c r="C34" s="349"/>
      <c r="D34" s="349"/>
      <c r="E34" s="349"/>
      <c r="F34" s="350"/>
      <c r="G34" s="357"/>
      <c r="H34" s="343"/>
      <c r="I34" s="343"/>
      <c r="J34" s="343"/>
      <c r="K34" s="343"/>
      <c r="L34" s="343"/>
      <c r="M34" s="343"/>
      <c r="N34" s="343"/>
      <c r="O34" s="358"/>
      <c r="P34" s="360"/>
      <c r="Q34" s="343"/>
      <c r="R34" s="343"/>
      <c r="S34" s="343"/>
      <c r="T34" s="343"/>
      <c r="U34" s="343"/>
      <c r="V34" s="343"/>
      <c r="W34" s="343"/>
      <c r="X34" s="358"/>
      <c r="Y34" s="364"/>
      <c r="Z34" s="365"/>
      <c r="AA34" s="366"/>
      <c r="AB34" s="271"/>
      <c r="AC34" s="369"/>
      <c r="AD34" s="370"/>
      <c r="AE34" s="271"/>
      <c r="AF34" s="369"/>
      <c r="AG34" s="369"/>
      <c r="AH34" s="370"/>
      <c r="AI34" s="332"/>
      <c r="AJ34" s="332"/>
      <c r="AK34" s="332"/>
      <c r="AL34" s="271"/>
      <c r="AM34" s="332"/>
      <c r="AN34" s="332"/>
      <c r="AO34" s="332"/>
      <c r="AP34" s="271"/>
      <c r="AQ34" s="338" t="s">
        <v>609</v>
      </c>
      <c r="AR34" s="339"/>
      <c r="AS34" s="340" t="s">
        <v>167</v>
      </c>
      <c r="AT34" s="341"/>
      <c r="AU34" s="342" t="s">
        <v>609</v>
      </c>
      <c r="AV34" s="342"/>
      <c r="AW34" s="343" t="s">
        <v>162</v>
      </c>
      <c r="AX34" s="344"/>
    </row>
    <row r="35" spans="1:60" ht="23.25" customHeight="1" x14ac:dyDescent="0.15">
      <c r="A35" s="351"/>
      <c r="B35" s="349"/>
      <c r="C35" s="349"/>
      <c r="D35" s="349"/>
      <c r="E35" s="349"/>
      <c r="F35" s="350"/>
      <c r="G35" s="371" t="s">
        <v>609</v>
      </c>
      <c r="H35" s="372"/>
      <c r="I35" s="372"/>
      <c r="J35" s="372"/>
      <c r="K35" s="372"/>
      <c r="L35" s="372"/>
      <c r="M35" s="372"/>
      <c r="N35" s="372"/>
      <c r="O35" s="373"/>
      <c r="P35" s="380" t="s">
        <v>609</v>
      </c>
      <c r="Q35" s="380"/>
      <c r="R35" s="380"/>
      <c r="S35" s="380"/>
      <c r="T35" s="380"/>
      <c r="U35" s="380"/>
      <c r="V35" s="380"/>
      <c r="W35" s="380"/>
      <c r="X35" s="381"/>
      <c r="Y35" s="291" t="s">
        <v>12</v>
      </c>
      <c r="Z35" s="386"/>
      <c r="AA35" s="387"/>
      <c r="AB35" s="269" t="s">
        <v>609</v>
      </c>
      <c r="AC35" s="269"/>
      <c r="AD35" s="269"/>
      <c r="AE35" s="263" t="s">
        <v>609</v>
      </c>
      <c r="AF35" s="308"/>
      <c r="AG35" s="308"/>
      <c r="AH35" s="308"/>
      <c r="AI35" s="263" t="s">
        <v>609</v>
      </c>
      <c r="AJ35" s="308"/>
      <c r="AK35" s="308"/>
      <c r="AL35" s="308"/>
      <c r="AM35" s="263" t="s">
        <v>609</v>
      </c>
      <c r="AN35" s="308"/>
      <c r="AO35" s="308"/>
      <c r="AP35" s="308"/>
      <c r="AQ35" s="388" t="s">
        <v>609</v>
      </c>
      <c r="AR35" s="389"/>
      <c r="AS35" s="389"/>
      <c r="AT35" s="390"/>
      <c r="AU35" s="308" t="s">
        <v>609</v>
      </c>
      <c r="AV35" s="308"/>
      <c r="AW35" s="308"/>
      <c r="AX35" s="310"/>
    </row>
    <row r="36" spans="1:60" ht="23.25" customHeight="1" x14ac:dyDescent="0.15">
      <c r="A36" s="352"/>
      <c r="B36" s="353"/>
      <c r="C36" s="353"/>
      <c r="D36" s="353"/>
      <c r="E36" s="353"/>
      <c r="F36" s="354"/>
      <c r="G36" s="374"/>
      <c r="H36" s="375"/>
      <c r="I36" s="375"/>
      <c r="J36" s="375"/>
      <c r="K36" s="375"/>
      <c r="L36" s="375"/>
      <c r="M36" s="375"/>
      <c r="N36" s="375"/>
      <c r="O36" s="376"/>
      <c r="P36" s="382"/>
      <c r="Q36" s="382"/>
      <c r="R36" s="382"/>
      <c r="S36" s="382"/>
      <c r="T36" s="382"/>
      <c r="U36" s="382"/>
      <c r="V36" s="382"/>
      <c r="W36" s="382"/>
      <c r="X36" s="383"/>
      <c r="Y36" s="121" t="s">
        <v>47</v>
      </c>
      <c r="Z36" s="122"/>
      <c r="AA36" s="123"/>
      <c r="AB36" s="269" t="s">
        <v>609</v>
      </c>
      <c r="AC36" s="269"/>
      <c r="AD36" s="269"/>
      <c r="AE36" s="263" t="s">
        <v>609</v>
      </c>
      <c r="AF36" s="308"/>
      <c r="AG36" s="308"/>
      <c r="AH36" s="308"/>
      <c r="AI36" s="263" t="s">
        <v>609</v>
      </c>
      <c r="AJ36" s="308"/>
      <c r="AK36" s="308"/>
      <c r="AL36" s="308"/>
      <c r="AM36" s="263" t="s">
        <v>609</v>
      </c>
      <c r="AN36" s="308"/>
      <c r="AO36" s="308"/>
      <c r="AP36" s="308"/>
      <c r="AQ36" s="388" t="s">
        <v>609</v>
      </c>
      <c r="AR36" s="389"/>
      <c r="AS36" s="389"/>
      <c r="AT36" s="390"/>
      <c r="AU36" s="308" t="s">
        <v>609</v>
      </c>
      <c r="AV36" s="308"/>
      <c r="AW36" s="308"/>
      <c r="AX36" s="310"/>
    </row>
    <row r="37" spans="1:60" ht="23.25" customHeight="1" x14ac:dyDescent="0.15">
      <c r="A37" s="351"/>
      <c r="B37" s="349"/>
      <c r="C37" s="349"/>
      <c r="D37" s="349"/>
      <c r="E37" s="349"/>
      <c r="F37" s="350"/>
      <c r="G37" s="377"/>
      <c r="H37" s="378"/>
      <c r="I37" s="378"/>
      <c r="J37" s="378"/>
      <c r="K37" s="378"/>
      <c r="L37" s="378"/>
      <c r="M37" s="378"/>
      <c r="N37" s="378"/>
      <c r="O37" s="379"/>
      <c r="P37" s="384"/>
      <c r="Q37" s="384"/>
      <c r="R37" s="384"/>
      <c r="S37" s="384"/>
      <c r="T37" s="384"/>
      <c r="U37" s="384"/>
      <c r="V37" s="384"/>
      <c r="W37" s="384"/>
      <c r="X37" s="385"/>
      <c r="Y37" s="121" t="s">
        <v>13</v>
      </c>
      <c r="Z37" s="122"/>
      <c r="AA37" s="123"/>
      <c r="AB37" s="391" t="s">
        <v>14</v>
      </c>
      <c r="AC37" s="391"/>
      <c r="AD37" s="391"/>
      <c r="AE37" s="263" t="s">
        <v>609</v>
      </c>
      <c r="AF37" s="308"/>
      <c r="AG37" s="308"/>
      <c r="AH37" s="308"/>
      <c r="AI37" s="263" t="s">
        <v>609</v>
      </c>
      <c r="AJ37" s="308"/>
      <c r="AK37" s="308"/>
      <c r="AL37" s="308"/>
      <c r="AM37" s="263" t="s">
        <v>609</v>
      </c>
      <c r="AN37" s="308"/>
      <c r="AO37" s="308"/>
      <c r="AP37" s="308"/>
      <c r="AQ37" s="388" t="s">
        <v>609</v>
      </c>
      <c r="AR37" s="389"/>
      <c r="AS37" s="389"/>
      <c r="AT37" s="390"/>
      <c r="AU37" s="308" t="s">
        <v>609</v>
      </c>
      <c r="AV37" s="308"/>
      <c r="AW37" s="308"/>
      <c r="AX37" s="310"/>
    </row>
    <row r="38" spans="1:60" ht="23.25" customHeight="1" x14ac:dyDescent="0.15">
      <c r="A38" s="408" t="s">
        <v>230</v>
      </c>
      <c r="B38" s="409"/>
      <c r="C38" s="409"/>
      <c r="D38" s="409"/>
      <c r="E38" s="409"/>
      <c r="F38" s="410"/>
      <c r="G38" s="411" t="s">
        <v>609</v>
      </c>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3"/>
    </row>
    <row r="39" spans="1:60" ht="23.25" customHeight="1" x14ac:dyDescent="0.15">
      <c r="A39" s="237"/>
      <c r="B39" s="238"/>
      <c r="C39" s="238"/>
      <c r="D39" s="238"/>
      <c r="E39" s="238"/>
      <c r="F39" s="239"/>
      <c r="G39" s="414"/>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415"/>
      <c r="AJ39" s="415"/>
      <c r="AK39" s="415"/>
      <c r="AL39" s="415"/>
      <c r="AM39" s="415"/>
      <c r="AN39" s="415"/>
      <c r="AO39" s="415"/>
      <c r="AP39" s="415"/>
      <c r="AQ39" s="415"/>
      <c r="AR39" s="415"/>
      <c r="AS39" s="415"/>
      <c r="AT39" s="415"/>
      <c r="AU39" s="415"/>
      <c r="AV39" s="415"/>
      <c r="AW39" s="415"/>
      <c r="AX39" s="416"/>
    </row>
    <row r="40" spans="1:60" ht="18.75" customHeight="1" x14ac:dyDescent="0.15">
      <c r="A40" s="417" t="s">
        <v>542</v>
      </c>
      <c r="B40" s="419" t="s">
        <v>543</v>
      </c>
      <c r="C40" s="235"/>
      <c r="D40" s="235"/>
      <c r="E40" s="235"/>
      <c r="F40" s="236"/>
      <c r="G40" s="336" t="s">
        <v>544</v>
      </c>
      <c r="H40" s="336"/>
      <c r="I40" s="336"/>
      <c r="J40" s="336"/>
      <c r="K40" s="336"/>
      <c r="L40" s="336"/>
      <c r="M40" s="336"/>
      <c r="N40" s="336"/>
      <c r="O40" s="336"/>
      <c r="P40" s="336"/>
      <c r="Q40" s="336"/>
      <c r="R40" s="336"/>
      <c r="S40" s="336"/>
      <c r="T40" s="336"/>
      <c r="U40" s="336"/>
      <c r="V40" s="336"/>
      <c r="W40" s="336"/>
      <c r="X40" s="336"/>
      <c r="Y40" s="336"/>
      <c r="Z40" s="336"/>
      <c r="AA40" s="356"/>
      <c r="AB40" s="359" t="s">
        <v>555</v>
      </c>
      <c r="AC40" s="336"/>
      <c r="AD40" s="336"/>
      <c r="AE40" s="336"/>
      <c r="AF40" s="336"/>
      <c r="AG40" s="336"/>
      <c r="AH40" s="336"/>
      <c r="AI40" s="336"/>
      <c r="AJ40" s="336"/>
      <c r="AK40" s="336"/>
      <c r="AL40" s="336"/>
      <c r="AM40" s="336"/>
      <c r="AN40" s="336"/>
      <c r="AO40" s="336"/>
      <c r="AP40" s="336"/>
      <c r="AQ40" s="336"/>
      <c r="AR40" s="336"/>
      <c r="AS40" s="336"/>
      <c r="AT40" s="336"/>
      <c r="AU40" s="336"/>
      <c r="AV40" s="336"/>
      <c r="AW40" s="336"/>
      <c r="AX40" s="337"/>
      <c r="AY40">
        <f>COUNTA($G$42)</f>
        <v>1</v>
      </c>
    </row>
    <row r="41" spans="1:60" ht="22.5" customHeight="1" x14ac:dyDescent="0.15">
      <c r="A41" s="418"/>
      <c r="B41" s="419"/>
      <c r="C41" s="235"/>
      <c r="D41" s="235"/>
      <c r="E41" s="235"/>
      <c r="F41" s="236"/>
      <c r="G41" s="343"/>
      <c r="H41" s="343"/>
      <c r="I41" s="343"/>
      <c r="J41" s="343"/>
      <c r="K41" s="343"/>
      <c r="L41" s="343"/>
      <c r="M41" s="343"/>
      <c r="N41" s="343"/>
      <c r="O41" s="343"/>
      <c r="P41" s="343"/>
      <c r="Q41" s="343"/>
      <c r="R41" s="343"/>
      <c r="S41" s="343"/>
      <c r="T41" s="343"/>
      <c r="U41" s="343"/>
      <c r="V41" s="343"/>
      <c r="W41" s="343"/>
      <c r="X41" s="343"/>
      <c r="Y41" s="343"/>
      <c r="Z41" s="343"/>
      <c r="AA41" s="358"/>
      <c r="AB41" s="360"/>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4"/>
      <c r="AY41">
        <f t="shared" ref="AY41:AY49" si="0">$AY$40</f>
        <v>1</v>
      </c>
    </row>
    <row r="42" spans="1:60" ht="33.75" customHeight="1" x14ac:dyDescent="0.15">
      <c r="A42" s="418"/>
      <c r="B42" s="419"/>
      <c r="C42" s="235"/>
      <c r="D42" s="235"/>
      <c r="E42" s="235"/>
      <c r="F42" s="236"/>
      <c r="G42" s="421" t="s">
        <v>583</v>
      </c>
      <c r="H42" s="421"/>
      <c r="I42" s="421"/>
      <c r="J42" s="421"/>
      <c r="K42" s="421"/>
      <c r="L42" s="421"/>
      <c r="M42" s="421"/>
      <c r="N42" s="421"/>
      <c r="O42" s="421"/>
      <c r="P42" s="421"/>
      <c r="Q42" s="421"/>
      <c r="R42" s="421"/>
      <c r="S42" s="421"/>
      <c r="T42" s="421"/>
      <c r="U42" s="421"/>
      <c r="V42" s="421"/>
      <c r="W42" s="421"/>
      <c r="X42" s="421"/>
      <c r="Y42" s="421"/>
      <c r="Z42" s="421"/>
      <c r="AA42" s="422"/>
      <c r="AB42" s="427" t="s">
        <v>610</v>
      </c>
      <c r="AC42" s="421"/>
      <c r="AD42" s="421"/>
      <c r="AE42" s="421"/>
      <c r="AF42" s="421"/>
      <c r="AG42" s="421"/>
      <c r="AH42" s="421"/>
      <c r="AI42" s="421"/>
      <c r="AJ42" s="421"/>
      <c r="AK42" s="421"/>
      <c r="AL42" s="421"/>
      <c r="AM42" s="421"/>
      <c r="AN42" s="421"/>
      <c r="AO42" s="421"/>
      <c r="AP42" s="421"/>
      <c r="AQ42" s="421"/>
      <c r="AR42" s="421"/>
      <c r="AS42" s="421"/>
      <c r="AT42" s="421"/>
      <c r="AU42" s="421"/>
      <c r="AV42" s="421"/>
      <c r="AW42" s="421"/>
      <c r="AX42" s="428"/>
      <c r="AY42">
        <f t="shared" si="0"/>
        <v>1</v>
      </c>
    </row>
    <row r="43" spans="1:60" ht="33.75" customHeight="1" x14ac:dyDescent="0.15">
      <c r="A43" s="418"/>
      <c r="B43" s="419"/>
      <c r="C43" s="235"/>
      <c r="D43" s="235"/>
      <c r="E43" s="235"/>
      <c r="F43" s="236"/>
      <c r="G43" s="423"/>
      <c r="H43" s="423"/>
      <c r="I43" s="423"/>
      <c r="J43" s="423"/>
      <c r="K43" s="423"/>
      <c r="L43" s="423"/>
      <c r="M43" s="423"/>
      <c r="N43" s="423"/>
      <c r="O43" s="423"/>
      <c r="P43" s="423"/>
      <c r="Q43" s="423"/>
      <c r="R43" s="423"/>
      <c r="S43" s="423"/>
      <c r="T43" s="423"/>
      <c r="U43" s="423"/>
      <c r="V43" s="423"/>
      <c r="W43" s="423"/>
      <c r="X43" s="423"/>
      <c r="Y43" s="423"/>
      <c r="Z43" s="423"/>
      <c r="AA43" s="424"/>
      <c r="AB43" s="429"/>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30"/>
      <c r="AY43">
        <f t="shared" si="0"/>
        <v>1</v>
      </c>
    </row>
    <row r="44" spans="1:60" ht="33.75" customHeight="1" x14ac:dyDescent="0.15">
      <c r="A44" s="418"/>
      <c r="B44" s="420"/>
      <c r="C44" s="238"/>
      <c r="D44" s="238"/>
      <c r="E44" s="238"/>
      <c r="F44" s="239"/>
      <c r="G44" s="425"/>
      <c r="H44" s="425"/>
      <c r="I44" s="425"/>
      <c r="J44" s="425"/>
      <c r="K44" s="425"/>
      <c r="L44" s="425"/>
      <c r="M44" s="425"/>
      <c r="N44" s="425"/>
      <c r="O44" s="425"/>
      <c r="P44" s="425"/>
      <c r="Q44" s="425"/>
      <c r="R44" s="425"/>
      <c r="S44" s="425"/>
      <c r="T44" s="425"/>
      <c r="U44" s="425"/>
      <c r="V44" s="425"/>
      <c r="W44" s="425"/>
      <c r="X44" s="425"/>
      <c r="Y44" s="425"/>
      <c r="Z44" s="425"/>
      <c r="AA44" s="426"/>
      <c r="AB44" s="431"/>
      <c r="AC44" s="425"/>
      <c r="AD44" s="425"/>
      <c r="AE44" s="423"/>
      <c r="AF44" s="423"/>
      <c r="AG44" s="423"/>
      <c r="AH44" s="423"/>
      <c r="AI44" s="423"/>
      <c r="AJ44" s="423"/>
      <c r="AK44" s="423"/>
      <c r="AL44" s="423"/>
      <c r="AM44" s="423"/>
      <c r="AN44" s="423"/>
      <c r="AO44" s="423"/>
      <c r="AP44" s="423"/>
      <c r="AQ44" s="423"/>
      <c r="AR44" s="423"/>
      <c r="AS44" s="423"/>
      <c r="AT44" s="423"/>
      <c r="AU44" s="425"/>
      <c r="AV44" s="425"/>
      <c r="AW44" s="425"/>
      <c r="AX44" s="432"/>
      <c r="AY44">
        <f t="shared" si="0"/>
        <v>1</v>
      </c>
    </row>
    <row r="45" spans="1:60" ht="18.75" customHeight="1" x14ac:dyDescent="0.15">
      <c r="A45" s="418"/>
      <c r="B45" s="433" t="s">
        <v>134</v>
      </c>
      <c r="C45" s="409"/>
      <c r="D45" s="409"/>
      <c r="E45" s="409"/>
      <c r="F45" s="410"/>
      <c r="G45" s="434" t="s">
        <v>52</v>
      </c>
      <c r="H45" s="399"/>
      <c r="I45" s="399"/>
      <c r="J45" s="399"/>
      <c r="K45" s="399"/>
      <c r="L45" s="399"/>
      <c r="M45" s="399"/>
      <c r="N45" s="399"/>
      <c r="O45" s="400"/>
      <c r="P45" s="398" t="s">
        <v>54</v>
      </c>
      <c r="Q45" s="399"/>
      <c r="R45" s="399"/>
      <c r="S45" s="399"/>
      <c r="T45" s="399"/>
      <c r="U45" s="399"/>
      <c r="V45" s="399"/>
      <c r="W45" s="399"/>
      <c r="X45" s="400"/>
      <c r="Y45" s="401"/>
      <c r="Z45" s="402"/>
      <c r="AA45" s="403"/>
      <c r="AB45" s="404" t="s">
        <v>11</v>
      </c>
      <c r="AC45" s="405"/>
      <c r="AD45" s="406"/>
      <c r="AE45" s="407" t="s">
        <v>385</v>
      </c>
      <c r="AF45" s="407"/>
      <c r="AG45" s="407"/>
      <c r="AH45" s="407"/>
      <c r="AI45" s="407" t="s">
        <v>537</v>
      </c>
      <c r="AJ45" s="407"/>
      <c r="AK45" s="407"/>
      <c r="AL45" s="407"/>
      <c r="AM45" s="407" t="s">
        <v>353</v>
      </c>
      <c r="AN45" s="407"/>
      <c r="AO45" s="407"/>
      <c r="AP45" s="407"/>
      <c r="AQ45" s="392" t="s">
        <v>166</v>
      </c>
      <c r="AR45" s="393"/>
      <c r="AS45" s="393"/>
      <c r="AT45" s="394"/>
      <c r="AU45" s="395" t="s">
        <v>124</v>
      </c>
      <c r="AV45" s="395"/>
      <c r="AW45" s="395"/>
      <c r="AX45" s="396"/>
      <c r="AY45">
        <f t="shared" si="0"/>
        <v>1</v>
      </c>
      <c r="BA45" s="10"/>
      <c r="BB45" s="10"/>
      <c r="BC45" s="10"/>
    </row>
    <row r="46" spans="1:60" ht="18.75" customHeight="1" x14ac:dyDescent="0.15">
      <c r="A46" s="418"/>
      <c r="B46" s="419"/>
      <c r="C46" s="235"/>
      <c r="D46" s="235"/>
      <c r="E46" s="235"/>
      <c r="F46" s="236"/>
      <c r="G46" s="357"/>
      <c r="H46" s="343"/>
      <c r="I46" s="343"/>
      <c r="J46" s="343"/>
      <c r="K46" s="343"/>
      <c r="L46" s="343"/>
      <c r="M46" s="343"/>
      <c r="N46" s="343"/>
      <c r="O46" s="358"/>
      <c r="P46" s="360"/>
      <c r="Q46" s="343"/>
      <c r="R46" s="343"/>
      <c r="S46" s="343"/>
      <c r="T46" s="343"/>
      <c r="U46" s="343"/>
      <c r="V46" s="343"/>
      <c r="W46" s="343"/>
      <c r="X46" s="358"/>
      <c r="Y46" s="401"/>
      <c r="Z46" s="402"/>
      <c r="AA46" s="403"/>
      <c r="AB46" s="271"/>
      <c r="AC46" s="369"/>
      <c r="AD46" s="370"/>
      <c r="AE46" s="407"/>
      <c r="AF46" s="407"/>
      <c r="AG46" s="407"/>
      <c r="AH46" s="407"/>
      <c r="AI46" s="407"/>
      <c r="AJ46" s="407"/>
      <c r="AK46" s="407"/>
      <c r="AL46" s="407"/>
      <c r="AM46" s="407"/>
      <c r="AN46" s="407"/>
      <c r="AO46" s="407"/>
      <c r="AP46" s="407"/>
      <c r="AQ46" s="397" t="s">
        <v>609</v>
      </c>
      <c r="AR46" s="342"/>
      <c r="AS46" s="340" t="s">
        <v>167</v>
      </c>
      <c r="AT46" s="341"/>
      <c r="AU46" s="342" t="s">
        <v>609</v>
      </c>
      <c r="AV46" s="342"/>
      <c r="AW46" s="343" t="s">
        <v>162</v>
      </c>
      <c r="AX46" s="344"/>
      <c r="AY46">
        <f t="shared" si="0"/>
        <v>1</v>
      </c>
      <c r="BA46" s="10"/>
      <c r="BB46" s="10"/>
      <c r="BC46" s="10"/>
      <c r="BD46" s="10"/>
      <c r="BE46" s="10"/>
      <c r="BF46" s="10"/>
      <c r="BG46" s="10"/>
      <c r="BH46" s="10"/>
    </row>
    <row r="47" spans="1:60" ht="23.25" customHeight="1" x14ac:dyDescent="0.15">
      <c r="A47" s="418"/>
      <c r="B47" s="419"/>
      <c r="C47" s="235"/>
      <c r="D47" s="235"/>
      <c r="E47" s="235"/>
      <c r="F47" s="236"/>
      <c r="G47" s="439" t="s">
        <v>584</v>
      </c>
      <c r="H47" s="380"/>
      <c r="I47" s="380"/>
      <c r="J47" s="380"/>
      <c r="K47" s="380"/>
      <c r="L47" s="380"/>
      <c r="M47" s="380"/>
      <c r="N47" s="380"/>
      <c r="O47" s="381"/>
      <c r="P47" s="380" t="s">
        <v>585</v>
      </c>
      <c r="Q47" s="442"/>
      <c r="R47" s="442"/>
      <c r="S47" s="442"/>
      <c r="T47" s="442"/>
      <c r="U47" s="442"/>
      <c r="V47" s="442"/>
      <c r="W47" s="442"/>
      <c r="X47" s="443"/>
      <c r="Y47" s="448" t="s">
        <v>53</v>
      </c>
      <c r="Z47" s="449"/>
      <c r="AA47" s="450"/>
      <c r="AB47" s="269" t="s">
        <v>611</v>
      </c>
      <c r="AC47" s="269"/>
      <c r="AD47" s="269"/>
      <c r="AE47" s="263" t="s">
        <v>608</v>
      </c>
      <c r="AF47" s="308"/>
      <c r="AG47" s="308"/>
      <c r="AH47" s="309"/>
      <c r="AI47" s="263">
        <v>7</v>
      </c>
      <c r="AJ47" s="308"/>
      <c r="AK47" s="308"/>
      <c r="AL47" s="309"/>
      <c r="AM47" s="263">
        <v>16</v>
      </c>
      <c r="AN47" s="308"/>
      <c r="AO47" s="308"/>
      <c r="AP47" s="309"/>
      <c r="AQ47" s="388" t="s">
        <v>608</v>
      </c>
      <c r="AR47" s="389"/>
      <c r="AS47" s="389"/>
      <c r="AT47" s="390"/>
      <c r="AU47" s="263" t="s">
        <v>608</v>
      </c>
      <c r="AV47" s="308"/>
      <c r="AW47" s="308"/>
      <c r="AX47" s="310"/>
      <c r="AY47">
        <f t="shared" si="0"/>
        <v>1</v>
      </c>
    </row>
    <row r="48" spans="1:60" ht="23.25" customHeight="1" x14ac:dyDescent="0.15">
      <c r="A48" s="418"/>
      <c r="B48" s="419"/>
      <c r="C48" s="235"/>
      <c r="D48" s="235"/>
      <c r="E48" s="235"/>
      <c r="F48" s="236"/>
      <c r="G48" s="440"/>
      <c r="H48" s="382"/>
      <c r="I48" s="382"/>
      <c r="J48" s="382"/>
      <c r="K48" s="382"/>
      <c r="L48" s="382"/>
      <c r="M48" s="382"/>
      <c r="N48" s="382"/>
      <c r="O48" s="383"/>
      <c r="P48" s="444"/>
      <c r="Q48" s="444"/>
      <c r="R48" s="444"/>
      <c r="S48" s="444"/>
      <c r="T48" s="444"/>
      <c r="U48" s="444"/>
      <c r="V48" s="444"/>
      <c r="W48" s="444"/>
      <c r="X48" s="445"/>
      <c r="Y48" s="435" t="s">
        <v>47</v>
      </c>
      <c r="Z48" s="436"/>
      <c r="AA48" s="437"/>
      <c r="AB48" s="438" t="s">
        <v>611</v>
      </c>
      <c r="AC48" s="438"/>
      <c r="AD48" s="438"/>
      <c r="AE48" s="263" t="s">
        <v>608</v>
      </c>
      <c r="AF48" s="308"/>
      <c r="AG48" s="308"/>
      <c r="AH48" s="309"/>
      <c r="AI48" s="263" t="s">
        <v>608</v>
      </c>
      <c r="AJ48" s="308"/>
      <c r="AK48" s="308"/>
      <c r="AL48" s="309"/>
      <c r="AM48" s="263">
        <v>7</v>
      </c>
      <c r="AN48" s="308"/>
      <c r="AO48" s="308"/>
      <c r="AP48" s="309"/>
      <c r="AQ48" s="388" t="s">
        <v>608</v>
      </c>
      <c r="AR48" s="389"/>
      <c r="AS48" s="389"/>
      <c r="AT48" s="390"/>
      <c r="AU48" s="263">
        <v>7</v>
      </c>
      <c r="AV48" s="308"/>
      <c r="AW48" s="308"/>
      <c r="AX48" s="310"/>
      <c r="AY48">
        <f t="shared" si="0"/>
        <v>1</v>
      </c>
      <c r="BA48" s="10"/>
      <c r="BB48" s="10"/>
      <c r="BC48" s="10"/>
    </row>
    <row r="49" spans="1:60" ht="23.25" customHeight="1" thickBot="1" x14ac:dyDescent="0.2">
      <c r="A49" s="418"/>
      <c r="B49" s="419"/>
      <c r="C49" s="235"/>
      <c r="D49" s="235"/>
      <c r="E49" s="235"/>
      <c r="F49" s="236"/>
      <c r="G49" s="441"/>
      <c r="H49" s="384"/>
      <c r="I49" s="384"/>
      <c r="J49" s="384"/>
      <c r="K49" s="384"/>
      <c r="L49" s="384"/>
      <c r="M49" s="384"/>
      <c r="N49" s="384"/>
      <c r="O49" s="385"/>
      <c r="P49" s="446"/>
      <c r="Q49" s="446"/>
      <c r="R49" s="446"/>
      <c r="S49" s="446"/>
      <c r="T49" s="446"/>
      <c r="U49" s="446"/>
      <c r="V49" s="446"/>
      <c r="W49" s="446"/>
      <c r="X49" s="447"/>
      <c r="Y49" s="435" t="s">
        <v>13</v>
      </c>
      <c r="Z49" s="436"/>
      <c r="AA49" s="437"/>
      <c r="AB49" s="451" t="s">
        <v>14</v>
      </c>
      <c r="AC49" s="451"/>
      <c r="AD49" s="451"/>
      <c r="AE49" s="263" t="s">
        <v>608</v>
      </c>
      <c r="AF49" s="308"/>
      <c r="AG49" s="308"/>
      <c r="AH49" s="309"/>
      <c r="AI49" s="263" t="s">
        <v>608</v>
      </c>
      <c r="AJ49" s="308"/>
      <c r="AK49" s="308"/>
      <c r="AL49" s="309"/>
      <c r="AM49" s="263">
        <v>229</v>
      </c>
      <c r="AN49" s="308"/>
      <c r="AO49" s="308"/>
      <c r="AP49" s="309"/>
      <c r="AQ49" s="388" t="s">
        <v>608</v>
      </c>
      <c r="AR49" s="389"/>
      <c r="AS49" s="389"/>
      <c r="AT49" s="390"/>
      <c r="AU49" s="263" t="s">
        <v>608</v>
      </c>
      <c r="AV49" s="308"/>
      <c r="AW49" s="308"/>
      <c r="AX49" s="310"/>
      <c r="AY49">
        <f t="shared" si="0"/>
        <v>1</v>
      </c>
      <c r="BA49" s="10"/>
      <c r="BB49" s="10"/>
      <c r="BC49" s="10"/>
      <c r="BD49" s="10"/>
      <c r="BE49" s="10"/>
      <c r="BF49" s="10"/>
      <c r="BG49" s="10"/>
      <c r="BH49" s="10"/>
    </row>
    <row r="50" spans="1:60" ht="45" customHeight="1" x14ac:dyDescent="0.15">
      <c r="A50" s="468" t="s">
        <v>252</v>
      </c>
      <c r="B50" s="469"/>
      <c r="C50" s="471" t="s">
        <v>168</v>
      </c>
      <c r="D50" s="469"/>
      <c r="E50" s="472" t="s">
        <v>181</v>
      </c>
      <c r="F50" s="473"/>
      <c r="G50" s="474" t="s">
        <v>609</v>
      </c>
      <c r="H50" s="475"/>
      <c r="I50" s="475"/>
      <c r="J50" s="475"/>
      <c r="K50" s="475"/>
      <c r="L50" s="475"/>
      <c r="M50" s="475"/>
      <c r="N50" s="475"/>
      <c r="O50" s="475"/>
      <c r="P50" s="475"/>
      <c r="Q50" s="475"/>
      <c r="R50" s="475"/>
      <c r="S50" s="475"/>
      <c r="T50" s="475"/>
      <c r="U50" s="475"/>
      <c r="V50" s="475"/>
      <c r="W50" s="475"/>
      <c r="X50" s="475"/>
      <c r="Y50" s="475"/>
      <c r="Z50" s="475"/>
      <c r="AA50" s="475"/>
      <c r="AB50" s="475"/>
      <c r="AC50" s="475"/>
      <c r="AD50" s="475"/>
      <c r="AE50" s="475"/>
      <c r="AF50" s="475"/>
      <c r="AG50" s="475"/>
      <c r="AH50" s="475"/>
      <c r="AI50" s="475"/>
      <c r="AJ50" s="475"/>
      <c r="AK50" s="475"/>
      <c r="AL50" s="475"/>
      <c r="AM50" s="475"/>
      <c r="AN50" s="475"/>
      <c r="AO50" s="475"/>
      <c r="AP50" s="475"/>
      <c r="AQ50" s="475"/>
      <c r="AR50" s="475"/>
      <c r="AS50" s="475"/>
      <c r="AT50" s="475"/>
      <c r="AU50" s="475"/>
      <c r="AV50" s="475"/>
      <c r="AW50" s="475"/>
      <c r="AX50" s="476"/>
    </row>
    <row r="51" spans="1:60" ht="32.25" customHeight="1" x14ac:dyDescent="0.15">
      <c r="A51" s="470"/>
      <c r="B51" s="458"/>
      <c r="C51" s="457"/>
      <c r="D51" s="458"/>
      <c r="E51" s="433" t="s">
        <v>180</v>
      </c>
      <c r="F51" s="410"/>
      <c r="G51" s="439" t="s">
        <v>609</v>
      </c>
      <c r="H51" s="380"/>
      <c r="I51" s="380"/>
      <c r="J51" s="380"/>
      <c r="K51" s="380"/>
      <c r="L51" s="380"/>
      <c r="M51" s="380"/>
      <c r="N51" s="380"/>
      <c r="O51" s="380"/>
      <c r="P51" s="380"/>
      <c r="Q51" s="380"/>
      <c r="R51" s="380"/>
      <c r="S51" s="380"/>
      <c r="T51" s="380"/>
      <c r="U51" s="380"/>
      <c r="V51" s="381"/>
      <c r="W51" s="477" t="s">
        <v>550</v>
      </c>
      <c r="X51" s="478"/>
      <c r="Y51" s="478"/>
      <c r="Z51" s="478"/>
      <c r="AA51" s="479"/>
      <c r="AB51" s="480" t="s">
        <v>609</v>
      </c>
      <c r="AC51" s="481"/>
      <c r="AD51" s="481"/>
      <c r="AE51" s="481"/>
      <c r="AF51" s="481"/>
      <c r="AG51" s="481"/>
      <c r="AH51" s="481"/>
      <c r="AI51" s="481"/>
      <c r="AJ51" s="481"/>
      <c r="AK51" s="481"/>
      <c r="AL51" s="481"/>
      <c r="AM51" s="481"/>
      <c r="AN51" s="481"/>
      <c r="AO51" s="481"/>
      <c r="AP51" s="481"/>
      <c r="AQ51" s="481"/>
      <c r="AR51" s="481"/>
      <c r="AS51" s="481"/>
      <c r="AT51" s="481"/>
      <c r="AU51" s="481"/>
      <c r="AV51" s="481"/>
      <c r="AW51" s="481"/>
      <c r="AX51" s="482"/>
    </row>
    <row r="52" spans="1:60" ht="21" customHeight="1" x14ac:dyDescent="0.15">
      <c r="A52" s="470"/>
      <c r="B52" s="458"/>
      <c r="C52" s="457"/>
      <c r="D52" s="458"/>
      <c r="E52" s="420"/>
      <c r="F52" s="239"/>
      <c r="G52" s="441"/>
      <c r="H52" s="384"/>
      <c r="I52" s="384"/>
      <c r="J52" s="384"/>
      <c r="K52" s="384"/>
      <c r="L52" s="384"/>
      <c r="M52" s="384"/>
      <c r="N52" s="384"/>
      <c r="O52" s="384"/>
      <c r="P52" s="384"/>
      <c r="Q52" s="384"/>
      <c r="R52" s="384"/>
      <c r="S52" s="384"/>
      <c r="T52" s="384"/>
      <c r="U52" s="384"/>
      <c r="V52" s="385"/>
      <c r="W52" s="483" t="s">
        <v>551</v>
      </c>
      <c r="X52" s="484"/>
      <c r="Y52" s="484"/>
      <c r="Z52" s="484"/>
      <c r="AA52" s="485"/>
      <c r="AB52" s="480" t="s">
        <v>609</v>
      </c>
      <c r="AC52" s="481"/>
      <c r="AD52" s="481"/>
      <c r="AE52" s="481"/>
      <c r="AF52" s="481"/>
      <c r="AG52" s="481"/>
      <c r="AH52" s="481"/>
      <c r="AI52" s="481"/>
      <c r="AJ52" s="481"/>
      <c r="AK52" s="481"/>
      <c r="AL52" s="481"/>
      <c r="AM52" s="481"/>
      <c r="AN52" s="481"/>
      <c r="AO52" s="481"/>
      <c r="AP52" s="481"/>
      <c r="AQ52" s="481"/>
      <c r="AR52" s="481"/>
      <c r="AS52" s="481"/>
      <c r="AT52" s="481"/>
      <c r="AU52" s="481"/>
      <c r="AV52" s="481"/>
      <c r="AW52" s="481"/>
      <c r="AX52" s="482"/>
    </row>
    <row r="53" spans="1:60" ht="34.5" customHeight="1" x14ac:dyDescent="0.15">
      <c r="A53" s="470"/>
      <c r="B53" s="458"/>
      <c r="C53" s="455" t="s">
        <v>558</v>
      </c>
      <c r="D53" s="456"/>
      <c r="E53" s="433" t="s">
        <v>248</v>
      </c>
      <c r="F53" s="410"/>
      <c r="G53" s="459" t="s">
        <v>171</v>
      </c>
      <c r="H53" s="460"/>
      <c r="I53" s="460"/>
      <c r="J53" s="461" t="s">
        <v>589</v>
      </c>
      <c r="K53" s="462"/>
      <c r="L53" s="462"/>
      <c r="M53" s="462"/>
      <c r="N53" s="462"/>
      <c r="O53" s="462"/>
      <c r="P53" s="462"/>
      <c r="Q53" s="462"/>
      <c r="R53" s="462"/>
      <c r="S53" s="462"/>
      <c r="T53" s="463"/>
      <c r="U53" s="454" t="s">
        <v>586</v>
      </c>
      <c r="V53" s="454"/>
      <c r="W53" s="454"/>
      <c r="X53" s="454"/>
      <c r="Y53" s="454"/>
      <c r="Z53" s="454"/>
      <c r="AA53" s="454"/>
      <c r="AB53" s="454"/>
      <c r="AC53" s="454"/>
      <c r="AD53" s="454"/>
      <c r="AE53" s="454"/>
      <c r="AF53" s="454"/>
      <c r="AG53" s="454"/>
      <c r="AH53" s="454"/>
      <c r="AI53" s="454"/>
      <c r="AJ53" s="454"/>
      <c r="AK53" s="454"/>
      <c r="AL53" s="454"/>
      <c r="AM53" s="454"/>
      <c r="AN53" s="454"/>
      <c r="AO53" s="454"/>
      <c r="AP53" s="454"/>
      <c r="AQ53" s="454"/>
      <c r="AR53" s="454"/>
      <c r="AS53" s="454"/>
      <c r="AT53" s="454"/>
      <c r="AU53" s="454"/>
      <c r="AV53" s="454"/>
      <c r="AW53" s="454"/>
      <c r="AX53" s="464"/>
      <c r="AY53" s="59"/>
    </row>
    <row r="54" spans="1:60" ht="34.5" customHeight="1" x14ac:dyDescent="0.15">
      <c r="A54" s="470"/>
      <c r="B54" s="458"/>
      <c r="C54" s="457"/>
      <c r="D54" s="458"/>
      <c r="E54" s="419"/>
      <c r="F54" s="236"/>
      <c r="G54" s="459" t="s">
        <v>559</v>
      </c>
      <c r="H54" s="460"/>
      <c r="I54" s="460"/>
      <c r="J54" s="460"/>
      <c r="K54" s="460"/>
      <c r="L54" s="460"/>
      <c r="M54" s="460"/>
      <c r="N54" s="460"/>
      <c r="O54" s="460"/>
      <c r="P54" s="460"/>
      <c r="Q54" s="460"/>
      <c r="R54" s="460"/>
      <c r="S54" s="460"/>
      <c r="T54" s="460"/>
      <c r="U54" s="453" t="s">
        <v>587</v>
      </c>
      <c r="V54" s="454"/>
      <c r="W54" s="454"/>
      <c r="X54" s="454"/>
      <c r="Y54" s="454"/>
      <c r="Z54" s="454"/>
      <c r="AA54" s="454"/>
      <c r="AB54" s="454"/>
      <c r="AC54" s="454"/>
      <c r="AD54" s="454"/>
      <c r="AE54" s="454"/>
      <c r="AF54" s="454"/>
      <c r="AG54" s="454"/>
      <c r="AH54" s="454"/>
      <c r="AI54" s="454"/>
      <c r="AJ54" s="454"/>
      <c r="AK54" s="454"/>
      <c r="AL54" s="454"/>
      <c r="AM54" s="454"/>
      <c r="AN54" s="454"/>
      <c r="AO54" s="454"/>
      <c r="AP54" s="454"/>
      <c r="AQ54" s="454"/>
      <c r="AR54" s="454"/>
      <c r="AS54" s="454"/>
      <c r="AT54" s="454"/>
      <c r="AU54" s="454"/>
      <c r="AV54" s="454"/>
      <c r="AW54" s="454"/>
      <c r="AX54" s="464"/>
      <c r="AY54" s="59"/>
    </row>
    <row r="55" spans="1:60" ht="67.5" customHeight="1" thickBot="1" x14ac:dyDescent="0.2">
      <c r="A55" s="470"/>
      <c r="B55" s="458"/>
      <c r="C55" s="457"/>
      <c r="D55" s="458"/>
      <c r="E55" s="420"/>
      <c r="F55" s="239"/>
      <c r="G55" s="459" t="s">
        <v>551</v>
      </c>
      <c r="H55" s="460"/>
      <c r="I55" s="460"/>
      <c r="J55" s="460"/>
      <c r="K55" s="460"/>
      <c r="L55" s="460"/>
      <c r="M55" s="460"/>
      <c r="N55" s="460"/>
      <c r="O55" s="460"/>
      <c r="P55" s="460"/>
      <c r="Q55" s="460"/>
      <c r="R55" s="460"/>
      <c r="S55" s="460"/>
      <c r="T55" s="460"/>
      <c r="U55" s="465" t="s">
        <v>588</v>
      </c>
      <c r="V55" s="466"/>
      <c r="W55" s="466"/>
      <c r="X55" s="466"/>
      <c r="Y55" s="466"/>
      <c r="Z55" s="466"/>
      <c r="AA55" s="466"/>
      <c r="AB55" s="466"/>
      <c r="AC55" s="466"/>
      <c r="AD55" s="466"/>
      <c r="AE55" s="466"/>
      <c r="AF55" s="466"/>
      <c r="AG55" s="466"/>
      <c r="AH55" s="466"/>
      <c r="AI55" s="466"/>
      <c r="AJ55" s="466"/>
      <c r="AK55" s="466"/>
      <c r="AL55" s="466"/>
      <c r="AM55" s="466"/>
      <c r="AN55" s="466"/>
      <c r="AO55" s="466"/>
      <c r="AP55" s="466"/>
      <c r="AQ55" s="466"/>
      <c r="AR55" s="466"/>
      <c r="AS55" s="466"/>
      <c r="AT55" s="466"/>
      <c r="AU55" s="466"/>
      <c r="AV55" s="466"/>
      <c r="AW55" s="466"/>
      <c r="AX55" s="467"/>
      <c r="AY55" s="59"/>
    </row>
    <row r="56" spans="1:60" ht="27" customHeight="1" x14ac:dyDescent="0.15">
      <c r="A56" s="532" t="s">
        <v>43</v>
      </c>
      <c r="B56" s="533"/>
      <c r="C56" s="533"/>
      <c r="D56" s="533"/>
      <c r="E56" s="533"/>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533"/>
      <c r="AL56" s="533"/>
      <c r="AM56" s="533"/>
      <c r="AN56" s="533"/>
      <c r="AO56" s="533"/>
      <c r="AP56" s="533"/>
      <c r="AQ56" s="533"/>
      <c r="AR56" s="533"/>
      <c r="AS56" s="533"/>
      <c r="AT56" s="533"/>
      <c r="AU56" s="533"/>
      <c r="AV56" s="533"/>
      <c r="AW56" s="533"/>
      <c r="AX56" s="534"/>
    </row>
    <row r="57" spans="1:60" ht="27" customHeight="1" x14ac:dyDescent="0.15">
      <c r="A57" s="5"/>
      <c r="B57" s="6"/>
      <c r="C57" s="535" t="s">
        <v>29</v>
      </c>
      <c r="D57" s="536"/>
      <c r="E57" s="536"/>
      <c r="F57" s="536"/>
      <c r="G57" s="536"/>
      <c r="H57" s="536"/>
      <c r="I57" s="536"/>
      <c r="J57" s="536"/>
      <c r="K57" s="536"/>
      <c r="L57" s="536"/>
      <c r="M57" s="536"/>
      <c r="N57" s="536"/>
      <c r="O57" s="536"/>
      <c r="P57" s="536"/>
      <c r="Q57" s="536"/>
      <c r="R57" s="536"/>
      <c r="S57" s="536"/>
      <c r="T57" s="536"/>
      <c r="U57" s="536"/>
      <c r="V57" s="536"/>
      <c r="W57" s="536"/>
      <c r="X57" s="536"/>
      <c r="Y57" s="536"/>
      <c r="Z57" s="536"/>
      <c r="AA57" s="536"/>
      <c r="AB57" s="536"/>
      <c r="AC57" s="537"/>
      <c r="AD57" s="536" t="s">
        <v>32</v>
      </c>
      <c r="AE57" s="536"/>
      <c r="AF57" s="536"/>
      <c r="AG57" s="538" t="s">
        <v>28</v>
      </c>
      <c r="AH57" s="536"/>
      <c r="AI57" s="536"/>
      <c r="AJ57" s="536"/>
      <c r="AK57" s="536"/>
      <c r="AL57" s="536"/>
      <c r="AM57" s="536"/>
      <c r="AN57" s="536"/>
      <c r="AO57" s="536"/>
      <c r="AP57" s="536"/>
      <c r="AQ57" s="536"/>
      <c r="AR57" s="536"/>
      <c r="AS57" s="536"/>
      <c r="AT57" s="536"/>
      <c r="AU57" s="536"/>
      <c r="AV57" s="536"/>
      <c r="AW57" s="536"/>
      <c r="AX57" s="539"/>
    </row>
    <row r="58" spans="1:60" ht="145.5" customHeight="1" x14ac:dyDescent="0.15">
      <c r="A58" s="540" t="s">
        <v>129</v>
      </c>
      <c r="B58" s="541"/>
      <c r="C58" s="546" t="s">
        <v>130</v>
      </c>
      <c r="D58" s="547"/>
      <c r="E58" s="547"/>
      <c r="F58" s="547"/>
      <c r="G58" s="547"/>
      <c r="H58" s="547"/>
      <c r="I58" s="547"/>
      <c r="J58" s="547"/>
      <c r="K58" s="547"/>
      <c r="L58" s="547"/>
      <c r="M58" s="547"/>
      <c r="N58" s="547"/>
      <c r="O58" s="547"/>
      <c r="P58" s="547"/>
      <c r="Q58" s="547"/>
      <c r="R58" s="547"/>
      <c r="S58" s="547"/>
      <c r="T58" s="547"/>
      <c r="U58" s="547"/>
      <c r="V58" s="547"/>
      <c r="W58" s="547"/>
      <c r="X58" s="547"/>
      <c r="Y58" s="547"/>
      <c r="Z58" s="547"/>
      <c r="AA58" s="547"/>
      <c r="AB58" s="547"/>
      <c r="AC58" s="548"/>
      <c r="AD58" s="549" t="s">
        <v>576</v>
      </c>
      <c r="AE58" s="550"/>
      <c r="AF58" s="550"/>
      <c r="AG58" s="551" t="s">
        <v>612</v>
      </c>
      <c r="AH58" s="552"/>
      <c r="AI58" s="552"/>
      <c r="AJ58" s="552"/>
      <c r="AK58" s="552"/>
      <c r="AL58" s="552"/>
      <c r="AM58" s="552"/>
      <c r="AN58" s="552"/>
      <c r="AO58" s="552"/>
      <c r="AP58" s="552"/>
      <c r="AQ58" s="552"/>
      <c r="AR58" s="552"/>
      <c r="AS58" s="552"/>
      <c r="AT58" s="552"/>
      <c r="AU58" s="552"/>
      <c r="AV58" s="552"/>
      <c r="AW58" s="552"/>
      <c r="AX58" s="553"/>
    </row>
    <row r="59" spans="1:60" ht="69" customHeight="1" x14ac:dyDescent="0.15">
      <c r="A59" s="542"/>
      <c r="B59" s="543"/>
      <c r="C59" s="554" t="s">
        <v>33</v>
      </c>
      <c r="D59" s="555"/>
      <c r="E59" s="555"/>
      <c r="F59" s="555"/>
      <c r="G59" s="555"/>
      <c r="H59" s="555"/>
      <c r="I59" s="555"/>
      <c r="J59" s="555"/>
      <c r="K59" s="555"/>
      <c r="L59" s="555"/>
      <c r="M59" s="555"/>
      <c r="N59" s="555"/>
      <c r="O59" s="555"/>
      <c r="P59" s="555"/>
      <c r="Q59" s="555"/>
      <c r="R59" s="555"/>
      <c r="S59" s="555"/>
      <c r="T59" s="555"/>
      <c r="U59" s="555"/>
      <c r="V59" s="555"/>
      <c r="W59" s="555"/>
      <c r="X59" s="555"/>
      <c r="Y59" s="555"/>
      <c r="Z59" s="555"/>
      <c r="AA59" s="555"/>
      <c r="AB59" s="555"/>
      <c r="AC59" s="556"/>
      <c r="AD59" s="486" t="s">
        <v>576</v>
      </c>
      <c r="AE59" s="487"/>
      <c r="AF59" s="487"/>
      <c r="AG59" s="501" t="s">
        <v>613</v>
      </c>
      <c r="AH59" s="502"/>
      <c r="AI59" s="502"/>
      <c r="AJ59" s="502"/>
      <c r="AK59" s="502"/>
      <c r="AL59" s="502"/>
      <c r="AM59" s="502"/>
      <c r="AN59" s="502"/>
      <c r="AO59" s="502"/>
      <c r="AP59" s="502"/>
      <c r="AQ59" s="502"/>
      <c r="AR59" s="502"/>
      <c r="AS59" s="502"/>
      <c r="AT59" s="502"/>
      <c r="AU59" s="502"/>
      <c r="AV59" s="502"/>
      <c r="AW59" s="502"/>
      <c r="AX59" s="503"/>
    </row>
    <row r="60" spans="1:60" ht="84" customHeight="1" x14ac:dyDescent="0.15">
      <c r="A60" s="544"/>
      <c r="B60" s="545"/>
      <c r="C60" s="504" t="s">
        <v>131</v>
      </c>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6"/>
      <c r="AD60" s="507" t="s">
        <v>576</v>
      </c>
      <c r="AE60" s="508"/>
      <c r="AF60" s="508"/>
      <c r="AG60" s="509" t="s">
        <v>614</v>
      </c>
      <c r="AH60" s="382"/>
      <c r="AI60" s="382"/>
      <c r="AJ60" s="382"/>
      <c r="AK60" s="382"/>
      <c r="AL60" s="382"/>
      <c r="AM60" s="382"/>
      <c r="AN60" s="382"/>
      <c r="AO60" s="382"/>
      <c r="AP60" s="382"/>
      <c r="AQ60" s="382"/>
      <c r="AR60" s="382"/>
      <c r="AS60" s="382"/>
      <c r="AT60" s="382"/>
      <c r="AU60" s="382"/>
      <c r="AV60" s="382"/>
      <c r="AW60" s="382"/>
      <c r="AX60" s="510"/>
    </row>
    <row r="61" spans="1:60" ht="27" customHeight="1" x14ac:dyDescent="0.15">
      <c r="A61" s="511" t="s">
        <v>35</v>
      </c>
      <c r="B61" s="512"/>
      <c r="C61" s="518" t="s">
        <v>37</v>
      </c>
      <c r="D61" s="519"/>
      <c r="E61" s="520"/>
      <c r="F61" s="520"/>
      <c r="G61" s="520"/>
      <c r="H61" s="520"/>
      <c r="I61" s="520"/>
      <c r="J61" s="520"/>
      <c r="K61" s="520"/>
      <c r="L61" s="520"/>
      <c r="M61" s="520"/>
      <c r="N61" s="520"/>
      <c r="O61" s="520"/>
      <c r="P61" s="520"/>
      <c r="Q61" s="520"/>
      <c r="R61" s="520"/>
      <c r="S61" s="520"/>
      <c r="T61" s="520"/>
      <c r="U61" s="520"/>
      <c r="V61" s="520"/>
      <c r="W61" s="520"/>
      <c r="X61" s="520"/>
      <c r="Y61" s="520"/>
      <c r="Z61" s="520"/>
      <c r="AA61" s="520"/>
      <c r="AB61" s="520"/>
      <c r="AC61" s="521"/>
      <c r="AD61" s="522" t="s">
        <v>576</v>
      </c>
      <c r="AE61" s="523"/>
      <c r="AF61" s="523"/>
      <c r="AG61" s="282" t="s">
        <v>615</v>
      </c>
      <c r="AH61" s="380"/>
      <c r="AI61" s="380"/>
      <c r="AJ61" s="380"/>
      <c r="AK61" s="380"/>
      <c r="AL61" s="380"/>
      <c r="AM61" s="380"/>
      <c r="AN61" s="380"/>
      <c r="AO61" s="380"/>
      <c r="AP61" s="380"/>
      <c r="AQ61" s="380"/>
      <c r="AR61" s="380"/>
      <c r="AS61" s="380"/>
      <c r="AT61" s="380"/>
      <c r="AU61" s="380"/>
      <c r="AV61" s="380"/>
      <c r="AW61" s="380"/>
      <c r="AX61" s="524"/>
    </row>
    <row r="62" spans="1:60" ht="35.25" customHeight="1" x14ac:dyDescent="0.15">
      <c r="A62" s="513"/>
      <c r="B62" s="514"/>
      <c r="C62" s="525"/>
      <c r="D62" s="526"/>
      <c r="E62" s="529" t="s">
        <v>231</v>
      </c>
      <c r="F62" s="530"/>
      <c r="G62" s="530"/>
      <c r="H62" s="530"/>
      <c r="I62" s="530"/>
      <c r="J62" s="530"/>
      <c r="K62" s="530"/>
      <c r="L62" s="530"/>
      <c r="M62" s="530"/>
      <c r="N62" s="530"/>
      <c r="O62" s="530"/>
      <c r="P62" s="530"/>
      <c r="Q62" s="530"/>
      <c r="R62" s="530"/>
      <c r="S62" s="530"/>
      <c r="T62" s="530"/>
      <c r="U62" s="530"/>
      <c r="V62" s="530"/>
      <c r="W62" s="530"/>
      <c r="X62" s="530"/>
      <c r="Y62" s="530"/>
      <c r="Z62" s="530"/>
      <c r="AA62" s="530"/>
      <c r="AB62" s="530"/>
      <c r="AC62" s="531"/>
      <c r="AD62" s="486" t="s">
        <v>616</v>
      </c>
      <c r="AE62" s="487"/>
      <c r="AF62" s="488"/>
      <c r="AG62" s="509"/>
      <c r="AH62" s="382"/>
      <c r="AI62" s="382"/>
      <c r="AJ62" s="382"/>
      <c r="AK62" s="382"/>
      <c r="AL62" s="382"/>
      <c r="AM62" s="382"/>
      <c r="AN62" s="382"/>
      <c r="AO62" s="382"/>
      <c r="AP62" s="382"/>
      <c r="AQ62" s="382"/>
      <c r="AR62" s="382"/>
      <c r="AS62" s="382"/>
      <c r="AT62" s="382"/>
      <c r="AU62" s="382"/>
      <c r="AV62" s="382"/>
      <c r="AW62" s="382"/>
      <c r="AX62" s="510"/>
    </row>
    <row r="63" spans="1:60" ht="26.25" customHeight="1" x14ac:dyDescent="0.15">
      <c r="A63" s="513"/>
      <c r="B63" s="514"/>
      <c r="C63" s="527"/>
      <c r="D63" s="528"/>
      <c r="E63" s="489" t="s">
        <v>200</v>
      </c>
      <c r="F63" s="490"/>
      <c r="G63" s="490"/>
      <c r="H63" s="490"/>
      <c r="I63" s="490"/>
      <c r="J63" s="490"/>
      <c r="K63" s="490"/>
      <c r="L63" s="490"/>
      <c r="M63" s="490"/>
      <c r="N63" s="490"/>
      <c r="O63" s="490"/>
      <c r="P63" s="490"/>
      <c r="Q63" s="490"/>
      <c r="R63" s="490"/>
      <c r="S63" s="490"/>
      <c r="T63" s="490"/>
      <c r="U63" s="490"/>
      <c r="V63" s="490"/>
      <c r="W63" s="490"/>
      <c r="X63" s="490"/>
      <c r="Y63" s="490"/>
      <c r="Z63" s="490"/>
      <c r="AA63" s="490"/>
      <c r="AB63" s="490"/>
      <c r="AC63" s="491"/>
      <c r="AD63" s="492" t="s">
        <v>616</v>
      </c>
      <c r="AE63" s="493"/>
      <c r="AF63" s="493"/>
      <c r="AG63" s="509"/>
      <c r="AH63" s="382"/>
      <c r="AI63" s="382"/>
      <c r="AJ63" s="382"/>
      <c r="AK63" s="382"/>
      <c r="AL63" s="382"/>
      <c r="AM63" s="382"/>
      <c r="AN63" s="382"/>
      <c r="AO63" s="382"/>
      <c r="AP63" s="382"/>
      <c r="AQ63" s="382"/>
      <c r="AR63" s="382"/>
      <c r="AS63" s="382"/>
      <c r="AT63" s="382"/>
      <c r="AU63" s="382"/>
      <c r="AV63" s="382"/>
      <c r="AW63" s="382"/>
      <c r="AX63" s="510"/>
    </row>
    <row r="64" spans="1:60" ht="31.5" customHeight="1" x14ac:dyDescent="0.15">
      <c r="A64" s="513"/>
      <c r="B64" s="515"/>
      <c r="C64" s="494" t="s">
        <v>38</v>
      </c>
      <c r="D64" s="495"/>
      <c r="E64" s="495"/>
      <c r="F64" s="495"/>
      <c r="G64" s="495"/>
      <c r="H64" s="495"/>
      <c r="I64" s="495"/>
      <c r="J64" s="495"/>
      <c r="K64" s="495"/>
      <c r="L64" s="495"/>
      <c r="M64" s="495"/>
      <c r="N64" s="495"/>
      <c r="O64" s="495"/>
      <c r="P64" s="495"/>
      <c r="Q64" s="495"/>
      <c r="R64" s="495"/>
      <c r="S64" s="495"/>
      <c r="T64" s="495"/>
      <c r="U64" s="495"/>
      <c r="V64" s="495"/>
      <c r="W64" s="495"/>
      <c r="X64" s="495"/>
      <c r="Y64" s="495"/>
      <c r="Z64" s="495"/>
      <c r="AA64" s="495"/>
      <c r="AB64" s="495"/>
      <c r="AC64" s="495"/>
      <c r="AD64" s="496" t="s">
        <v>617</v>
      </c>
      <c r="AE64" s="497"/>
      <c r="AF64" s="497"/>
      <c r="AG64" s="498"/>
      <c r="AH64" s="499"/>
      <c r="AI64" s="499"/>
      <c r="AJ64" s="499"/>
      <c r="AK64" s="499"/>
      <c r="AL64" s="499"/>
      <c r="AM64" s="499"/>
      <c r="AN64" s="499"/>
      <c r="AO64" s="499"/>
      <c r="AP64" s="499"/>
      <c r="AQ64" s="499"/>
      <c r="AR64" s="499"/>
      <c r="AS64" s="499"/>
      <c r="AT64" s="499"/>
      <c r="AU64" s="499"/>
      <c r="AV64" s="499"/>
      <c r="AW64" s="499"/>
      <c r="AX64" s="500"/>
    </row>
    <row r="65" spans="1:50" ht="31.5" customHeight="1" x14ac:dyDescent="0.15">
      <c r="A65" s="513"/>
      <c r="B65" s="515"/>
      <c r="C65" s="569" t="s">
        <v>132</v>
      </c>
      <c r="D65" s="556"/>
      <c r="E65" s="556"/>
      <c r="F65" s="556"/>
      <c r="G65" s="556"/>
      <c r="H65" s="556"/>
      <c r="I65" s="556"/>
      <c r="J65" s="556"/>
      <c r="K65" s="556"/>
      <c r="L65" s="556"/>
      <c r="M65" s="556"/>
      <c r="N65" s="556"/>
      <c r="O65" s="556"/>
      <c r="P65" s="556"/>
      <c r="Q65" s="556"/>
      <c r="R65" s="556"/>
      <c r="S65" s="556"/>
      <c r="T65" s="556"/>
      <c r="U65" s="556"/>
      <c r="V65" s="556"/>
      <c r="W65" s="556"/>
      <c r="X65" s="556"/>
      <c r="Y65" s="556"/>
      <c r="Z65" s="556"/>
      <c r="AA65" s="556"/>
      <c r="AB65" s="556"/>
      <c r="AC65" s="556"/>
      <c r="AD65" s="486" t="s">
        <v>576</v>
      </c>
      <c r="AE65" s="487"/>
      <c r="AF65" s="487"/>
      <c r="AG65" s="501" t="s">
        <v>618</v>
      </c>
      <c r="AH65" s="502"/>
      <c r="AI65" s="502"/>
      <c r="AJ65" s="502"/>
      <c r="AK65" s="502"/>
      <c r="AL65" s="502"/>
      <c r="AM65" s="502"/>
      <c r="AN65" s="502"/>
      <c r="AO65" s="502"/>
      <c r="AP65" s="502"/>
      <c r="AQ65" s="502"/>
      <c r="AR65" s="502"/>
      <c r="AS65" s="502"/>
      <c r="AT65" s="502"/>
      <c r="AU65" s="502"/>
      <c r="AV65" s="502"/>
      <c r="AW65" s="502"/>
      <c r="AX65" s="503"/>
    </row>
    <row r="66" spans="1:50" ht="31.5" customHeight="1" x14ac:dyDescent="0.15">
      <c r="A66" s="513"/>
      <c r="B66" s="515"/>
      <c r="C66" s="569" t="s">
        <v>34</v>
      </c>
      <c r="D66" s="556"/>
      <c r="E66" s="556"/>
      <c r="F66" s="556"/>
      <c r="G66" s="556"/>
      <c r="H66" s="556"/>
      <c r="I66" s="556"/>
      <c r="J66" s="556"/>
      <c r="K66" s="556"/>
      <c r="L66" s="556"/>
      <c r="M66" s="556"/>
      <c r="N66" s="556"/>
      <c r="O66" s="556"/>
      <c r="P66" s="556"/>
      <c r="Q66" s="556"/>
      <c r="R66" s="556"/>
      <c r="S66" s="556"/>
      <c r="T66" s="556"/>
      <c r="U66" s="556"/>
      <c r="V66" s="556"/>
      <c r="W66" s="556"/>
      <c r="X66" s="556"/>
      <c r="Y66" s="556"/>
      <c r="Z66" s="556"/>
      <c r="AA66" s="556"/>
      <c r="AB66" s="556"/>
      <c r="AC66" s="556"/>
      <c r="AD66" s="486" t="s">
        <v>617</v>
      </c>
      <c r="AE66" s="487"/>
      <c r="AF66" s="487"/>
      <c r="AG66" s="501"/>
      <c r="AH66" s="502"/>
      <c r="AI66" s="502"/>
      <c r="AJ66" s="502"/>
      <c r="AK66" s="502"/>
      <c r="AL66" s="502"/>
      <c r="AM66" s="502"/>
      <c r="AN66" s="502"/>
      <c r="AO66" s="502"/>
      <c r="AP66" s="502"/>
      <c r="AQ66" s="502"/>
      <c r="AR66" s="502"/>
      <c r="AS66" s="502"/>
      <c r="AT66" s="502"/>
      <c r="AU66" s="502"/>
      <c r="AV66" s="502"/>
      <c r="AW66" s="502"/>
      <c r="AX66" s="503"/>
    </row>
    <row r="67" spans="1:50" ht="62.25" customHeight="1" x14ac:dyDescent="0.15">
      <c r="A67" s="513"/>
      <c r="B67" s="515"/>
      <c r="C67" s="569" t="s">
        <v>39</v>
      </c>
      <c r="D67" s="556"/>
      <c r="E67" s="55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70"/>
      <c r="AD67" s="486" t="s">
        <v>576</v>
      </c>
      <c r="AE67" s="487"/>
      <c r="AF67" s="487"/>
      <c r="AG67" s="501" t="s">
        <v>619</v>
      </c>
      <c r="AH67" s="502"/>
      <c r="AI67" s="502"/>
      <c r="AJ67" s="502"/>
      <c r="AK67" s="502"/>
      <c r="AL67" s="502"/>
      <c r="AM67" s="502"/>
      <c r="AN67" s="502"/>
      <c r="AO67" s="502"/>
      <c r="AP67" s="502"/>
      <c r="AQ67" s="502"/>
      <c r="AR67" s="502"/>
      <c r="AS67" s="502"/>
      <c r="AT67" s="502"/>
      <c r="AU67" s="502"/>
      <c r="AV67" s="502"/>
      <c r="AW67" s="502"/>
      <c r="AX67" s="503"/>
    </row>
    <row r="68" spans="1:50" ht="31.5" customHeight="1" x14ac:dyDescent="0.15">
      <c r="A68" s="513"/>
      <c r="B68" s="515"/>
      <c r="C68" s="569" t="s">
        <v>209</v>
      </c>
      <c r="D68" s="556"/>
      <c r="E68" s="556"/>
      <c r="F68" s="556"/>
      <c r="G68" s="556"/>
      <c r="H68" s="556"/>
      <c r="I68" s="556"/>
      <c r="J68" s="556"/>
      <c r="K68" s="556"/>
      <c r="L68" s="556"/>
      <c r="M68" s="556"/>
      <c r="N68" s="556"/>
      <c r="O68" s="556"/>
      <c r="P68" s="556"/>
      <c r="Q68" s="556"/>
      <c r="R68" s="556"/>
      <c r="S68" s="556"/>
      <c r="T68" s="556"/>
      <c r="U68" s="556"/>
      <c r="V68" s="556"/>
      <c r="W68" s="556"/>
      <c r="X68" s="556"/>
      <c r="Y68" s="556"/>
      <c r="Z68" s="556"/>
      <c r="AA68" s="556"/>
      <c r="AB68" s="556"/>
      <c r="AC68" s="570"/>
      <c r="AD68" s="507" t="s">
        <v>617</v>
      </c>
      <c r="AE68" s="508"/>
      <c r="AF68" s="508"/>
      <c r="AG68" s="571"/>
      <c r="AH68" s="572"/>
      <c r="AI68" s="572"/>
      <c r="AJ68" s="572"/>
      <c r="AK68" s="572"/>
      <c r="AL68" s="572"/>
      <c r="AM68" s="572"/>
      <c r="AN68" s="572"/>
      <c r="AO68" s="572"/>
      <c r="AP68" s="572"/>
      <c r="AQ68" s="572"/>
      <c r="AR68" s="572"/>
      <c r="AS68" s="572"/>
      <c r="AT68" s="572"/>
      <c r="AU68" s="572"/>
      <c r="AV68" s="572"/>
      <c r="AW68" s="572"/>
      <c r="AX68" s="573"/>
    </row>
    <row r="69" spans="1:50" ht="31.5" customHeight="1" x14ac:dyDescent="0.15">
      <c r="A69" s="513"/>
      <c r="B69" s="515"/>
      <c r="C69" s="557" t="s">
        <v>210</v>
      </c>
      <c r="D69" s="558"/>
      <c r="E69" s="558"/>
      <c r="F69" s="558"/>
      <c r="G69" s="558"/>
      <c r="H69" s="558"/>
      <c r="I69" s="558"/>
      <c r="J69" s="558"/>
      <c r="K69" s="558"/>
      <c r="L69" s="558"/>
      <c r="M69" s="558"/>
      <c r="N69" s="558"/>
      <c r="O69" s="558"/>
      <c r="P69" s="558"/>
      <c r="Q69" s="558"/>
      <c r="R69" s="558"/>
      <c r="S69" s="558"/>
      <c r="T69" s="558"/>
      <c r="U69" s="558"/>
      <c r="V69" s="558"/>
      <c r="W69" s="558"/>
      <c r="X69" s="558"/>
      <c r="Y69" s="558"/>
      <c r="Z69" s="558"/>
      <c r="AA69" s="558"/>
      <c r="AB69" s="558"/>
      <c r="AC69" s="559"/>
      <c r="AD69" s="486" t="s">
        <v>617</v>
      </c>
      <c r="AE69" s="487"/>
      <c r="AF69" s="488"/>
      <c r="AG69" s="501"/>
      <c r="AH69" s="502"/>
      <c r="AI69" s="502"/>
      <c r="AJ69" s="502"/>
      <c r="AK69" s="502"/>
      <c r="AL69" s="502"/>
      <c r="AM69" s="502"/>
      <c r="AN69" s="502"/>
      <c r="AO69" s="502"/>
      <c r="AP69" s="502"/>
      <c r="AQ69" s="502"/>
      <c r="AR69" s="502"/>
      <c r="AS69" s="502"/>
      <c r="AT69" s="502"/>
      <c r="AU69" s="502"/>
      <c r="AV69" s="502"/>
      <c r="AW69" s="502"/>
      <c r="AX69" s="503"/>
    </row>
    <row r="70" spans="1:50" ht="31.5" customHeight="1" x14ac:dyDescent="0.15">
      <c r="A70" s="516"/>
      <c r="B70" s="517"/>
      <c r="C70" s="560" t="s">
        <v>202</v>
      </c>
      <c r="D70" s="561"/>
      <c r="E70" s="561"/>
      <c r="F70" s="561"/>
      <c r="G70" s="561"/>
      <c r="H70" s="561"/>
      <c r="I70" s="561"/>
      <c r="J70" s="561"/>
      <c r="K70" s="561"/>
      <c r="L70" s="561"/>
      <c r="M70" s="561"/>
      <c r="N70" s="561"/>
      <c r="O70" s="561"/>
      <c r="P70" s="561"/>
      <c r="Q70" s="561"/>
      <c r="R70" s="561"/>
      <c r="S70" s="561"/>
      <c r="T70" s="561"/>
      <c r="U70" s="561"/>
      <c r="V70" s="561"/>
      <c r="W70" s="561"/>
      <c r="X70" s="561"/>
      <c r="Y70" s="561"/>
      <c r="Z70" s="561"/>
      <c r="AA70" s="561"/>
      <c r="AB70" s="561"/>
      <c r="AC70" s="562"/>
      <c r="AD70" s="563" t="s">
        <v>576</v>
      </c>
      <c r="AE70" s="564"/>
      <c r="AF70" s="565"/>
      <c r="AG70" s="566" t="s">
        <v>620</v>
      </c>
      <c r="AH70" s="567"/>
      <c r="AI70" s="567"/>
      <c r="AJ70" s="567"/>
      <c r="AK70" s="567"/>
      <c r="AL70" s="567"/>
      <c r="AM70" s="567"/>
      <c r="AN70" s="567"/>
      <c r="AO70" s="567"/>
      <c r="AP70" s="567"/>
      <c r="AQ70" s="567"/>
      <c r="AR70" s="567"/>
      <c r="AS70" s="567"/>
      <c r="AT70" s="567"/>
      <c r="AU70" s="567"/>
      <c r="AV70" s="567"/>
      <c r="AW70" s="567"/>
      <c r="AX70" s="568"/>
    </row>
    <row r="71" spans="1:50" ht="31.5" customHeight="1" x14ac:dyDescent="0.15">
      <c r="A71" s="511" t="s">
        <v>36</v>
      </c>
      <c r="B71" s="597"/>
      <c r="C71" s="598" t="s">
        <v>203</v>
      </c>
      <c r="D71" s="599"/>
      <c r="E71" s="599"/>
      <c r="F71" s="599"/>
      <c r="G71" s="599"/>
      <c r="H71" s="599"/>
      <c r="I71" s="599"/>
      <c r="J71" s="599"/>
      <c r="K71" s="599"/>
      <c r="L71" s="599"/>
      <c r="M71" s="599"/>
      <c r="N71" s="599"/>
      <c r="O71" s="599"/>
      <c r="P71" s="599"/>
      <c r="Q71" s="599"/>
      <c r="R71" s="599"/>
      <c r="S71" s="599"/>
      <c r="T71" s="599"/>
      <c r="U71" s="599"/>
      <c r="V71" s="599"/>
      <c r="W71" s="599"/>
      <c r="X71" s="599"/>
      <c r="Y71" s="599"/>
      <c r="Z71" s="599"/>
      <c r="AA71" s="599"/>
      <c r="AB71" s="599"/>
      <c r="AC71" s="600"/>
      <c r="AD71" s="496" t="s">
        <v>576</v>
      </c>
      <c r="AE71" s="497"/>
      <c r="AF71" s="601"/>
      <c r="AG71" s="498" t="s">
        <v>621</v>
      </c>
      <c r="AH71" s="499"/>
      <c r="AI71" s="499"/>
      <c r="AJ71" s="499"/>
      <c r="AK71" s="499"/>
      <c r="AL71" s="499"/>
      <c r="AM71" s="499"/>
      <c r="AN71" s="499"/>
      <c r="AO71" s="499"/>
      <c r="AP71" s="499"/>
      <c r="AQ71" s="499"/>
      <c r="AR71" s="499"/>
      <c r="AS71" s="499"/>
      <c r="AT71" s="499"/>
      <c r="AU71" s="499"/>
      <c r="AV71" s="499"/>
      <c r="AW71" s="499"/>
      <c r="AX71" s="500"/>
    </row>
    <row r="72" spans="1:50" ht="35.25" customHeight="1" x14ac:dyDescent="0.15">
      <c r="A72" s="513"/>
      <c r="B72" s="515"/>
      <c r="C72" s="602" t="s">
        <v>41</v>
      </c>
      <c r="D72" s="603"/>
      <c r="E72" s="603"/>
      <c r="F72" s="603"/>
      <c r="G72" s="603"/>
      <c r="H72" s="603"/>
      <c r="I72" s="603"/>
      <c r="J72" s="603"/>
      <c r="K72" s="603"/>
      <c r="L72" s="603"/>
      <c r="M72" s="603"/>
      <c r="N72" s="603"/>
      <c r="O72" s="603"/>
      <c r="P72" s="603"/>
      <c r="Q72" s="603"/>
      <c r="R72" s="603"/>
      <c r="S72" s="603"/>
      <c r="T72" s="603"/>
      <c r="U72" s="603"/>
      <c r="V72" s="603"/>
      <c r="W72" s="603"/>
      <c r="X72" s="603"/>
      <c r="Y72" s="603"/>
      <c r="Z72" s="603"/>
      <c r="AA72" s="603"/>
      <c r="AB72" s="603"/>
      <c r="AC72" s="604"/>
      <c r="AD72" s="605" t="s">
        <v>617</v>
      </c>
      <c r="AE72" s="606"/>
      <c r="AF72" s="606"/>
      <c r="AG72" s="501"/>
      <c r="AH72" s="502"/>
      <c r="AI72" s="502"/>
      <c r="AJ72" s="502"/>
      <c r="AK72" s="502"/>
      <c r="AL72" s="502"/>
      <c r="AM72" s="502"/>
      <c r="AN72" s="502"/>
      <c r="AO72" s="502"/>
      <c r="AP72" s="502"/>
      <c r="AQ72" s="502"/>
      <c r="AR72" s="502"/>
      <c r="AS72" s="502"/>
      <c r="AT72" s="502"/>
      <c r="AU72" s="502"/>
      <c r="AV72" s="502"/>
      <c r="AW72" s="502"/>
      <c r="AX72" s="503"/>
    </row>
    <row r="73" spans="1:50" ht="71.25" customHeight="1" x14ac:dyDescent="0.15">
      <c r="A73" s="513"/>
      <c r="B73" s="515"/>
      <c r="C73" s="569" t="s">
        <v>169</v>
      </c>
      <c r="D73" s="556"/>
      <c r="E73" s="556"/>
      <c r="F73" s="556"/>
      <c r="G73" s="556"/>
      <c r="H73" s="556"/>
      <c r="I73" s="556"/>
      <c r="J73" s="556"/>
      <c r="K73" s="556"/>
      <c r="L73" s="556"/>
      <c r="M73" s="556"/>
      <c r="N73" s="556"/>
      <c r="O73" s="556"/>
      <c r="P73" s="556"/>
      <c r="Q73" s="556"/>
      <c r="R73" s="556"/>
      <c r="S73" s="556"/>
      <c r="T73" s="556"/>
      <c r="U73" s="556"/>
      <c r="V73" s="556"/>
      <c r="W73" s="556"/>
      <c r="X73" s="556"/>
      <c r="Y73" s="556"/>
      <c r="Z73" s="556"/>
      <c r="AA73" s="556"/>
      <c r="AB73" s="556"/>
      <c r="AC73" s="556"/>
      <c r="AD73" s="486" t="s">
        <v>576</v>
      </c>
      <c r="AE73" s="487"/>
      <c r="AF73" s="487"/>
      <c r="AG73" s="501" t="s">
        <v>622</v>
      </c>
      <c r="AH73" s="502"/>
      <c r="AI73" s="502"/>
      <c r="AJ73" s="502"/>
      <c r="AK73" s="502"/>
      <c r="AL73" s="502"/>
      <c r="AM73" s="502"/>
      <c r="AN73" s="502"/>
      <c r="AO73" s="502"/>
      <c r="AP73" s="502"/>
      <c r="AQ73" s="502"/>
      <c r="AR73" s="502"/>
      <c r="AS73" s="502"/>
      <c r="AT73" s="502"/>
      <c r="AU73" s="502"/>
      <c r="AV73" s="502"/>
      <c r="AW73" s="502"/>
      <c r="AX73" s="503"/>
    </row>
    <row r="74" spans="1:50" ht="78" customHeight="1" x14ac:dyDescent="0.15">
      <c r="A74" s="516"/>
      <c r="B74" s="517"/>
      <c r="C74" s="569" t="s">
        <v>40</v>
      </c>
      <c r="D74" s="556"/>
      <c r="E74" s="556"/>
      <c r="F74" s="556"/>
      <c r="G74" s="556"/>
      <c r="H74" s="556"/>
      <c r="I74" s="556"/>
      <c r="J74" s="556"/>
      <c r="K74" s="556"/>
      <c r="L74" s="556"/>
      <c r="M74" s="556"/>
      <c r="N74" s="556"/>
      <c r="O74" s="556"/>
      <c r="P74" s="556"/>
      <c r="Q74" s="556"/>
      <c r="R74" s="556"/>
      <c r="S74" s="556"/>
      <c r="T74" s="556"/>
      <c r="U74" s="556"/>
      <c r="V74" s="556"/>
      <c r="W74" s="556"/>
      <c r="X74" s="556"/>
      <c r="Y74" s="556"/>
      <c r="Z74" s="556"/>
      <c r="AA74" s="556"/>
      <c r="AB74" s="556"/>
      <c r="AC74" s="556"/>
      <c r="AD74" s="486" t="s">
        <v>576</v>
      </c>
      <c r="AE74" s="487"/>
      <c r="AF74" s="487"/>
      <c r="AG74" s="581" t="s">
        <v>623</v>
      </c>
      <c r="AH74" s="384"/>
      <c r="AI74" s="384"/>
      <c r="AJ74" s="384"/>
      <c r="AK74" s="384"/>
      <c r="AL74" s="384"/>
      <c r="AM74" s="384"/>
      <c r="AN74" s="384"/>
      <c r="AO74" s="384"/>
      <c r="AP74" s="384"/>
      <c r="AQ74" s="384"/>
      <c r="AR74" s="384"/>
      <c r="AS74" s="384"/>
      <c r="AT74" s="384"/>
      <c r="AU74" s="384"/>
      <c r="AV74" s="384"/>
      <c r="AW74" s="384"/>
      <c r="AX74" s="582"/>
    </row>
    <row r="75" spans="1:50" ht="41.25" customHeight="1" x14ac:dyDescent="0.15">
      <c r="A75" s="583" t="s">
        <v>50</v>
      </c>
      <c r="B75" s="584"/>
      <c r="C75" s="587" t="s">
        <v>133</v>
      </c>
      <c r="D75" s="588"/>
      <c r="E75" s="588"/>
      <c r="F75" s="588"/>
      <c r="G75" s="588"/>
      <c r="H75" s="588"/>
      <c r="I75" s="588"/>
      <c r="J75" s="588"/>
      <c r="K75" s="588"/>
      <c r="L75" s="588"/>
      <c r="M75" s="588"/>
      <c r="N75" s="588"/>
      <c r="O75" s="588"/>
      <c r="P75" s="588"/>
      <c r="Q75" s="588"/>
      <c r="R75" s="588"/>
      <c r="S75" s="588"/>
      <c r="T75" s="588"/>
      <c r="U75" s="588"/>
      <c r="V75" s="588"/>
      <c r="W75" s="588"/>
      <c r="X75" s="588"/>
      <c r="Y75" s="588"/>
      <c r="Z75" s="588"/>
      <c r="AA75" s="588"/>
      <c r="AB75" s="588"/>
      <c r="AC75" s="519"/>
      <c r="AD75" s="522" t="s">
        <v>617</v>
      </c>
      <c r="AE75" s="523"/>
      <c r="AF75" s="589"/>
      <c r="AG75" s="282"/>
      <c r="AH75" s="380"/>
      <c r="AI75" s="380"/>
      <c r="AJ75" s="380"/>
      <c r="AK75" s="380"/>
      <c r="AL75" s="380"/>
      <c r="AM75" s="380"/>
      <c r="AN75" s="380"/>
      <c r="AO75" s="380"/>
      <c r="AP75" s="380"/>
      <c r="AQ75" s="380"/>
      <c r="AR75" s="380"/>
      <c r="AS75" s="380"/>
      <c r="AT75" s="380"/>
      <c r="AU75" s="380"/>
      <c r="AV75" s="380"/>
      <c r="AW75" s="380"/>
      <c r="AX75" s="524"/>
    </row>
    <row r="76" spans="1:50" ht="19.7" customHeight="1" x14ac:dyDescent="0.15">
      <c r="A76" s="585"/>
      <c r="B76" s="586"/>
      <c r="C76" s="590" t="s">
        <v>0</v>
      </c>
      <c r="D76" s="591"/>
      <c r="E76" s="591"/>
      <c r="F76" s="591"/>
      <c r="G76" s="591"/>
      <c r="H76" s="591"/>
      <c r="I76" s="591"/>
      <c r="J76" s="591"/>
      <c r="K76" s="591"/>
      <c r="L76" s="591"/>
      <c r="M76" s="591"/>
      <c r="N76" s="591"/>
      <c r="O76" s="592" t="s">
        <v>23</v>
      </c>
      <c r="P76" s="593"/>
      <c r="Q76" s="593"/>
      <c r="R76" s="593"/>
      <c r="S76" s="593"/>
      <c r="T76" s="593"/>
      <c r="U76" s="593"/>
      <c r="V76" s="593"/>
      <c r="W76" s="593"/>
      <c r="X76" s="593"/>
      <c r="Y76" s="593"/>
      <c r="Z76" s="593"/>
      <c r="AA76" s="593"/>
      <c r="AB76" s="593"/>
      <c r="AC76" s="593"/>
      <c r="AD76" s="593"/>
      <c r="AE76" s="593"/>
      <c r="AF76" s="594"/>
      <c r="AG76" s="509"/>
      <c r="AH76" s="382"/>
      <c r="AI76" s="382"/>
      <c r="AJ76" s="382"/>
      <c r="AK76" s="382"/>
      <c r="AL76" s="382"/>
      <c r="AM76" s="382"/>
      <c r="AN76" s="382"/>
      <c r="AO76" s="382"/>
      <c r="AP76" s="382"/>
      <c r="AQ76" s="382"/>
      <c r="AR76" s="382"/>
      <c r="AS76" s="382"/>
      <c r="AT76" s="382"/>
      <c r="AU76" s="382"/>
      <c r="AV76" s="382"/>
      <c r="AW76" s="382"/>
      <c r="AX76" s="510"/>
    </row>
    <row r="77" spans="1:50" ht="24.75" customHeight="1" thickBot="1" x14ac:dyDescent="0.2">
      <c r="A77" s="585"/>
      <c r="B77" s="586"/>
      <c r="C77" s="595"/>
      <c r="D77" s="596"/>
      <c r="E77" s="574"/>
      <c r="F77" s="574"/>
      <c r="G77" s="574"/>
      <c r="H77" s="575"/>
      <c r="I77" s="575"/>
      <c r="J77" s="576"/>
      <c r="K77" s="576"/>
      <c r="L77" s="576"/>
      <c r="M77" s="575"/>
      <c r="N77" s="577"/>
      <c r="O77" s="578"/>
      <c r="P77" s="579"/>
      <c r="Q77" s="579"/>
      <c r="R77" s="579"/>
      <c r="S77" s="579"/>
      <c r="T77" s="579"/>
      <c r="U77" s="579"/>
      <c r="V77" s="579"/>
      <c r="W77" s="579"/>
      <c r="X77" s="579"/>
      <c r="Y77" s="579"/>
      <c r="Z77" s="579"/>
      <c r="AA77" s="579"/>
      <c r="AB77" s="579"/>
      <c r="AC77" s="579"/>
      <c r="AD77" s="579"/>
      <c r="AE77" s="579"/>
      <c r="AF77" s="580"/>
      <c r="AG77" s="509"/>
      <c r="AH77" s="382"/>
      <c r="AI77" s="382"/>
      <c r="AJ77" s="382"/>
      <c r="AK77" s="382"/>
      <c r="AL77" s="382"/>
      <c r="AM77" s="382"/>
      <c r="AN77" s="382"/>
      <c r="AO77" s="382"/>
      <c r="AP77" s="382"/>
      <c r="AQ77" s="382"/>
      <c r="AR77" s="382"/>
      <c r="AS77" s="382"/>
      <c r="AT77" s="382"/>
      <c r="AU77" s="382"/>
      <c r="AV77" s="382"/>
      <c r="AW77" s="382"/>
      <c r="AX77" s="510"/>
    </row>
    <row r="78" spans="1:50" ht="24.75" customHeight="1" x14ac:dyDescent="0.15">
      <c r="A78" s="611" t="s">
        <v>31</v>
      </c>
      <c r="B78" s="612"/>
      <c r="C78" s="612"/>
      <c r="D78" s="612"/>
      <c r="E78" s="612"/>
      <c r="F78" s="612"/>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612"/>
      <c r="AK78" s="612"/>
      <c r="AL78" s="612"/>
      <c r="AM78" s="612"/>
      <c r="AN78" s="612"/>
      <c r="AO78" s="612"/>
      <c r="AP78" s="612"/>
      <c r="AQ78" s="612"/>
      <c r="AR78" s="612"/>
      <c r="AS78" s="612"/>
      <c r="AT78" s="612"/>
      <c r="AU78" s="612"/>
      <c r="AV78" s="612"/>
      <c r="AW78" s="612"/>
      <c r="AX78" s="613"/>
    </row>
    <row r="79" spans="1:50" ht="67.5" customHeight="1" thickBot="1" x14ac:dyDescent="0.2">
      <c r="A79" s="614" t="s">
        <v>590</v>
      </c>
      <c r="B79" s="466"/>
      <c r="C79" s="466"/>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A79" s="466"/>
      <c r="AB79" s="466"/>
      <c r="AC79" s="466"/>
      <c r="AD79" s="466"/>
      <c r="AE79" s="466"/>
      <c r="AF79" s="466"/>
      <c r="AG79" s="466"/>
      <c r="AH79" s="466"/>
      <c r="AI79" s="466"/>
      <c r="AJ79" s="466"/>
      <c r="AK79" s="466"/>
      <c r="AL79" s="466"/>
      <c r="AM79" s="466"/>
      <c r="AN79" s="466"/>
      <c r="AO79" s="466"/>
      <c r="AP79" s="466"/>
      <c r="AQ79" s="466"/>
      <c r="AR79" s="466"/>
      <c r="AS79" s="466"/>
      <c r="AT79" s="466"/>
      <c r="AU79" s="466"/>
      <c r="AV79" s="466"/>
      <c r="AW79" s="466"/>
      <c r="AX79" s="467"/>
    </row>
    <row r="80" spans="1:50" ht="24.75" customHeight="1" x14ac:dyDescent="0.15">
      <c r="A80" s="615" t="s">
        <v>212</v>
      </c>
      <c r="B80" s="616"/>
      <c r="C80" s="616"/>
      <c r="D80" s="616"/>
      <c r="E80" s="616"/>
      <c r="F80" s="616"/>
      <c r="G80" s="616"/>
      <c r="H80" s="616"/>
      <c r="I80" s="616"/>
      <c r="J80" s="616"/>
      <c r="K80" s="616"/>
      <c r="L80" s="616"/>
      <c r="M80" s="616"/>
      <c r="N80" s="616"/>
      <c r="O80" s="616"/>
      <c r="P80" s="616"/>
      <c r="Q80" s="616"/>
      <c r="R80" s="616"/>
      <c r="S80" s="616"/>
      <c r="T80" s="616"/>
      <c r="U80" s="616"/>
      <c r="V80" s="616"/>
      <c r="W80" s="616"/>
      <c r="X80" s="616"/>
      <c r="Y80" s="616"/>
      <c r="Z80" s="616"/>
      <c r="AA80" s="616"/>
      <c r="AB80" s="616"/>
      <c r="AC80" s="616"/>
      <c r="AD80" s="616"/>
      <c r="AE80" s="616"/>
      <c r="AF80" s="616"/>
      <c r="AG80" s="616"/>
      <c r="AH80" s="616"/>
      <c r="AI80" s="616"/>
      <c r="AJ80" s="616"/>
      <c r="AK80" s="616"/>
      <c r="AL80" s="616"/>
      <c r="AM80" s="616"/>
      <c r="AN80" s="616"/>
      <c r="AO80" s="616"/>
      <c r="AP80" s="616"/>
      <c r="AQ80" s="616"/>
      <c r="AR80" s="616"/>
      <c r="AS80" s="616"/>
      <c r="AT80" s="616"/>
      <c r="AU80" s="616"/>
      <c r="AV80" s="616"/>
      <c r="AW80" s="616"/>
      <c r="AX80" s="617"/>
    </row>
    <row r="81" spans="1:51" ht="24.75" customHeight="1" x14ac:dyDescent="0.15">
      <c r="A81" s="618" t="s">
        <v>246</v>
      </c>
      <c r="B81" s="436"/>
      <c r="C81" s="436"/>
      <c r="D81" s="437"/>
      <c r="E81" s="607" t="s">
        <v>609</v>
      </c>
      <c r="F81" s="608"/>
      <c r="G81" s="608"/>
      <c r="H81" s="608"/>
      <c r="I81" s="608"/>
      <c r="J81" s="608"/>
      <c r="K81" s="608"/>
      <c r="L81" s="608"/>
      <c r="M81" s="608"/>
      <c r="N81" s="608"/>
      <c r="O81" s="608"/>
      <c r="P81" s="609"/>
      <c r="Q81" s="607"/>
      <c r="R81" s="608"/>
      <c r="S81" s="608"/>
      <c r="T81" s="608"/>
      <c r="U81" s="608"/>
      <c r="V81" s="608"/>
      <c r="W81" s="608"/>
      <c r="X81" s="608"/>
      <c r="Y81" s="608"/>
      <c r="Z81" s="608"/>
      <c r="AA81" s="608"/>
      <c r="AB81" s="609"/>
      <c r="AC81" s="607"/>
      <c r="AD81" s="608"/>
      <c r="AE81" s="608"/>
      <c r="AF81" s="608"/>
      <c r="AG81" s="608"/>
      <c r="AH81" s="608"/>
      <c r="AI81" s="608"/>
      <c r="AJ81" s="608"/>
      <c r="AK81" s="608"/>
      <c r="AL81" s="608"/>
      <c r="AM81" s="608"/>
      <c r="AN81" s="609"/>
      <c r="AO81" s="607"/>
      <c r="AP81" s="608"/>
      <c r="AQ81" s="608"/>
      <c r="AR81" s="608"/>
      <c r="AS81" s="608"/>
      <c r="AT81" s="608"/>
      <c r="AU81" s="608"/>
      <c r="AV81" s="608"/>
      <c r="AW81" s="608"/>
      <c r="AX81" s="610"/>
      <c r="AY81" s="63"/>
    </row>
    <row r="82" spans="1:51" ht="24.75" customHeight="1" x14ac:dyDescent="0.15">
      <c r="A82" s="452" t="s">
        <v>245</v>
      </c>
      <c r="B82" s="452"/>
      <c r="C82" s="452"/>
      <c r="D82" s="452"/>
      <c r="E82" s="607" t="s">
        <v>609</v>
      </c>
      <c r="F82" s="608"/>
      <c r="G82" s="608"/>
      <c r="H82" s="608"/>
      <c r="I82" s="608"/>
      <c r="J82" s="608"/>
      <c r="K82" s="608"/>
      <c r="L82" s="608"/>
      <c r="M82" s="608"/>
      <c r="N82" s="608"/>
      <c r="O82" s="608"/>
      <c r="P82" s="609"/>
      <c r="Q82" s="607"/>
      <c r="R82" s="608"/>
      <c r="S82" s="608"/>
      <c r="T82" s="608"/>
      <c r="U82" s="608"/>
      <c r="V82" s="608"/>
      <c r="W82" s="608"/>
      <c r="X82" s="608"/>
      <c r="Y82" s="608"/>
      <c r="Z82" s="608"/>
      <c r="AA82" s="608"/>
      <c r="AB82" s="609"/>
      <c r="AC82" s="607"/>
      <c r="AD82" s="608"/>
      <c r="AE82" s="608"/>
      <c r="AF82" s="608"/>
      <c r="AG82" s="608"/>
      <c r="AH82" s="608"/>
      <c r="AI82" s="608"/>
      <c r="AJ82" s="608"/>
      <c r="AK82" s="608"/>
      <c r="AL82" s="608"/>
      <c r="AM82" s="608"/>
      <c r="AN82" s="609"/>
      <c r="AO82" s="607"/>
      <c r="AP82" s="608"/>
      <c r="AQ82" s="608"/>
      <c r="AR82" s="608"/>
      <c r="AS82" s="608"/>
      <c r="AT82" s="608"/>
      <c r="AU82" s="608"/>
      <c r="AV82" s="608"/>
      <c r="AW82" s="608"/>
      <c r="AX82" s="610"/>
    </row>
    <row r="83" spans="1:51" ht="24.75" customHeight="1" x14ac:dyDescent="0.15">
      <c r="A83" s="452" t="s">
        <v>244</v>
      </c>
      <c r="B83" s="452"/>
      <c r="C83" s="452"/>
      <c r="D83" s="452"/>
      <c r="E83" s="607" t="s">
        <v>591</v>
      </c>
      <c r="F83" s="608"/>
      <c r="G83" s="608"/>
      <c r="H83" s="608"/>
      <c r="I83" s="608"/>
      <c r="J83" s="608"/>
      <c r="K83" s="608"/>
      <c r="L83" s="608"/>
      <c r="M83" s="608"/>
      <c r="N83" s="608"/>
      <c r="O83" s="608"/>
      <c r="P83" s="609"/>
      <c r="Q83" s="607"/>
      <c r="R83" s="608"/>
      <c r="S83" s="608"/>
      <c r="T83" s="608"/>
      <c r="U83" s="608"/>
      <c r="V83" s="608"/>
      <c r="W83" s="608"/>
      <c r="X83" s="608"/>
      <c r="Y83" s="608"/>
      <c r="Z83" s="608"/>
      <c r="AA83" s="608"/>
      <c r="AB83" s="609"/>
      <c r="AC83" s="607"/>
      <c r="AD83" s="608"/>
      <c r="AE83" s="608"/>
      <c r="AF83" s="608"/>
      <c r="AG83" s="608"/>
      <c r="AH83" s="608"/>
      <c r="AI83" s="608"/>
      <c r="AJ83" s="608"/>
      <c r="AK83" s="608"/>
      <c r="AL83" s="608"/>
      <c r="AM83" s="608"/>
      <c r="AN83" s="609"/>
      <c r="AO83" s="607"/>
      <c r="AP83" s="608"/>
      <c r="AQ83" s="608"/>
      <c r="AR83" s="608"/>
      <c r="AS83" s="608"/>
      <c r="AT83" s="608"/>
      <c r="AU83" s="608"/>
      <c r="AV83" s="608"/>
      <c r="AW83" s="608"/>
      <c r="AX83" s="610"/>
    </row>
    <row r="84" spans="1:51" ht="24.75" customHeight="1" x14ac:dyDescent="0.15">
      <c r="A84" s="452" t="s">
        <v>243</v>
      </c>
      <c r="B84" s="452"/>
      <c r="C84" s="452"/>
      <c r="D84" s="452"/>
      <c r="E84" s="607" t="s">
        <v>592</v>
      </c>
      <c r="F84" s="608"/>
      <c r="G84" s="608"/>
      <c r="H84" s="608"/>
      <c r="I84" s="608"/>
      <c r="J84" s="608"/>
      <c r="K84" s="608"/>
      <c r="L84" s="608"/>
      <c r="M84" s="608"/>
      <c r="N84" s="608"/>
      <c r="O84" s="608"/>
      <c r="P84" s="609"/>
      <c r="Q84" s="607"/>
      <c r="R84" s="608"/>
      <c r="S84" s="608"/>
      <c r="T84" s="608"/>
      <c r="U84" s="608"/>
      <c r="V84" s="608"/>
      <c r="W84" s="608"/>
      <c r="X84" s="608"/>
      <c r="Y84" s="608"/>
      <c r="Z84" s="608"/>
      <c r="AA84" s="608"/>
      <c r="AB84" s="609"/>
      <c r="AC84" s="607"/>
      <c r="AD84" s="608"/>
      <c r="AE84" s="608"/>
      <c r="AF84" s="608"/>
      <c r="AG84" s="608"/>
      <c r="AH84" s="608"/>
      <c r="AI84" s="608"/>
      <c r="AJ84" s="608"/>
      <c r="AK84" s="608"/>
      <c r="AL84" s="608"/>
      <c r="AM84" s="608"/>
      <c r="AN84" s="609"/>
      <c r="AO84" s="607"/>
      <c r="AP84" s="608"/>
      <c r="AQ84" s="608"/>
      <c r="AR84" s="608"/>
      <c r="AS84" s="608"/>
      <c r="AT84" s="608"/>
      <c r="AU84" s="608"/>
      <c r="AV84" s="608"/>
      <c r="AW84" s="608"/>
      <c r="AX84" s="610"/>
    </row>
    <row r="85" spans="1:51" ht="24.75" customHeight="1" x14ac:dyDescent="0.15">
      <c r="A85" s="452" t="s">
        <v>242</v>
      </c>
      <c r="B85" s="452"/>
      <c r="C85" s="452"/>
      <c r="D85" s="452"/>
      <c r="E85" s="607" t="s">
        <v>593</v>
      </c>
      <c r="F85" s="608"/>
      <c r="G85" s="608"/>
      <c r="H85" s="608"/>
      <c r="I85" s="608"/>
      <c r="J85" s="608"/>
      <c r="K85" s="608"/>
      <c r="L85" s="608"/>
      <c r="M85" s="608"/>
      <c r="N85" s="608"/>
      <c r="O85" s="608"/>
      <c r="P85" s="609"/>
      <c r="Q85" s="607"/>
      <c r="R85" s="608"/>
      <c r="S85" s="608"/>
      <c r="T85" s="608"/>
      <c r="U85" s="608"/>
      <c r="V85" s="608"/>
      <c r="W85" s="608"/>
      <c r="X85" s="608"/>
      <c r="Y85" s="608"/>
      <c r="Z85" s="608"/>
      <c r="AA85" s="608"/>
      <c r="AB85" s="609"/>
      <c r="AC85" s="607"/>
      <c r="AD85" s="608"/>
      <c r="AE85" s="608"/>
      <c r="AF85" s="608"/>
      <c r="AG85" s="608"/>
      <c r="AH85" s="608"/>
      <c r="AI85" s="608"/>
      <c r="AJ85" s="608"/>
      <c r="AK85" s="608"/>
      <c r="AL85" s="608"/>
      <c r="AM85" s="608"/>
      <c r="AN85" s="609"/>
      <c r="AO85" s="607"/>
      <c r="AP85" s="608"/>
      <c r="AQ85" s="608"/>
      <c r="AR85" s="608"/>
      <c r="AS85" s="608"/>
      <c r="AT85" s="608"/>
      <c r="AU85" s="608"/>
      <c r="AV85" s="608"/>
      <c r="AW85" s="608"/>
      <c r="AX85" s="610"/>
    </row>
    <row r="86" spans="1:51" ht="24.75" customHeight="1" x14ac:dyDescent="0.15">
      <c r="A86" s="452" t="s">
        <v>241</v>
      </c>
      <c r="B86" s="452"/>
      <c r="C86" s="452"/>
      <c r="D86" s="452"/>
      <c r="E86" s="607" t="s">
        <v>594</v>
      </c>
      <c r="F86" s="608"/>
      <c r="G86" s="608"/>
      <c r="H86" s="608"/>
      <c r="I86" s="608"/>
      <c r="J86" s="608"/>
      <c r="K86" s="608"/>
      <c r="L86" s="608"/>
      <c r="M86" s="608"/>
      <c r="N86" s="608"/>
      <c r="O86" s="608"/>
      <c r="P86" s="609"/>
      <c r="Q86" s="607"/>
      <c r="R86" s="608"/>
      <c r="S86" s="608"/>
      <c r="T86" s="608"/>
      <c r="U86" s="608"/>
      <c r="V86" s="608"/>
      <c r="W86" s="608"/>
      <c r="X86" s="608"/>
      <c r="Y86" s="608"/>
      <c r="Z86" s="608"/>
      <c r="AA86" s="608"/>
      <c r="AB86" s="609"/>
      <c r="AC86" s="607"/>
      <c r="AD86" s="608"/>
      <c r="AE86" s="608"/>
      <c r="AF86" s="608"/>
      <c r="AG86" s="608"/>
      <c r="AH86" s="608"/>
      <c r="AI86" s="608"/>
      <c r="AJ86" s="608"/>
      <c r="AK86" s="608"/>
      <c r="AL86" s="608"/>
      <c r="AM86" s="608"/>
      <c r="AN86" s="609"/>
      <c r="AO86" s="607"/>
      <c r="AP86" s="608"/>
      <c r="AQ86" s="608"/>
      <c r="AR86" s="608"/>
      <c r="AS86" s="608"/>
      <c r="AT86" s="608"/>
      <c r="AU86" s="608"/>
      <c r="AV86" s="608"/>
      <c r="AW86" s="608"/>
      <c r="AX86" s="610"/>
    </row>
    <row r="87" spans="1:51" ht="24.75" customHeight="1" x14ac:dyDescent="0.15">
      <c r="A87" s="452" t="s">
        <v>240</v>
      </c>
      <c r="B87" s="452"/>
      <c r="C87" s="452"/>
      <c r="D87" s="452"/>
      <c r="E87" s="607" t="s">
        <v>595</v>
      </c>
      <c r="F87" s="608"/>
      <c r="G87" s="608"/>
      <c r="H87" s="608"/>
      <c r="I87" s="608"/>
      <c r="J87" s="608"/>
      <c r="K87" s="608"/>
      <c r="L87" s="608"/>
      <c r="M87" s="608"/>
      <c r="N87" s="608"/>
      <c r="O87" s="608"/>
      <c r="P87" s="609"/>
      <c r="Q87" s="607"/>
      <c r="R87" s="608"/>
      <c r="S87" s="608"/>
      <c r="T87" s="608"/>
      <c r="U87" s="608"/>
      <c r="V87" s="608"/>
      <c r="W87" s="608"/>
      <c r="X87" s="608"/>
      <c r="Y87" s="608"/>
      <c r="Z87" s="608"/>
      <c r="AA87" s="608"/>
      <c r="AB87" s="609"/>
      <c r="AC87" s="607"/>
      <c r="AD87" s="608"/>
      <c r="AE87" s="608"/>
      <c r="AF87" s="608"/>
      <c r="AG87" s="608"/>
      <c r="AH87" s="608"/>
      <c r="AI87" s="608"/>
      <c r="AJ87" s="608"/>
      <c r="AK87" s="608"/>
      <c r="AL87" s="608"/>
      <c r="AM87" s="608"/>
      <c r="AN87" s="609"/>
      <c r="AO87" s="607"/>
      <c r="AP87" s="608"/>
      <c r="AQ87" s="608"/>
      <c r="AR87" s="608"/>
      <c r="AS87" s="608"/>
      <c r="AT87" s="608"/>
      <c r="AU87" s="608"/>
      <c r="AV87" s="608"/>
      <c r="AW87" s="608"/>
      <c r="AX87" s="610"/>
    </row>
    <row r="88" spans="1:51" ht="24.75" customHeight="1" x14ac:dyDescent="0.15">
      <c r="A88" s="452" t="s">
        <v>239</v>
      </c>
      <c r="B88" s="452"/>
      <c r="C88" s="452"/>
      <c r="D88" s="452"/>
      <c r="E88" s="607" t="s">
        <v>596</v>
      </c>
      <c r="F88" s="608"/>
      <c r="G88" s="608"/>
      <c r="H88" s="608"/>
      <c r="I88" s="608"/>
      <c r="J88" s="608"/>
      <c r="K88" s="608"/>
      <c r="L88" s="608"/>
      <c r="M88" s="608"/>
      <c r="N88" s="608"/>
      <c r="O88" s="608"/>
      <c r="P88" s="609"/>
      <c r="Q88" s="607"/>
      <c r="R88" s="608"/>
      <c r="S88" s="608"/>
      <c r="T88" s="608"/>
      <c r="U88" s="608"/>
      <c r="V88" s="608"/>
      <c r="W88" s="608"/>
      <c r="X88" s="608"/>
      <c r="Y88" s="608"/>
      <c r="Z88" s="608"/>
      <c r="AA88" s="608"/>
      <c r="AB88" s="609"/>
      <c r="AC88" s="607"/>
      <c r="AD88" s="608"/>
      <c r="AE88" s="608"/>
      <c r="AF88" s="608"/>
      <c r="AG88" s="608"/>
      <c r="AH88" s="608"/>
      <c r="AI88" s="608"/>
      <c r="AJ88" s="608"/>
      <c r="AK88" s="608"/>
      <c r="AL88" s="608"/>
      <c r="AM88" s="608"/>
      <c r="AN88" s="609"/>
      <c r="AO88" s="607"/>
      <c r="AP88" s="608"/>
      <c r="AQ88" s="608"/>
      <c r="AR88" s="608"/>
      <c r="AS88" s="608"/>
      <c r="AT88" s="608"/>
      <c r="AU88" s="608"/>
      <c r="AV88" s="608"/>
      <c r="AW88" s="608"/>
      <c r="AX88" s="610"/>
    </row>
    <row r="89" spans="1:51" ht="24.75" customHeight="1" x14ac:dyDescent="0.15">
      <c r="A89" s="452" t="s">
        <v>385</v>
      </c>
      <c r="B89" s="452"/>
      <c r="C89" s="452"/>
      <c r="D89" s="452"/>
      <c r="E89" s="622" t="s">
        <v>569</v>
      </c>
      <c r="F89" s="623"/>
      <c r="G89" s="623"/>
      <c r="H89" s="66" t="str">
        <f>IF(E89="","","-")</f>
        <v>-</v>
      </c>
      <c r="I89" s="623"/>
      <c r="J89" s="623"/>
      <c r="K89" s="66" t="str">
        <f>IF(I89="","","-")</f>
        <v/>
      </c>
      <c r="L89" s="619">
        <v>161</v>
      </c>
      <c r="M89" s="619"/>
      <c r="N89" s="66" t="str">
        <f>IF(O89="","","-")</f>
        <v/>
      </c>
      <c r="O89" s="620"/>
      <c r="P89" s="621"/>
      <c r="Q89" s="622"/>
      <c r="R89" s="623"/>
      <c r="S89" s="623"/>
      <c r="T89" s="66" t="str">
        <f>IF(Q89="","","-")</f>
        <v/>
      </c>
      <c r="U89" s="623"/>
      <c r="V89" s="623"/>
      <c r="W89" s="66" t="str">
        <f>IF(U89="","","-")</f>
        <v/>
      </c>
      <c r="X89" s="619"/>
      <c r="Y89" s="619"/>
      <c r="Z89" s="66" t="str">
        <f>IF(AA89="","","-")</f>
        <v/>
      </c>
      <c r="AA89" s="620"/>
      <c r="AB89" s="621"/>
      <c r="AC89" s="622"/>
      <c r="AD89" s="623"/>
      <c r="AE89" s="623"/>
      <c r="AF89" s="66" t="str">
        <f>IF(AC89="","","-")</f>
        <v/>
      </c>
      <c r="AG89" s="623"/>
      <c r="AH89" s="623"/>
      <c r="AI89" s="66" t="str">
        <f>IF(AG89="","","-")</f>
        <v/>
      </c>
      <c r="AJ89" s="619"/>
      <c r="AK89" s="619"/>
      <c r="AL89" s="66" t="str">
        <f>IF(AM89="","","-")</f>
        <v/>
      </c>
      <c r="AM89" s="620"/>
      <c r="AN89" s="621"/>
      <c r="AO89" s="622"/>
      <c r="AP89" s="623"/>
      <c r="AQ89" s="66" t="str">
        <f>IF(AO89="","","-")</f>
        <v/>
      </c>
      <c r="AR89" s="623"/>
      <c r="AS89" s="623"/>
      <c r="AT89" s="66" t="str">
        <f>IF(AR89="","","-")</f>
        <v/>
      </c>
      <c r="AU89" s="619"/>
      <c r="AV89" s="619"/>
      <c r="AW89" s="66" t="str">
        <f>IF(AX89="","","-")</f>
        <v/>
      </c>
      <c r="AX89" s="68"/>
    </row>
    <row r="90" spans="1:51" ht="24.75" customHeight="1" x14ac:dyDescent="0.15">
      <c r="A90" s="452" t="s">
        <v>556</v>
      </c>
      <c r="B90" s="452"/>
      <c r="C90" s="452"/>
      <c r="D90" s="452"/>
      <c r="E90" s="622" t="s">
        <v>569</v>
      </c>
      <c r="F90" s="623"/>
      <c r="G90" s="623"/>
      <c r="H90" s="66"/>
      <c r="I90" s="623"/>
      <c r="J90" s="623"/>
      <c r="K90" s="66"/>
      <c r="L90" s="619">
        <v>164</v>
      </c>
      <c r="M90" s="619"/>
      <c r="N90" s="66" t="str">
        <f>IF(O90="","","-")</f>
        <v/>
      </c>
      <c r="O90" s="620"/>
      <c r="P90" s="621"/>
      <c r="Q90" s="622"/>
      <c r="R90" s="623"/>
      <c r="S90" s="623"/>
      <c r="T90" s="66" t="str">
        <f>IF(Q90="","","-")</f>
        <v/>
      </c>
      <c r="U90" s="623"/>
      <c r="V90" s="623"/>
      <c r="W90" s="66" t="str">
        <f>IF(U90="","","-")</f>
        <v/>
      </c>
      <c r="X90" s="619"/>
      <c r="Y90" s="619"/>
      <c r="Z90" s="66" t="str">
        <f>IF(AA90="","","-")</f>
        <v/>
      </c>
      <c r="AA90" s="620"/>
      <c r="AB90" s="621"/>
      <c r="AC90" s="622"/>
      <c r="AD90" s="623"/>
      <c r="AE90" s="623"/>
      <c r="AF90" s="66" t="str">
        <f>IF(AC90="","","-")</f>
        <v/>
      </c>
      <c r="AG90" s="623"/>
      <c r="AH90" s="623"/>
      <c r="AI90" s="66" t="str">
        <f>IF(AG90="","","-")</f>
        <v/>
      </c>
      <c r="AJ90" s="619"/>
      <c r="AK90" s="619"/>
      <c r="AL90" s="66" t="str">
        <f>IF(AM90="","","-")</f>
        <v/>
      </c>
      <c r="AM90" s="620"/>
      <c r="AN90" s="621"/>
      <c r="AO90" s="622"/>
      <c r="AP90" s="623"/>
      <c r="AQ90" s="66" t="str">
        <f>IF(AO90="","","-")</f>
        <v/>
      </c>
      <c r="AR90" s="623"/>
      <c r="AS90" s="623"/>
      <c r="AT90" s="66" t="str">
        <f>IF(AR90="","","-")</f>
        <v/>
      </c>
      <c r="AU90" s="619"/>
      <c r="AV90" s="619"/>
      <c r="AW90" s="66" t="str">
        <f>IF(AX90="","","-")</f>
        <v/>
      </c>
      <c r="AX90" s="68"/>
    </row>
    <row r="91" spans="1:51" ht="24.75" customHeight="1" x14ac:dyDescent="0.15">
      <c r="A91" s="452" t="s">
        <v>353</v>
      </c>
      <c r="B91" s="452"/>
      <c r="C91" s="452"/>
      <c r="D91" s="452"/>
      <c r="E91" s="634">
        <v>2021</v>
      </c>
      <c r="F91" s="635"/>
      <c r="G91" s="623" t="s">
        <v>568</v>
      </c>
      <c r="H91" s="623"/>
      <c r="I91" s="623"/>
      <c r="J91" s="635">
        <v>20</v>
      </c>
      <c r="K91" s="635"/>
      <c r="L91" s="619">
        <v>176</v>
      </c>
      <c r="M91" s="619"/>
      <c r="N91" s="619"/>
      <c r="O91" s="635"/>
      <c r="P91" s="635"/>
      <c r="Q91" s="634"/>
      <c r="R91" s="635"/>
      <c r="S91" s="623"/>
      <c r="T91" s="623"/>
      <c r="U91" s="623"/>
      <c r="V91" s="635"/>
      <c r="W91" s="635"/>
      <c r="X91" s="619"/>
      <c r="Y91" s="619"/>
      <c r="Z91" s="619"/>
      <c r="AA91" s="635"/>
      <c r="AB91" s="652"/>
      <c r="AC91" s="634"/>
      <c r="AD91" s="635"/>
      <c r="AE91" s="623"/>
      <c r="AF91" s="623"/>
      <c r="AG91" s="623"/>
      <c r="AH91" s="635"/>
      <c r="AI91" s="635"/>
      <c r="AJ91" s="619"/>
      <c r="AK91" s="619"/>
      <c r="AL91" s="619"/>
      <c r="AM91" s="635"/>
      <c r="AN91" s="652"/>
      <c r="AO91" s="634"/>
      <c r="AP91" s="635"/>
      <c r="AQ91" s="623"/>
      <c r="AR91" s="623"/>
      <c r="AS91" s="623"/>
      <c r="AT91" s="635"/>
      <c r="AU91" s="635"/>
      <c r="AV91" s="619"/>
      <c r="AW91" s="619"/>
      <c r="AX91" s="68"/>
    </row>
    <row r="92" spans="1:51" ht="28.35" customHeight="1" x14ac:dyDescent="0.15">
      <c r="A92" s="113" t="s">
        <v>233</v>
      </c>
      <c r="B92" s="114"/>
      <c r="C92" s="114"/>
      <c r="D92" s="114"/>
      <c r="E92" s="114"/>
      <c r="F92" s="115"/>
      <c r="G92" s="53" t="s">
        <v>557</v>
      </c>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1" ht="28.35" customHeight="1" x14ac:dyDescent="0.15">
      <c r="A93" s="113"/>
      <c r="B93" s="114"/>
      <c r="C93" s="114"/>
      <c r="D93" s="114"/>
      <c r="E93" s="114"/>
      <c r="F93" s="115"/>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1" ht="28.35" customHeight="1" x14ac:dyDescent="0.15">
      <c r="A94" s="113"/>
      <c r="B94" s="114"/>
      <c r="C94" s="114"/>
      <c r="D94" s="114"/>
      <c r="E94" s="114"/>
      <c r="F94" s="115"/>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1" ht="28.35" customHeight="1" x14ac:dyDescent="0.15">
      <c r="A95" s="113"/>
      <c r="B95" s="114"/>
      <c r="C95" s="114"/>
      <c r="D95" s="114"/>
      <c r="E95" s="114"/>
      <c r="F95" s="115"/>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1" ht="27.75" customHeight="1" x14ac:dyDescent="0.15">
      <c r="A96" s="113"/>
      <c r="B96" s="114"/>
      <c r="C96" s="114"/>
      <c r="D96" s="114"/>
      <c r="E96" s="114"/>
      <c r="F96" s="115"/>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13"/>
      <c r="B97" s="114"/>
      <c r="C97" s="114"/>
      <c r="D97" s="114"/>
      <c r="E97" s="114"/>
      <c r="F97" s="115"/>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13"/>
      <c r="B98" s="114"/>
      <c r="C98" s="114"/>
      <c r="D98" s="114"/>
      <c r="E98" s="114"/>
      <c r="F98" s="115"/>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7.75" customHeight="1" x14ac:dyDescent="0.15">
      <c r="A99" s="113"/>
      <c r="B99" s="114"/>
      <c r="C99" s="114"/>
      <c r="D99" s="114"/>
      <c r="E99" s="114"/>
      <c r="F99" s="115"/>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13"/>
      <c r="B100" s="114"/>
      <c r="C100" s="114"/>
      <c r="D100" s="114"/>
      <c r="E100" s="114"/>
      <c r="F100" s="115"/>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13"/>
      <c r="B101" s="114"/>
      <c r="C101" s="114"/>
      <c r="D101" s="114"/>
      <c r="E101" s="114"/>
      <c r="F101" s="115"/>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13"/>
      <c r="B102" s="114"/>
      <c r="C102" s="114"/>
      <c r="D102" s="114"/>
      <c r="E102" s="114"/>
      <c r="F102" s="115"/>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13"/>
      <c r="B103" s="114"/>
      <c r="C103" s="114"/>
      <c r="D103" s="114"/>
      <c r="E103" s="114"/>
      <c r="F103" s="115"/>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13"/>
      <c r="B104" s="114"/>
      <c r="C104" s="114"/>
      <c r="D104" s="114"/>
      <c r="E104" s="114"/>
      <c r="F104" s="115"/>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7.75" customHeight="1" x14ac:dyDescent="0.15">
      <c r="A105" s="113"/>
      <c r="B105" s="114"/>
      <c r="C105" s="114"/>
      <c r="D105" s="114"/>
      <c r="E105" s="114"/>
      <c r="F105" s="115"/>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13"/>
      <c r="B106" s="114"/>
      <c r="C106" s="114"/>
      <c r="D106" s="114"/>
      <c r="E106" s="114"/>
      <c r="F106" s="115"/>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113"/>
      <c r="B107" s="114"/>
      <c r="C107" s="114"/>
      <c r="D107" s="114"/>
      <c r="E107" s="114"/>
      <c r="F107" s="115"/>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13"/>
      <c r="B108" s="114"/>
      <c r="C108" s="114"/>
      <c r="D108" s="114"/>
      <c r="E108" s="114"/>
      <c r="F108" s="115"/>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52.5" customHeight="1" x14ac:dyDescent="0.15">
      <c r="A109" s="113"/>
      <c r="B109" s="114"/>
      <c r="C109" s="114"/>
      <c r="D109" s="114"/>
      <c r="E109" s="114"/>
      <c r="F109" s="115"/>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52.5" customHeight="1" thickBot="1" x14ac:dyDescent="0.2">
      <c r="A110" s="113"/>
      <c r="B110" s="114"/>
      <c r="C110" s="114"/>
      <c r="D110" s="114"/>
      <c r="E110" s="114"/>
      <c r="F110" s="115"/>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4.75" customHeight="1" x14ac:dyDescent="0.15">
      <c r="A111" s="636" t="s">
        <v>235</v>
      </c>
      <c r="B111" s="637"/>
      <c r="C111" s="637"/>
      <c r="D111" s="637"/>
      <c r="E111" s="637"/>
      <c r="F111" s="638"/>
      <c r="G111" s="642" t="s">
        <v>632</v>
      </c>
      <c r="H111" s="643"/>
      <c r="I111" s="643"/>
      <c r="J111" s="643"/>
      <c r="K111" s="643"/>
      <c r="L111" s="643"/>
      <c r="M111" s="643"/>
      <c r="N111" s="643"/>
      <c r="O111" s="643"/>
      <c r="P111" s="643"/>
      <c r="Q111" s="643"/>
      <c r="R111" s="643"/>
      <c r="S111" s="643"/>
      <c r="T111" s="643"/>
      <c r="U111" s="643"/>
      <c r="V111" s="643"/>
      <c r="W111" s="643"/>
      <c r="X111" s="643"/>
      <c r="Y111" s="643"/>
      <c r="Z111" s="643"/>
      <c r="AA111" s="643"/>
      <c r="AB111" s="644"/>
      <c r="AC111" s="642" t="s">
        <v>633</v>
      </c>
      <c r="AD111" s="643"/>
      <c r="AE111" s="643"/>
      <c r="AF111" s="643"/>
      <c r="AG111" s="643"/>
      <c r="AH111" s="643"/>
      <c r="AI111" s="643"/>
      <c r="AJ111" s="643"/>
      <c r="AK111" s="643"/>
      <c r="AL111" s="643"/>
      <c r="AM111" s="643"/>
      <c r="AN111" s="643"/>
      <c r="AO111" s="643"/>
      <c r="AP111" s="643"/>
      <c r="AQ111" s="643"/>
      <c r="AR111" s="643"/>
      <c r="AS111" s="643"/>
      <c r="AT111" s="643"/>
      <c r="AU111" s="643"/>
      <c r="AV111" s="643"/>
      <c r="AW111" s="643"/>
      <c r="AX111" s="645"/>
    </row>
    <row r="112" spans="1:50" ht="24.75" customHeight="1" x14ac:dyDescent="0.15">
      <c r="A112" s="639"/>
      <c r="B112" s="640"/>
      <c r="C112" s="640"/>
      <c r="D112" s="640"/>
      <c r="E112" s="640"/>
      <c r="F112" s="641"/>
      <c r="G112" s="213" t="s">
        <v>15</v>
      </c>
      <c r="H112" s="646"/>
      <c r="I112" s="646"/>
      <c r="J112" s="646"/>
      <c r="K112" s="646"/>
      <c r="L112" s="647" t="s">
        <v>16</v>
      </c>
      <c r="M112" s="646"/>
      <c r="N112" s="646"/>
      <c r="O112" s="646"/>
      <c r="P112" s="646"/>
      <c r="Q112" s="646"/>
      <c r="R112" s="646"/>
      <c r="S112" s="646"/>
      <c r="T112" s="646"/>
      <c r="U112" s="646"/>
      <c r="V112" s="646"/>
      <c r="W112" s="646"/>
      <c r="X112" s="648"/>
      <c r="Y112" s="649" t="s">
        <v>17</v>
      </c>
      <c r="Z112" s="650"/>
      <c r="AA112" s="650"/>
      <c r="AB112" s="651"/>
      <c r="AC112" s="213" t="s">
        <v>15</v>
      </c>
      <c r="AD112" s="646"/>
      <c r="AE112" s="646"/>
      <c r="AF112" s="646"/>
      <c r="AG112" s="646"/>
      <c r="AH112" s="647" t="s">
        <v>16</v>
      </c>
      <c r="AI112" s="646"/>
      <c r="AJ112" s="646"/>
      <c r="AK112" s="646"/>
      <c r="AL112" s="646"/>
      <c r="AM112" s="646"/>
      <c r="AN112" s="646"/>
      <c r="AO112" s="646"/>
      <c r="AP112" s="646"/>
      <c r="AQ112" s="646"/>
      <c r="AR112" s="646"/>
      <c r="AS112" s="646"/>
      <c r="AT112" s="648"/>
      <c r="AU112" s="649" t="s">
        <v>17</v>
      </c>
      <c r="AV112" s="650"/>
      <c r="AW112" s="650"/>
      <c r="AX112" s="653"/>
    </row>
    <row r="113" spans="1:51" ht="24.75" customHeight="1" x14ac:dyDescent="0.15">
      <c r="A113" s="639"/>
      <c r="B113" s="640"/>
      <c r="C113" s="640"/>
      <c r="D113" s="640"/>
      <c r="E113" s="640"/>
      <c r="F113" s="641"/>
      <c r="G113" s="654" t="s">
        <v>624</v>
      </c>
      <c r="H113" s="655"/>
      <c r="I113" s="655"/>
      <c r="J113" s="655"/>
      <c r="K113" s="656"/>
      <c r="L113" s="657" t="s">
        <v>625</v>
      </c>
      <c r="M113" s="658"/>
      <c r="N113" s="658"/>
      <c r="O113" s="658"/>
      <c r="P113" s="658"/>
      <c r="Q113" s="658"/>
      <c r="R113" s="658"/>
      <c r="S113" s="658"/>
      <c r="T113" s="658"/>
      <c r="U113" s="658"/>
      <c r="V113" s="658"/>
      <c r="W113" s="658"/>
      <c r="X113" s="659"/>
      <c r="Y113" s="660">
        <v>34.357999999999997</v>
      </c>
      <c r="Z113" s="661"/>
      <c r="AA113" s="661"/>
      <c r="AB113" s="662"/>
      <c r="AC113" s="654" t="s">
        <v>624</v>
      </c>
      <c r="AD113" s="655"/>
      <c r="AE113" s="655"/>
      <c r="AF113" s="655"/>
      <c r="AG113" s="656"/>
      <c r="AH113" s="657" t="s">
        <v>630</v>
      </c>
      <c r="AI113" s="658"/>
      <c r="AJ113" s="658"/>
      <c r="AK113" s="658"/>
      <c r="AL113" s="658"/>
      <c r="AM113" s="658"/>
      <c r="AN113" s="658"/>
      <c r="AO113" s="658"/>
      <c r="AP113" s="658"/>
      <c r="AQ113" s="658"/>
      <c r="AR113" s="658"/>
      <c r="AS113" s="658"/>
      <c r="AT113" s="659"/>
      <c r="AU113" s="660">
        <v>13.3</v>
      </c>
      <c r="AV113" s="661"/>
      <c r="AW113" s="661"/>
      <c r="AX113" s="663"/>
    </row>
    <row r="114" spans="1:51" ht="24.75" customHeight="1" x14ac:dyDescent="0.15">
      <c r="A114" s="639"/>
      <c r="B114" s="640"/>
      <c r="C114" s="640"/>
      <c r="D114" s="640"/>
      <c r="E114" s="640"/>
      <c r="F114" s="641"/>
      <c r="G114" s="630" t="s">
        <v>626</v>
      </c>
      <c r="H114" s="631"/>
      <c r="I114" s="631"/>
      <c r="J114" s="631"/>
      <c r="K114" s="632"/>
      <c r="L114" s="624" t="s">
        <v>627</v>
      </c>
      <c r="M114" s="625"/>
      <c r="N114" s="625"/>
      <c r="O114" s="625"/>
      <c r="P114" s="625"/>
      <c r="Q114" s="625"/>
      <c r="R114" s="625"/>
      <c r="S114" s="625"/>
      <c r="T114" s="625"/>
      <c r="U114" s="625"/>
      <c r="V114" s="625"/>
      <c r="W114" s="625"/>
      <c r="X114" s="626"/>
      <c r="Y114" s="627">
        <v>23.876999999999999</v>
      </c>
      <c r="Z114" s="628"/>
      <c r="AA114" s="628"/>
      <c r="AB114" s="629"/>
      <c r="AC114" s="630" t="s">
        <v>626</v>
      </c>
      <c r="AD114" s="631"/>
      <c r="AE114" s="631"/>
      <c r="AF114" s="631"/>
      <c r="AG114" s="632"/>
      <c r="AH114" s="624" t="s">
        <v>631</v>
      </c>
      <c r="AI114" s="625"/>
      <c r="AJ114" s="625"/>
      <c r="AK114" s="625"/>
      <c r="AL114" s="625"/>
      <c r="AM114" s="625"/>
      <c r="AN114" s="625"/>
      <c r="AO114" s="625"/>
      <c r="AP114" s="625"/>
      <c r="AQ114" s="625"/>
      <c r="AR114" s="625"/>
      <c r="AS114" s="625"/>
      <c r="AT114" s="626"/>
      <c r="AU114" s="627">
        <v>1.335</v>
      </c>
      <c r="AV114" s="628"/>
      <c r="AW114" s="628"/>
      <c r="AX114" s="633"/>
    </row>
    <row r="115" spans="1:51" ht="24.75" customHeight="1" x14ac:dyDescent="0.15">
      <c r="A115" s="639"/>
      <c r="B115" s="640"/>
      <c r="C115" s="640"/>
      <c r="D115" s="640"/>
      <c r="E115" s="640"/>
      <c r="F115" s="641"/>
      <c r="G115" s="630" t="s">
        <v>628</v>
      </c>
      <c r="H115" s="631"/>
      <c r="I115" s="631"/>
      <c r="J115" s="631"/>
      <c r="K115" s="632"/>
      <c r="L115" s="624" t="s">
        <v>629</v>
      </c>
      <c r="M115" s="625"/>
      <c r="N115" s="625"/>
      <c r="O115" s="625"/>
      <c r="P115" s="625"/>
      <c r="Q115" s="625"/>
      <c r="R115" s="625"/>
      <c r="S115" s="625"/>
      <c r="T115" s="625"/>
      <c r="U115" s="625"/>
      <c r="V115" s="625"/>
      <c r="W115" s="625"/>
      <c r="X115" s="626"/>
      <c r="Y115" s="627">
        <v>8.7349999999999994</v>
      </c>
      <c r="Z115" s="628"/>
      <c r="AA115" s="628"/>
      <c r="AB115" s="629"/>
      <c r="AC115" s="630" t="s">
        <v>628</v>
      </c>
      <c r="AD115" s="631"/>
      <c r="AE115" s="631"/>
      <c r="AF115" s="631"/>
      <c r="AG115" s="632"/>
      <c r="AH115" s="624" t="s">
        <v>629</v>
      </c>
      <c r="AI115" s="625"/>
      <c r="AJ115" s="625"/>
      <c r="AK115" s="625"/>
      <c r="AL115" s="625"/>
      <c r="AM115" s="625"/>
      <c r="AN115" s="625"/>
      <c r="AO115" s="625"/>
      <c r="AP115" s="625"/>
      <c r="AQ115" s="625"/>
      <c r="AR115" s="625"/>
      <c r="AS115" s="625"/>
      <c r="AT115" s="626"/>
      <c r="AU115" s="627">
        <v>2.1949999999999998</v>
      </c>
      <c r="AV115" s="628"/>
      <c r="AW115" s="628"/>
      <c r="AX115" s="633"/>
    </row>
    <row r="116" spans="1:51" ht="24.75" customHeight="1" thickBot="1" x14ac:dyDescent="0.2">
      <c r="A116" s="639"/>
      <c r="B116" s="640"/>
      <c r="C116" s="640"/>
      <c r="D116" s="640"/>
      <c r="E116" s="640"/>
      <c r="F116" s="641"/>
      <c r="G116" s="664" t="s">
        <v>18</v>
      </c>
      <c r="H116" s="665"/>
      <c r="I116" s="665"/>
      <c r="J116" s="665"/>
      <c r="K116" s="665"/>
      <c r="L116" s="666"/>
      <c r="M116" s="667"/>
      <c r="N116" s="667"/>
      <c r="O116" s="667"/>
      <c r="P116" s="667"/>
      <c r="Q116" s="667"/>
      <c r="R116" s="667"/>
      <c r="S116" s="667"/>
      <c r="T116" s="667"/>
      <c r="U116" s="667"/>
      <c r="V116" s="667"/>
      <c r="W116" s="667"/>
      <c r="X116" s="668"/>
      <c r="Y116" s="669">
        <f>SUM(Y113:AB115)</f>
        <v>66.97</v>
      </c>
      <c r="Z116" s="670"/>
      <c r="AA116" s="670"/>
      <c r="AB116" s="671"/>
      <c r="AC116" s="664" t="s">
        <v>18</v>
      </c>
      <c r="AD116" s="665"/>
      <c r="AE116" s="665"/>
      <c r="AF116" s="665"/>
      <c r="AG116" s="665"/>
      <c r="AH116" s="666"/>
      <c r="AI116" s="667"/>
      <c r="AJ116" s="667"/>
      <c r="AK116" s="667"/>
      <c r="AL116" s="667"/>
      <c r="AM116" s="667"/>
      <c r="AN116" s="667"/>
      <c r="AO116" s="667"/>
      <c r="AP116" s="667"/>
      <c r="AQ116" s="667"/>
      <c r="AR116" s="667"/>
      <c r="AS116" s="667"/>
      <c r="AT116" s="668"/>
      <c r="AU116" s="669">
        <f>SUM(AU113:AX115)</f>
        <v>16.830000000000002</v>
      </c>
      <c r="AV116" s="670"/>
      <c r="AW116" s="670"/>
      <c r="AX116" s="672"/>
    </row>
    <row r="117" spans="1:51" ht="24.75" customHeight="1" x14ac:dyDescent="0.15">
      <c r="A117" s="639"/>
      <c r="B117" s="640"/>
      <c r="C117" s="640"/>
      <c r="D117" s="640"/>
      <c r="E117" s="640"/>
      <c r="F117" s="641"/>
      <c r="G117" s="642" t="s">
        <v>638</v>
      </c>
      <c r="H117" s="643"/>
      <c r="I117" s="643"/>
      <c r="J117" s="643"/>
      <c r="K117" s="643"/>
      <c r="L117" s="643"/>
      <c r="M117" s="643"/>
      <c r="N117" s="643"/>
      <c r="O117" s="643"/>
      <c r="P117" s="643"/>
      <c r="Q117" s="643"/>
      <c r="R117" s="643"/>
      <c r="S117" s="643"/>
      <c r="T117" s="643"/>
      <c r="U117" s="643"/>
      <c r="V117" s="643"/>
      <c r="W117" s="643"/>
      <c r="X117" s="643"/>
      <c r="Y117" s="643"/>
      <c r="Z117" s="643"/>
      <c r="AA117" s="643"/>
      <c r="AB117" s="644"/>
      <c r="AC117" s="642" t="s">
        <v>639</v>
      </c>
      <c r="AD117" s="643"/>
      <c r="AE117" s="643"/>
      <c r="AF117" s="643"/>
      <c r="AG117" s="643"/>
      <c r="AH117" s="643"/>
      <c r="AI117" s="643"/>
      <c r="AJ117" s="643"/>
      <c r="AK117" s="643"/>
      <c r="AL117" s="643"/>
      <c r="AM117" s="643"/>
      <c r="AN117" s="643"/>
      <c r="AO117" s="643"/>
      <c r="AP117" s="643"/>
      <c r="AQ117" s="643"/>
      <c r="AR117" s="643"/>
      <c r="AS117" s="643"/>
      <c r="AT117" s="643"/>
      <c r="AU117" s="643"/>
      <c r="AV117" s="643"/>
      <c r="AW117" s="643"/>
      <c r="AX117" s="645"/>
      <c r="AY117">
        <f>COUNTA($G$119,$AC$119)</f>
        <v>2</v>
      </c>
    </row>
    <row r="118" spans="1:51" ht="24.75" customHeight="1" x14ac:dyDescent="0.15">
      <c r="A118" s="639"/>
      <c r="B118" s="640"/>
      <c r="C118" s="640"/>
      <c r="D118" s="640"/>
      <c r="E118" s="640"/>
      <c r="F118" s="641"/>
      <c r="G118" s="213" t="s">
        <v>15</v>
      </c>
      <c r="H118" s="646"/>
      <c r="I118" s="646"/>
      <c r="J118" s="646"/>
      <c r="K118" s="646"/>
      <c r="L118" s="647" t="s">
        <v>16</v>
      </c>
      <c r="M118" s="646"/>
      <c r="N118" s="646"/>
      <c r="O118" s="646"/>
      <c r="P118" s="646"/>
      <c r="Q118" s="646"/>
      <c r="R118" s="646"/>
      <c r="S118" s="646"/>
      <c r="T118" s="646"/>
      <c r="U118" s="646"/>
      <c r="V118" s="646"/>
      <c r="W118" s="646"/>
      <c r="X118" s="648"/>
      <c r="Y118" s="649" t="s">
        <v>17</v>
      </c>
      <c r="Z118" s="650"/>
      <c r="AA118" s="650"/>
      <c r="AB118" s="651"/>
      <c r="AC118" s="213" t="s">
        <v>15</v>
      </c>
      <c r="AD118" s="646"/>
      <c r="AE118" s="646"/>
      <c r="AF118" s="646"/>
      <c r="AG118" s="646"/>
      <c r="AH118" s="647" t="s">
        <v>16</v>
      </c>
      <c r="AI118" s="646"/>
      <c r="AJ118" s="646"/>
      <c r="AK118" s="646"/>
      <c r="AL118" s="646"/>
      <c r="AM118" s="646"/>
      <c r="AN118" s="646"/>
      <c r="AO118" s="646"/>
      <c r="AP118" s="646"/>
      <c r="AQ118" s="646"/>
      <c r="AR118" s="646"/>
      <c r="AS118" s="646"/>
      <c r="AT118" s="648"/>
      <c r="AU118" s="649" t="s">
        <v>17</v>
      </c>
      <c r="AV118" s="650"/>
      <c r="AW118" s="650"/>
      <c r="AX118" s="653"/>
      <c r="AY118">
        <f>$AY$117</f>
        <v>2</v>
      </c>
    </row>
    <row r="119" spans="1:51" ht="24.75" customHeight="1" x14ac:dyDescent="0.15">
      <c r="A119" s="639"/>
      <c r="B119" s="640"/>
      <c r="C119" s="640"/>
      <c r="D119" s="640"/>
      <c r="E119" s="640"/>
      <c r="F119" s="641"/>
      <c r="G119" s="654" t="s">
        <v>624</v>
      </c>
      <c r="H119" s="655"/>
      <c r="I119" s="655"/>
      <c r="J119" s="655"/>
      <c r="K119" s="656"/>
      <c r="L119" s="657" t="s">
        <v>634</v>
      </c>
      <c r="M119" s="658"/>
      <c r="N119" s="658"/>
      <c r="O119" s="658"/>
      <c r="P119" s="658"/>
      <c r="Q119" s="658"/>
      <c r="R119" s="658"/>
      <c r="S119" s="658"/>
      <c r="T119" s="658"/>
      <c r="U119" s="658"/>
      <c r="V119" s="658"/>
      <c r="W119" s="658"/>
      <c r="X119" s="659"/>
      <c r="Y119" s="660">
        <v>62.713999999999999</v>
      </c>
      <c r="Z119" s="661"/>
      <c r="AA119" s="661"/>
      <c r="AB119" s="662"/>
      <c r="AC119" s="654" t="s">
        <v>624</v>
      </c>
      <c r="AD119" s="655"/>
      <c r="AE119" s="655"/>
      <c r="AF119" s="655"/>
      <c r="AG119" s="656"/>
      <c r="AH119" s="657" t="s">
        <v>635</v>
      </c>
      <c r="AI119" s="658"/>
      <c r="AJ119" s="658"/>
      <c r="AK119" s="658"/>
      <c r="AL119" s="658"/>
      <c r="AM119" s="658"/>
      <c r="AN119" s="658"/>
      <c r="AO119" s="658"/>
      <c r="AP119" s="658"/>
      <c r="AQ119" s="658"/>
      <c r="AR119" s="658"/>
      <c r="AS119" s="658"/>
      <c r="AT119" s="659"/>
      <c r="AU119" s="660">
        <v>16.844000000000001</v>
      </c>
      <c r="AV119" s="661"/>
      <c r="AW119" s="661"/>
      <c r="AX119" s="663"/>
      <c r="AY119">
        <f>$AY$117</f>
        <v>2</v>
      </c>
    </row>
    <row r="120" spans="1:51" ht="24.75" customHeight="1" x14ac:dyDescent="0.15">
      <c r="A120" s="639"/>
      <c r="B120" s="640"/>
      <c r="C120" s="640"/>
      <c r="D120" s="640"/>
      <c r="E120" s="640"/>
      <c r="F120" s="641"/>
      <c r="G120" s="630" t="s">
        <v>626</v>
      </c>
      <c r="H120" s="631"/>
      <c r="I120" s="631"/>
      <c r="J120" s="631"/>
      <c r="K120" s="632"/>
      <c r="L120" s="624" t="s">
        <v>636</v>
      </c>
      <c r="M120" s="625"/>
      <c r="N120" s="625"/>
      <c r="O120" s="625"/>
      <c r="P120" s="625"/>
      <c r="Q120" s="625"/>
      <c r="R120" s="625"/>
      <c r="S120" s="625"/>
      <c r="T120" s="625"/>
      <c r="U120" s="625"/>
      <c r="V120" s="625"/>
      <c r="W120" s="625"/>
      <c r="X120" s="626"/>
      <c r="Y120" s="627">
        <v>11.765000000000001</v>
      </c>
      <c r="Z120" s="628"/>
      <c r="AA120" s="628"/>
      <c r="AB120" s="629"/>
      <c r="AC120" s="630" t="s">
        <v>626</v>
      </c>
      <c r="AD120" s="631"/>
      <c r="AE120" s="631"/>
      <c r="AF120" s="631"/>
      <c r="AG120" s="632"/>
      <c r="AH120" s="624" t="s">
        <v>637</v>
      </c>
      <c r="AI120" s="625"/>
      <c r="AJ120" s="625"/>
      <c r="AK120" s="625"/>
      <c r="AL120" s="625"/>
      <c r="AM120" s="625"/>
      <c r="AN120" s="625"/>
      <c r="AO120" s="625"/>
      <c r="AP120" s="625"/>
      <c r="AQ120" s="625"/>
      <c r="AR120" s="625"/>
      <c r="AS120" s="625"/>
      <c r="AT120" s="626"/>
      <c r="AU120" s="627">
        <v>13.648999999999999</v>
      </c>
      <c r="AV120" s="628"/>
      <c r="AW120" s="628"/>
      <c r="AX120" s="633"/>
      <c r="AY120">
        <f>$AY$117</f>
        <v>2</v>
      </c>
    </row>
    <row r="121" spans="1:51" ht="24.75" customHeight="1" x14ac:dyDescent="0.15">
      <c r="A121" s="639"/>
      <c r="B121" s="640"/>
      <c r="C121" s="640"/>
      <c r="D121" s="640"/>
      <c r="E121" s="640"/>
      <c r="F121" s="641"/>
      <c r="G121" s="630"/>
      <c r="H121" s="631"/>
      <c r="I121" s="631"/>
      <c r="J121" s="631"/>
      <c r="K121" s="632"/>
      <c r="L121" s="624"/>
      <c r="M121" s="625"/>
      <c r="N121" s="625"/>
      <c r="O121" s="625"/>
      <c r="P121" s="625"/>
      <c r="Q121" s="625"/>
      <c r="R121" s="625"/>
      <c r="S121" s="625"/>
      <c r="T121" s="625"/>
      <c r="U121" s="625"/>
      <c r="V121" s="625"/>
      <c r="W121" s="625"/>
      <c r="X121" s="626"/>
      <c r="Y121" s="627"/>
      <c r="Z121" s="628"/>
      <c r="AA121" s="628"/>
      <c r="AB121" s="629"/>
      <c r="AC121" s="630" t="s">
        <v>628</v>
      </c>
      <c r="AD121" s="631"/>
      <c r="AE121" s="631"/>
      <c r="AF121" s="631"/>
      <c r="AG121" s="632"/>
      <c r="AH121" s="624" t="s">
        <v>629</v>
      </c>
      <c r="AI121" s="625"/>
      <c r="AJ121" s="625"/>
      <c r="AK121" s="625"/>
      <c r="AL121" s="625"/>
      <c r="AM121" s="625"/>
      <c r="AN121" s="625"/>
      <c r="AO121" s="625"/>
      <c r="AP121" s="625"/>
      <c r="AQ121" s="625"/>
      <c r="AR121" s="625"/>
      <c r="AS121" s="625"/>
      <c r="AT121" s="626"/>
      <c r="AU121" s="627">
        <v>3.0489999999999999</v>
      </c>
      <c r="AV121" s="628"/>
      <c r="AW121" s="628"/>
      <c r="AX121" s="633"/>
      <c r="AY121">
        <f>$AY$117</f>
        <v>2</v>
      </c>
    </row>
    <row r="122" spans="1:51" ht="14.25" customHeight="1" x14ac:dyDescent="0.15">
      <c r="A122" s="639"/>
      <c r="B122" s="640"/>
      <c r="C122" s="640"/>
      <c r="D122" s="640"/>
      <c r="E122" s="640"/>
      <c r="F122" s="641"/>
      <c r="G122" s="664" t="s">
        <v>18</v>
      </c>
      <c r="H122" s="665"/>
      <c r="I122" s="665"/>
      <c r="J122" s="665"/>
      <c r="K122" s="665"/>
      <c r="L122" s="666"/>
      <c r="M122" s="667"/>
      <c r="N122" s="667"/>
      <c r="O122" s="667"/>
      <c r="P122" s="667"/>
      <c r="Q122" s="667"/>
      <c r="R122" s="667"/>
      <c r="S122" s="667"/>
      <c r="T122" s="667"/>
      <c r="U122" s="667"/>
      <c r="V122" s="667"/>
      <c r="W122" s="667"/>
      <c r="X122" s="668"/>
      <c r="Y122" s="669">
        <f>SUM(Y119:AB121)</f>
        <v>74.478999999999999</v>
      </c>
      <c r="Z122" s="670"/>
      <c r="AA122" s="670"/>
      <c r="AB122" s="671"/>
      <c r="AC122" s="664" t="s">
        <v>18</v>
      </c>
      <c r="AD122" s="665"/>
      <c r="AE122" s="665"/>
      <c r="AF122" s="665"/>
      <c r="AG122" s="665"/>
      <c r="AH122" s="666"/>
      <c r="AI122" s="667"/>
      <c r="AJ122" s="667"/>
      <c r="AK122" s="667"/>
      <c r="AL122" s="667"/>
      <c r="AM122" s="667"/>
      <c r="AN122" s="667"/>
      <c r="AO122" s="667"/>
      <c r="AP122" s="667"/>
      <c r="AQ122" s="667"/>
      <c r="AR122" s="667"/>
      <c r="AS122" s="667"/>
      <c r="AT122" s="668"/>
      <c r="AU122" s="669">
        <f>SUM(AU119:AX121)</f>
        <v>33.542000000000002</v>
      </c>
      <c r="AV122" s="670"/>
      <c r="AW122" s="670"/>
      <c r="AX122" s="672"/>
      <c r="AY122">
        <f>$AY$117</f>
        <v>2</v>
      </c>
    </row>
    <row r="123" spans="1:51" ht="14.25" customHeight="1" x14ac:dyDescent="0.15">
      <c r="A123" s="4"/>
      <c r="B123" s="4"/>
      <c r="C123" s="4"/>
      <c r="D123" s="4"/>
      <c r="E123" s="4"/>
      <c r="F123" s="4"/>
      <c r="G123" s="7"/>
      <c r="H123" s="7"/>
      <c r="I123" s="7"/>
      <c r="J123" s="7"/>
      <c r="K123" s="7"/>
      <c r="L123" s="3"/>
      <c r="M123" s="7"/>
      <c r="N123" s="7"/>
      <c r="O123" s="7"/>
      <c r="P123" s="7"/>
      <c r="Q123" s="7"/>
      <c r="R123" s="7"/>
      <c r="S123" s="7"/>
      <c r="T123" s="7"/>
      <c r="U123" s="7"/>
      <c r="V123" s="7"/>
      <c r="W123" s="7"/>
      <c r="X123" s="7"/>
      <c r="Y123" s="8"/>
      <c r="Z123" s="8"/>
      <c r="AA123" s="8"/>
      <c r="AB123" s="8"/>
      <c r="AC123" s="7"/>
      <c r="AD123" s="7"/>
      <c r="AE123" s="7"/>
      <c r="AF123" s="7"/>
      <c r="AG123" s="7"/>
      <c r="AH123" s="3"/>
      <c r="AI123" s="7"/>
      <c r="AJ123" s="7"/>
      <c r="AK123" s="7"/>
      <c r="AL123" s="7"/>
      <c r="AM123" s="7"/>
      <c r="AN123" s="7"/>
      <c r="AO123" s="7"/>
      <c r="AP123" s="7"/>
      <c r="AQ123" s="7"/>
      <c r="AR123" s="7"/>
      <c r="AS123" s="7"/>
      <c r="AT123" s="7"/>
      <c r="AU123" s="8"/>
      <c r="AV123" s="8"/>
      <c r="AW123" s="8"/>
      <c r="AX123" s="8"/>
    </row>
    <row r="124" spans="1:51" ht="14.25" customHeight="1" x14ac:dyDescent="0.15"/>
    <row r="125" spans="1:51" ht="24" customHeight="1" x14ac:dyDescent="0.15">
      <c r="A125" s="9"/>
      <c r="B125" s="1" t="s">
        <v>26</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1" ht="24" customHeight="1" x14ac:dyDescent="0.15">
      <c r="A126" s="9"/>
      <c r="B126" s="36" t="s">
        <v>216</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1" ht="60" customHeight="1" x14ac:dyDescent="0.15">
      <c r="A127" s="694"/>
      <c r="B127" s="694"/>
      <c r="C127" s="694" t="s">
        <v>24</v>
      </c>
      <c r="D127" s="694"/>
      <c r="E127" s="694"/>
      <c r="F127" s="694"/>
      <c r="G127" s="694"/>
      <c r="H127" s="694"/>
      <c r="I127" s="694"/>
      <c r="J127" s="695" t="s">
        <v>183</v>
      </c>
      <c r="K127" s="452"/>
      <c r="L127" s="452"/>
      <c r="M127" s="452"/>
      <c r="N127" s="452"/>
      <c r="O127" s="452"/>
      <c r="P127" s="407" t="s">
        <v>25</v>
      </c>
      <c r="Q127" s="407"/>
      <c r="R127" s="407"/>
      <c r="S127" s="407"/>
      <c r="T127" s="407"/>
      <c r="U127" s="407"/>
      <c r="V127" s="407"/>
      <c r="W127" s="407"/>
      <c r="X127" s="407"/>
      <c r="Y127" s="696" t="s">
        <v>182</v>
      </c>
      <c r="Z127" s="697"/>
      <c r="AA127" s="697"/>
      <c r="AB127" s="697"/>
      <c r="AC127" s="695" t="s">
        <v>208</v>
      </c>
      <c r="AD127" s="695"/>
      <c r="AE127" s="695"/>
      <c r="AF127" s="695"/>
      <c r="AG127" s="695"/>
      <c r="AH127" s="696" t="s">
        <v>221</v>
      </c>
      <c r="AI127" s="694"/>
      <c r="AJ127" s="694"/>
      <c r="AK127" s="694"/>
      <c r="AL127" s="694" t="s">
        <v>19</v>
      </c>
      <c r="AM127" s="694"/>
      <c r="AN127" s="694"/>
      <c r="AO127" s="698"/>
      <c r="AP127" s="673" t="s">
        <v>184</v>
      </c>
      <c r="AQ127" s="673"/>
      <c r="AR127" s="673"/>
      <c r="AS127" s="673"/>
      <c r="AT127" s="673"/>
      <c r="AU127" s="673"/>
      <c r="AV127" s="673"/>
      <c r="AW127" s="673"/>
      <c r="AX127" s="673"/>
    </row>
    <row r="128" spans="1:51" ht="29.25" customHeight="1" x14ac:dyDescent="0.15">
      <c r="A128" s="674">
        <v>1</v>
      </c>
      <c r="B128" s="674">
        <v>1</v>
      </c>
      <c r="C128" s="675" t="s">
        <v>640</v>
      </c>
      <c r="D128" s="676"/>
      <c r="E128" s="676"/>
      <c r="F128" s="676"/>
      <c r="G128" s="676"/>
      <c r="H128" s="676"/>
      <c r="I128" s="676"/>
      <c r="J128" s="677">
        <v>5010405004953</v>
      </c>
      <c r="K128" s="678"/>
      <c r="L128" s="678"/>
      <c r="M128" s="678"/>
      <c r="N128" s="678"/>
      <c r="O128" s="678"/>
      <c r="P128" s="679" t="s">
        <v>625</v>
      </c>
      <c r="Q128" s="680"/>
      <c r="R128" s="680"/>
      <c r="S128" s="680"/>
      <c r="T128" s="680"/>
      <c r="U128" s="680"/>
      <c r="V128" s="680"/>
      <c r="W128" s="680"/>
      <c r="X128" s="680"/>
      <c r="Y128" s="681">
        <v>66.971000000000004</v>
      </c>
      <c r="Z128" s="682"/>
      <c r="AA128" s="682"/>
      <c r="AB128" s="683"/>
      <c r="AC128" s="684" t="s">
        <v>223</v>
      </c>
      <c r="AD128" s="685"/>
      <c r="AE128" s="685"/>
      <c r="AF128" s="685"/>
      <c r="AG128" s="685"/>
      <c r="AH128" s="686">
        <v>1</v>
      </c>
      <c r="AI128" s="687"/>
      <c r="AJ128" s="687"/>
      <c r="AK128" s="687"/>
      <c r="AL128" s="688" t="s">
        <v>253</v>
      </c>
      <c r="AM128" s="689"/>
      <c r="AN128" s="689"/>
      <c r="AO128" s="690"/>
      <c r="AP128" s="691" t="s">
        <v>641</v>
      </c>
      <c r="AQ128" s="692"/>
      <c r="AR128" s="692"/>
      <c r="AS128" s="692"/>
      <c r="AT128" s="692"/>
      <c r="AU128" s="692"/>
      <c r="AV128" s="692"/>
      <c r="AW128" s="692"/>
      <c r="AX128" s="693"/>
    </row>
    <row r="129" spans="1:51" ht="14.25" customHeight="1" x14ac:dyDescent="0.15">
      <c r="A129" s="40"/>
      <c r="B129" s="40"/>
      <c r="C129" s="40"/>
      <c r="D129" s="40"/>
      <c r="E129" s="40"/>
      <c r="F129" s="40"/>
      <c r="G129" s="40"/>
      <c r="H129" s="40"/>
      <c r="I129" s="40"/>
      <c r="J129" s="41"/>
      <c r="K129" s="41"/>
      <c r="L129" s="41"/>
      <c r="M129" s="41"/>
      <c r="N129" s="41"/>
      <c r="O129" s="41"/>
      <c r="P129" s="42"/>
      <c r="Q129" s="42"/>
      <c r="R129" s="42"/>
      <c r="S129" s="42"/>
      <c r="T129" s="42"/>
      <c r="U129" s="42"/>
      <c r="V129" s="42"/>
      <c r="W129" s="42"/>
      <c r="X129" s="42"/>
      <c r="Y129" s="43"/>
      <c r="Z129" s="43"/>
      <c r="AA129" s="43"/>
      <c r="AB129" s="43"/>
      <c r="AC129" s="43"/>
      <c r="AD129" s="43"/>
      <c r="AE129" s="43"/>
      <c r="AF129" s="43"/>
      <c r="AG129" s="43"/>
      <c r="AH129" s="43"/>
      <c r="AI129" s="43"/>
      <c r="AJ129" s="43"/>
      <c r="AK129" s="43"/>
      <c r="AL129" s="43"/>
      <c r="AM129" s="43"/>
      <c r="AN129" s="43"/>
      <c r="AO129" s="43"/>
      <c r="AP129" s="42"/>
      <c r="AQ129" s="42"/>
      <c r="AR129" s="42"/>
      <c r="AS129" s="42"/>
      <c r="AT129" s="42"/>
      <c r="AU129" s="42"/>
      <c r="AV129" s="42"/>
      <c r="AW129" s="42"/>
      <c r="AX129" s="42"/>
      <c r="AY129">
        <f>COUNTA($C$132)</f>
        <v>1</v>
      </c>
    </row>
    <row r="130" spans="1:51" ht="24" customHeight="1" x14ac:dyDescent="0.15">
      <c r="A130" s="40"/>
      <c r="B130" s="44" t="s">
        <v>163</v>
      </c>
      <c r="C130" s="40"/>
      <c r="D130" s="40"/>
      <c r="E130" s="40"/>
      <c r="F130" s="40"/>
      <c r="G130" s="40"/>
      <c r="H130" s="40"/>
      <c r="I130" s="40"/>
      <c r="J130" s="40"/>
      <c r="K130" s="40"/>
      <c r="L130" s="40"/>
      <c r="M130" s="40"/>
      <c r="N130" s="40"/>
      <c r="O130" s="40"/>
      <c r="P130" s="45"/>
      <c r="Q130" s="45"/>
      <c r="R130" s="45"/>
      <c r="S130" s="45"/>
      <c r="T130" s="45"/>
      <c r="U130" s="45"/>
      <c r="V130" s="45"/>
      <c r="W130" s="45"/>
      <c r="X130" s="45"/>
      <c r="Y130" s="46"/>
      <c r="Z130" s="46"/>
      <c r="AA130" s="46"/>
      <c r="AB130" s="46"/>
      <c r="AC130" s="46"/>
      <c r="AD130" s="46"/>
      <c r="AE130" s="46"/>
      <c r="AF130" s="46"/>
      <c r="AG130" s="46"/>
      <c r="AH130" s="46"/>
      <c r="AI130" s="46"/>
      <c r="AJ130" s="46"/>
      <c r="AK130" s="46"/>
      <c r="AL130" s="46"/>
      <c r="AM130" s="46"/>
      <c r="AN130" s="46"/>
      <c r="AO130" s="46"/>
      <c r="AP130" s="45"/>
      <c r="AQ130" s="45"/>
      <c r="AR130" s="45"/>
      <c r="AS130" s="45"/>
      <c r="AT130" s="45"/>
      <c r="AU130" s="45"/>
      <c r="AV130" s="45"/>
      <c r="AW130" s="45"/>
      <c r="AX130" s="45"/>
      <c r="AY130">
        <f>$AY$129</f>
        <v>1</v>
      </c>
    </row>
    <row r="131" spans="1:51" ht="60" customHeight="1" x14ac:dyDescent="0.15">
      <c r="A131" s="694"/>
      <c r="B131" s="694"/>
      <c r="C131" s="694" t="s">
        <v>24</v>
      </c>
      <c r="D131" s="694"/>
      <c r="E131" s="694"/>
      <c r="F131" s="694"/>
      <c r="G131" s="694"/>
      <c r="H131" s="694"/>
      <c r="I131" s="694"/>
      <c r="J131" s="695" t="s">
        <v>183</v>
      </c>
      <c r="K131" s="452"/>
      <c r="L131" s="452"/>
      <c r="M131" s="452"/>
      <c r="N131" s="452"/>
      <c r="O131" s="452"/>
      <c r="P131" s="407" t="s">
        <v>25</v>
      </c>
      <c r="Q131" s="407"/>
      <c r="R131" s="407"/>
      <c r="S131" s="407"/>
      <c r="T131" s="407"/>
      <c r="U131" s="407"/>
      <c r="V131" s="407"/>
      <c r="W131" s="407"/>
      <c r="X131" s="407"/>
      <c r="Y131" s="696" t="s">
        <v>182</v>
      </c>
      <c r="Z131" s="697"/>
      <c r="AA131" s="697"/>
      <c r="AB131" s="697"/>
      <c r="AC131" s="695" t="s">
        <v>208</v>
      </c>
      <c r="AD131" s="695"/>
      <c r="AE131" s="695"/>
      <c r="AF131" s="695"/>
      <c r="AG131" s="695"/>
      <c r="AH131" s="696" t="s">
        <v>221</v>
      </c>
      <c r="AI131" s="694"/>
      <c r="AJ131" s="694"/>
      <c r="AK131" s="694"/>
      <c r="AL131" s="694" t="s">
        <v>19</v>
      </c>
      <c r="AM131" s="694"/>
      <c r="AN131" s="694"/>
      <c r="AO131" s="698"/>
      <c r="AP131" s="673" t="s">
        <v>184</v>
      </c>
      <c r="AQ131" s="673"/>
      <c r="AR131" s="673"/>
      <c r="AS131" s="673"/>
      <c r="AT131" s="673"/>
      <c r="AU131" s="673"/>
      <c r="AV131" s="673"/>
      <c r="AW131" s="673"/>
      <c r="AX131" s="673"/>
      <c r="AY131">
        <f>$AY$129</f>
        <v>1</v>
      </c>
    </row>
    <row r="132" spans="1:51" ht="64.5" customHeight="1" x14ac:dyDescent="0.15">
      <c r="A132" s="674">
        <v>1</v>
      </c>
      <c r="B132" s="674">
        <v>1</v>
      </c>
      <c r="C132" s="675" t="s">
        <v>642</v>
      </c>
      <c r="D132" s="676"/>
      <c r="E132" s="676"/>
      <c r="F132" s="676"/>
      <c r="G132" s="676"/>
      <c r="H132" s="676"/>
      <c r="I132" s="676"/>
      <c r="J132" s="677">
        <v>5011001091576</v>
      </c>
      <c r="K132" s="678"/>
      <c r="L132" s="678"/>
      <c r="M132" s="678"/>
      <c r="N132" s="678"/>
      <c r="O132" s="678"/>
      <c r="P132" s="679" t="s">
        <v>630</v>
      </c>
      <c r="Q132" s="680"/>
      <c r="R132" s="680"/>
      <c r="S132" s="680"/>
      <c r="T132" s="680"/>
      <c r="U132" s="680"/>
      <c r="V132" s="680"/>
      <c r="W132" s="680"/>
      <c r="X132" s="680"/>
      <c r="Y132" s="681">
        <v>16.829999999999998</v>
      </c>
      <c r="Z132" s="682"/>
      <c r="AA132" s="682"/>
      <c r="AB132" s="683"/>
      <c r="AC132" s="684" t="s">
        <v>223</v>
      </c>
      <c r="AD132" s="685"/>
      <c r="AE132" s="685"/>
      <c r="AF132" s="685"/>
      <c r="AG132" s="685"/>
      <c r="AH132" s="686">
        <v>3</v>
      </c>
      <c r="AI132" s="687"/>
      <c r="AJ132" s="687"/>
      <c r="AK132" s="687"/>
      <c r="AL132" s="699" t="s">
        <v>253</v>
      </c>
      <c r="AM132" s="700"/>
      <c r="AN132" s="700"/>
      <c r="AO132" s="701"/>
      <c r="AP132" s="702" t="s">
        <v>643</v>
      </c>
      <c r="AQ132" s="702"/>
      <c r="AR132" s="702"/>
      <c r="AS132" s="702"/>
      <c r="AT132" s="702"/>
      <c r="AU132" s="702"/>
      <c r="AV132" s="702"/>
      <c r="AW132" s="702"/>
      <c r="AX132" s="702"/>
      <c r="AY132">
        <f>$AY$129</f>
        <v>1</v>
      </c>
    </row>
    <row r="133" spans="1:51" ht="14.25" customHeight="1" x14ac:dyDescent="0.15">
      <c r="A133" s="47"/>
      <c r="B133" s="47"/>
      <c r="C133" s="47"/>
      <c r="D133" s="47"/>
      <c r="E133" s="47"/>
      <c r="F133" s="47"/>
      <c r="G133" s="47"/>
      <c r="H133" s="47"/>
      <c r="I133" s="47"/>
      <c r="J133" s="47"/>
      <c r="K133" s="47"/>
      <c r="L133" s="47"/>
      <c r="M133" s="47"/>
      <c r="N133" s="47"/>
      <c r="O133" s="47"/>
      <c r="P133" s="48"/>
      <c r="Q133" s="48"/>
      <c r="R133" s="48"/>
      <c r="S133" s="48"/>
      <c r="T133" s="48"/>
      <c r="U133" s="48"/>
      <c r="V133" s="48"/>
      <c r="W133" s="48"/>
      <c r="X133" s="48"/>
      <c r="Y133" s="49"/>
      <c r="Z133" s="49"/>
      <c r="AA133" s="49"/>
      <c r="AB133" s="49"/>
      <c r="AC133" s="49"/>
      <c r="AD133" s="49"/>
      <c r="AE133" s="49"/>
      <c r="AF133" s="49"/>
      <c r="AG133" s="49"/>
      <c r="AH133" s="49"/>
      <c r="AI133" s="49"/>
      <c r="AJ133" s="49"/>
      <c r="AK133" s="49"/>
      <c r="AL133" s="49"/>
      <c r="AM133" s="49"/>
      <c r="AN133" s="49"/>
      <c r="AO133" s="49"/>
      <c r="AP133" s="48"/>
      <c r="AQ133" s="48"/>
      <c r="AR133" s="48"/>
      <c r="AS133" s="48"/>
      <c r="AT133" s="48"/>
      <c r="AU133" s="48"/>
      <c r="AV133" s="48"/>
      <c r="AW133" s="48"/>
      <c r="AX133" s="48"/>
      <c r="AY133">
        <f>COUNTA($C$136)</f>
        <v>1</v>
      </c>
    </row>
    <row r="134" spans="1:51" ht="24" customHeight="1" x14ac:dyDescent="0.15">
      <c r="A134" s="40"/>
      <c r="B134" s="44" t="s">
        <v>201</v>
      </c>
      <c r="C134" s="40"/>
      <c r="D134" s="40"/>
      <c r="E134" s="40"/>
      <c r="F134" s="40"/>
      <c r="G134" s="40"/>
      <c r="H134" s="40"/>
      <c r="I134" s="40"/>
      <c r="J134" s="40"/>
      <c r="K134" s="40"/>
      <c r="L134" s="40"/>
      <c r="M134" s="40"/>
      <c r="N134" s="40"/>
      <c r="O134" s="40"/>
      <c r="P134" s="45"/>
      <c r="Q134" s="45"/>
      <c r="R134" s="45"/>
      <c r="S134" s="45"/>
      <c r="T134" s="45"/>
      <c r="U134" s="45"/>
      <c r="V134" s="45"/>
      <c r="W134" s="45"/>
      <c r="X134" s="45"/>
      <c r="Y134" s="46"/>
      <c r="Z134" s="46"/>
      <c r="AA134" s="46"/>
      <c r="AB134" s="46"/>
      <c r="AC134" s="46"/>
      <c r="AD134" s="46"/>
      <c r="AE134" s="46"/>
      <c r="AF134" s="46"/>
      <c r="AG134" s="46"/>
      <c r="AH134" s="46"/>
      <c r="AI134" s="46"/>
      <c r="AJ134" s="46"/>
      <c r="AK134" s="46"/>
      <c r="AL134" s="46"/>
      <c r="AM134" s="46"/>
      <c r="AN134" s="46"/>
      <c r="AO134" s="46"/>
      <c r="AP134" s="45"/>
      <c r="AQ134" s="45"/>
      <c r="AR134" s="45"/>
      <c r="AS134" s="45"/>
      <c r="AT134" s="45"/>
      <c r="AU134" s="45"/>
      <c r="AV134" s="45"/>
      <c r="AW134" s="45"/>
      <c r="AX134" s="45"/>
      <c r="AY134">
        <f>$AY$133</f>
        <v>1</v>
      </c>
    </row>
    <row r="135" spans="1:51" ht="60" customHeight="1" x14ac:dyDescent="0.15">
      <c r="A135" s="694"/>
      <c r="B135" s="694"/>
      <c r="C135" s="694" t="s">
        <v>24</v>
      </c>
      <c r="D135" s="694"/>
      <c r="E135" s="694"/>
      <c r="F135" s="694"/>
      <c r="G135" s="694"/>
      <c r="H135" s="694"/>
      <c r="I135" s="694"/>
      <c r="J135" s="695" t="s">
        <v>183</v>
      </c>
      <c r="K135" s="452"/>
      <c r="L135" s="452"/>
      <c r="M135" s="452"/>
      <c r="N135" s="452"/>
      <c r="O135" s="452"/>
      <c r="P135" s="407" t="s">
        <v>25</v>
      </c>
      <c r="Q135" s="407"/>
      <c r="R135" s="407"/>
      <c r="S135" s="407"/>
      <c r="T135" s="407"/>
      <c r="U135" s="407"/>
      <c r="V135" s="407"/>
      <c r="W135" s="407"/>
      <c r="X135" s="407"/>
      <c r="Y135" s="696" t="s">
        <v>182</v>
      </c>
      <c r="Z135" s="697"/>
      <c r="AA135" s="697"/>
      <c r="AB135" s="697"/>
      <c r="AC135" s="695" t="s">
        <v>208</v>
      </c>
      <c r="AD135" s="695"/>
      <c r="AE135" s="695"/>
      <c r="AF135" s="695"/>
      <c r="AG135" s="695"/>
      <c r="AH135" s="696" t="s">
        <v>221</v>
      </c>
      <c r="AI135" s="694"/>
      <c r="AJ135" s="694"/>
      <c r="AK135" s="694"/>
      <c r="AL135" s="694" t="s">
        <v>19</v>
      </c>
      <c r="AM135" s="694"/>
      <c r="AN135" s="694"/>
      <c r="AO135" s="698"/>
      <c r="AP135" s="673" t="s">
        <v>184</v>
      </c>
      <c r="AQ135" s="673"/>
      <c r="AR135" s="673"/>
      <c r="AS135" s="673"/>
      <c r="AT135" s="673"/>
      <c r="AU135" s="673"/>
      <c r="AV135" s="673"/>
      <c r="AW135" s="673"/>
      <c r="AX135" s="673"/>
      <c r="AY135">
        <f>$AY$133</f>
        <v>1</v>
      </c>
    </row>
    <row r="136" spans="1:51" ht="61.5" customHeight="1" x14ac:dyDescent="0.15">
      <c r="A136" s="674">
        <v>1</v>
      </c>
      <c r="B136" s="674">
        <v>1</v>
      </c>
      <c r="C136" s="675" t="s">
        <v>644</v>
      </c>
      <c r="D136" s="676"/>
      <c r="E136" s="676"/>
      <c r="F136" s="676"/>
      <c r="G136" s="676"/>
      <c r="H136" s="676"/>
      <c r="I136" s="676"/>
      <c r="J136" s="677">
        <v>4010001054032</v>
      </c>
      <c r="K136" s="678"/>
      <c r="L136" s="678"/>
      <c r="M136" s="678"/>
      <c r="N136" s="678"/>
      <c r="O136" s="678"/>
      <c r="P136" s="679" t="s">
        <v>645</v>
      </c>
      <c r="Q136" s="680"/>
      <c r="R136" s="680"/>
      <c r="S136" s="680"/>
      <c r="T136" s="680"/>
      <c r="U136" s="680"/>
      <c r="V136" s="680"/>
      <c r="W136" s="680"/>
      <c r="X136" s="680"/>
      <c r="Y136" s="681">
        <v>74.478999999999999</v>
      </c>
      <c r="Z136" s="682"/>
      <c r="AA136" s="682"/>
      <c r="AB136" s="683"/>
      <c r="AC136" s="684" t="s">
        <v>223</v>
      </c>
      <c r="AD136" s="685"/>
      <c r="AE136" s="685"/>
      <c r="AF136" s="685"/>
      <c r="AG136" s="685"/>
      <c r="AH136" s="686">
        <v>1</v>
      </c>
      <c r="AI136" s="687"/>
      <c r="AJ136" s="687"/>
      <c r="AK136" s="687"/>
      <c r="AL136" s="699" t="s">
        <v>253</v>
      </c>
      <c r="AM136" s="700"/>
      <c r="AN136" s="700"/>
      <c r="AO136" s="701"/>
      <c r="AP136" s="702" t="s">
        <v>643</v>
      </c>
      <c r="AQ136" s="702"/>
      <c r="AR136" s="702"/>
      <c r="AS136" s="702"/>
      <c r="AT136" s="702"/>
      <c r="AU136" s="702"/>
      <c r="AV136" s="702"/>
      <c r="AW136" s="702"/>
      <c r="AX136" s="702"/>
      <c r="AY136">
        <f>$AY$133</f>
        <v>1</v>
      </c>
    </row>
    <row r="137" spans="1:51" ht="14.25" customHeight="1" x14ac:dyDescent="0.15">
      <c r="A137" s="47"/>
      <c r="B137" s="47"/>
      <c r="C137" s="47"/>
      <c r="D137" s="47"/>
      <c r="E137" s="47"/>
      <c r="F137" s="47"/>
      <c r="G137" s="47"/>
      <c r="H137" s="47"/>
      <c r="I137" s="47"/>
      <c r="J137" s="47"/>
      <c r="K137" s="47"/>
      <c r="L137" s="47"/>
      <c r="M137" s="47"/>
      <c r="N137" s="47"/>
      <c r="O137" s="47"/>
      <c r="P137" s="48"/>
      <c r="Q137" s="48"/>
      <c r="R137" s="48"/>
      <c r="S137" s="48"/>
      <c r="T137" s="48"/>
      <c r="U137" s="48"/>
      <c r="V137" s="48"/>
      <c r="W137" s="48"/>
      <c r="X137" s="48"/>
      <c r="Y137" s="49"/>
      <c r="Z137" s="49"/>
      <c r="AA137" s="49"/>
      <c r="AB137" s="49"/>
      <c r="AC137" s="49"/>
      <c r="AD137" s="49"/>
      <c r="AE137" s="49"/>
      <c r="AF137" s="49"/>
      <c r="AG137" s="49"/>
      <c r="AH137" s="49"/>
      <c r="AI137" s="49"/>
      <c r="AJ137" s="49"/>
      <c r="AK137" s="49"/>
      <c r="AL137" s="49"/>
      <c r="AM137" s="49"/>
      <c r="AN137" s="49"/>
      <c r="AO137" s="49"/>
      <c r="AP137" s="48"/>
      <c r="AQ137" s="48"/>
      <c r="AR137" s="48"/>
      <c r="AS137" s="48"/>
      <c r="AT137" s="48"/>
      <c r="AU137" s="48"/>
      <c r="AV137" s="48"/>
      <c r="AW137" s="48"/>
      <c r="AX137" s="48"/>
      <c r="AY137">
        <f>COUNTA($C$140)</f>
        <v>1</v>
      </c>
    </row>
    <row r="138" spans="1:51" ht="24" customHeight="1" x14ac:dyDescent="0.15">
      <c r="A138" s="40"/>
      <c r="B138" s="44" t="s">
        <v>164</v>
      </c>
      <c r="C138" s="40"/>
      <c r="D138" s="40"/>
      <c r="E138" s="40"/>
      <c r="F138" s="40"/>
      <c r="G138" s="40"/>
      <c r="H138" s="40"/>
      <c r="I138" s="40"/>
      <c r="J138" s="40"/>
      <c r="K138" s="40"/>
      <c r="L138" s="40"/>
      <c r="M138" s="40"/>
      <c r="N138" s="40"/>
      <c r="O138" s="40"/>
      <c r="P138" s="45"/>
      <c r="Q138" s="45"/>
      <c r="R138" s="45"/>
      <c r="S138" s="45"/>
      <c r="T138" s="45"/>
      <c r="U138" s="45"/>
      <c r="V138" s="45"/>
      <c r="W138" s="45"/>
      <c r="X138" s="45"/>
      <c r="Y138" s="46"/>
      <c r="Z138" s="46"/>
      <c r="AA138" s="46"/>
      <c r="AB138" s="46"/>
      <c r="AC138" s="46"/>
      <c r="AD138" s="46"/>
      <c r="AE138" s="46"/>
      <c r="AF138" s="46"/>
      <c r="AG138" s="46"/>
      <c r="AH138" s="46"/>
      <c r="AI138" s="46"/>
      <c r="AJ138" s="46"/>
      <c r="AK138" s="46"/>
      <c r="AL138" s="46"/>
      <c r="AM138" s="46"/>
      <c r="AN138" s="46"/>
      <c r="AO138" s="46"/>
      <c r="AP138" s="45"/>
      <c r="AQ138" s="45"/>
      <c r="AR138" s="45"/>
      <c r="AS138" s="45"/>
      <c r="AT138" s="45"/>
      <c r="AU138" s="45"/>
      <c r="AV138" s="45"/>
      <c r="AW138" s="45"/>
      <c r="AX138" s="45"/>
      <c r="AY138">
        <f>$AY$137</f>
        <v>1</v>
      </c>
    </row>
    <row r="139" spans="1:51" ht="60" customHeight="1" x14ac:dyDescent="0.15">
      <c r="A139" s="694"/>
      <c r="B139" s="694"/>
      <c r="C139" s="694" t="s">
        <v>24</v>
      </c>
      <c r="D139" s="694"/>
      <c r="E139" s="694"/>
      <c r="F139" s="694"/>
      <c r="G139" s="694"/>
      <c r="H139" s="694"/>
      <c r="I139" s="694"/>
      <c r="J139" s="695" t="s">
        <v>183</v>
      </c>
      <c r="K139" s="452"/>
      <c r="L139" s="452"/>
      <c r="M139" s="452"/>
      <c r="N139" s="452"/>
      <c r="O139" s="452"/>
      <c r="P139" s="407" t="s">
        <v>25</v>
      </c>
      <c r="Q139" s="407"/>
      <c r="R139" s="407"/>
      <c r="S139" s="407"/>
      <c r="T139" s="407"/>
      <c r="U139" s="407"/>
      <c r="V139" s="407"/>
      <c r="W139" s="407"/>
      <c r="X139" s="407"/>
      <c r="Y139" s="696" t="s">
        <v>182</v>
      </c>
      <c r="Z139" s="697"/>
      <c r="AA139" s="697"/>
      <c r="AB139" s="697"/>
      <c r="AC139" s="695" t="s">
        <v>208</v>
      </c>
      <c r="AD139" s="695"/>
      <c r="AE139" s="695"/>
      <c r="AF139" s="695"/>
      <c r="AG139" s="695"/>
      <c r="AH139" s="696" t="s">
        <v>221</v>
      </c>
      <c r="AI139" s="694"/>
      <c r="AJ139" s="694"/>
      <c r="AK139" s="694"/>
      <c r="AL139" s="694" t="s">
        <v>19</v>
      </c>
      <c r="AM139" s="694"/>
      <c r="AN139" s="694"/>
      <c r="AO139" s="698"/>
      <c r="AP139" s="673" t="s">
        <v>184</v>
      </c>
      <c r="AQ139" s="673"/>
      <c r="AR139" s="673"/>
      <c r="AS139" s="673"/>
      <c r="AT139" s="673"/>
      <c r="AU139" s="673"/>
      <c r="AV139" s="673"/>
      <c r="AW139" s="673"/>
      <c r="AX139" s="673"/>
      <c r="AY139">
        <f>$AY$137</f>
        <v>1</v>
      </c>
    </row>
    <row r="140" spans="1:51" ht="61.5" customHeight="1" x14ac:dyDescent="0.15">
      <c r="A140" s="674">
        <v>1</v>
      </c>
      <c r="B140" s="674">
        <v>1</v>
      </c>
      <c r="C140" s="675" t="s">
        <v>646</v>
      </c>
      <c r="D140" s="676"/>
      <c r="E140" s="676"/>
      <c r="F140" s="676"/>
      <c r="G140" s="676"/>
      <c r="H140" s="676"/>
      <c r="I140" s="676"/>
      <c r="J140" s="677">
        <v>2010001073562</v>
      </c>
      <c r="K140" s="678"/>
      <c r="L140" s="678"/>
      <c r="M140" s="678"/>
      <c r="N140" s="678"/>
      <c r="O140" s="678"/>
      <c r="P140" s="679" t="s">
        <v>635</v>
      </c>
      <c r="Q140" s="680"/>
      <c r="R140" s="680"/>
      <c r="S140" s="680"/>
      <c r="T140" s="680"/>
      <c r="U140" s="680"/>
      <c r="V140" s="680"/>
      <c r="W140" s="680"/>
      <c r="X140" s="680"/>
      <c r="Y140" s="681">
        <v>33.542999999999999</v>
      </c>
      <c r="Z140" s="682"/>
      <c r="AA140" s="682"/>
      <c r="AB140" s="683"/>
      <c r="AC140" s="684" t="s">
        <v>223</v>
      </c>
      <c r="AD140" s="685"/>
      <c r="AE140" s="685"/>
      <c r="AF140" s="685"/>
      <c r="AG140" s="685"/>
      <c r="AH140" s="686">
        <v>1</v>
      </c>
      <c r="AI140" s="687"/>
      <c r="AJ140" s="687"/>
      <c r="AK140" s="687"/>
      <c r="AL140" s="699" t="s">
        <v>253</v>
      </c>
      <c r="AM140" s="700"/>
      <c r="AN140" s="700"/>
      <c r="AO140" s="701"/>
      <c r="AP140" s="702" t="s">
        <v>643</v>
      </c>
      <c r="AQ140" s="702"/>
      <c r="AR140" s="702"/>
      <c r="AS140" s="702"/>
      <c r="AT140" s="702"/>
      <c r="AU140" s="702"/>
      <c r="AV140" s="702"/>
      <c r="AW140" s="702"/>
      <c r="AX140" s="702"/>
      <c r="AY140">
        <f>$AY$137</f>
        <v>1</v>
      </c>
    </row>
    <row r="141" spans="1:51" ht="14.25" customHeight="1" x14ac:dyDescent="0.15">
      <c r="A141" s="47"/>
      <c r="B141" s="47"/>
      <c r="C141" s="47"/>
      <c r="D141" s="47"/>
      <c r="E141" s="47"/>
      <c r="F141" s="47"/>
      <c r="G141" s="47"/>
      <c r="H141" s="47"/>
      <c r="I141" s="47"/>
      <c r="J141" s="47"/>
      <c r="K141" s="47"/>
      <c r="L141" s="47"/>
      <c r="M141" s="47"/>
      <c r="N141" s="47"/>
      <c r="O141" s="47"/>
      <c r="P141" s="48"/>
      <c r="Q141" s="48"/>
      <c r="R141" s="48"/>
      <c r="S141" s="48"/>
      <c r="T141" s="48"/>
      <c r="U141" s="48"/>
      <c r="V141" s="48"/>
      <c r="W141" s="48"/>
      <c r="X141" s="48"/>
      <c r="Y141" s="49"/>
      <c r="Z141" s="49"/>
      <c r="AA141" s="49"/>
      <c r="AB141" s="49"/>
      <c r="AC141" s="49"/>
      <c r="AD141" s="49"/>
      <c r="AE141" s="49"/>
      <c r="AF141" s="49"/>
      <c r="AG141" s="49"/>
      <c r="AH141" s="49"/>
      <c r="AI141" s="49"/>
      <c r="AJ141" s="49"/>
      <c r="AK141" s="49"/>
      <c r="AL141" s="49"/>
      <c r="AM141" s="49"/>
      <c r="AN141" s="49"/>
      <c r="AO141" s="49"/>
      <c r="AP141" s="48"/>
      <c r="AQ141" s="48"/>
      <c r="AR141" s="48"/>
      <c r="AS141" s="48"/>
      <c r="AT141" s="48"/>
      <c r="AU141" s="48"/>
      <c r="AV141" s="48"/>
      <c r="AW141" s="48"/>
      <c r="AX141" s="48"/>
      <c r="AY141">
        <f>COUNTA($C$144)</f>
        <v>1</v>
      </c>
    </row>
    <row r="142" spans="1:51" ht="24" customHeight="1" x14ac:dyDescent="0.15">
      <c r="A142" s="40"/>
      <c r="B142" s="44" t="s">
        <v>165</v>
      </c>
      <c r="C142" s="40"/>
      <c r="D142" s="40"/>
      <c r="E142" s="40"/>
      <c r="F142" s="40"/>
      <c r="G142" s="40"/>
      <c r="H142" s="40"/>
      <c r="I142" s="40"/>
      <c r="J142" s="40"/>
      <c r="K142" s="40"/>
      <c r="L142" s="40"/>
      <c r="M142" s="40"/>
      <c r="N142" s="40"/>
      <c r="O142" s="40"/>
      <c r="P142" s="45"/>
      <c r="Q142" s="45"/>
      <c r="R142" s="45"/>
      <c r="S142" s="45"/>
      <c r="T142" s="45"/>
      <c r="U142" s="45"/>
      <c r="V142" s="45"/>
      <c r="W142" s="45"/>
      <c r="X142" s="45"/>
      <c r="Y142" s="46"/>
      <c r="Z142" s="46"/>
      <c r="AA142" s="46"/>
      <c r="AB142" s="46"/>
      <c r="AC142" s="46"/>
      <c r="AD142" s="46"/>
      <c r="AE142" s="46"/>
      <c r="AF142" s="46"/>
      <c r="AG142" s="46"/>
      <c r="AH142" s="46"/>
      <c r="AI142" s="46"/>
      <c r="AJ142" s="46"/>
      <c r="AK142" s="46"/>
      <c r="AL142" s="46"/>
      <c r="AM142" s="46"/>
      <c r="AN142" s="46"/>
      <c r="AO142" s="46"/>
      <c r="AP142" s="45"/>
      <c r="AQ142" s="45"/>
      <c r="AR142" s="45"/>
      <c r="AS142" s="45"/>
      <c r="AT142" s="45"/>
      <c r="AU142" s="45"/>
      <c r="AV142" s="45"/>
      <c r="AW142" s="45"/>
      <c r="AX142" s="45"/>
      <c r="AY142">
        <f>$AY$141</f>
        <v>1</v>
      </c>
    </row>
    <row r="143" spans="1:51" ht="60" customHeight="1" x14ac:dyDescent="0.15">
      <c r="A143" s="694"/>
      <c r="B143" s="694"/>
      <c r="C143" s="694" t="s">
        <v>24</v>
      </c>
      <c r="D143" s="694"/>
      <c r="E143" s="694"/>
      <c r="F143" s="694"/>
      <c r="G143" s="694"/>
      <c r="H143" s="694"/>
      <c r="I143" s="694"/>
      <c r="J143" s="695" t="s">
        <v>183</v>
      </c>
      <c r="K143" s="452"/>
      <c r="L143" s="452"/>
      <c r="M143" s="452"/>
      <c r="N143" s="452"/>
      <c r="O143" s="452"/>
      <c r="P143" s="407" t="s">
        <v>25</v>
      </c>
      <c r="Q143" s="407"/>
      <c r="R143" s="407"/>
      <c r="S143" s="407"/>
      <c r="T143" s="407"/>
      <c r="U143" s="407"/>
      <c r="V143" s="407"/>
      <c r="W143" s="407"/>
      <c r="X143" s="407"/>
      <c r="Y143" s="696" t="s">
        <v>182</v>
      </c>
      <c r="Z143" s="697"/>
      <c r="AA143" s="697"/>
      <c r="AB143" s="697"/>
      <c r="AC143" s="695" t="s">
        <v>208</v>
      </c>
      <c r="AD143" s="695"/>
      <c r="AE143" s="695"/>
      <c r="AF143" s="695"/>
      <c r="AG143" s="695"/>
      <c r="AH143" s="696" t="s">
        <v>221</v>
      </c>
      <c r="AI143" s="694"/>
      <c r="AJ143" s="694"/>
      <c r="AK143" s="694"/>
      <c r="AL143" s="694" t="s">
        <v>19</v>
      </c>
      <c r="AM143" s="694"/>
      <c r="AN143" s="694"/>
      <c r="AO143" s="698"/>
      <c r="AP143" s="673" t="s">
        <v>184</v>
      </c>
      <c r="AQ143" s="673"/>
      <c r="AR143" s="673"/>
      <c r="AS143" s="673"/>
      <c r="AT143" s="673"/>
      <c r="AU143" s="673"/>
      <c r="AV143" s="673"/>
      <c r="AW143" s="673"/>
      <c r="AX143" s="673"/>
      <c r="AY143">
        <f>$AY$141</f>
        <v>1</v>
      </c>
    </row>
    <row r="144" spans="1:51" ht="41.25" customHeight="1" x14ac:dyDescent="0.15">
      <c r="A144" s="674">
        <v>1</v>
      </c>
      <c r="B144" s="674">
        <v>1</v>
      </c>
      <c r="C144" s="675" t="s">
        <v>647</v>
      </c>
      <c r="D144" s="676"/>
      <c r="E144" s="676"/>
      <c r="F144" s="676"/>
      <c r="G144" s="676"/>
      <c r="H144" s="676"/>
      <c r="I144" s="676"/>
      <c r="J144" s="677">
        <v>6010405003434</v>
      </c>
      <c r="K144" s="678"/>
      <c r="L144" s="678"/>
      <c r="M144" s="678"/>
      <c r="N144" s="678"/>
      <c r="O144" s="678"/>
      <c r="P144" s="679" t="s">
        <v>648</v>
      </c>
      <c r="Q144" s="680"/>
      <c r="R144" s="680"/>
      <c r="S144" s="680"/>
      <c r="T144" s="680"/>
      <c r="U144" s="680"/>
      <c r="V144" s="680"/>
      <c r="W144" s="680"/>
      <c r="X144" s="680"/>
      <c r="Y144" s="681">
        <v>0.41699999999999998</v>
      </c>
      <c r="Z144" s="682"/>
      <c r="AA144" s="682"/>
      <c r="AB144" s="683"/>
      <c r="AC144" s="684" t="s">
        <v>229</v>
      </c>
      <c r="AD144" s="685"/>
      <c r="AE144" s="685"/>
      <c r="AF144" s="685"/>
      <c r="AG144" s="685"/>
      <c r="AH144" s="686" t="s">
        <v>253</v>
      </c>
      <c r="AI144" s="687"/>
      <c r="AJ144" s="687"/>
      <c r="AK144" s="687"/>
      <c r="AL144" s="699" t="s">
        <v>253</v>
      </c>
      <c r="AM144" s="700"/>
      <c r="AN144" s="700"/>
      <c r="AO144" s="701"/>
      <c r="AP144" s="702"/>
      <c r="AQ144" s="702"/>
      <c r="AR144" s="702"/>
      <c r="AS144" s="702"/>
      <c r="AT144" s="702"/>
      <c r="AU144" s="702"/>
      <c r="AV144" s="702"/>
      <c r="AW144" s="702"/>
      <c r="AX144" s="702"/>
      <c r="AY144">
        <f>$AY$141</f>
        <v>1</v>
      </c>
    </row>
    <row r="145" spans="1:51" ht="41.25" customHeight="1" x14ac:dyDescent="0.15">
      <c r="A145" s="674">
        <v>2</v>
      </c>
      <c r="B145" s="674">
        <v>1</v>
      </c>
      <c r="C145" s="675" t="s">
        <v>649</v>
      </c>
      <c r="D145" s="676"/>
      <c r="E145" s="676"/>
      <c r="F145" s="676"/>
      <c r="G145" s="676"/>
      <c r="H145" s="676"/>
      <c r="I145" s="676"/>
      <c r="J145" s="677">
        <v>2700150003366</v>
      </c>
      <c r="K145" s="678"/>
      <c r="L145" s="678"/>
      <c r="M145" s="678"/>
      <c r="N145" s="678"/>
      <c r="O145" s="678"/>
      <c r="P145" s="679" t="s">
        <v>650</v>
      </c>
      <c r="Q145" s="680"/>
      <c r="R145" s="680"/>
      <c r="S145" s="680"/>
      <c r="T145" s="680"/>
      <c r="U145" s="680"/>
      <c r="V145" s="680"/>
      <c r="W145" s="680"/>
      <c r="X145" s="680"/>
      <c r="Y145" s="681">
        <v>0.15</v>
      </c>
      <c r="Z145" s="682"/>
      <c r="AA145" s="682"/>
      <c r="AB145" s="683"/>
      <c r="AC145" s="684" t="s">
        <v>229</v>
      </c>
      <c r="AD145" s="685"/>
      <c r="AE145" s="685"/>
      <c r="AF145" s="685"/>
      <c r="AG145" s="685"/>
      <c r="AH145" s="686" t="s">
        <v>253</v>
      </c>
      <c r="AI145" s="687"/>
      <c r="AJ145" s="687"/>
      <c r="AK145" s="687"/>
      <c r="AL145" s="699" t="s">
        <v>253</v>
      </c>
      <c r="AM145" s="700"/>
      <c r="AN145" s="700"/>
      <c r="AO145" s="701"/>
      <c r="AP145" s="702"/>
      <c r="AQ145" s="702"/>
      <c r="AR145" s="702"/>
      <c r="AS145" s="702"/>
      <c r="AT145" s="702"/>
      <c r="AU145" s="702"/>
      <c r="AV145" s="702"/>
      <c r="AW145" s="702"/>
      <c r="AX145" s="702"/>
      <c r="AY145">
        <f>COUNTA($C$145)</f>
        <v>1</v>
      </c>
    </row>
    <row r="146" spans="1:51" ht="41.25" customHeight="1" x14ac:dyDescent="0.15">
      <c r="A146" s="674">
        <v>3</v>
      </c>
      <c r="B146" s="674">
        <v>1</v>
      </c>
      <c r="C146" s="675" t="s">
        <v>651</v>
      </c>
      <c r="D146" s="676"/>
      <c r="E146" s="676"/>
      <c r="F146" s="676"/>
      <c r="G146" s="676"/>
      <c r="H146" s="676"/>
      <c r="I146" s="676"/>
      <c r="J146" s="677">
        <v>9010401052465</v>
      </c>
      <c r="K146" s="678"/>
      <c r="L146" s="678"/>
      <c r="M146" s="678"/>
      <c r="N146" s="678"/>
      <c r="O146" s="678"/>
      <c r="P146" s="679" t="s">
        <v>652</v>
      </c>
      <c r="Q146" s="680"/>
      <c r="R146" s="680"/>
      <c r="S146" s="680"/>
      <c r="T146" s="680"/>
      <c r="U146" s="680"/>
      <c r="V146" s="680"/>
      <c r="W146" s="680"/>
      <c r="X146" s="680"/>
      <c r="Y146" s="681">
        <v>0.10299999999999999</v>
      </c>
      <c r="Z146" s="682"/>
      <c r="AA146" s="682"/>
      <c r="AB146" s="683"/>
      <c r="AC146" s="684" t="s">
        <v>228</v>
      </c>
      <c r="AD146" s="685"/>
      <c r="AE146" s="685"/>
      <c r="AF146" s="685"/>
      <c r="AG146" s="685"/>
      <c r="AH146" s="686" t="s">
        <v>253</v>
      </c>
      <c r="AI146" s="687"/>
      <c r="AJ146" s="687"/>
      <c r="AK146" s="687"/>
      <c r="AL146" s="699" t="s">
        <v>253</v>
      </c>
      <c r="AM146" s="700"/>
      <c r="AN146" s="700"/>
      <c r="AO146" s="701"/>
      <c r="AP146" s="702"/>
      <c r="AQ146" s="702"/>
      <c r="AR146" s="702"/>
      <c r="AS146" s="702"/>
      <c r="AT146" s="702"/>
      <c r="AU146" s="702"/>
      <c r="AV146" s="702"/>
      <c r="AW146" s="702"/>
      <c r="AX146" s="702"/>
      <c r="AY146">
        <f>COUNTA($C$146)</f>
        <v>1</v>
      </c>
    </row>
  </sheetData>
  <sheetProtection formatRows="0"/>
  <dataConsolidate link="1"/>
  <mergeCells count="591">
    <mergeCell ref="P14:V14"/>
    <mergeCell ref="W14:AC14"/>
    <mergeCell ref="AD14:AJ14"/>
    <mergeCell ref="AK14:AQ14"/>
    <mergeCell ref="AL146:AO146"/>
    <mergeCell ref="AP146:AX146"/>
    <mergeCell ref="AH145:AK145"/>
    <mergeCell ref="AL145:AO145"/>
    <mergeCell ref="AP145:AX145"/>
    <mergeCell ref="A146:B146"/>
    <mergeCell ref="C146:I146"/>
    <mergeCell ref="J146:O146"/>
    <mergeCell ref="P146:X146"/>
    <mergeCell ref="Y146:AB146"/>
    <mergeCell ref="AC146:AG146"/>
    <mergeCell ref="AH146:AK146"/>
    <mergeCell ref="A145:B145"/>
    <mergeCell ref="C145:I145"/>
    <mergeCell ref="J145:O145"/>
    <mergeCell ref="P145:X145"/>
    <mergeCell ref="Y145:AB145"/>
    <mergeCell ref="AC145:AG145"/>
    <mergeCell ref="AP143:AX143"/>
    <mergeCell ref="A144:B144"/>
    <mergeCell ref="C144:I144"/>
    <mergeCell ref="J144:O144"/>
    <mergeCell ref="P144:X144"/>
    <mergeCell ref="Y144:AB144"/>
    <mergeCell ref="AC144:AG144"/>
    <mergeCell ref="AH144:AK144"/>
    <mergeCell ref="AL144:AO144"/>
    <mergeCell ref="AP144:AX144"/>
    <mergeCell ref="A143:B143"/>
    <mergeCell ref="C143:I143"/>
    <mergeCell ref="J143:O143"/>
    <mergeCell ref="P143:X143"/>
    <mergeCell ref="Y143:AB143"/>
    <mergeCell ref="AC143:AG143"/>
    <mergeCell ref="AH143:AK143"/>
    <mergeCell ref="AL143:AO143"/>
    <mergeCell ref="AH140:AK140"/>
    <mergeCell ref="AL140:AO140"/>
    <mergeCell ref="AP140:AX140"/>
    <mergeCell ref="A140:B140"/>
    <mergeCell ref="C140:I140"/>
    <mergeCell ref="J140:O140"/>
    <mergeCell ref="P140:X140"/>
    <mergeCell ref="Y140:AB140"/>
    <mergeCell ref="AC140:AG140"/>
    <mergeCell ref="A139:B139"/>
    <mergeCell ref="C139:I139"/>
    <mergeCell ref="J139:O139"/>
    <mergeCell ref="P139:X139"/>
    <mergeCell ref="Y139:AB139"/>
    <mergeCell ref="AC139:AG139"/>
    <mergeCell ref="AH139:AK139"/>
    <mergeCell ref="AL139:AO139"/>
    <mergeCell ref="AP139:AX139"/>
    <mergeCell ref="AL136:AO136"/>
    <mergeCell ref="AP136:AX136"/>
    <mergeCell ref="AH135:AK135"/>
    <mergeCell ref="AL135:AO135"/>
    <mergeCell ref="AP135:AX135"/>
    <mergeCell ref="A136:B136"/>
    <mergeCell ref="C136:I136"/>
    <mergeCell ref="J136:O136"/>
    <mergeCell ref="P136:X136"/>
    <mergeCell ref="Y136:AB136"/>
    <mergeCell ref="AC136:AG136"/>
    <mergeCell ref="AH136:AK136"/>
    <mergeCell ref="A135:B135"/>
    <mergeCell ref="C135:I135"/>
    <mergeCell ref="J135:O135"/>
    <mergeCell ref="P135:X135"/>
    <mergeCell ref="Y135:AB135"/>
    <mergeCell ref="AC135:AG135"/>
    <mergeCell ref="AP132:AX132"/>
    <mergeCell ref="AL131:AO131"/>
    <mergeCell ref="AP131:AX131"/>
    <mergeCell ref="A132:B132"/>
    <mergeCell ref="C132:I132"/>
    <mergeCell ref="J132:O132"/>
    <mergeCell ref="P132:X132"/>
    <mergeCell ref="Y132:AB132"/>
    <mergeCell ref="AC132:AG132"/>
    <mergeCell ref="AH132:AK132"/>
    <mergeCell ref="AL132:AO132"/>
    <mergeCell ref="A131:B131"/>
    <mergeCell ref="C131:I131"/>
    <mergeCell ref="J131:O131"/>
    <mergeCell ref="P131:X131"/>
    <mergeCell ref="Y131:AB131"/>
    <mergeCell ref="AC131:AG131"/>
    <mergeCell ref="AH131:AK131"/>
    <mergeCell ref="AP127:AX127"/>
    <mergeCell ref="A128:B128"/>
    <mergeCell ref="C128:I128"/>
    <mergeCell ref="J128:O128"/>
    <mergeCell ref="P128:X128"/>
    <mergeCell ref="Y128:AB128"/>
    <mergeCell ref="AC128:AG128"/>
    <mergeCell ref="AH128:AK128"/>
    <mergeCell ref="AL128:AO128"/>
    <mergeCell ref="AP128:AX128"/>
    <mergeCell ref="A127:B127"/>
    <mergeCell ref="C127:I127"/>
    <mergeCell ref="J127:O127"/>
    <mergeCell ref="P127:X127"/>
    <mergeCell ref="Y127:AB127"/>
    <mergeCell ref="AC127:AG127"/>
    <mergeCell ref="AH127:AK127"/>
    <mergeCell ref="AL127:AO127"/>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AH114:AT114"/>
    <mergeCell ref="AU114:AX114"/>
    <mergeCell ref="AC112:AG112"/>
    <mergeCell ref="AH112:AT112"/>
    <mergeCell ref="AU112:AX112"/>
    <mergeCell ref="G113:K113"/>
    <mergeCell ref="L113:X113"/>
    <mergeCell ref="Y113:AB113"/>
    <mergeCell ref="AC113:AG113"/>
    <mergeCell ref="AH113:AT113"/>
    <mergeCell ref="AU113:AX113"/>
    <mergeCell ref="AQ91:AS91"/>
    <mergeCell ref="AT91:AU91"/>
    <mergeCell ref="AV91:AW91"/>
    <mergeCell ref="A92:F110"/>
    <mergeCell ref="A111:F122"/>
    <mergeCell ref="G111:AB111"/>
    <mergeCell ref="AC111:AX111"/>
    <mergeCell ref="G112:K112"/>
    <mergeCell ref="L112:X112"/>
    <mergeCell ref="Y112:AB112"/>
    <mergeCell ref="AC91:AD91"/>
    <mergeCell ref="AE91:AG91"/>
    <mergeCell ref="AH91:AI91"/>
    <mergeCell ref="AJ91:AL91"/>
    <mergeCell ref="AM91:AN91"/>
    <mergeCell ref="AO91:AP91"/>
    <mergeCell ref="O91:P91"/>
    <mergeCell ref="Q91:R91"/>
    <mergeCell ref="S91:U91"/>
    <mergeCell ref="V91:W91"/>
    <mergeCell ref="X91:Z91"/>
    <mergeCell ref="AA91:AB91"/>
    <mergeCell ref="G115:K115"/>
    <mergeCell ref="L115:X115"/>
    <mergeCell ref="Y115:AB115"/>
    <mergeCell ref="AC115:AG115"/>
    <mergeCell ref="AH115:AT115"/>
    <mergeCell ref="AU115:AX115"/>
    <mergeCell ref="G114:K114"/>
    <mergeCell ref="L114:X114"/>
    <mergeCell ref="Y114:AB114"/>
    <mergeCell ref="AC114:AG114"/>
    <mergeCell ref="AJ90:AK90"/>
    <mergeCell ref="AM90:AN90"/>
    <mergeCell ref="AO90:AP90"/>
    <mergeCell ref="AR90:AS90"/>
    <mergeCell ref="AU90:AV90"/>
    <mergeCell ref="A91:D91"/>
    <mergeCell ref="E91:F91"/>
    <mergeCell ref="G91:I91"/>
    <mergeCell ref="J91:K91"/>
    <mergeCell ref="L91:N91"/>
    <mergeCell ref="Q90:S90"/>
    <mergeCell ref="U90:V90"/>
    <mergeCell ref="X90:Y90"/>
    <mergeCell ref="AA90:AB90"/>
    <mergeCell ref="AC90:AE90"/>
    <mergeCell ref="AG90:AH90"/>
    <mergeCell ref="AJ89:AK89"/>
    <mergeCell ref="AM89:AN89"/>
    <mergeCell ref="AO89:AP89"/>
    <mergeCell ref="AR89:AS89"/>
    <mergeCell ref="AU89:AV89"/>
    <mergeCell ref="A90:D90"/>
    <mergeCell ref="E90:G90"/>
    <mergeCell ref="I90:J90"/>
    <mergeCell ref="L90:M90"/>
    <mergeCell ref="O90:P90"/>
    <mergeCell ref="Q89:S89"/>
    <mergeCell ref="U89:V89"/>
    <mergeCell ref="X89:Y89"/>
    <mergeCell ref="AA89:AB89"/>
    <mergeCell ref="AC89:AE89"/>
    <mergeCell ref="AG89:AH89"/>
    <mergeCell ref="A88:D88"/>
    <mergeCell ref="E88:P88"/>
    <mergeCell ref="Q88:AB88"/>
    <mergeCell ref="AC88:AN88"/>
    <mergeCell ref="AO88:AX88"/>
    <mergeCell ref="A89:D89"/>
    <mergeCell ref="E89:G89"/>
    <mergeCell ref="I89:J89"/>
    <mergeCell ref="L89:M89"/>
    <mergeCell ref="O89:P89"/>
    <mergeCell ref="A86:D86"/>
    <mergeCell ref="E86:P86"/>
    <mergeCell ref="Q86:AB86"/>
    <mergeCell ref="AC86:AN86"/>
    <mergeCell ref="AO86:AX86"/>
    <mergeCell ref="A87:D87"/>
    <mergeCell ref="E87:P87"/>
    <mergeCell ref="Q87:AB87"/>
    <mergeCell ref="AC87:AN87"/>
    <mergeCell ref="AO87:AX87"/>
    <mergeCell ref="A84:D84"/>
    <mergeCell ref="E84:P84"/>
    <mergeCell ref="Q84:AB84"/>
    <mergeCell ref="AC84:AN84"/>
    <mergeCell ref="AO84:AX84"/>
    <mergeCell ref="A85:D85"/>
    <mergeCell ref="E85:P85"/>
    <mergeCell ref="Q85:AB85"/>
    <mergeCell ref="AC85:AN85"/>
    <mergeCell ref="AO85:AX85"/>
    <mergeCell ref="A82:D82"/>
    <mergeCell ref="E82:P82"/>
    <mergeCell ref="Q82:AB82"/>
    <mergeCell ref="AC82:AN82"/>
    <mergeCell ref="AO82:AX82"/>
    <mergeCell ref="A83:D83"/>
    <mergeCell ref="E83:P83"/>
    <mergeCell ref="Q83:AB83"/>
    <mergeCell ref="AC83:AN83"/>
    <mergeCell ref="AO83:AX83"/>
    <mergeCell ref="A78:AX78"/>
    <mergeCell ref="A79:AX79"/>
    <mergeCell ref="A80:AX80"/>
    <mergeCell ref="A81:D81"/>
    <mergeCell ref="E81:P81"/>
    <mergeCell ref="Q81:AB81"/>
    <mergeCell ref="AC81:AN81"/>
    <mergeCell ref="AO81:AX81"/>
    <mergeCell ref="C74:AC74"/>
    <mergeCell ref="AD74:AF74"/>
    <mergeCell ref="AG74:AX74"/>
    <mergeCell ref="A75:B77"/>
    <mergeCell ref="C75:AC75"/>
    <mergeCell ref="AD75:AF75"/>
    <mergeCell ref="AG75:AX77"/>
    <mergeCell ref="C76:N76"/>
    <mergeCell ref="O76:AF76"/>
    <mergeCell ref="C77:D77"/>
    <mergeCell ref="A71:B74"/>
    <mergeCell ref="C71:AC71"/>
    <mergeCell ref="AD71:AF71"/>
    <mergeCell ref="AG71:AX71"/>
    <mergeCell ref="C72:AC72"/>
    <mergeCell ref="AD72:AF72"/>
    <mergeCell ref="AG72:AX72"/>
    <mergeCell ref="C73:AC73"/>
    <mergeCell ref="AD73:AF73"/>
    <mergeCell ref="AG73:AX73"/>
    <mergeCell ref="C67:AC67"/>
    <mergeCell ref="AD67:AF67"/>
    <mergeCell ref="AG67:AX67"/>
    <mergeCell ref="C68:AC68"/>
    <mergeCell ref="AD68:AF68"/>
    <mergeCell ref="AG68:AX68"/>
    <mergeCell ref="C65:AC65"/>
    <mergeCell ref="AD65:AF65"/>
    <mergeCell ref="AG65:AX65"/>
    <mergeCell ref="C66:AC66"/>
    <mergeCell ref="AD66:AF66"/>
    <mergeCell ref="AG66:AX66"/>
    <mergeCell ref="E77:G77"/>
    <mergeCell ref="H77:I77"/>
    <mergeCell ref="J77:L77"/>
    <mergeCell ref="M77:N77"/>
    <mergeCell ref="O77:AF77"/>
    <mergeCell ref="AD62:AF62"/>
    <mergeCell ref="E63:AC63"/>
    <mergeCell ref="AD63:AF63"/>
    <mergeCell ref="C64:AC64"/>
    <mergeCell ref="AD64:AF64"/>
    <mergeCell ref="AG64:AX64"/>
    <mergeCell ref="AG59:AX59"/>
    <mergeCell ref="C60:AC60"/>
    <mergeCell ref="AD60:AF60"/>
    <mergeCell ref="AG60:AX60"/>
    <mergeCell ref="A61:B70"/>
    <mergeCell ref="C61:AC61"/>
    <mergeCell ref="AD61:AF61"/>
    <mergeCell ref="AG61:AX63"/>
    <mergeCell ref="C62:D63"/>
    <mergeCell ref="E62:AC62"/>
    <mergeCell ref="A56:AX56"/>
    <mergeCell ref="C57:AC57"/>
    <mergeCell ref="AD57:AF57"/>
    <mergeCell ref="AG57:AX57"/>
    <mergeCell ref="A58:B60"/>
    <mergeCell ref="C58:AC58"/>
    <mergeCell ref="AD58:AF58"/>
    <mergeCell ref="AG58:AX58"/>
    <mergeCell ref="C59:AC59"/>
    <mergeCell ref="AD59:AF59"/>
    <mergeCell ref="C69:AC69"/>
    <mergeCell ref="AD69:AF69"/>
    <mergeCell ref="AG69:AX69"/>
    <mergeCell ref="C70:AC70"/>
    <mergeCell ref="AD70:AF70"/>
    <mergeCell ref="AG70:AX70"/>
    <mergeCell ref="C53:D55"/>
    <mergeCell ref="E53:F55"/>
    <mergeCell ref="G53:I53"/>
    <mergeCell ref="J53:T53"/>
    <mergeCell ref="U53:AX53"/>
    <mergeCell ref="G54:T54"/>
    <mergeCell ref="U54:AX54"/>
    <mergeCell ref="G55:T55"/>
    <mergeCell ref="U55:AX55"/>
    <mergeCell ref="A50:B55"/>
    <mergeCell ref="C50:D52"/>
    <mergeCell ref="E50:F50"/>
    <mergeCell ref="G50:AX50"/>
    <mergeCell ref="E51:F52"/>
    <mergeCell ref="G51:V52"/>
    <mergeCell ref="W51:AA51"/>
    <mergeCell ref="AB51:AX51"/>
    <mergeCell ref="W52:AA52"/>
    <mergeCell ref="AB52:AX52"/>
    <mergeCell ref="Y49:AA49"/>
    <mergeCell ref="AB49:AD49"/>
    <mergeCell ref="AE49:AH49"/>
    <mergeCell ref="AI49:AL49"/>
    <mergeCell ref="AM49:AP49"/>
    <mergeCell ref="AQ49:AT49"/>
    <mergeCell ref="AU49:AX49"/>
    <mergeCell ref="P45:X46"/>
    <mergeCell ref="Y45:AA46"/>
    <mergeCell ref="AB45:AD46"/>
    <mergeCell ref="AE45:AH46"/>
    <mergeCell ref="AI45:AL46"/>
    <mergeCell ref="AM45:AP46"/>
    <mergeCell ref="A38:F39"/>
    <mergeCell ref="G38:AX39"/>
    <mergeCell ref="A40:A49"/>
    <mergeCell ref="B40:F44"/>
    <mergeCell ref="G40:AA41"/>
    <mergeCell ref="AB40:AX41"/>
    <mergeCell ref="G42:AA44"/>
    <mergeCell ref="AB42:AX44"/>
    <mergeCell ref="B45:F49"/>
    <mergeCell ref="G45:O46"/>
    <mergeCell ref="AM47:AP47"/>
    <mergeCell ref="AQ47:AT47"/>
    <mergeCell ref="AU47:AX47"/>
    <mergeCell ref="Y48:AA48"/>
    <mergeCell ref="AB48:AD48"/>
    <mergeCell ref="AE48:AH48"/>
    <mergeCell ref="AI48:AL48"/>
    <mergeCell ref="AM48:AP48"/>
    <mergeCell ref="AQ48:AT48"/>
    <mergeCell ref="AU48:AX48"/>
    <mergeCell ref="G47:O49"/>
    <mergeCell ref="P47:X49"/>
    <mergeCell ref="Y47:AA47"/>
    <mergeCell ref="AB47:AD47"/>
    <mergeCell ref="AE47:AH47"/>
    <mergeCell ref="AI47:AL4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Q45:AT45"/>
    <mergeCell ref="AU45:AX45"/>
    <mergeCell ref="AQ46:AR46"/>
    <mergeCell ref="AS46:AT46"/>
    <mergeCell ref="AU46:AV46"/>
    <mergeCell ref="AW46:AX46"/>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5"/>
  <conditionalFormatting sqref="P15:AQ15 P25:V25 W24">
    <cfRule type="expression" dxfId="803" priority="929">
      <formula>IF(RIGHT(TEXT(P15,"0.#"),1)=".",FALSE,TRUE)</formula>
    </cfRule>
    <cfRule type="expression" dxfId="802" priority="930">
      <formula>IF(RIGHT(TEXT(P15,"0.#"),1)=".",TRUE,FALSE)</formula>
    </cfRule>
  </conditionalFormatting>
  <conditionalFormatting sqref="P19:AQ19">
    <cfRule type="expression" dxfId="801" priority="927">
      <formula>IF(RIGHT(TEXT(P19,"0.#"),1)=".",FALSE,TRUE)</formula>
    </cfRule>
    <cfRule type="expression" dxfId="800" priority="928">
      <formula>IF(RIGHT(TEXT(P19,"0.#"),1)=".",TRUE,FALSE)</formula>
    </cfRule>
  </conditionalFormatting>
  <conditionalFormatting sqref="Y116">
    <cfRule type="expression" dxfId="799" priority="923">
      <formula>IF(RIGHT(TEXT(Y116,"0.#"),1)=".",FALSE,TRUE)</formula>
    </cfRule>
    <cfRule type="expression" dxfId="798" priority="924">
      <formula>IF(RIGHT(TEXT(Y116,"0.#"),1)=".",TRUE,FALSE)</formula>
    </cfRule>
  </conditionalFormatting>
  <conditionalFormatting sqref="P16:AQ18">
    <cfRule type="expression" dxfId="795" priority="921">
      <formula>IF(RIGHT(TEXT(P16,"0.#"),1)=".",FALSE,TRUE)</formula>
    </cfRule>
    <cfRule type="expression" dxfId="794" priority="922">
      <formula>IF(RIGHT(TEXT(P16,"0.#"),1)=".",TRUE,FALSE)</formula>
    </cfRule>
  </conditionalFormatting>
  <conditionalFormatting sqref="AU116">
    <cfRule type="expression" dxfId="791" priority="911">
      <formula>IF(RIGHT(TEXT(AU116,"0.#"),1)=".",FALSE,TRUE)</formula>
    </cfRule>
    <cfRule type="expression" dxfId="790" priority="912">
      <formula>IF(RIGHT(TEXT(AU116,"0.#"),1)=".",TRUE,FALSE)</formula>
    </cfRule>
  </conditionalFormatting>
  <conditionalFormatting sqref="Y122">
    <cfRule type="expression" dxfId="785" priority="905">
      <formula>IF(RIGHT(TEXT(Y122,"0.#"),1)=".",FALSE,TRUE)</formula>
    </cfRule>
    <cfRule type="expression" dxfId="784" priority="906">
      <formula>IF(RIGHT(TEXT(Y122,"0.#"),1)=".",TRUE,FALSE)</formula>
    </cfRule>
  </conditionalFormatting>
  <conditionalFormatting sqref="AU122">
    <cfRule type="expression" dxfId="781" priority="899">
      <formula>IF(RIGHT(TEXT(AU122,"0.#"),1)=".",FALSE,TRUE)</formula>
    </cfRule>
    <cfRule type="expression" dxfId="780" priority="900">
      <formula>IF(RIGHT(TEXT(AU122,"0.#"),1)=".",TRUE,FALSE)</formula>
    </cfRule>
  </conditionalFormatting>
  <conditionalFormatting sqref="AE35">
    <cfRule type="expression" dxfId="659" priority="697">
      <formula>IF(RIGHT(TEXT(AE35,"0.#"),1)=".",FALSE,TRUE)</formula>
    </cfRule>
    <cfRule type="expression" dxfId="658" priority="698">
      <formula>IF(RIGHT(TEXT(AE35,"0.#"),1)=".",TRUE,FALSE)</formula>
    </cfRule>
  </conditionalFormatting>
  <conditionalFormatting sqref="AQ35">
    <cfRule type="expression" dxfId="657" priority="679">
      <formula>IF(RIGHT(TEXT(AQ35,"0.#"),1)=".",FALSE,TRUE)</formula>
    </cfRule>
    <cfRule type="expression" dxfId="656" priority="680">
      <formula>IF(RIGHT(TEXT(AQ35,"0.#"),1)=".",TRUE,FALSE)</formula>
    </cfRule>
  </conditionalFormatting>
  <conditionalFormatting sqref="AU35">
    <cfRule type="expression" dxfId="655" priority="677">
      <formula>IF(RIGHT(TEXT(AU35,"0.#"),1)=".",FALSE,TRUE)</formula>
    </cfRule>
    <cfRule type="expression" dxfId="654" priority="678">
      <formula>IF(RIGHT(TEXT(AU35,"0.#"),1)=".",TRUE,FALSE)</formula>
    </cfRule>
  </conditionalFormatting>
  <conditionalFormatting sqref="AM35">
    <cfRule type="expression" dxfId="653" priority="685">
      <formula>IF(RIGHT(TEXT(AM35,"0.#"),1)=".",FALSE,TRUE)</formula>
    </cfRule>
    <cfRule type="expression" dxfId="652" priority="686">
      <formula>IF(RIGHT(TEXT(AM35,"0.#"),1)=".",TRUE,FALSE)</formula>
    </cfRule>
  </conditionalFormatting>
  <conditionalFormatting sqref="AI35">
    <cfRule type="expression" dxfId="651" priority="687">
      <formula>IF(RIGHT(TEXT(AI35,"0.#"),1)=".",FALSE,TRUE)</formula>
    </cfRule>
    <cfRule type="expression" dxfId="650" priority="688">
      <formula>IF(RIGHT(TEXT(AI35,"0.#"),1)=".",TRUE,FALSE)</formula>
    </cfRule>
  </conditionalFormatting>
  <conditionalFormatting sqref="AE47">
    <cfRule type="expression" dxfId="133" priority="147">
      <formula>IF(RIGHT(TEXT(AE47,"0.#"),1)=".",FALSE,TRUE)</formula>
    </cfRule>
    <cfRule type="expression" dxfId="132" priority="148">
      <formula>IF(RIGHT(TEXT(AE47,"0.#"),1)=".",TRUE,FALSE)</formula>
    </cfRule>
  </conditionalFormatting>
  <conditionalFormatting sqref="AE48">
    <cfRule type="expression" dxfId="131" priority="145">
      <formula>IF(RIGHT(TEXT(AE48,"0.#"),1)=".",FALSE,TRUE)</formula>
    </cfRule>
    <cfRule type="expression" dxfId="130" priority="146">
      <formula>IF(RIGHT(TEXT(AE48,"0.#"),1)=".",TRUE,FALSE)</formula>
    </cfRule>
  </conditionalFormatting>
  <conditionalFormatting sqref="AE49">
    <cfRule type="expression" dxfId="129" priority="143">
      <formula>IF(RIGHT(TEXT(AE49,"0.#"),1)=".",FALSE,TRUE)</formula>
    </cfRule>
    <cfRule type="expression" dxfId="128" priority="144">
      <formula>IF(RIGHT(TEXT(AE49,"0.#"),1)=".",TRUE,FALSE)</formula>
    </cfRule>
  </conditionalFormatting>
  <conditionalFormatting sqref="AI49">
    <cfRule type="expression" dxfId="127" priority="141">
      <formula>IF(RIGHT(TEXT(AI49,"0.#"),1)=".",FALSE,TRUE)</formula>
    </cfRule>
    <cfRule type="expression" dxfId="126" priority="142">
      <formula>IF(RIGHT(TEXT(AI49,"0.#"),1)=".",TRUE,FALSE)</formula>
    </cfRule>
  </conditionalFormatting>
  <conditionalFormatting sqref="AI48">
    <cfRule type="expression" dxfId="125" priority="139">
      <formula>IF(RIGHT(TEXT(AI48,"0.#"),1)=".",FALSE,TRUE)</formula>
    </cfRule>
    <cfRule type="expression" dxfId="124" priority="140">
      <formula>IF(RIGHT(TEXT(AI48,"0.#"),1)=".",TRUE,FALSE)</formula>
    </cfRule>
  </conditionalFormatting>
  <conditionalFormatting sqref="AQ47:AQ49">
    <cfRule type="expression" dxfId="123" priority="129">
      <formula>IF(RIGHT(TEXT(AQ47,"0.#"),1)=".",FALSE,TRUE)</formula>
    </cfRule>
    <cfRule type="expression" dxfId="122" priority="130">
      <formula>IF(RIGHT(TEXT(AQ47,"0.#"),1)=".",TRUE,FALSE)</formula>
    </cfRule>
  </conditionalFormatting>
  <conditionalFormatting sqref="AU47:AU49">
    <cfRule type="expression" dxfId="121" priority="127">
      <formula>IF(RIGHT(TEXT(AU47,"0.#"),1)=".",FALSE,TRUE)</formula>
    </cfRule>
    <cfRule type="expression" dxfId="120" priority="128">
      <formula>IF(RIGHT(TEXT(AU47,"0.#"),1)=".",TRUE,FALSE)</formula>
    </cfRule>
  </conditionalFormatting>
  <conditionalFormatting sqref="P14:AQ14">
    <cfRule type="expression" dxfId="119" priority="123">
      <formula>IF(RIGHT(TEXT(P14,"0.#"),1)=".",FALSE,TRUE)</formula>
    </cfRule>
    <cfRule type="expression" dxfId="118" priority="124">
      <formula>IF(RIGHT(TEXT(P14,"0.#"),1)=".",TRUE,FALSE)</formula>
    </cfRule>
  </conditionalFormatting>
  <conditionalFormatting sqref="P13:AQ13">
    <cfRule type="expression" dxfId="117" priority="121">
      <formula>IF(RIGHT(TEXT(P13,"0.#"),1)=".",FALSE,TRUE)</formula>
    </cfRule>
    <cfRule type="expression" dxfId="116" priority="122">
      <formula>IF(RIGHT(TEXT(P13,"0.#"),1)=".",TRUE,FALSE)</formula>
    </cfRule>
  </conditionalFormatting>
  <conditionalFormatting sqref="P20:AJ20">
    <cfRule type="expression" dxfId="115" priority="119">
      <formula>IF(RIGHT(TEXT(P20,"0.#"),1)=".",FALSE,TRUE)</formula>
    </cfRule>
    <cfRule type="expression" dxfId="114" priority="120">
      <formula>IF(RIGHT(TEXT(P20,"0.#"),1)=".",TRUE,FALSE)</formula>
    </cfRule>
  </conditionalFormatting>
  <conditionalFormatting sqref="P24">
    <cfRule type="expression" dxfId="113" priority="117">
      <formula>IF(RIGHT(TEXT(P24,"0.#"),1)=".",FALSE,TRUE)</formula>
    </cfRule>
    <cfRule type="expression" dxfId="112" priority="118">
      <formula>IF(RIGHT(TEXT(P24,"0.#"),1)=".",TRUE,FALSE)</formula>
    </cfRule>
  </conditionalFormatting>
  <conditionalFormatting sqref="AM47">
    <cfRule type="expression" dxfId="111" priority="113">
      <formula>IF(RIGHT(TEXT(AM47,"0.#"),1)=".",FALSE,TRUE)</formula>
    </cfRule>
    <cfRule type="expression" dxfId="110" priority="114">
      <formula>IF(RIGHT(TEXT(AM47,"0.#"),1)=".",TRUE,FALSE)</formula>
    </cfRule>
  </conditionalFormatting>
  <conditionalFormatting sqref="AI47">
    <cfRule type="expression" dxfId="109" priority="115">
      <formula>IF(RIGHT(TEXT(AI47,"0.#"),1)=".",FALSE,TRUE)</formula>
    </cfRule>
    <cfRule type="expression" dxfId="108" priority="116">
      <formula>IF(RIGHT(TEXT(AI47,"0.#"),1)=".",TRUE,FALSE)</formula>
    </cfRule>
  </conditionalFormatting>
  <conditionalFormatting sqref="AM48">
    <cfRule type="expression" dxfId="107" priority="111">
      <formula>IF(RIGHT(TEXT(AM48,"0.#"),1)=".",FALSE,TRUE)</formula>
    </cfRule>
    <cfRule type="expression" dxfId="106" priority="112">
      <formula>IF(RIGHT(TEXT(AM48,"0.#"),1)=".",TRUE,FALSE)</formula>
    </cfRule>
  </conditionalFormatting>
  <conditionalFormatting sqref="AM49">
    <cfRule type="expression" dxfId="105" priority="109">
      <formula>IF(RIGHT(TEXT(AM49,"0.#"),1)=".",FALSE,TRUE)</formula>
    </cfRule>
    <cfRule type="expression" dxfId="104" priority="110">
      <formula>IF(RIGHT(TEXT(AM49,"0.#"),1)=".",TRUE,FALSE)</formula>
    </cfRule>
  </conditionalFormatting>
  <conditionalFormatting sqref="AQ28">
    <cfRule type="expression" dxfId="103" priority="107">
      <formula>IF(RIGHT(TEXT(AQ28,"0.#"),1)=".",FALSE,TRUE)</formula>
    </cfRule>
    <cfRule type="expression" dxfId="102" priority="108">
      <formula>IF(RIGHT(TEXT(AQ28,"0.#"),1)=".",TRUE,FALSE)</formula>
    </cfRule>
  </conditionalFormatting>
  <conditionalFormatting sqref="AM28">
    <cfRule type="expression" dxfId="101" priority="105">
      <formula>IF(RIGHT(TEXT(AM28,"0.#"),1)=".",FALSE,TRUE)</formula>
    </cfRule>
    <cfRule type="expression" dxfId="100" priority="106">
      <formula>IF(RIGHT(TEXT(AM28,"0.#"),1)=".",TRUE,FALSE)</formula>
    </cfRule>
  </conditionalFormatting>
  <conditionalFormatting sqref="AU28">
    <cfRule type="expression" dxfId="99" priority="103">
      <formula>IF(RIGHT(TEXT(AU28,"0.#"),1)=".",FALSE,TRUE)</formula>
    </cfRule>
    <cfRule type="expression" dxfId="98" priority="104">
      <formula>IF(RIGHT(TEXT(AU28,"0.#"),1)=".",TRUE,FALSE)</formula>
    </cfRule>
  </conditionalFormatting>
  <conditionalFormatting sqref="AE28">
    <cfRule type="expression" dxfId="97" priority="101">
      <formula>IF(RIGHT(TEXT(AE28,"0.#"),1)=".",FALSE,TRUE)</formula>
    </cfRule>
    <cfRule type="expression" dxfId="96" priority="102">
      <formula>IF(RIGHT(TEXT(AE28,"0.#"),1)=".",TRUE,FALSE)</formula>
    </cfRule>
  </conditionalFormatting>
  <conditionalFormatting sqref="AI28">
    <cfRule type="expression" dxfId="95" priority="99">
      <formula>IF(RIGHT(TEXT(AI28,"0.#"),1)=".",FALSE,TRUE)</formula>
    </cfRule>
    <cfRule type="expression" dxfId="94" priority="100">
      <formula>IF(RIGHT(TEXT(AI28,"0.#"),1)=".",TRUE,FALSE)</formula>
    </cfRule>
  </conditionalFormatting>
  <conditionalFormatting sqref="AM29">
    <cfRule type="expression" dxfId="93" priority="97">
      <formula>IF(RIGHT(TEXT(AM29,"0.#"),1)=".",FALSE,TRUE)</formula>
    </cfRule>
    <cfRule type="expression" dxfId="92" priority="98">
      <formula>IF(RIGHT(TEXT(AM29,"0.#"),1)=".",TRUE,FALSE)</formula>
    </cfRule>
  </conditionalFormatting>
  <conditionalFormatting sqref="AQ29">
    <cfRule type="expression" dxfId="91" priority="95">
      <formula>IF(RIGHT(TEXT(AQ29,"0.#"),1)=".",FALSE,TRUE)</formula>
    </cfRule>
    <cfRule type="expression" dxfId="90" priority="96">
      <formula>IF(RIGHT(TEXT(AQ29,"0.#"),1)=".",TRUE,FALSE)</formula>
    </cfRule>
  </conditionalFormatting>
  <conditionalFormatting sqref="AU29">
    <cfRule type="expression" dxfId="89" priority="93">
      <formula>IF(RIGHT(TEXT(AU29,"0.#"),1)=".",FALSE,TRUE)</formula>
    </cfRule>
    <cfRule type="expression" dxfId="88" priority="94">
      <formula>IF(RIGHT(TEXT(AU29,"0.#"),1)=".",TRUE,FALSE)</formula>
    </cfRule>
  </conditionalFormatting>
  <conditionalFormatting sqref="AE29">
    <cfRule type="expression" dxfId="87" priority="91">
      <formula>IF(RIGHT(TEXT(AE29,"0.#"),1)=".",FALSE,TRUE)</formula>
    </cfRule>
    <cfRule type="expression" dxfId="86" priority="92">
      <formula>IF(RIGHT(TEXT(AE29,"0.#"),1)=".",TRUE,FALSE)</formula>
    </cfRule>
  </conditionalFormatting>
  <conditionalFormatting sqref="AI29">
    <cfRule type="expression" dxfId="85" priority="89">
      <formula>IF(RIGHT(TEXT(AI29,"0.#"),1)=".",FALSE,TRUE)</formula>
    </cfRule>
    <cfRule type="expression" dxfId="84" priority="90">
      <formula>IF(RIGHT(TEXT(AI29,"0.#"),1)=".",TRUE,FALSE)</formula>
    </cfRule>
  </conditionalFormatting>
  <conditionalFormatting sqref="AM31">
    <cfRule type="expression" dxfId="83" priority="83">
      <formula>IF(RIGHT(TEXT(AM31,"0.#"),1)=".",FALSE,TRUE)</formula>
    </cfRule>
    <cfRule type="expression" dxfId="82" priority="84">
      <formula>IF(RIGHT(TEXT(AM31,"0.#"),1)=".",TRUE,FALSE)</formula>
    </cfRule>
  </conditionalFormatting>
  <conditionalFormatting sqref="AE32 AM32">
    <cfRule type="expression" dxfId="81" priority="81">
      <formula>IF(RIGHT(TEXT(AE32,"0.#"),1)=".",FALSE,TRUE)</formula>
    </cfRule>
    <cfRule type="expression" dxfId="80" priority="82">
      <formula>IF(RIGHT(TEXT(AE32,"0.#"),1)=".",TRUE,FALSE)</formula>
    </cfRule>
  </conditionalFormatting>
  <conditionalFormatting sqref="AI32">
    <cfRule type="expression" dxfId="79" priority="79">
      <formula>IF(RIGHT(TEXT(AI32,"0.#"),1)=".",FALSE,TRUE)</formula>
    </cfRule>
    <cfRule type="expression" dxfId="78" priority="80">
      <formula>IF(RIGHT(TEXT(AI32,"0.#"),1)=".",TRUE,FALSE)</formula>
    </cfRule>
  </conditionalFormatting>
  <conditionalFormatting sqref="AQ32">
    <cfRule type="expression" dxfId="77" priority="77">
      <formula>IF(RIGHT(TEXT(AQ32,"0.#"),1)=".",FALSE,TRUE)</formula>
    </cfRule>
    <cfRule type="expression" dxfId="76" priority="78">
      <formula>IF(RIGHT(TEXT(AQ32,"0.#"),1)=".",TRUE,FALSE)</formula>
    </cfRule>
  </conditionalFormatting>
  <conditionalFormatting sqref="AE31 AQ31">
    <cfRule type="expression" dxfId="75" priority="87">
      <formula>IF(RIGHT(TEXT(AE31,"0.#"),1)=".",FALSE,TRUE)</formula>
    </cfRule>
    <cfRule type="expression" dxfId="74" priority="88">
      <formula>IF(RIGHT(TEXT(AE31,"0.#"),1)=".",TRUE,FALSE)</formula>
    </cfRule>
  </conditionalFormatting>
  <conditionalFormatting sqref="AI31">
    <cfRule type="expression" dxfId="73" priority="85">
      <formula>IF(RIGHT(TEXT(AI31,"0.#"),1)=".",FALSE,TRUE)</formula>
    </cfRule>
    <cfRule type="expression" dxfId="72" priority="86">
      <formula>IF(RIGHT(TEXT(AI31,"0.#"),1)=".",TRUE,FALSE)</formula>
    </cfRule>
  </conditionalFormatting>
  <conditionalFormatting sqref="AE36">
    <cfRule type="expression" dxfId="71" priority="75">
      <formula>IF(RIGHT(TEXT(AE36,"0.#"),1)=".",FALSE,TRUE)</formula>
    </cfRule>
    <cfRule type="expression" dxfId="70" priority="76">
      <formula>IF(RIGHT(TEXT(AE36,"0.#"),1)=".",TRUE,FALSE)</formula>
    </cfRule>
  </conditionalFormatting>
  <conditionalFormatting sqref="AQ36">
    <cfRule type="expression" dxfId="69" priority="69">
      <formula>IF(RIGHT(TEXT(AQ36,"0.#"),1)=".",FALSE,TRUE)</formula>
    </cfRule>
    <cfRule type="expression" dxfId="68" priority="70">
      <formula>IF(RIGHT(TEXT(AQ36,"0.#"),1)=".",TRUE,FALSE)</formula>
    </cfRule>
  </conditionalFormatting>
  <conditionalFormatting sqref="AU36">
    <cfRule type="expression" dxfId="67" priority="67">
      <formula>IF(RIGHT(TEXT(AU36,"0.#"),1)=".",FALSE,TRUE)</formula>
    </cfRule>
    <cfRule type="expression" dxfId="66" priority="68">
      <formula>IF(RIGHT(TEXT(AU36,"0.#"),1)=".",TRUE,FALSE)</formula>
    </cfRule>
  </conditionalFormatting>
  <conditionalFormatting sqref="AM36">
    <cfRule type="expression" dxfId="65" priority="71">
      <formula>IF(RIGHT(TEXT(AM36,"0.#"),1)=".",FALSE,TRUE)</formula>
    </cfRule>
    <cfRule type="expression" dxfId="64" priority="72">
      <formula>IF(RIGHT(TEXT(AM36,"0.#"),1)=".",TRUE,FALSE)</formula>
    </cfRule>
  </conditionalFormatting>
  <conditionalFormatting sqref="AI36">
    <cfRule type="expression" dxfId="63" priority="73">
      <formula>IF(RIGHT(TEXT(AI36,"0.#"),1)=".",FALSE,TRUE)</formula>
    </cfRule>
    <cfRule type="expression" dxfId="62" priority="74">
      <formula>IF(RIGHT(TEXT(AI36,"0.#"),1)=".",TRUE,FALSE)</formula>
    </cfRule>
  </conditionalFormatting>
  <conditionalFormatting sqref="AE37">
    <cfRule type="expression" dxfId="61" priority="65">
      <formula>IF(RIGHT(TEXT(AE37,"0.#"),1)=".",FALSE,TRUE)</formula>
    </cfRule>
    <cfRule type="expression" dxfId="60" priority="66">
      <formula>IF(RIGHT(TEXT(AE37,"0.#"),1)=".",TRUE,FALSE)</formula>
    </cfRule>
  </conditionalFormatting>
  <conditionalFormatting sqref="AQ37">
    <cfRule type="expression" dxfId="59" priority="59">
      <formula>IF(RIGHT(TEXT(AQ37,"0.#"),1)=".",FALSE,TRUE)</formula>
    </cfRule>
    <cfRule type="expression" dxfId="58" priority="60">
      <formula>IF(RIGHT(TEXT(AQ37,"0.#"),1)=".",TRUE,FALSE)</formula>
    </cfRule>
  </conditionalFormatting>
  <conditionalFormatting sqref="AU37">
    <cfRule type="expression" dxfId="57" priority="57">
      <formula>IF(RIGHT(TEXT(AU37,"0.#"),1)=".",FALSE,TRUE)</formula>
    </cfRule>
    <cfRule type="expression" dxfId="56" priority="58">
      <formula>IF(RIGHT(TEXT(AU37,"0.#"),1)=".",TRUE,FALSE)</formula>
    </cfRule>
  </conditionalFormatting>
  <conditionalFormatting sqref="AM37">
    <cfRule type="expression" dxfId="55" priority="61">
      <formula>IF(RIGHT(TEXT(AM37,"0.#"),1)=".",FALSE,TRUE)</formula>
    </cfRule>
    <cfRule type="expression" dxfId="54" priority="62">
      <formula>IF(RIGHT(TEXT(AM37,"0.#"),1)=".",TRUE,FALSE)</formula>
    </cfRule>
  </conditionalFormatting>
  <conditionalFormatting sqref="AI37">
    <cfRule type="expression" dxfId="53" priority="63">
      <formula>IF(RIGHT(TEXT(AI37,"0.#"),1)=".",FALSE,TRUE)</formula>
    </cfRule>
    <cfRule type="expression" dxfId="52" priority="64">
      <formula>IF(RIGHT(TEXT(AI37,"0.#"),1)=".",TRUE,FALSE)</formula>
    </cfRule>
  </conditionalFormatting>
  <conditionalFormatting sqref="Y114">
    <cfRule type="expression" dxfId="51" priority="51">
      <formula>IF(RIGHT(TEXT(Y114,"0.#"),1)=".",FALSE,TRUE)</formula>
    </cfRule>
    <cfRule type="expression" dxfId="50" priority="52">
      <formula>IF(RIGHT(TEXT(Y114,"0.#"),1)=".",TRUE,FALSE)</formula>
    </cfRule>
  </conditionalFormatting>
  <conditionalFormatting sqref="Y115 Y113">
    <cfRule type="expression" dxfId="49" priority="49">
      <formula>IF(RIGHT(TEXT(Y113,"0.#"),1)=".",FALSE,TRUE)</formula>
    </cfRule>
    <cfRule type="expression" dxfId="48" priority="50">
      <formula>IF(RIGHT(TEXT(Y113,"0.#"),1)=".",TRUE,FALSE)</formula>
    </cfRule>
  </conditionalFormatting>
  <conditionalFormatting sqref="AU114">
    <cfRule type="expression" dxfId="47" priority="47">
      <formula>IF(RIGHT(TEXT(AU114,"0.#"),1)=".",FALSE,TRUE)</formula>
    </cfRule>
    <cfRule type="expression" dxfId="46" priority="48">
      <formula>IF(RIGHT(TEXT(AU114,"0.#"),1)=".",TRUE,FALSE)</formula>
    </cfRule>
  </conditionalFormatting>
  <conditionalFormatting sqref="AU115 AU113">
    <cfRule type="expression" dxfId="45" priority="45">
      <formula>IF(RIGHT(TEXT(AU113,"0.#"),1)=".",FALSE,TRUE)</formula>
    </cfRule>
    <cfRule type="expression" dxfId="44" priority="46">
      <formula>IF(RIGHT(TEXT(AU113,"0.#"),1)=".",TRUE,FALSE)</formula>
    </cfRule>
  </conditionalFormatting>
  <conditionalFormatting sqref="Y121 Y119">
    <cfRule type="expression" dxfId="43" priority="41">
      <formula>IF(RIGHT(TEXT(Y119,"0.#"),1)=".",FALSE,TRUE)</formula>
    </cfRule>
    <cfRule type="expression" dxfId="42" priority="42">
      <formula>IF(RIGHT(TEXT(Y119,"0.#"),1)=".",TRUE,FALSE)</formula>
    </cfRule>
  </conditionalFormatting>
  <conditionalFormatting sqref="Y120">
    <cfRule type="expression" dxfId="41" priority="43">
      <formula>IF(RIGHT(TEXT(Y120,"0.#"),1)=".",FALSE,TRUE)</formula>
    </cfRule>
    <cfRule type="expression" dxfId="40" priority="44">
      <formula>IF(RIGHT(TEXT(Y120,"0.#"),1)=".",TRUE,FALSE)</formula>
    </cfRule>
  </conditionalFormatting>
  <conditionalFormatting sqref="AU120">
    <cfRule type="expression" dxfId="39" priority="39">
      <formula>IF(RIGHT(TEXT(AU120,"0.#"),1)=".",FALSE,TRUE)</formula>
    </cfRule>
    <cfRule type="expression" dxfId="38" priority="40">
      <formula>IF(RIGHT(TEXT(AU120,"0.#"),1)=".",TRUE,FALSE)</formula>
    </cfRule>
  </conditionalFormatting>
  <conditionalFormatting sqref="AU121 AU119">
    <cfRule type="expression" dxfId="37" priority="37">
      <formula>IF(RIGHT(TEXT(AU119,"0.#"),1)=".",FALSE,TRUE)</formula>
    </cfRule>
    <cfRule type="expression" dxfId="36" priority="38">
      <formula>IF(RIGHT(TEXT(AU119,"0.#"),1)=".",TRUE,FALSE)</formula>
    </cfRule>
  </conditionalFormatting>
  <conditionalFormatting sqref="Y128">
    <cfRule type="expression" dxfId="35" priority="35">
      <formula>IF(RIGHT(TEXT(Y128,"0.#"),1)=".",FALSE,TRUE)</formula>
    </cfRule>
    <cfRule type="expression" dxfId="34" priority="36">
      <formula>IF(RIGHT(TEXT(Y128,"0.#"),1)=".",TRUE,FALSE)</formula>
    </cfRule>
  </conditionalFormatting>
  <conditionalFormatting sqref="AL128:AO128">
    <cfRule type="expression" dxfId="33" priority="31">
      <formula>IF(AND(AL128&gt;=0, RIGHT(TEXT(AL128,"0.#"),1)&lt;&gt;"."),TRUE,FALSE)</formula>
    </cfRule>
    <cfRule type="expression" dxfId="32" priority="32">
      <formula>IF(AND(AL128&gt;=0, RIGHT(TEXT(AL128,"0.#"),1)="."),TRUE,FALSE)</formula>
    </cfRule>
    <cfRule type="expression" dxfId="31" priority="33">
      <formula>IF(AND(AL128&lt;0, RIGHT(TEXT(AL128,"0.#"),1)&lt;&gt;"."),TRUE,FALSE)</formula>
    </cfRule>
    <cfRule type="expression" dxfId="30" priority="34">
      <formula>IF(AND(AL128&lt;0, RIGHT(TEXT(AL128,"0.#"),1)="."),TRUE,FALSE)</formula>
    </cfRule>
  </conditionalFormatting>
  <conditionalFormatting sqref="Y132">
    <cfRule type="expression" dxfId="29" priority="25">
      <formula>IF(RIGHT(TEXT(Y132,"0.#"),1)=".",FALSE,TRUE)</formula>
    </cfRule>
    <cfRule type="expression" dxfId="28" priority="26">
      <formula>IF(RIGHT(TEXT(Y132,"0.#"),1)=".",TRUE,FALSE)</formula>
    </cfRule>
  </conditionalFormatting>
  <conditionalFormatting sqref="AL132:AO132">
    <cfRule type="expression" dxfId="27" priority="27">
      <formula>IF(AND(AL132&gt;=0, RIGHT(TEXT(AL132,"0.#"),1)&lt;&gt;"."),TRUE,FALSE)</formula>
    </cfRule>
    <cfRule type="expression" dxfId="26" priority="28">
      <formula>IF(AND(AL132&gt;=0, RIGHT(TEXT(AL132,"0.#"),1)="."),TRUE,FALSE)</formula>
    </cfRule>
    <cfRule type="expression" dxfId="25" priority="29">
      <formula>IF(AND(AL132&lt;0, RIGHT(TEXT(AL132,"0.#"),1)&lt;&gt;"."),TRUE,FALSE)</formula>
    </cfRule>
    <cfRule type="expression" dxfId="24" priority="30">
      <formula>IF(AND(AL132&lt;0, RIGHT(TEXT(AL132,"0.#"),1)="."),TRUE,FALSE)</formula>
    </cfRule>
  </conditionalFormatting>
  <conditionalFormatting sqref="Y136">
    <cfRule type="expression" dxfId="23" priority="19">
      <formula>IF(RIGHT(TEXT(Y136,"0.#"),1)=".",FALSE,TRUE)</formula>
    </cfRule>
    <cfRule type="expression" dxfId="22" priority="20">
      <formula>IF(RIGHT(TEXT(Y136,"0.#"),1)=".",TRUE,FALSE)</formula>
    </cfRule>
  </conditionalFormatting>
  <conditionalFormatting sqref="AL136:AO136">
    <cfRule type="expression" dxfId="21" priority="21">
      <formula>IF(AND(AL136&gt;=0, RIGHT(TEXT(AL136,"0.#"),1)&lt;&gt;"."),TRUE,FALSE)</formula>
    </cfRule>
    <cfRule type="expression" dxfId="20" priority="22">
      <formula>IF(AND(AL136&gt;=0, RIGHT(TEXT(AL136,"0.#"),1)="."),TRUE,FALSE)</formula>
    </cfRule>
    <cfRule type="expression" dxfId="19" priority="23">
      <formula>IF(AND(AL136&lt;0, RIGHT(TEXT(AL136,"0.#"),1)&lt;&gt;"."),TRUE,FALSE)</formula>
    </cfRule>
    <cfRule type="expression" dxfId="18" priority="24">
      <formula>IF(AND(AL136&lt;0, RIGHT(TEXT(AL136,"0.#"),1)="."),TRUE,FALSE)</formula>
    </cfRule>
  </conditionalFormatting>
  <conditionalFormatting sqref="Y140">
    <cfRule type="expression" dxfId="17" priority="13">
      <formula>IF(RIGHT(TEXT(Y140,"0.#"),1)=".",FALSE,TRUE)</formula>
    </cfRule>
    <cfRule type="expression" dxfId="16" priority="14">
      <formula>IF(RIGHT(TEXT(Y140,"0.#"),1)=".",TRUE,FALSE)</formula>
    </cfRule>
  </conditionalFormatting>
  <conditionalFormatting sqref="AL140:AO140">
    <cfRule type="expression" dxfId="15" priority="15">
      <formula>IF(AND(AL140&gt;=0, RIGHT(TEXT(AL140,"0.#"),1)&lt;&gt;"."),TRUE,FALSE)</formula>
    </cfRule>
    <cfRule type="expression" dxfId="14" priority="16">
      <formula>IF(AND(AL140&gt;=0, RIGHT(TEXT(AL140,"0.#"),1)="."),TRUE,FALSE)</formula>
    </cfRule>
    <cfRule type="expression" dxfId="13" priority="17">
      <formula>IF(AND(AL140&lt;0, RIGHT(TEXT(AL140,"0.#"),1)&lt;&gt;"."),TRUE,FALSE)</formula>
    </cfRule>
    <cfRule type="expression" dxfId="12" priority="18">
      <formula>IF(AND(AL140&lt;0, RIGHT(TEXT(AL140,"0.#"),1)="."),TRUE,FALSE)</formula>
    </cfRule>
  </conditionalFormatting>
  <conditionalFormatting sqref="Y146">
    <cfRule type="expression" dxfId="11" priority="11">
      <formula>IF(RIGHT(TEXT(Y146,"0.#"),1)=".",FALSE,TRUE)</formula>
    </cfRule>
    <cfRule type="expression" dxfId="10" priority="12">
      <formula>IF(RIGHT(TEXT(Y146,"0.#"),1)=".",TRUE,FALSE)</formula>
    </cfRule>
  </conditionalFormatting>
  <conditionalFormatting sqref="Y144:Y145">
    <cfRule type="expression" dxfId="9" priority="5">
      <formula>IF(RIGHT(TEXT(Y144,"0.#"),1)=".",FALSE,TRUE)</formula>
    </cfRule>
    <cfRule type="expression" dxfId="8" priority="6">
      <formula>IF(RIGHT(TEXT(Y144,"0.#"),1)=".",TRUE,FALSE)</formula>
    </cfRule>
  </conditionalFormatting>
  <conditionalFormatting sqref="AL144:AO144">
    <cfRule type="expression" dxfId="7" priority="7">
      <formula>IF(AND(AL144&gt;=0, RIGHT(TEXT(AL144,"0.#"),1)&lt;&gt;"."),TRUE,FALSE)</formula>
    </cfRule>
    <cfRule type="expression" dxfId="6" priority="8">
      <formula>IF(AND(AL144&gt;=0, RIGHT(TEXT(AL144,"0.#"),1)="."),TRUE,FALSE)</formula>
    </cfRule>
    <cfRule type="expression" dxfId="5" priority="9">
      <formula>IF(AND(AL144&lt;0, RIGHT(TEXT(AL144,"0.#"),1)&lt;&gt;"."),TRUE,FALSE)</formula>
    </cfRule>
    <cfRule type="expression" dxfId="4" priority="10">
      <formula>IF(AND(AL144&lt;0, RIGHT(TEXT(AL144,"0.#"),1)="."),TRUE,FALSE)</formula>
    </cfRule>
  </conditionalFormatting>
  <conditionalFormatting sqref="AL145:AO146">
    <cfRule type="expression" dxfId="3" priority="1">
      <formula>IF(AND(AL145&gt;=0, RIGHT(TEXT(AL145,"0.#"),1)&lt;&gt;"."),TRUE,FALSE)</formula>
    </cfRule>
    <cfRule type="expression" dxfId="2" priority="2">
      <formula>IF(AND(AL145&gt;=0, RIGHT(TEXT(AL145,"0.#"),1)="."),TRUE,FALSE)</formula>
    </cfRule>
    <cfRule type="expression" dxfId="1" priority="3">
      <formula>IF(AND(AL145&lt;0, RIGHT(TEXT(AL145,"0.#"),1)&lt;&gt;"."),TRUE,FALSE)</formula>
    </cfRule>
    <cfRule type="expression" dxfId="0" priority="4">
      <formula>IF(AND(AL145&lt;0, RIGHT(TEXT(AL145,"0.#"),1)="."),TRUE,FALSE)</formula>
    </cfRule>
  </conditionalFormatting>
  <dataValidations count="14">
    <dataValidation type="custom" allowBlank="1" showInputMessage="1" showErrorMessage="1" errorTitle="法人番号チェック" error="法人番号は13桁の数字で入力してください。" sqref="J144:O146 J140:O140 J136:O136 J132:O132 J128:O128">
      <formula1>OR(J128="-",AND(LEN(J128)=13,IFERROR(SEARCH("-",J128),"")="",IFERROR(SEARCH(".",J128),"")="",ISNUMBER(J128)))</formula1>
    </dataValidation>
    <dataValidation type="list" allowBlank="1" showInputMessage="1" showErrorMessage="1" sqref="Q91:R91 AO91:AP91 AC91:AD91">
      <formula1>$U$43</formula1>
    </dataValidation>
    <dataValidation type="custom" imeMode="disabled" allowBlank="1" showInputMessage="1" showErrorMessage="1" sqref="AY24 AQ46:AR46 AE47:AX49 AU46:AX46 P13:AQ19 P20:AJ20 Y113:AB115 AU113:AX115 Y119:AB121 AU119:AX121 Y128:AB128 AL128:AO128 Y132:AB132 AL132:AO132 Y136:AB136 AL136:AO136 Y140:AB140 AL140:AO140 Y144:AB146 AL144:AO146 AQ34:AR34 AU34:AX34 AE35:AX37 AE28:AX29 AE31:AX31 W24 P24:V25">
      <formula1>OR(ISNUMBER(P13), P13="-")</formula1>
    </dataValidation>
    <dataValidation type="list" allowBlank="1" showInputMessage="1" showErrorMessage="1" sqref="H77:I7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28:AK128 AH132:AK132 AH136:AK136 AH140:AK140 AH144:AK146">
      <formula1>OR(AND(MOD(IF(ISNUMBER(AH128), AH128, 0.5),1)=0, 0&lt;=AH128), AH128="-")</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9:AK90 X89:Y90 AJ91 L89:L91 M89:M90 X91 AU89:AV90 J77">
      <formula1>0</formula1>
      <formula2>9999</formula2>
    </dataValidation>
    <dataValidation type="whole" allowBlank="1" showInputMessage="1" showErrorMessage="1" sqref="O89:P90 AX89:AX91 AA89:AB90 AM89:AN9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2" max="16383" man="1"/>
    <brk id="55" max="16383" man="1"/>
    <brk id="79" max="16383" man="1"/>
    <brk id="124"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S91:U91 AJ2:AM2 E77:G77 AE91:AG91 G91:I91 AQ91:AS91</xm:sqref>
        </x14:dataValidation>
        <x14:dataValidation type="list" allowBlank="1" showInputMessage="1" showErrorMessage="1">
          <x14:formula1>
            <xm:f>入力規則等!$U$49</xm:f>
          </x14:formula1>
          <xm:sqref>C77:D77</xm:sqref>
        </x14:dataValidation>
        <x14:dataValidation type="list" allowBlank="1" showInputMessage="1" showErrorMessage="1">
          <x14:formula1>
            <xm:f>入力規則等!$U$56:$U$58</xm:f>
          </x14:formula1>
          <xm:sqref>J91:K91 AT91:AU91 AH91:AI91 V91:W91</xm:sqref>
        </x14:dataValidation>
        <x14:dataValidation type="list" allowBlank="1" showInputMessage="1" showErrorMessage="1">
          <x14:formula1>
            <xm:f>入力規則等!$U$48</xm:f>
          </x14:formula1>
          <xm:sqref>E91:F91</xm:sqref>
        </x14:dataValidation>
        <x14:dataValidation type="list" allowBlank="1" showInputMessage="1" showErrorMessage="1">
          <x14:formula1>
            <xm:f>入力規則等!$W$2:$W$24</xm:f>
          </x14:formula1>
          <xm:sqref>AO89:AP90 Q89:S90 AC89:AE90 E89:G90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入力規則等!$AG$2:$AG$13</xm:f>
          </x14:formula1>
          <xm:sqref>AC128:AG128 AC132:AG132 AC136:AG136 AC140:AG140 AC144:AG146</xm:sqref>
        </x14:dataValidation>
        <x14:dataValidation type="list" allowBlank="1" showInputMessage="1" showErrorMessage="1">
          <x14:formula1>
            <xm:f>入力規則等!$U$40:$U$42</xm:f>
          </x14:formula1>
          <xm:sqref>AG89:AH89 U89:V89 I89:J89 AR89:AS89</xm:sqref>
        </x14:dataValidation>
        <x14:dataValidation type="list" allowBlank="1" showInputMessage="1" showErrorMessage="1">
          <x14:formula1>
            <xm:f>入力規則等!$U$7:$U$9</xm:f>
          </x14:formula1>
          <xm:sqref>U90:V90 I90:J90 AG90:AH90 AR90:AS90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74</v>
      </c>
      <c r="B1" s="23" t="s">
        <v>75</v>
      </c>
      <c r="F1" s="24" t="s">
        <v>4</v>
      </c>
      <c r="G1" s="24" t="s">
        <v>64</v>
      </c>
      <c r="K1" s="25" t="s">
        <v>92</v>
      </c>
      <c r="L1" s="23" t="s">
        <v>75</v>
      </c>
      <c r="O1" s="13"/>
      <c r="P1" s="24" t="s">
        <v>5</v>
      </c>
      <c r="Q1" s="24" t="s">
        <v>64</v>
      </c>
      <c r="T1" s="13"/>
      <c r="U1" s="27" t="s">
        <v>156</v>
      </c>
      <c r="W1" s="27" t="s">
        <v>155</v>
      </c>
      <c r="Y1" s="27" t="s">
        <v>72</v>
      </c>
      <c r="Z1" s="27" t="s">
        <v>386</v>
      </c>
      <c r="AA1" s="27" t="s">
        <v>73</v>
      </c>
      <c r="AB1" s="27" t="s">
        <v>387</v>
      </c>
      <c r="AC1" s="27" t="s">
        <v>30</v>
      </c>
      <c r="AD1" s="26"/>
      <c r="AE1" s="27" t="s">
        <v>42</v>
      </c>
      <c r="AF1" s="28"/>
      <c r="AG1" s="37" t="s">
        <v>170</v>
      </c>
      <c r="AI1" s="37" t="s">
        <v>173</v>
      </c>
      <c r="AK1" s="37" t="s">
        <v>177</v>
      </c>
      <c r="AM1" s="52"/>
      <c r="AN1" s="52"/>
      <c r="AP1" s="26" t="s">
        <v>214</v>
      </c>
    </row>
    <row r="2" spans="1:42" ht="13.5" customHeight="1" x14ac:dyDescent="0.15">
      <c r="A2" s="14" t="s">
        <v>76</v>
      </c>
      <c r="B2" s="15"/>
      <c r="C2" s="13" t="str">
        <f>IF(B2="","",A2)</f>
        <v/>
      </c>
      <c r="D2" s="13" t="str">
        <f>IF(C2="","",IF(D1&lt;&gt;"",CONCATENATE(D1,"、",C2),C2))</f>
        <v/>
      </c>
      <c r="F2" s="12" t="s">
        <v>63</v>
      </c>
      <c r="G2" s="17" t="s">
        <v>576</v>
      </c>
      <c r="H2" s="13" t="str">
        <f>IF(G2="","",F2)</f>
        <v>一般会計</v>
      </c>
      <c r="I2" s="13" t="str">
        <f>IF(H2="","",IF(I1&lt;&gt;"",CONCATENATE(I1,"、",H2),H2))</f>
        <v>一般会計</v>
      </c>
      <c r="K2" s="14" t="s">
        <v>93</v>
      </c>
      <c r="L2" s="15"/>
      <c r="M2" s="13" t="str">
        <f>IF(L2="","",K2)</f>
        <v/>
      </c>
      <c r="N2" s="13" t="str">
        <f>IF(M2="","",IF(N1&lt;&gt;"",CONCATENATE(N1,"、",M2),M2))</f>
        <v/>
      </c>
      <c r="O2" s="13"/>
      <c r="P2" s="12" t="s">
        <v>65</v>
      </c>
      <c r="Q2" s="17" t="s">
        <v>576</v>
      </c>
      <c r="R2" s="13" t="str">
        <f>IF(Q2="","",P2)</f>
        <v>直接実施</v>
      </c>
      <c r="S2" s="13" t="str">
        <f>IF(R2="","",IF(S1&lt;&gt;"",CONCATENATE(S1,"、",R2),R2))</f>
        <v>直接実施</v>
      </c>
      <c r="T2" s="13"/>
      <c r="U2" s="67">
        <v>21</v>
      </c>
      <c r="W2" s="30" t="s">
        <v>161</v>
      </c>
      <c r="Y2" s="30" t="s">
        <v>59</v>
      </c>
      <c r="Z2" s="30" t="s">
        <v>59</v>
      </c>
      <c r="AA2" s="60" t="s">
        <v>256</v>
      </c>
      <c r="AB2" s="60" t="s">
        <v>481</v>
      </c>
      <c r="AC2" s="61" t="s">
        <v>125</v>
      </c>
      <c r="AD2" s="26"/>
      <c r="AE2" s="32" t="s">
        <v>157</v>
      </c>
      <c r="AF2" s="28"/>
      <c r="AG2" s="38" t="s">
        <v>222</v>
      </c>
      <c r="AI2" s="37" t="s">
        <v>253</v>
      </c>
      <c r="AK2" s="37" t="s">
        <v>178</v>
      </c>
      <c r="AM2" s="52"/>
      <c r="AN2" s="52"/>
      <c r="AP2" s="38" t="s">
        <v>222</v>
      </c>
    </row>
    <row r="3" spans="1:42" ht="13.5" customHeight="1" x14ac:dyDescent="0.15">
      <c r="A3" s="14" t="s">
        <v>77</v>
      </c>
      <c r="B3" s="15"/>
      <c r="C3" s="13" t="str">
        <f t="shared" ref="C3:C11" si="0">IF(B3="","",A3)</f>
        <v/>
      </c>
      <c r="D3" s="13" t="str">
        <f>IF(C3="",D2,IF(D2&lt;&gt;"",CONCATENATE(D2,"、",C3),C3))</f>
        <v/>
      </c>
      <c r="F3" s="18" t="s">
        <v>102</v>
      </c>
      <c r="G3" s="17"/>
      <c r="H3" s="13" t="str">
        <f t="shared" ref="H3:H37" si="1">IF(G3="","",F3)</f>
        <v/>
      </c>
      <c r="I3" s="13" t="str">
        <f>IF(H3="",I2,IF(I2&lt;&gt;"",CONCATENATE(I2,"、",H3),H3))</f>
        <v>一般会計</v>
      </c>
      <c r="K3" s="14" t="s">
        <v>94</v>
      </c>
      <c r="L3" s="15"/>
      <c r="M3" s="13" t="str">
        <f t="shared" ref="M3:M11" si="2">IF(L3="","",K3)</f>
        <v/>
      </c>
      <c r="N3" s="13" t="str">
        <f>IF(M3="",N2,IF(N2&lt;&gt;"",CONCATENATE(N2,"、",M3),M3))</f>
        <v/>
      </c>
      <c r="O3" s="13"/>
      <c r="P3" s="12" t="s">
        <v>66</v>
      </c>
      <c r="Q3" s="17" t="s">
        <v>576</v>
      </c>
      <c r="R3" s="13" t="str">
        <f t="shared" ref="R3:R8" si="3">IF(Q3="","",P3)</f>
        <v>委託・請負</v>
      </c>
      <c r="S3" s="13" t="str">
        <f t="shared" ref="S3:S8" si="4">IF(R3="",S2,IF(S2&lt;&gt;"",CONCATENATE(S2,"、",R3),R3))</f>
        <v>直接実施、委託・請負</v>
      </c>
      <c r="T3" s="13"/>
      <c r="U3" s="30" t="s">
        <v>512</v>
      </c>
      <c r="W3" s="30" t="s">
        <v>136</v>
      </c>
      <c r="Y3" s="30" t="s">
        <v>60</v>
      </c>
      <c r="Z3" s="30" t="s">
        <v>388</v>
      </c>
      <c r="AA3" s="60" t="s">
        <v>354</v>
      </c>
      <c r="AB3" s="60" t="s">
        <v>482</v>
      </c>
      <c r="AC3" s="61" t="s">
        <v>126</v>
      </c>
      <c r="AD3" s="26"/>
      <c r="AE3" s="32" t="s">
        <v>158</v>
      </c>
      <c r="AF3" s="28"/>
      <c r="AG3" s="38" t="s">
        <v>223</v>
      </c>
      <c r="AI3" s="37" t="s">
        <v>172</v>
      </c>
      <c r="AK3" s="37" t="str">
        <f>CHAR(CODE(AK2)+1)</f>
        <v>B</v>
      </c>
      <c r="AM3" s="52"/>
      <c r="AN3" s="52"/>
      <c r="AP3" s="38" t="s">
        <v>223</v>
      </c>
    </row>
    <row r="4" spans="1:42" ht="13.5" customHeight="1" x14ac:dyDescent="0.15">
      <c r="A4" s="14" t="s">
        <v>78</v>
      </c>
      <c r="B4" s="15"/>
      <c r="C4" s="13" t="str">
        <f t="shared" si="0"/>
        <v/>
      </c>
      <c r="D4" s="13" t="str">
        <f>IF(C4="",D3,IF(D3&lt;&gt;"",CONCATENATE(D3,"、",C4),C4))</f>
        <v/>
      </c>
      <c r="F4" s="18" t="s">
        <v>103</v>
      </c>
      <c r="G4" s="17"/>
      <c r="H4" s="13" t="str">
        <f t="shared" si="1"/>
        <v/>
      </c>
      <c r="I4" s="13" t="str">
        <f t="shared" ref="I4:I37" si="5">IF(H4="",I3,IF(I3&lt;&gt;"",CONCATENATE(I3,"、",H4),H4))</f>
        <v>一般会計</v>
      </c>
      <c r="K4" s="14" t="s">
        <v>95</v>
      </c>
      <c r="L4" s="15"/>
      <c r="M4" s="13" t="str">
        <f t="shared" si="2"/>
        <v/>
      </c>
      <c r="N4" s="13" t="str">
        <f t="shared" ref="N4:N11" si="6">IF(M4="",N3,IF(N3&lt;&gt;"",CONCATENATE(N3,"、",M4),M4))</f>
        <v/>
      </c>
      <c r="O4" s="13"/>
      <c r="P4" s="12" t="s">
        <v>67</v>
      </c>
      <c r="Q4" s="17"/>
      <c r="R4" s="13" t="str">
        <f t="shared" si="3"/>
        <v/>
      </c>
      <c r="S4" s="13" t="str">
        <f t="shared" si="4"/>
        <v>直接実施、委託・請負</v>
      </c>
      <c r="T4" s="13"/>
      <c r="U4" s="30" t="s">
        <v>563</v>
      </c>
      <c r="W4" s="30" t="s">
        <v>137</v>
      </c>
      <c r="Y4" s="30" t="s">
        <v>261</v>
      </c>
      <c r="Z4" s="30" t="s">
        <v>389</v>
      </c>
      <c r="AA4" s="60" t="s">
        <v>355</v>
      </c>
      <c r="AB4" s="60" t="s">
        <v>483</v>
      </c>
      <c r="AC4" s="60" t="s">
        <v>127</v>
      </c>
      <c r="AD4" s="26"/>
      <c r="AE4" s="32" t="s">
        <v>159</v>
      </c>
      <c r="AF4" s="28"/>
      <c r="AG4" s="38" t="s">
        <v>224</v>
      </c>
      <c r="AI4" s="37" t="s">
        <v>174</v>
      </c>
      <c r="AK4" s="37" t="str">
        <f t="shared" ref="AK4:AK49" si="7">CHAR(CODE(AK3)+1)</f>
        <v>C</v>
      </c>
      <c r="AM4" s="52"/>
      <c r="AN4" s="52"/>
      <c r="AP4" s="38" t="s">
        <v>224</v>
      </c>
    </row>
    <row r="5" spans="1:42" ht="13.5" customHeight="1" x14ac:dyDescent="0.15">
      <c r="A5" s="14" t="s">
        <v>79</v>
      </c>
      <c r="B5" s="15"/>
      <c r="C5" s="13" t="str">
        <f t="shared" si="0"/>
        <v/>
      </c>
      <c r="D5" s="13" t="str">
        <f>IF(C5="",D4,IF(D4&lt;&gt;"",CONCATENATE(D4,"、",C5),C5))</f>
        <v/>
      </c>
      <c r="F5" s="18" t="s">
        <v>104</v>
      </c>
      <c r="G5" s="17"/>
      <c r="H5" s="13" t="str">
        <f t="shared" si="1"/>
        <v/>
      </c>
      <c r="I5" s="13" t="str">
        <f t="shared" si="5"/>
        <v>一般会計</v>
      </c>
      <c r="K5" s="14" t="s">
        <v>96</v>
      </c>
      <c r="L5" s="15"/>
      <c r="M5" s="13" t="str">
        <f t="shared" si="2"/>
        <v/>
      </c>
      <c r="N5" s="13" t="str">
        <f t="shared" si="6"/>
        <v/>
      </c>
      <c r="O5" s="13"/>
      <c r="P5" s="12" t="s">
        <v>68</v>
      </c>
      <c r="Q5" s="17"/>
      <c r="R5" s="13" t="str">
        <f t="shared" si="3"/>
        <v/>
      </c>
      <c r="S5" s="13" t="str">
        <f t="shared" si="4"/>
        <v>直接実施、委託・請負</v>
      </c>
      <c r="T5" s="13"/>
      <c r="W5" s="30" t="s">
        <v>536</v>
      </c>
      <c r="Y5" s="30" t="s">
        <v>262</v>
      </c>
      <c r="Z5" s="30" t="s">
        <v>390</v>
      </c>
      <c r="AA5" s="60" t="s">
        <v>356</v>
      </c>
      <c r="AB5" s="60" t="s">
        <v>484</v>
      </c>
      <c r="AC5" s="60" t="s">
        <v>160</v>
      </c>
      <c r="AD5" s="29"/>
      <c r="AE5" s="32" t="s">
        <v>234</v>
      </c>
      <c r="AF5" s="28"/>
      <c r="AG5" s="38" t="s">
        <v>225</v>
      </c>
      <c r="AI5" s="37" t="s">
        <v>259</v>
      </c>
      <c r="AK5" s="37" t="str">
        <f t="shared" si="7"/>
        <v>D</v>
      </c>
      <c r="AP5" s="38" t="s">
        <v>225</v>
      </c>
    </row>
    <row r="6" spans="1:42" ht="13.5" customHeight="1" x14ac:dyDescent="0.15">
      <c r="A6" s="14" t="s">
        <v>80</v>
      </c>
      <c r="B6" s="15" t="s">
        <v>576</v>
      </c>
      <c r="C6" s="13" t="str">
        <f t="shared" si="0"/>
        <v>科学技術・イノベーション</v>
      </c>
      <c r="D6" s="13" t="str">
        <f t="shared" ref="D6:D21" si="8">IF(C6="",D5,IF(D5&lt;&gt;"",CONCATENATE(D5,"、",C6),C6))</f>
        <v>科学技術・イノベーション</v>
      </c>
      <c r="F6" s="18" t="s">
        <v>105</v>
      </c>
      <c r="G6" s="17"/>
      <c r="H6" s="13" t="str">
        <f t="shared" si="1"/>
        <v/>
      </c>
      <c r="I6" s="13" t="str">
        <f t="shared" si="5"/>
        <v>一般会計</v>
      </c>
      <c r="K6" s="14" t="s">
        <v>97</v>
      </c>
      <c r="L6" s="15"/>
      <c r="M6" s="13" t="str">
        <f t="shared" si="2"/>
        <v/>
      </c>
      <c r="N6" s="13" t="str">
        <f t="shared" si="6"/>
        <v/>
      </c>
      <c r="O6" s="13"/>
      <c r="P6" s="12" t="s">
        <v>69</v>
      </c>
      <c r="Q6" s="17"/>
      <c r="R6" s="13" t="str">
        <f t="shared" si="3"/>
        <v/>
      </c>
      <c r="S6" s="13" t="str">
        <f t="shared" si="4"/>
        <v>直接実施、委託・請負</v>
      </c>
      <c r="T6" s="13"/>
      <c r="U6" s="30" t="s">
        <v>236</v>
      </c>
      <c r="W6" s="30" t="s">
        <v>538</v>
      </c>
      <c r="Y6" s="30" t="s">
        <v>263</v>
      </c>
      <c r="Z6" s="30" t="s">
        <v>391</v>
      </c>
      <c r="AA6" s="60" t="s">
        <v>357</v>
      </c>
      <c r="AB6" s="60" t="s">
        <v>485</v>
      </c>
      <c r="AC6" s="60" t="s">
        <v>128</v>
      </c>
      <c r="AD6" s="29"/>
      <c r="AE6" s="32" t="s">
        <v>232</v>
      </c>
      <c r="AF6" s="28"/>
      <c r="AG6" s="38" t="s">
        <v>226</v>
      </c>
      <c r="AI6" s="37" t="s">
        <v>260</v>
      </c>
      <c r="AK6" s="37" t="str">
        <f>CHAR(CODE(AK5)+1)</f>
        <v>E</v>
      </c>
      <c r="AP6" s="38" t="s">
        <v>226</v>
      </c>
    </row>
    <row r="7" spans="1:42" ht="13.5" customHeight="1" x14ac:dyDescent="0.15">
      <c r="A7" s="14" t="s">
        <v>81</v>
      </c>
      <c r="B7" s="15"/>
      <c r="C7" s="13" t="str">
        <f t="shared" si="0"/>
        <v/>
      </c>
      <c r="D7" s="13" t="str">
        <f t="shared" si="8"/>
        <v>科学技術・イノベーション</v>
      </c>
      <c r="F7" s="18" t="s">
        <v>185</v>
      </c>
      <c r="G7" s="17"/>
      <c r="H7" s="13" t="str">
        <f t="shared" si="1"/>
        <v/>
      </c>
      <c r="I7" s="13" t="str">
        <f t="shared" si="5"/>
        <v>一般会計</v>
      </c>
      <c r="K7" s="14" t="s">
        <v>98</v>
      </c>
      <c r="L7" s="15"/>
      <c r="M7" s="13" t="str">
        <f t="shared" si="2"/>
        <v/>
      </c>
      <c r="N7" s="13" t="str">
        <f t="shared" si="6"/>
        <v/>
      </c>
      <c r="O7" s="13"/>
      <c r="P7" s="12" t="s">
        <v>70</v>
      </c>
      <c r="Q7" s="17"/>
      <c r="R7" s="13" t="str">
        <f t="shared" si="3"/>
        <v/>
      </c>
      <c r="S7" s="13" t="str">
        <f t="shared" si="4"/>
        <v>直接実施、委託・請負</v>
      </c>
      <c r="T7" s="13"/>
      <c r="U7" s="30"/>
      <c r="W7" s="30" t="s">
        <v>138</v>
      </c>
      <c r="Y7" s="30" t="s">
        <v>264</v>
      </c>
      <c r="Z7" s="30" t="s">
        <v>392</v>
      </c>
      <c r="AA7" s="60" t="s">
        <v>358</v>
      </c>
      <c r="AB7" s="60" t="s">
        <v>486</v>
      </c>
      <c r="AC7" s="29"/>
      <c r="AD7" s="29"/>
      <c r="AE7" s="30" t="s">
        <v>128</v>
      </c>
      <c r="AF7" s="28"/>
      <c r="AG7" s="38" t="s">
        <v>227</v>
      </c>
      <c r="AH7" s="55"/>
      <c r="AI7" s="38" t="s">
        <v>249</v>
      </c>
      <c r="AK7" s="37" t="str">
        <f>CHAR(CODE(AK6)+1)</f>
        <v>F</v>
      </c>
      <c r="AP7" s="38" t="s">
        <v>227</v>
      </c>
    </row>
    <row r="8" spans="1:42" ht="13.5" customHeight="1" x14ac:dyDescent="0.15">
      <c r="A8" s="14" t="s">
        <v>82</v>
      </c>
      <c r="B8" s="15"/>
      <c r="C8" s="13" t="str">
        <f t="shared" si="0"/>
        <v/>
      </c>
      <c r="D8" s="13" t="str">
        <f t="shared" si="8"/>
        <v>科学技術・イノベーション</v>
      </c>
      <c r="F8" s="18" t="s">
        <v>106</v>
      </c>
      <c r="G8" s="17"/>
      <c r="H8" s="13" t="str">
        <f t="shared" si="1"/>
        <v/>
      </c>
      <c r="I8" s="13" t="str">
        <f t="shared" si="5"/>
        <v>一般会計</v>
      </c>
      <c r="K8" s="14" t="s">
        <v>99</v>
      </c>
      <c r="L8" s="15"/>
      <c r="M8" s="13" t="str">
        <f t="shared" si="2"/>
        <v/>
      </c>
      <c r="N8" s="13" t="str">
        <f t="shared" si="6"/>
        <v/>
      </c>
      <c r="O8" s="13"/>
      <c r="P8" s="12" t="s">
        <v>71</v>
      </c>
      <c r="Q8" s="17"/>
      <c r="R8" s="13" t="str">
        <f t="shared" si="3"/>
        <v/>
      </c>
      <c r="S8" s="13" t="str">
        <f t="shared" si="4"/>
        <v>直接実施、委託・請負</v>
      </c>
      <c r="T8" s="13"/>
      <c r="U8" s="30" t="s">
        <v>257</v>
      </c>
      <c r="W8" s="30" t="s">
        <v>139</v>
      </c>
      <c r="Y8" s="30" t="s">
        <v>265</v>
      </c>
      <c r="Z8" s="30" t="s">
        <v>393</v>
      </c>
      <c r="AA8" s="60" t="s">
        <v>359</v>
      </c>
      <c r="AB8" s="60" t="s">
        <v>487</v>
      </c>
      <c r="AC8" s="29"/>
      <c r="AD8" s="29"/>
      <c r="AE8" s="29"/>
      <c r="AF8" s="28"/>
      <c r="AG8" s="38" t="s">
        <v>228</v>
      </c>
      <c r="AI8" s="37" t="s">
        <v>250</v>
      </c>
      <c r="AK8" s="37" t="str">
        <f t="shared" si="7"/>
        <v>G</v>
      </c>
      <c r="AP8" s="38" t="s">
        <v>228</v>
      </c>
    </row>
    <row r="9" spans="1:42" ht="13.5" customHeight="1" x14ac:dyDescent="0.15">
      <c r="A9" s="14" t="s">
        <v>83</v>
      </c>
      <c r="B9" s="15"/>
      <c r="C9" s="13" t="str">
        <f t="shared" si="0"/>
        <v/>
      </c>
      <c r="D9" s="13" t="str">
        <f t="shared" si="8"/>
        <v>科学技術・イノベーション</v>
      </c>
      <c r="F9" s="18" t="s">
        <v>186</v>
      </c>
      <c r="G9" s="17"/>
      <c r="H9" s="13" t="str">
        <f t="shared" si="1"/>
        <v/>
      </c>
      <c r="I9" s="13" t="str">
        <f t="shared" si="5"/>
        <v>一般会計</v>
      </c>
      <c r="K9" s="14" t="s">
        <v>100</v>
      </c>
      <c r="L9" s="15"/>
      <c r="M9" s="13" t="str">
        <f t="shared" si="2"/>
        <v/>
      </c>
      <c r="N9" s="13" t="str">
        <f t="shared" si="6"/>
        <v/>
      </c>
      <c r="O9" s="13"/>
      <c r="P9" s="13"/>
      <c r="Q9" s="19"/>
      <c r="T9" s="13"/>
      <c r="U9" s="30" t="s">
        <v>258</v>
      </c>
      <c r="W9" s="30" t="s">
        <v>140</v>
      </c>
      <c r="Y9" s="30" t="s">
        <v>266</v>
      </c>
      <c r="Z9" s="30" t="s">
        <v>394</v>
      </c>
      <c r="AA9" s="60" t="s">
        <v>360</v>
      </c>
      <c r="AB9" s="60" t="s">
        <v>488</v>
      </c>
      <c r="AC9" s="29"/>
      <c r="AD9" s="29"/>
      <c r="AE9" s="29"/>
      <c r="AF9" s="28"/>
      <c r="AG9" s="38" t="s">
        <v>229</v>
      </c>
      <c r="AI9" s="51"/>
      <c r="AK9" s="37" t="str">
        <f t="shared" si="7"/>
        <v>H</v>
      </c>
      <c r="AP9" s="38" t="s">
        <v>229</v>
      </c>
    </row>
    <row r="10" spans="1:42" ht="13.5" customHeight="1" x14ac:dyDescent="0.15">
      <c r="A10" s="14" t="s">
        <v>204</v>
      </c>
      <c r="B10" s="15"/>
      <c r="C10" s="13" t="str">
        <f t="shared" si="0"/>
        <v/>
      </c>
      <c r="D10" s="13" t="str">
        <f t="shared" si="8"/>
        <v>科学技術・イノベーション</v>
      </c>
      <c r="F10" s="18" t="s">
        <v>107</v>
      </c>
      <c r="G10" s="17"/>
      <c r="H10" s="13" t="str">
        <f t="shared" si="1"/>
        <v/>
      </c>
      <c r="I10" s="13" t="str">
        <f t="shared" si="5"/>
        <v>一般会計</v>
      </c>
      <c r="K10" s="14" t="s">
        <v>205</v>
      </c>
      <c r="L10" s="15"/>
      <c r="M10" s="13" t="str">
        <f t="shared" si="2"/>
        <v/>
      </c>
      <c r="N10" s="13" t="str">
        <f t="shared" si="6"/>
        <v/>
      </c>
      <c r="O10" s="13"/>
      <c r="P10" s="13" t="str">
        <f>S8</f>
        <v>直接実施、委託・請負</v>
      </c>
      <c r="Q10" s="19"/>
      <c r="T10" s="13"/>
      <c r="W10" s="30" t="s">
        <v>141</v>
      </c>
      <c r="Y10" s="30" t="s">
        <v>267</v>
      </c>
      <c r="Z10" s="30" t="s">
        <v>395</v>
      </c>
      <c r="AA10" s="60" t="s">
        <v>361</v>
      </c>
      <c r="AB10" s="60" t="s">
        <v>489</v>
      </c>
      <c r="AC10" s="29"/>
      <c r="AD10" s="29"/>
      <c r="AE10" s="29"/>
      <c r="AF10" s="28"/>
      <c r="AG10" s="38" t="s">
        <v>217</v>
      </c>
      <c r="AK10" s="37" t="str">
        <f t="shared" si="7"/>
        <v>I</v>
      </c>
      <c r="AP10" s="37" t="s">
        <v>215</v>
      </c>
    </row>
    <row r="11" spans="1:42" ht="13.5" customHeight="1" x14ac:dyDescent="0.15">
      <c r="A11" s="14" t="s">
        <v>84</v>
      </c>
      <c r="B11" s="15"/>
      <c r="C11" s="13" t="str">
        <f t="shared" si="0"/>
        <v/>
      </c>
      <c r="D11" s="13" t="str">
        <f t="shared" si="8"/>
        <v>科学技術・イノベーション</v>
      </c>
      <c r="F11" s="18" t="s">
        <v>108</v>
      </c>
      <c r="G11" s="17"/>
      <c r="H11" s="13" t="str">
        <f t="shared" si="1"/>
        <v/>
      </c>
      <c r="I11" s="13" t="str">
        <f t="shared" si="5"/>
        <v>一般会計</v>
      </c>
      <c r="K11" s="14" t="s">
        <v>101</v>
      </c>
      <c r="L11" s="15" t="s">
        <v>576</v>
      </c>
      <c r="M11" s="13" t="str">
        <f t="shared" si="2"/>
        <v>その他の事項経費</v>
      </c>
      <c r="N11" s="13" t="str">
        <f t="shared" si="6"/>
        <v>その他の事項経費</v>
      </c>
      <c r="O11" s="13"/>
      <c r="P11" s="13"/>
      <c r="Q11" s="19"/>
      <c r="T11" s="13"/>
      <c r="W11" s="30" t="s">
        <v>560</v>
      </c>
      <c r="Y11" s="30" t="s">
        <v>268</v>
      </c>
      <c r="Z11" s="30" t="s">
        <v>396</v>
      </c>
      <c r="AA11" s="60" t="s">
        <v>362</v>
      </c>
      <c r="AB11" s="60" t="s">
        <v>490</v>
      </c>
      <c r="AC11" s="29"/>
      <c r="AD11" s="29"/>
      <c r="AE11" s="29"/>
      <c r="AF11" s="28"/>
      <c r="AG11" s="37" t="s">
        <v>220</v>
      </c>
      <c r="AK11" s="37" t="str">
        <f t="shared" si="7"/>
        <v>J</v>
      </c>
    </row>
    <row r="12" spans="1:42" ht="13.5" customHeight="1" x14ac:dyDescent="0.15">
      <c r="A12" s="14" t="s">
        <v>85</v>
      </c>
      <c r="B12" s="15"/>
      <c r="C12" s="13" t="str">
        <f t="shared" ref="C12:C23" si="9">IF(B12="","",A12)</f>
        <v/>
      </c>
      <c r="D12" s="13" t="str">
        <f t="shared" si="8"/>
        <v>科学技術・イノベーション</v>
      </c>
      <c r="F12" s="18" t="s">
        <v>109</v>
      </c>
      <c r="G12" s="17"/>
      <c r="H12" s="13" t="str">
        <f t="shared" si="1"/>
        <v/>
      </c>
      <c r="I12" s="13" t="str">
        <f t="shared" si="5"/>
        <v>一般会計</v>
      </c>
      <c r="K12" s="13"/>
      <c r="L12" s="13"/>
      <c r="O12" s="13"/>
      <c r="P12" s="13"/>
      <c r="Q12" s="19"/>
      <c r="T12" s="13"/>
      <c r="U12" s="27" t="s">
        <v>513</v>
      </c>
      <c r="W12" s="30" t="s">
        <v>142</v>
      </c>
      <c r="Y12" s="30" t="s">
        <v>269</v>
      </c>
      <c r="Z12" s="30" t="s">
        <v>397</v>
      </c>
      <c r="AA12" s="60" t="s">
        <v>363</v>
      </c>
      <c r="AB12" s="60" t="s">
        <v>491</v>
      </c>
      <c r="AC12" s="29"/>
      <c r="AD12" s="29"/>
      <c r="AE12" s="29"/>
      <c r="AF12" s="28"/>
      <c r="AG12" s="37" t="s">
        <v>218</v>
      </c>
      <c r="AK12" s="37" t="str">
        <f t="shared" si="7"/>
        <v>K</v>
      </c>
    </row>
    <row r="13" spans="1:42" ht="13.5" customHeight="1" x14ac:dyDescent="0.15">
      <c r="A13" s="14" t="s">
        <v>86</v>
      </c>
      <c r="B13" s="15"/>
      <c r="C13" s="13" t="str">
        <f t="shared" si="9"/>
        <v/>
      </c>
      <c r="D13" s="13" t="str">
        <f t="shared" si="8"/>
        <v>科学技術・イノベーション</v>
      </c>
      <c r="F13" s="18" t="s">
        <v>110</v>
      </c>
      <c r="G13" s="17"/>
      <c r="H13" s="13" t="str">
        <f t="shared" si="1"/>
        <v/>
      </c>
      <c r="I13" s="13" t="str">
        <f t="shared" si="5"/>
        <v>一般会計</v>
      </c>
      <c r="K13" s="13" t="str">
        <f>N11</f>
        <v>その他の事項経費</v>
      </c>
      <c r="L13" s="13"/>
      <c r="O13" s="13"/>
      <c r="P13" s="13"/>
      <c r="Q13" s="19"/>
      <c r="T13" s="13"/>
      <c r="U13" s="30" t="s">
        <v>161</v>
      </c>
      <c r="W13" s="30" t="s">
        <v>143</v>
      </c>
      <c r="Y13" s="30" t="s">
        <v>270</v>
      </c>
      <c r="Z13" s="30" t="s">
        <v>398</v>
      </c>
      <c r="AA13" s="60" t="s">
        <v>364</v>
      </c>
      <c r="AB13" s="60" t="s">
        <v>492</v>
      </c>
      <c r="AC13" s="29"/>
      <c r="AD13" s="29"/>
      <c r="AE13" s="29"/>
      <c r="AF13" s="28"/>
      <c r="AG13" s="37" t="s">
        <v>219</v>
      </c>
      <c r="AK13" s="37" t="str">
        <f t="shared" si="7"/>
        <v>L</v>
      </c>
    </row>
    <row r="14" spans="1:42" ht="13.5" customHeight="1" x14ac:dyDescent="0.15">
      <c r="A14" s="14" t="s">
        <v>87</v>
      </c>
      <c r="B14" s="15"/>
      <c r="C14" s="13" t="str">
        <f t="shared" si="9"/>
        <v/>
      </c>
      <c r="D14" s="13" t="str">
        <f t="shared" si="8"/>
        <v>科学技術・イノベーション</v>
      </c>
      <c r="F14" s="18" t="s">
        <v>111</v>
      </c>
      <c r="G14" s="17"/>
      <c r="H14" s="13" t="str">
        <f t="shared" si="1"/>
        <v/>
      </c>
      <c r="I14" s="13" t="str">
        <f t="shared" si="5"/>
        <v>一般会計</v>
      </c>
      <c r="K14" s="13"/>
      <c r="L14" s="13"/>
      <c r="O14" s="13"/>
      <c r="P14" s="13"/>
      <c r="Q14" s="19"/>
      <c r="T14" s="13"/>
      <c r="U14" s="30" t="s">
        <v>514</v>
      </c>
      <c r="W14" s="30" t="s">
        <v>144</v>
      </c>
      <c r="Y14" s="30" t="s">
        <v>271</v>
      </c>
      <c r="Z14" s="30" t="s">
        <v>399</v>
      </c>
      <c r="AA14" s="60" t="s">
        <v>365</v>
      </c>
      <c r="AB14" s="60" t="s">
        <v>493</v>
      </c>
      <c r="AC14" s="29"/>
      <c r="AD14" s="29"/>
      <c r="AE14" s="29"/>
      <c r="AF14" s="28"/>
      <c r="AG14" s="51"/>
      <c r="AK14" s="37" t="str">
        <f t="shared" si="7"/>
        <v>M</v>
      </c>
    </row>
    <row r="15" spans="1:42" ht="13.5" customHeight="1" x14ac:dyDescent="0.15">
      <c r="A15" s="14" t="s">
        <v>88</v>
      </c>
      <c r="B15" s="15"/>
      <c r="C15" s="13" t="str">
        <f t="shared" si="9"/>
        <v/>
      </c>
      <c r="D15" s="13" t="str">
        <f t="shared" si="8"/>
        <v>科学技術・イノベーション</v>
      </c>
      <c r="F15" s="18" t="s">
        <v>112</v>
      </c>
      <c r="G15" s="17"/>
      <c r="H15" s="13" t="str">
        <f t="shared" si="1"/>
        <v/>
      </c>
      <c r="I15" s="13" t="str">
        <f t="shared" si="5"/>
        <v>一般会計</v>
      </c>
      <c r="K15" s="13"/>
      <c r="L15" s="13"/>
      <c r="O15" s="13"/>
      <c r="P15" s="13"/>
      <c r="Q15" s="19"/>
      <c r="T15" s="13"/>
      <c r="U15" s="30" t="s">
        <v>515</v>
      </c>
      <c r="W15" s="30" t="s">
        <v>145</v>
      </c>
      <c r="Y15" s="30" t="s">
        <v>272</v>
      </c>
      <c r="Z15" s="30" t="s">
        <v>400</v>
      </c>
      <c r="AA15" s="60" t="s">
        <v>366</v>
      </c>
      <c r="AB15" s="60" t="s">
        <v>494</v>
      </c>
      <c r="AC15" s="29"/>
      <c r="AD15" s="29"/>
      <c r="AE15" s="29"/>
      <c r="AF15" s="28"/>
      <c r="AG15" s="52"/>
      <c r="AK15" s="37" t="str">
        <f t="shared" si="7"/>
        <v>N</v>
      </c>
    </row>
    <row r="16" spans="1:42" ht="13.5" customHeight="1" x14ac:dyDescent="0.15">
      <c r="A16" s="14" t="s">
        <v>89</v>
      </c>
      <c r="B16" s="15"/>
      <c r="C16" s="13" t="str">
        <f t="shared" si="9"/>
        <v/>
      </c>
      <c r="D16" s="13" t="str">
        <f t="shared" si="8"/>
        <v>科学技術・イノベーション</v>
      </c>
      <c r="F16" s="18" t="s">
        <v>113</v>
      </c>
      <c r="G16" s="17"/>
      <c r="H16" s="13" t="str">
        <f t="shared" si="1"/>
        <v/>
      </c>
      <c r="I16" s="13" t="str">
        <f t="shared" si="5"/>
        <v>一般会計</v>
      </c>
      <c r="K16" s="13"/>
      <c r="L16" s="13"/>
      <c r="O16" s="13"/>
      <c r="P16" s="13"/>
      <c r="Q16" s="19"/>
      <c r="T16" s="13"/>
      <c r="U16" s="30" t="s">
        <v>516</v>
      </c>
      <c r="W16" s="30" t="s">
        <v>146</v>
      </c>
      <c r="Y16" s="30" t="s">
        <v>273</v>
      </c>
      <c r="Z16" s="30" t="s">
        <v>401</v>
      </c>
      <c r="AA16" s="60" t="s">
        <v>367</v>
      </c>
      <c r="AB16" s="60" t="s">
        <v>495</v>
      </c>
      <c r="AC16" s="29"/>
      <c r="AD16" s="29"/>
      <c r="AE16" s="29"/>
      <c r="AF16" s="28"/>
      <c r="AG16" s="52"/>
      <c r="AK16" s="37" t="str">
        <f t="shared" si="7"/>
        <v>O</v>
      </c>
    </row>
    <row r="17" spans="1:37" ht="13.5" customHeight="1" x14ac:dyDescent="0.15">
      <c r="A17" s="14" t="s">
        <v>90</v>
      </c>
      <c r="B17" s="15"/>
      <c r="C17" s="13" t="str">
        <f t="shared" si="9"/>
        <v/>
      </c>
      <c r="D17" s="13" t="str">
        <f t="shared" si="8"/>
        <v>科学技術・イノベーション</v>
      </c>
      <c r="F17" s="18" t="s">
        <v>114</v>
      </c>
      <c r="G17" s="17"/>
      <c r="H17" s="13" t="str">
        <f t="shared" si="1"/>
        <v/>
      </c>
      <c r="I17" s="13" t="str">
        <f t="shared" si="5"/>
        <v>一般会計</v>
      </c>
      <c r="K17" s="13"/>
      <c r="L17" s="13"/>
      <c r="O17" s="13"/>
      <c r="P17" s="13"/>
      <c r="Q17" s="19"/>
      <c r="T17" s="13"/>
      <c r="U17" s="30" t="s">
        <v>534</v>
      </c>
      <c r="W17" s="30" t="s">
        <v>147</v>
      </c>
      <c r="Y17" s="30" t="s">
        <v>274</v>
      </c>
      <c r="Z17" s="30" t="s">
        <v>402</v>
      </c>
      <c r="AA17" s="60" t="s">
        <v>368</v>
      </c>
      <c r="AB17" s="60" t="s">
        <v>496</v>
      </c>
      <c r="AC17" s="29"/>
      <c r="AD17" s="29"/>
      <c r="AE17" s="29"/>
      <c r="AF17" s="28"/>
      <c r="AG17" s="52"/>
      <c r="AK17" s="37" t="str">
        <f t="shared" si="7"/>
        <v>P</v>
      </c>
    </row>
    <row r="18" spans="1:37" ht="13.5" customHeight="1" x14ac:dyDescent="0.15">
      <c r="A18" s="14" t="s">
        <v>91</v>
      </c>
      <c r="B18" s="15"/>
      <c r="C18" s="13" t="str">
        <f t="shared" si="9"/>
        <v/>
      </c>
      <c r="D18" s="13" t="str">
        <f t="shared" si="8"/>
        <v>科学技術・イノベーション</v>
      </c>
      <c r="F18" s="18" t="s">
        <v>115</v>
      </c>
      <c r="G18" s="17"/>
      <c r="H18" s="13" t="str">
        <f t="shared" si="1"/>
        <v/>
      </c>
      <c r="I18" s="13" t="str">
        <f t="shared" si="5"/>
        <v>一般会計</v>
      </c>
      <c r="K18" s="13"/>
      <c r="L18" s="13"/>
      <c r="O18" s="13"/>
      <c r="P18" s="13"/>
      <c r="Q18" s="19"/>
      <c r="T18" s="13"/>
      <c r="U18" s="30" t="s">
        <v>517</v>
      </c>
      <c r="W18" s="30" t="s">
        <v>148</v>
      </c>
      <c r="Y18" s="30" t="s">
        <v>275</v>
      </c>
      <c r="Z18" s="30" t="s">
        <v>403</v>
      </c>
      <c r="AA18" s="60" t="s">
        <v>369</v>
      </c>
      <c r="AB18" s="60" t="s">
        <v>497</v>
      </c>
      <c r="AC18" s="29"/>
      <c r="AD18" s="29"/>
      <c r="AE18" s="29"/>
      <c r="AF18" s="28"/>
      <c r="AK18" s="37" t="str">
        <f t="shared" si="7"/>
        <v>Q</v>
      </c>
    </row>
    <row r="19" spans="1:37" ht="13.5" customHeight="1" x14ac:dyDescent="0.15">
      <c r="A19" s="14" t="s">
        <v>196</v>
      </c>
      <c r="B19" s="15"/>
      <c r="C19" s="13" t="str">
        <f t="shared" si="9"/>
        <v/>
      </c>
      <c r="D19" s="13" t="str">
        <f t="shared" si="8"/>
        <v>科学技術・イノベーション</v>
      </c>
      <c r="F19" s="18" t="s">
        <v>116</v>
      </c>
      <c r="G19" s="17"/>
      <c r="H19" s="13" t="str">
        <f t="shared" si="1"/>
        <v/>
      </c>
      <c r="I19" s="13" t="str">
        <f t="shared" si="5"/>
        <v>一般会計</v>
      </c>
      <c r="K19" s="13"/>
      <c r="L19" s="13"/>
      <c r="O19" s="13"/>
      <c r="P19" s="13"/>
      <c r="Q19" s="19"/>
      <c r="T19" s="13"/>
      <c r="U19" s="30" t="s">
        <v>518</v>
      </c>
      <c r="W19" s="30" t="s">
        <v>149</v>
      </c>
      <c r="Y19" s="30" t="s">
        <v>276</v>
      </c>
      <c r="Z19" s="30" t="s">
        <v>404</v>
      </c>
      <c r="AA19" s="60" t="s">
        <v>370</v>
      </c>
      <c r="AB19" s="60" t="s">
        <v>498</v>
      </c>
      <c r="AC19" s="29"/>
      <c r="AD19" s="29"/>
      <c r="AE19" s="29"/>
      <c r="AF19" s="28"/>
      <c r="AK19" s="37" t="str">
        <f t="shared" si="7"/>
        <v>R</v>
      </c>
    </row>
    <row r="20" spans="1:37" ht="13.5" customHeight="1" x14ac:dyDescent="0.15">
      <c r="A20" s="14" t="s">
        <v>197</v>
      </c>
      <c r="B20" s="15"/>
      <c r="C20" s="13" t="str">
        <f t="shared" si="9"/>
        <v/>
      </c>
      <c r="D20" s="13" t="str">
        <f t="shared" si="8"/>
        <v>科学技術・イノベーション</v>
      </c>
      <c r="F20" s="18" t="s">
        <v>195</v>
      </c>
      <c r="G20" s="17"/>
      <c r="H20" s="13" t="str">
        <f t="shared" si="1"/>
        <v/>
      </c>
      <c r="I20" s="13" t="str">
        <f t="shared" si="5"/>
        <v>一般会計</v>
      </c>
      <c r="K20" s="13"/>
      <c r="L20" s="13"/>
      <c r="O20" s="13"/>
      <c r="P20" s="13"/>
      <c r="Q20" s="19"/>
      <c r="T20" s="13"/>
      <c r="U20" s="30" t="s">
        <v>519</v>
      </c>
      <c r="W20" s="30" t="s">
        <v>150</v>
      </c>
      <c r="Y20" s="30" t="s">
        <v>277</v>
      </c>
      <c r="Z20" s="30" t="s">
        <v>405</v>
      </c>
      <c r="AA20" s="60" t="s">
        <v>371</v>
      </c>
      <c r="AB20" s="60" t="s">
        <v>499</v>
      </c>
      <c r="AC20" s="29"/>
      <c r="AD20" s="29"/>
      <c r="AE20" s="29"/>
      <c r="AF20" s="28"/>
      <c r="AK20" s="37" t="str">
        <f t="shared" si="7"/>
        <v>S</v>
      </c>
    </row>
    <row r="21" spans="1:37" ht="13.5" customHeight="1" x14ac:dyDescent="0.15">
      <c r="A21" s="14" t="s">
        <v>198</v>
      </c>
      <c r="B21" s="15"/>
      <c r="C21" s="13" t="str">
        <f t="shared" si="9"/>
        <v/>
      </c>
      <c r="D21" s="13" t="str">
        <f t="shared" si="8"/>
        <v>科学技術・イノベーション</v>
      </c>
      <c r="F21" s="18" t="s">
        <v>117</v>
      </c>
      <c r="G21" s="17"/>
      <c r="H21" s="13" t="str">
        <f t="shared" si="1"/>
        <v/>
      </c>
      <c r="I21" s="13" t="str">
        <f t="shared" si="5"/>
        <v>一般会計</v>
      </c>
      <c r="K21" s="13"/>
      <c r="L21" s="13"/>
      <c r="O21" s="13"/>
      <c r="P21" s="13"/>
      <c r="Q21" s="19"/>
      <c r="T21" s="13"/>
      <c r="U21" s="30" t="s">
        <v>520</v>
      </c>
      <c r="W21" s="30" t="s">
        <v>151</v>
      </c>
      <c r="Y21" s="30" t="s">
        <v>278</v>
      </c>
      <c r="Z21" s="30" t="s">
        <v>406</v>
      </c>
      <c r="AA21" s="60" t="s">
        <v>372</v>
      </c>
      <c r="AB21" s="60" t="s">
        <v>500</v>
      </c>
      <c r="AC21" s="29"/>
      <c r="AD21" s="29"/>
      <c r="AE21" s="29"/>
      <c r="AF21" s="28"/>
      <c r="AK21" s="37" t="str">
        <f t="shared" si="7"/>
        <v>T</v>
      </c>
    </row>
    <row r="22" spans="1:37" ht="13.5" customHeight="1" x14ac:dyDescent="0.15">
      <c r="A22" s="14" t="s">
        <v>199</v>
      </c>
      <c r="B22" s="15"/>
      <c r="C22" s="13" t="str">
        <f t="shared" si="9"/>
        <v/>
      </c>
      <c r="D22" s="13" t="str">
        <f>IF(C22="",D21,IF(D21&lt;&gt;"",CONCATENATE(D21,"、",C22),C22))</f>
        <v>科学技術・イノベーション</v>
      </c>
      <c r="F22" s="18" t="s">
        <v>118</v>
      </c>
      <c r="G22" s="17"/>
      <c r="H22" s="13" t="str">
        <f t="shared" si="1"/>
        <v/>
      </c>
      <c r="I22" s="13" t="str">
        <f t="shared" si="5"/>
        <v>一般会計</v>
      </c>
      <c r="K22" s="13"/>
      <c r="L22" s="13"/>
      <c r="O22" s="13"/>
      <c r="P22" s="13"/>
      <c r="Q22" s="19"/>
      <c r="T22" s="13"/>
      <c r="U22" s="30" t="s">
        <v>562</v>
      </c>
      <c r="W22" s="30" t="s">
        <v>152</v>
      </c>
      <c r="Y22" s="30" t="s">
        <v>279</v>
      </c>
      <c r="Z22" s="30" t="s">
        <v>407</v>
      </c>
      <c r="AA22" s="60" t="s">
        <v>373</v>
      </c>
      <c r="AB22" s="60" t="s">
        <v>501</v>
      </c>
      <c r="AC22" s="29"/>
      <c r="AD22" s="29"/>
      <c r="AE22" s="29"/>
      <c r="AF22" s="28"/>
      <c r="AK22" s="37" t="str">
        <f t="shared" si="7"/>
        <v>U</v>
      </c>
    </row>
    <row r="23" spans="1:37" ht="13.5" customHeight="1" x14ac:dyDescent="0.15">
      <c r="A23" s="58" t="s">
        <v>251</v>
      </c>
      <c r="B23" s="15"/>
      <c r="C23" s="13" t="str">
        <f t="shared" si="9"/>
        <v/>
      </c>
      <c r="D23" s="13" t="str">
        <f>IF(C23="",D22,IF(D22&lt;&gt;"",CONCATENATE(D22,"、",C23),C23))</f>
        <v>科学技術・イノベーション</v>
      </c>
      <c r="F23" s="18" t="s">
        <v>119</v>
      </c>
      <c r="G23" s="17"/>
      <c r="H23" s="13" t="str">
        <f t="shared" si="1"/>
        <v/>
      </c>
      <c r="I23" s="13" t="str">
        <f t="shared" si="5"/>
        <v>一般会計</v>
      </c>
      <c r="K23" s="13"/>
      <c r="L23" s="13"/>
      <c r="O23" s="13"/>
      <c r="P23" s="13"/>
      <c r="Q23" s="19"/>
      <c r="T23" s="13"/>
      <c r="U23" s="30" t="s">
        <v>521</v>
      </c>
      <c r="W23" s="30" t="s">
        <v>153</v>
      </c>
      <c r="Y23" s="30" t="s">
        <v>280</v>
      </c>
      <c r="Z23" s="30" t="s">
        <v>408</v>
      </c>
      <c r="AA23" s="60" t="s">
        <v>374</v>
      </c>
      <c r="AB23" s="60" t="s">
        <v>502</v>
      </c>
      <c r="AC23" s="29"/>
      <c r="AD23" s="29"/>
      <c r="AE23" s="29"/>
      <c r="AF23" s="28"/>
      <c r="AK23" s="37" t="str">
        <f t="shared" si="7"/>
        <v>V</v>
      </c>
    </row>
    <row r="24" spans="1:37" ht="13.5" customHeight="1" x14ac:dyDescent="0.15">
      <c r="A24" s="69"/>
      <c r="B24" s="56"/>
      <c r="F24" s="18" t="s">
        <v>254</v>
      </c>
      <c r="G24" s="17"/>
      <c r="H24" s="13" t="str">
        <f t="shared" si="1"/>
        <v/>
      </c>
      <c r="I24" s="13" t="str">
        <f t="shared" si="5"/>
        <v>一般会計</v>
      </c>
      <c r="K24" s="13"/>
      <c r="L24" s="13"/>
      <c r="O24" s="13"/>
      <c r="P24" s="13"/>
      <c r="Q24" s="19"/>
      <c r="T24" s="13"/>
      <c r="U24" s="30" t="s">
        <v>522</v>
      </c>
      <c r="W24" s="30" t="s">
        <v>154</v>
      </c>
      <c r="Y24" s="30" t="s">
        <v>281</v>
      </c>
      <c r="Z24" s="30" t="s">
        <v>409</v>
      </c>
      <c r="AA24" s="60" t="s">
        <v>375</v>
      </c>
      <c r="AB24" s="60" t="s">
        <v>503</v>
      </c>
      <c r="AC24" s="29"/>
      <c r="AD24" s="29"/>
      <c r="AE24" s="29"/>
      <c r="AF24" s="28"/>
      <c r="AK24" s="37" t="str">
        <f>CHAR(CODE(AK23)+1)</f>
        <v>W</v>
      </c>
    </row>
    <row r="25" spans="1:37" ht="13.5" customHeight="1" x14ac:dyDescent="0.15">
      <c r="A25" s="57"/>
      <c r="B25" s="56"/>
      <c r="F25" s="18" t="s">
        <v>120</v>
      </c>
      <c r="G25" s="17"/>
      <c r="H25" s="13" t="str">
        <f t="shared" si="1"/>
        <v/>
      </c>
      <c r="I25" s="13" t="str">
        <f t="shared" si="5"/>
        <v>一般会計</v>
      </c>
      <c r="K25" s="13"/>
      <c r="L25" s="13"/>
      <c r="O25" s="13"/>
      <c r="P25" s="13"/>
      <c r="Q25" s="19"/>
      <c r="T25" s="13"/>
      <c r="U25" s="30" t="s">
        <v>523</v>
      </c>
      <c r="W25" s="50"/>
      <c r="Y25" s="30" t="s">
        <v>282</v>
      </c>
      <c r="Z25" s="30" t="s">
        <v>410</v>
      </c>
      <c r="AA25" s="60" t="s">
        <v>376</v>
      </c>
      <c r="AB25" s="60" t="s">
        <v>504</v>
      </c>
      <c r="AC25" s="29"/>
      <c r="AD25" s="29"/>
      <c r="AE25" s="29"/>
      <c r="AF25" s="28"/>
      <c r="AK25" s="37" t="str">
        <f t="shared" si="7"/>
        <v>X</v>
      </c>
    </row>
    <row r="26" spans="1:37" ht="13.5" customHeight="1" x14ac:dyDescent="0.15">
      <c r="A26" s="57"/>
      <c r="B26" s="56"/>
      <c r="F26" s="18" t="s">
        <v>121</v>
      </c>
      <c r="G26" s="17"/>
      <c r="H26" s="13" t="str">
        <f t="shared" si="1"/>
        <v/>
      </c>
      <c r="I26" s="13" t="str">
        <f t="shared" si="5"/>
        <v>一般会計</v>
      </c>
      <c r="K26" s="13"/>
      <c r="L26" s="13"/>
      <c r="O26" s="13"/>
      <c r="P26" s="13"/>
      <c r="Q26" s="19"/>
      <c r="T26" s="13"/>
      <c r="U26" s="30" t="s">
        <v>524</v>
      </c>
      <c r="Y26" s="30" t="s">
        <v>283</v>
      </c>
      <c r="Z26" s="30" t="s">
        <v>411</v>
      </c>
      <c r="AA26" s="60" t="s">
        <v>377</v>
      </c>
      <c r="AB26" s="60" t="s">
        <v>505</v>
      </c>
      <c r="AC26" s="29"/>
      <c r="AD26" s="29"/>
      <c r="AE26" s="29"/>
      <c r="AF26" s="28"/>
      <c r="AK26" s="37" t="str">
        <f t="shared" si="7"/>
        <v>Y</v>
      </c>
    </row>
    <row r="27" spans="1:37" ht="13.5" customHeight="1" x14ac:dyDescent="0.15">
      <c r="A27" s="13" t="str">
        <f>IF(D23="", "-", D23)</f>
        <v>科学技術・イノベーション</v>
      </c>
      <c r="B27" s="13"/>
      <c r="F27" s="18" t="s">
        <v>122</v>
      </c>
      <c r="G27" s="17"/>
      <c r="H27" s="13" t="str">
        <f t="shared" si="1"/>
        <v/>
      </c>
      <c r="I27" s="13" t="str">
        <f t="shared" si="5"/>
        <v>一般会計</v>
      </c>
      <c r="K27" s="13"/>
      <c r="L27" s="13"/>
      <c r="O27" s="13"/>
      <c r="P27" s="13"/>
      <c r="Q27" s="19"/>
      <c r="T27" s="13"/>
      <c r="U27" s="30" t="s">
        <v>525</v>
      </c>
      <c r="Y27" s="30" t="s">
        <v>284</v>
      </c>
      <c r="Z27" s="30" t="s">
        <v>412</v>
      </c>
      <c r="AA27" s="60" t="s">
        <v>378</v>
      </c>
      <c r="AB27" s="60" t="s">
        <v>506</v>
      </c>
      <c r="AC27" s="29"/>
      <c r="AD27" s="29"/>
      <c r="AE27" s="29"/>
      <c r="AF27" s="28"/>
      <c r="AK27" s="37" t="str">
        <f>CHAR(CODE(AK26)+1)</f>
        <v>Z</v>
      </c>
    </row>
    <row r="28" spans="1:37" ht="13.5" customHeight="1" x14ac:dyDescent="0.15">
      <c r="B28" s="13"/>
      <c r="F28" s="18" t="s">
        <v>123</v>
      </c>
      <c r="G28" s="17"/>
      <c r="H28" s="13" t="str">
        <f t="shared" si="1"/>
        <v/>
      </c>
      <c r="I28" s="13" t="str">
        <f t="shared" si="5"/>
        <v>一般会計</v>
      </c>
      <c r="K28" s="13"/>
      <c r="L28" s="13"/>
      <c r="O28" s="13"/>
      <c r="P28" s="13"/>
      <c r="Q28" s="19"/>
      <c r="T28" s="13"/>
      <c r="U28" s="30" t="s">
        <v>526</v>
      </c>
      <c r="Y28" s="30" t="s">
        <v>285</v>
      </c>
      <c r="Z28" s="30" t="s">
        <v>413</v>
      </c>
      <c r="AA28" s="60" t="s">
        <v>379</v>
      </c>
      <c r="AB28" s="60" t="s">
        <v>507</v>
      </c>
      <c r="AC28" s="29"/>
      <c r="AD28" s="29"/>
      <c r="AE28" s="29"/>
      <c r="AF28" s="28"/>
      <c r="AK28" s="37" t="s">
        <v>179</v>
      </c>
    </row>
    <row r="29" spans="1:37" ht="13.5" customHeight="1" x14ac:dyDescent="0.15">
      <c r="A29" s="13"/>
      <c r="B29" s="13"/>
      <c r="F29" s="18" t="s">
        <v>187</v>
      </c>
      <c r="G29" s="17"/>
      <c r="H29" s="13" t="str">
        <f t="shared" si="1"/>
        <v/>
      </c>
      <c r="I29" s="13" t="str">
        <f t="shared" si="5"/>
        <v>一般会計</v>
      </c>
      <c r="K29" s="13"/>
      <c r="L29" s="13"/>
      <c r="O29" s="13"/>
      <c r="P29" s="13"/>
      <c r="Q29" s="19"/>
      <c r="T29" s="13"/>
      <c r="U29" s="30" t="s">
        <v>527</v>
      </c>
      <c r="Y29" s="30" t="s">
        <v>286</v>
      </c>
      <c r="Z29" s="30" t="s">
        <v>414</v>
      </c>
      <c r="AA29" s="60" t="s">
        <v>380</v>
      </c>
      <c r="AB29" s="60" t="s">
        <v>508</v>
      </c>
      <c r="AC29" s="29"/>
      <c r="AD29" s="29"/>
      <c r="AE29" s="29"/>
      <c r="AF29" s="28"/>
      <c r="AK29" s="37" t="str">
        <f t="shared" si="7"/>
        <v>b</v>
      </c>
    </row>
    <row r="30" spans="1:37" ht="13.5" customHeight="1" x14ac:dyDescent="0.15">
      <c r="A30" s="13"/>
      <c r="B30" s="13"/>
      <c r="F30" s="18" t="s">
        <v>188</v>
      </c>
      <c r="G30" s="17"/>
      <c r="H30" s="13" t="str">
        <f t="shared" si="1"/>
        <v/>
      </c>
      <c r="I30" s="13" t="str">
        <f t="shared" si="5"/>
        <v>一般会計</v>
      </c>
      <c r="K30" s="13"/>
      <c r="L30" s="13"/>
      <c r="O30" s="13"/>
      <c r="P30" s="13"/>
      <c r="Q30" s="19"/>
      <c r="T30" s="13"/>
      <c r="U30" s="30" t="s">
        <v>528</v>
      </c>
      <c r="Y30" s="30" t="s">
        <v>287</v>
      </c>
      <c r="Z30" s="30" t="s">
        <v>415</v>
      </c>
      <c r="AA30" s="60" t="s">
        <v>381</v>
      </c>
      <c r="AB30" s="60" t="s">
        <v>509</v>
      </c>
      <c r="AC30" s="29"/>
      <c r="AD30" s="29"/>
      <c r="AE30" s="29"/>
      <c r="AF30" s="28"/>
      <c r="AK30" s="37" t="str">
        <f t="shared" si="7"/>
        <v>c</v>
      </c>
    </row>
    <row r="31" spans="1:37" ht="13.5" customHeight="1" x14ac:dyDescent="0.15">
      <c r="A31" s="13"/>
      <c r="B31" s="13"/>
      <c r="F31" s="18" t="s">
        <v>189</v>
      </c>
      <c r="G31" s="17"/>
      <c r="H31" s="13" t="str">
        <f t="shared" si="1"/>
        <v/>
      </c>
      <c r="I31" s="13" t="str">
        <f t="shared" si="5"/>
        <v>一般会計</v>
      </c>
      <c r="K31" s="13"/>
      <c r="L31" s="13"/>
      <c r="O31" s="13"/>
      <c r="P31" s="13"/>
      <c r="Q31" s="19"/>
      <c r="T31" s="13"/>
      <c r="U31" s="30" t="s">
        <v>529</v>
      </c>
      <c r="Y31" s="30" t="s">
        <v>288</v>
      </c>
      <c r="Z31" s="30" t="s">
        <v>416</v>
      </c>
      <c r="AA31" s="60" t="s">
        <v>382</v>
      </c>
      <c r="AB31" s="60" t="s">
        <v>510</v>
      </c>
      <c r="AC31" s="29"/>
      <c r="AD31" s="29"/>
      <c r="AE31" s="29"/>
      <c r="AF31" s="28"/>
      <c r="AK31" s="37" t="str">
        <f t="shared" si="7"/>
        <v>d</v>
      </c>
    </row>
    <row r="32" spans="1:37" ht="13.5" customHeight="1" x14ac:dyDescent="0.15">
      <c r="A32" s="13"/>
      <c r="B32" s="13"/>
      <c r="F32" s="18" t="s">
        <v>190</v>
      </c>
      <c r="G32" s="17"/>
      <c r="H32" s="13" t="str">
        <f t="shared" si="1"/>
        <v/>
      </c>
      <c r="I32" s="13" t="str">
        <f t="shared" si="5"/>
        <v>一般会計</v>
      </c>
      <c r="K32" s="13"/>
      <c r="L32" s="13"/>
      <c r="O32" s="13"/>
      <c r="P32" s="13"/>
      <c r="Q32" s="19"/>
      <c r="T32" s="13"/>
      <c r="U32" s="30" t="s">
        <v>530</v>
      </c>
      <c r="Y32" s="30" t="s">
        <v>289</v>
      </c>
      <c r="Z32" s="30" t="s">
        <v>417</v>
      </c>
      <c r="AA32" s="60" t="s">
        <v>61</v>
      </c>
      <c r="AB32" s="60" t="s">
        <v>61</v>
      </c>
      <c r="AC32" s="29"/>
      <c r="AD32" s="29"/>
      <c r="AE32" s="29"/>
      <c r="AF32" s="28"/>
      <c r="AK32" s="37" t="str">
        <f t="shared" si="7"/>
        <v>e</v>
      </c>
    </row>
    <row r="33" spans="1:37" ht="13.5" customHeight="1" x14ac:dyDescent="0.15">
      <c r="A33" s="13"/>
      <c r="B33" s="13"/>
      <c r="F33" s="18" t="s">
        <v>191</v>
      </c>
      <c r="G33" s="17"/>
      <c r="H33" s="13" t="str">
        <f t="shared" si="1"/>
        <v/>
      </c>
      <c r="I33" s="13" t="str">
        <f t="shared" si="5"/>
        <v>一般会計</v>
      </c>
      <c r="K33" s="13"/>
      <c r="L33" s="13"/>
      <c r="O33" s="13"/>
      <c r="P33" s="13"/>
      <c r="Q33" s="19"/>
      <c r="T33" s="13"/>
      <c r="U33" s="30" t="s">
        <v>531</v>
      </c>
      <c r="Y33" s="30" t="s">
        <v>290</v>
      </c>
      <c r="Z33" s="30" t="s">
        <v>418</v>
      </c>
      <c r="AA33" s="50"/>
      <c r="AB33" s="29"/>
      <c r="AC33" s="29"/>
      <c r="AD33" s="29"/>
      <c r="AE33" s="29"/>
      <c r="AF33" s="28"/>
      <c r="AK33" s="37" t="str">
        <f t="shared" si="7"/>
        <v>f</v>
      </c>
    </row>
    <row r="34" spans="1:37" ht="13.5" customHeight="1" x14ac:dyDescent="0.15">
      <c r="A34" s="13"/>
      <c r="B34" s="13"/>
      <c r="F34" s="18" t="s">
        <v>192</v>
      </c>
      <c r="G34" s="17"/>
      <c r="H34" s="13" t="str">
        <f t="shared" si="1"/>
        <v/>
      </c>
      <c r="I34" s="13" t="str">
        <f t="shared" si="5"/>
        <v>一般会計</v>
      </c>
      <c r="K34" s="13"/>
      <c r="L34" s="13"/>
      <c r="O34" s="13"/>
      <c r="P34" s="13"/>
      <c r="Q34" s="19"/>
      <c r="T34" s="13"/>
      <c r="U34" s="30" t="s">
        <v>532</v>
      </c>
      <c r="Y34" s="30" t="s">
        <v>291</v>
      </c>
      <c r="Z34" s="30" t="s">
        <v>419</v>
      </c>
      <c r="AB34" s="29"/>
      <c r="AC34" s="29"/>
      <c r="AD34" s="29"/>
      <c r="AE34" s="29"/>
      <c r="AF34" s="28"/>
      <c r="AK34" s="37" t="str">
        <f t="shared" si="7"/>
        <v>g</v>
      </c>
    </row>
    <row r="35" spans="1:37" ht="13.5" customHeight="1" x14ac:dyDescent="0.15">
      <c r="A35" s="13"/>
      <c r="B35" s="13"/>
      <c r="F35" s="18" t="s">
        <v>193</v>
      </c>
      <c r="G35" s="17"/>
      <c r="H35" s="13" t="str">
        <f t="shared" si="1"/>
        <v/>
      </c>
      <c r="I35" s="13" t="str">
        <f t="shared" si="5"/>
        <v>一般会計</v>
      </c>
      <c r="K35" s="13"/>
      <c r="L35" s="13"/>
      <c r="O35" s="13"/>
      <c r="P35" s="13"/>
      <c r="Q35" s="19"/>
      <c r="T35" s="13"/>
      <c r="U35" s="30" t="s">
        <v>533</v>
      </c>
      <c r="Y35" s="30" t="s">
        <v>292</v>
      </c>
      <c r="Z35" s="30" t="s">
        <v>420</v>
      </c>
      <c r="AC35" s="29"/>
      <c r="AF35" s="28"/>
      <c r="AK35" s="37" t="str">
        <f t="shared" si="7"/>
        <v>h</v>
      </c>
    </row>
    <row r="36" spans="1:37" ht="13.5" customHeight="1" x14ac:dyDescent="0.15">
      <c r="A36" s="13"/>
      <c r="B36" s="13"/>
      <c r="F36" s="18" t="s">
        <v>194</v>
      </c>
      <c r="G36" s="17"/>
      <c r="H36" s="13" t="str">
        <f t="shared" si="1"/>
        <v/>
      </c>
      <c r="I36" s="13" t="str">
        <f t="shared" si="5"/>
        <v>一般会計</v>
      </c>
      <c r="K36" s="13"/>
      <c r="L36" s="13"/>
      <c r="O36" s="13"/>
      <c r="P36" s="13"/>
      <c r="Q36" s="19"/>
      <c r="T36" s="13"/>
      <c r="Y36" s="30" t="s">
        <v>293</v>
      </c>
      <c r="Z36" s="30" t="s">
        <v>421</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294</v>
      </c>
      <c r="Z37" s="30" t="s">
        <v>422</v>
      </c>
      <c r="AF37" s="28"/>
      <c r="AK37" s="37" t="str">
        <f t="shared" si="7"/>
        <v>j</v>
      </c>
    </row>
    <row r="38" spans="1:37" x14ac:dyDescent="0.15">
      <c r="A38" s="13"/>
      <c r="B38" s="13"/>
      <c r="F38" s="13"/>
      <c r="G38" s="19"/>
      <c r="K38" s="13"/>
      <c r="L38" s="13"/>
      <c r="O38" s="13"/>
      <c r="P38" s="13"/>
      <c r="Q38" s="19"/>
      <c r="T38" s="13"/>
      <c r="Y38" s="30" t="s">
        <v>295</v>
      </c>
      <c r="Z38" s="30" t="s">
        <v>423</v>
      </c>
      <c r="AF38" s="28"/>
      <c r="AK38" s="37" t="str">
        <f t="shared" si="7"/>
        <v>k</v>
      </c>
    </row>
    <row r="39" spans="1:37" x14ac:dyDescent="0.15">
      <c r="A39" s="13"/>
      <c r="B39" s="13"/>
      <c r="F39" s="13" t="str">
        <f>I37</f>
        <v>一般会計</v>
      </c>
      <c r="G39" s="19"/>
      <c r="K39" s="13"/>
      <c r="L39" s="13"/>
      <c r="O39" s="13"/>
      <c r="P39" s="13"/>
      <c r="Q39" s="19"/>
      <c r="T39" s="13"/>
      <c r="U39" s="30" t="s">
        <v>535</v>
      </c>
      <c r="Y39" s="30" t="s">
        <v>296</v>
      </c>
      <c r="Z39" s="30" t="s">
        <v>424</v>
      </c>
      <c r="AF39" s="28"/>
      <c r="AK39" s="37" t="str">
        <f t="shared" si="7"/>
        <v>l</v>
      </c>
    </row>
    <row r="40" spans="1:37" x14ac:dyDescent="0.15">
      <c r="A40" s="13"/>
      <c r="B40" s="13"/>
      <c r="F40" s="13"/>
      <c r="G40" s="19"/>
      <c r="K40" s="13"/>
      <c r="L40" s="13"/>
      <c r="O40" s="13"/>
      <c r="P40" s="13"/>
      <c r="Q40" s="19"/>
      <c r="T40" s="13"/>
      <c r="U40" s="30"/>
      <c r="Y40" s="30" t="s">
        <v>297</v>
      </c>
      <c r="Z40" s="30" t="s">
        <v>425</v>
      </c>
      <c r="AF40" s="28"/>
      <c r="AK40" s="37" t="str">
        <f t="shared" si="7"/>
        <v>m</v>
      </c>
    </row>
    <row r="41" spans="1:37" x14ac:dyDescent="0.15">
      <c r="A41" s="13"/>
      <c r="B41" s="13"/>
      <c r="F41" s="13"/>
      <c r="G41" s="19"/>
      <c r="K41" s="13"/>
      <c r="L41" s="13"/>
      <c r="O41" s="13"/>
      <c r="P41" s="13"/>
      <c r="Q41" s="19"/>
      <c r="T41" s="13"/>
      <c r="U41" s="30" t="s">
        <v>237</v>
      </c>
      <c r="Y41" s="30" t="s">
        <v>298</v>
      </c>
      <c r="Z41" s="30" t="s">
        <v>426</v>
      </c>
      <c r="AF41" s="28"/>
      <c r="AK41" s="37" t="str">
        <f t="shared" si="7"/>
        <v>n</v>
      </c>
    </row>
    <row r="42" spans="1:37" x14ac:dyDescent="0.15">
      <c r="A42" s="13"/>
      <c r="B42" s="13"/>
      <c r="F42" s="13"/>
      <c r="G42" s="19"/>
      <c r="K42" s="13"/>
      <c r="L42" s="13"/>
      <c r="O42" s="13"/>
      <c r="P42" s="13"/>
      <c r="Q42" s="19"/>
      <c r="T42" s="13"/>
      <c r="U42" s="30" t="s">
        <v>247</v>
      </c>
      <c r="Y42" s="30" t="s">
        <v>299</v>
      </c>
      <c r="Z42" s="30" t="s">
        <v>427</v>
      </c>
      <c r="AF42" s="28"/>
      <c r="AK42" s="37" t="str">
        <f t="shared" si="7"/>
        <v>o</v>
      </c>
    </row>
    <row r="43" spans="1:37" x14ac:dyDescent="0.15">
      <c r="A43" s="13"/>
      <c r="B43" s="13"/>
      <c r="F43" s="13"/>
      <c r="G43" s="19"/>
      <c r="K43" s="13"/>
      <c r="L43" s="13"/>
      <c r="O43" s="13"/>
      <c r="P43" s="13"/>
      <c r="Q43" s="19"/>
      <c r="T43" s="13"/>
      <c r="Y43" s="30" t="s">
        <v>300</v>
      </c>
      <c r="Z43" s="30" t="s">
        <v>428</v>
      </c>
      <c r="AF43" s="28"/>
      <c r="AK43" s="37" t="str">
        <f t="shared" si="7"/>
        <v>p</v>
      </c>
    </row>
    <row r="44" spans="1:37" x14ac:dyDescent="0.15">
      <c r="A44" s="13"/>
      <c r="B44" s="13"/>
      <c r="F44" s="13"/>
      <c r="G44" s="19"/>
      <c r="K44" s="13"/>
      <c r="L44" s="13"/>
      <c r="O44" s="13"/>
      <c r="P44" s="13"/>
      <c r="Q44" s="19"/>
      <c r="T44" s="13"/>
      <c r="Y44" s="30" t="s">
        <v>301</v>
      </c>
      <c r="Z44" s="30" t="s">
        <v>429</v>
      </c>
      <c r="AF44" s="28"/>
      <c r="AK44" s="37" t="str">
        <f t="shared" si="7"/>
        <v>q</v>
      </c>
    </row>
    <row r="45" spans="1:37" x14ac:dyDescent="0.15">
      <c r="A45" s="13"/>
      <c r="B45" s="13"/>
      <c r="F45" s="13"/>
      <c r="G45" s="19"/>
      <c r="K45" s="13"/>
      <c r="L45" s="13"/>
      <c r="O45" s="13"/>
      <c r="P45" s="13"/>
      <c r="Q45" s="19"/>
      <c r="T45" s="13"/>
      <c r="U45" s="27" t="s">
        <v>156</v>
      </c>
      <c r="Y45" s="30" t="s">
        <v>302</v>
      </c>
      <c r="Z45" s="30" t="s">
        <v>430</v>
      </c>
      <c r="AF45" s="28"/>
      <c r="AK45" s="37" t="str">
        <f t="shared" si="7"/>
        <v>r</v>
      </c>
    </row>
    <row r="46" spans="1:37" x14ac:dyDescent="0.15">
      <c r="A46" s="13"/>
      <c r="B46" s="13"/>
      <c r="F46" s="13"/>
      <c r="G46" s="19"/>
      <c r="K46" s="13"/>
      <c r="L46" s="13"/>
      <c r="O46" s="13"/>
      <c r="P46" s="13"/>
      <c r="Q46" s="19"/>
      <c r="T46" s="13"/>
      <c r="U46" s="67" t="s">
        <v>561</v>
      </c>
      <c r="Y46" s="30" t="s">
        <v>303</v>
      </c>
      <c r="Z46" s="30" t="s">
        <v>431</v>
      </c>
      <c r="AF46" s="28"/>
      <c r="AK46" s="37" t="str">
        <f t="shared" si="7"/>
        <v>s</v>
      </c>
    </row>
    <row r="47" spans="1:37" x14ac:dyDescent="0.15">
      <c r="A47" s="13"/>
      <c r="B47" s="13"/>
      <c r="F47" s="13"/>
      <c r="G47" s="19"/>
      <c r="K47" s="13"/>
      <c r="L47" s="13"/>
      <c r="O47" s="13"/>
      <c r="P47" s="13"/>
      <c r="Q47" s="19"/>
      <c r="T47" s="13"/>
      <c r="Y47" s="30" t="s">
        <v>304</v>
      </c>
      <c r="Z47" s="30" t="s">
        <v>432</v>
      </c>
      <c r="AF47" s="28"/>
      <c r="AK47" s="37" t="str">
        <f t="shared" si="7"/>
        <v>t</v>
      </c>
    </row>
    <row r="48" spans="1:37" x14ac:dyDescent="0.15">
      <c r="A48" s="13"/>
      <c r="B48" s="13"/>
      <c r="F48" s="13"/>
      <c r="G48" s="19"/>
      <c r="K48" s="13"/>
      <c r="L48" s="13"/>
      <c r="O48" s="13"/>
      <c r="P48" s="13"/>
      <c r="Q48" s="19"/>
      <c r="T48" s="13"/>
      <c r="U48" s="67">
        <v>2021</v>
      </c>
      <c r="Y48" s="30" t="s">
        <v>305</v>
      </c>
      <c r="Z48" s="30" t="s">
        <v>433</v>
      </c>
      <c r="AF48" s="28"/>
      <c r="AK48" s="37" t="str">
        <f t="shared" si="7"/>
        <v>u</v>
      </c>
    </row>
    <row r="49" spans="1:37" x14ac:dyDescent="0.15">
      <c r="A49" s="13"/>
      <c r="B49" s="13"/>
      <c r="F49" s="13"/>
      <c r="G49" s="19"/>
      <c r="K49" s="13"/>
      <c r="L49" s="13"/>
      <c r="O49" s="13"/>
      <c r="P49" s="13"/>
      <c r="Q49" s="19"/>
      <c r="T49" s="13"/>
      <c r="U49" s="67">
        <v>2022</v>
      </c>
      <c r="Y49" s="30" t="s">
        <v>306</v>
      </c>
      <c r="Z49" s="30" t="s">
        <v>434</v>
      </c>
      <c r="AF49" s="28"/>
      <c r="AK49" s="37" t="str">
        <f t="shared" si="7"/>
        <v>v</v>
      </c>
    </row>
    <row r="50" spans="1:37" x14ac:dyDescent="0.15">
      <c r="A50" s="13"/>
      <c r="B50" s="13"/>
      <c r="F50" s="13"/>
      <c r="G50" s="19"/>
      <c r="K50" s="13"/>
      <c r="L50" s="13"/>
      <c r="O50" s="13"/>
      <c r="P50" s="13"/>
      <c r="Q50" s="19"/>
      <c r="T50" s="13"/>
      <c r="U50" s="67">
        <v>2023</v>
      </c>
      <c r="Y50" s="30" t="s">
        <v>307</v>
      </c>
      <c r="Z50" s="30" t="s">
        <v>435</v>
      </c>
      <c r="AF50" s="28"/>
    </row>
    <row r="51" spans="1:37" x14ac:dyDescent="0.15">
      <c r="A51" s="13"/>
      <c r="B51" s="13"/>
      <c r="F51" s="13"/>
      <c r="G51" s="19"/>
      <c r="K51" s="13"/>
      <c r="L51" s="13"/>
      <c r="O51" s="13"/>
      <c r="P51" s="13"/>
      <c r="Q51" s="19"/>
      <c r="T51" s="13"/>
      <c r="U51" s="67">
        <v>2024</v>
      </c>
      <c r="Y51" s="30" t="s">
        <v>308</v>
      </c>
      <c r="Z51" s="30" t="s">
        <v>436</v>
      </c>
      <c r="AF51" s="28"/>
    </row>
    <row r="52" spans="1:37" x14ac:dyDescent="0.15">
      <c r="A52" s="13"/>
      <c r="B52" s="13"/>
      <c r="F52" s="13"/>
      <c r="G52" s="19"/>
      <c r="K52" s="13"/>
      <c r="L52" s="13"/>
      <c r="O52" s="13"/>
      <c r="P52" s="13"/>
      <c r="Q52" s="19"/>
      <c r="T52" s="13"/>
      <c r="U52" s="67">
        <v>2025</v>
      </c>
      <c r="Y52" s="30" t="s">
        <v>309</v>
      </c>
      <c r="Z52" s="30" t="s">
        <v>437</v>
      </c>
      <c r="AF52" s="28"/>
    </row>
    <row r="53" spans="1:37" x14ac:dyDescent="0.15">
      <c r="A53" s="13"/>
      <c r="B53" s="13"/>
      <c r="F53" s="13"/>
      <c r="G53" s="19"/>
      <c r="K53" s="13"/>
      <c r="L53" s="13"/>
      <c r="O53" s="13"/>
      <c r="P53" s="13"/>
      <c r="Q53" s="19"/>
      <c r="T53" s="13"/>
      <c r="U53" s="67">
        <v>2026</v>
      </c>
      <c r="Y53" s="30" t="s">
        <v>310</v>
      </c>
      <c r="Z53" s="30" t="s">
        <v>438</v>
      </c>
      <c r="AF53" s="28"/>
    </row>
    <row r="54" spans="1:37" x14ac:dyDescent="0.15">
      <c r="A54" s="13"/>
      <c r="B54" s="13"/>
      <c r="F54" s="13"/>
      <c r="G54" s="19"/>
      <c r="K54" s="13"/>
      <c r="L54" s="13"/>
      <c r="O54" s="13"/>
      <c r="P54" s="20"/>
      <c r="Q54" s="19"/>
      <c r="T54" s="13"/>
      <c r="Y54" s="30" t="s">
        <v>311</v>
      </c>
      <c r="Z54" s="30" t="s">
        <v>439</v>
      </c>
      <c r="AF54" s="28"/>
    </row>
    <row r="55" spans="1:37" x14ac:dyDescent="0.15">
      <c r="A55" s="13"/>
      <c r="B55" s="13"/>
      <c r="F55" s="13"/>
      <c r="G55" s="19"/>
      <c r="K55" s="13"/>
      <c r="L55" s="13"/>
      <c r="O55" s="13"/>
      <c r="P55" s="13"/>
      <c r="Q55" s="19"/>
      <c r="T55" s="13"/>
      <c r="Y55" s="30" t="s">
        <v>312</v>
      </c>
      <c r="Z55" s="30" t="s">
        <v>440</v>
      </c>
      <c r="AF55" s="28"/>
    </row>
    <row r="56" spans="1:37" x14ac:dyDescent="0.15">
      <c r="A56" s="13"/>
      <c r="B56" s="13"/>
      <c r="F56" s="13"/>
      <c r="G56" s="19"/>
      <c r="K56" s="13"/>
      <c r="L56" s="13"/>
      <c r="O56" s="13"/>
      <c r="P56" s="13"/>
      <c r="Q56" s="19"/>
      <c r="T56" s="13"/>
      <c r="U56" s="67">
        <v>20</v>
      </c>
      <c r="Y56" s="30" t="s">
        <v>313</v>
      </c>
      <c r="Z56" s="30" t="s">
        <v>441</v>
      </c>
      <c r="AF56" s="28"/>
    </row>
    <row r="57" spans="1:37" x14ac:dyDescent="0.15">
      <c r="A57" s="13"/>
      <c r="B57" s="13"/>
      <c r="F57" s="13"/>
      <c r="G57" s="19"/>
      <c r="K57" s="13"/>
      <c r="L57" s="13"/>
      <c r="O57" s="13"/>
      <c r="P57" s="13"/>
      <c r="Q57" s="19"/>
      <c r="T57" s="13"/>
      <c r="U57" s="30" t="s">
        <v>511</v>
      </c>
      <c r="Y57" s="30" t="s">
        <v>314</v>
      </c>
      <c r="Z57" s="30" t="s">
        <v>442</v>
      </c>
      <c r="AF57" s="28"/>
    </row>
    <row r="58" spans="1:37" x14ac:dyDescent="0.15">
      <c r="A58" s="13"/>
      <c r="B58" s="13"/>
      <c r="F58" s="13"/>
      <c r="G58" s="19"/>
      <c r="K58" s="13"/>
      <c r="L58" s="13"/>
      <c r="O58" s="13"/>
      <c r="P58" s="13"/>
      <c r="Q58" s="19"/>
      <c r="T58" s="13"/>
      <c r="U58" s="30" t="s">
        <v>512</v>
      </c>
      <c r="Y58" s="30" t="s">
        <v>315</v>
      </c>
      <c r="Z58" s="30" t="s">
        <v>443</v>
      </c>
      <c r="AF58" s="28"/>
    </row>
    <row r="59" spans="1:37" x14ac:dyDescent="0.15">
      <c r="A59" s="13"/>
      <c r="B59" s="13"/>
      <c r="F59" s="13"/>
      <c r="G59" s="19"/>
      <c r="K59" s="13"/>
      <c r="L59" s="13"/>
      <c r="O59" s="13"/>
      <c r="P59" s="13"/>
      <c r="Q59" s="19"/>
      <c r="T59" s="13"/>
      <c r="Y59" s="30" t="s">
        <v>316</v>
      </c>
      <c r="Z59" s="30" t="s">
        <v>444</v>
      </c>
      <c r="AF59" s="28"/>
    </row>
    <row r="60" spans="1:37" x14ac:dyDescent="0.15">
      <c r="A60" s="13"/>
      <c r="B60" s="13"/>
      <c r="F60" s="13"/>
      <c r="G60" s="19"/>
      <c r="K60" s="13"/>
      <c r="L60" s="13"/>
      <c r="O60" s="13"/>
      <c r="P60" s="13"/>
      <c r="Q60" s="19"/>
      <c r="T60" s="13"/>
      <c r="Y60" s="30" t="s">
        <v>317</v>
      </c>
      <c r="Z60" s="30" t="s">
        <v>445</v>
      </c>
      <c r="AF60" s="28"/>
    </row>
    <row r="61" spans="1:37" x14ac:dyDescent="0.15">
      <c r="A61" s="13"/>
      <c r="B61" s="13"/>
      <c r="F61" s="13"/>
      <c r="G61" s="19"/>
      <c r="K61" s="13"/>
      <c r="L61" s="13"/>
      <c r="O61" s="13"/>
      <c r="P61" s="13"/>
      <c r="Q61" s="19"/>
      <c r="T61" s="13"/>
      <c r="Y61" s="30" t="s">
        <v>318</v>
      </c>
      <c r="Z61" s="30" t="s">
        <v>446</v>
      </c>
      <c r="AF61" s="28"/>
    </row>
    <row r="62" spans="1:37" x14ac:dyDescent="0.15">
      <c r="A62" s="13"/>
      <c r="B62" s="13"/>
      <c r="F62" s="13"/>
      <c r="G62" s="19"/>
      <c r="K62" s="13"/>
      <c r="L62" s="13"/>
      <c r="O62" s="13"/>
      <c r="P62" s="13"/>
      <c r="Q62" s="19"/>
      <c r="T62" s="13"/>
      <c r="Y62" s="30" t="s">
        <v>319</v>
      </c>
      <c r="Z62" s="30" t="s">
        <v>447</v>
      </c>
      <c r="AF62" s="28"/>
    </row>
    <row r="63" spans="1:37" x14ac:dyDescent="0.15">
      <c r="A63" s="13"/>
      <c r="B63" s="13"/>
      <c r="F63" s="13"/>
      <c r="G63" s="19"/>
      <c r="K63" s="13"/>
      <c r="L63" s="13"/>
      <c r="O63" s="13"/>
      <c r="P63" s="13"/>
      <c r="Q63" s="19"/>
      <c r="T63" s="13"/>
      <c r="Y63" s="30" t="s">
        <v>320</v>
      </c>
      <c r="Z63" s="30" t="s">
        <v>448</v>
      </c>
      <c r="AF63" s="28"/>
    </row>
    <row r="64" spans="1:37" x14ac:dyDescent="0.15">
      <c r="A64" s="13"/>
      <c r="B64" s="13"/>
      <c r="F64" s="13"/>
      <c r="G64" s="19"/>
      <c r="K64" s="13"/>
      <c r="L64" s="13"/>
      <c r="O64" s="13"/>
      <c r="P64" s="13"/>
      <c r="Q64" s="19"/>
      <c r="T64" s="13"/>
      <c r="Y64" s="30" t="s">
        <v>321</v>
      </c>
      <c r="Z64" s="30" t="s">
        <v>449</v>
      </c>
      <c r="AF64" s="28"/>
    </row>
    <row r="65" spans="1:32" x14ac:dyDescent="0.15">
      <c r="A65" s="13"/>
      <c r="B65" s="13"/>
      <c r="F65" s="13"/>
      <c r="G65" s="19"/>
      <c r="K65" s="13"/>
      <c r="L65" s="13"/>
      <c r="O65" s="13"/>
      <c r="P65" s="13"/>
      <c r="Q65" s="19"/>
      <c r="T65" s="13"/>
      <c r="Y65" s="30" t="s">
        <v>322</v>
      </c>
      <c r="Z65" s="30" t="s">
        <v>450</v>
      </c>
      <c r="AF65" s="28"/>
    </row>
    <row r="66" spans="1:32" x14ac:dyDescent="0.15">
      <c r="A66" s="13"/>
      <c r="B66" s="13"/>
      <c r="F66" s="13"/>
      <c r="G66" s="19"/>
      <c r="K66" s="13"/>
      <c r="L66" s="13"/>
      <c r="O66" s="13"/>
      <c r="P66" s="13"/>
      <c r="Q66" s="19"/>
      <c r="T66" s="13"/>
      <c r="Y66" s="30" t="s">
        <v>62</v>
      </c>
      <c r="Z66" s="30" t="s">
        <v>451</v>
      </c>
      <c r="AF66" s="28"/>
    </row>
    <row r="67" spans="1:32" x14ac:dyDescent="0.15">
      <c r="A67" s="13"/>
      <c r="B67" s="13"/>
      <c r="F67" s="13"/>
      <c r="G67" s="19"/>
      <c r="K67" s="13"/>
      <c r="L67" s="13"/>
      <c r="O67" s="13"/>
      <c r="P67" s="13"/>
      <c r="Q67" s="19"/>
      <c r="T67" s="13"/>
      <c r="Y67" s="30" t="s">
        <v>323</v>
      </c>
      <c r="Z67" s="30" t="s">
        <v>452</v>
      </c>
      <c r="AF67" s="28"/>
    </row>
    <row r="68" spans="1:32" x14ac:dyDescent="0.15">
      <c r="A68" s="13"/>
      <c r="B68" s="13"/>
      <c r="F68" s="13"/>
      <c r="G68" s="19"/>
      <c r="K68" s="13"/>
      <c r="L68" s="13"/>
      <c r="O68" s="13"/>
      <c r="P68" s="13"/>
      <c r="Q68" s="19"/>
      <c r="T68" s="13"/>
      <c r="Y68" s="30" t="s">
        <v>324</v>
      </c>
      <c r="Z68" s="30" t="s">
        <v>453</v>
      </c>
      <c r="AF68" s="28"/>
    </row>
    <row r="69" spans="1:32" x14ac:dyDescent="0.15">
      <c r="A69" s="13"/>
      <c r="B69" s="13"/>
      <c r="F69" s="13"/>
      <c r="G69" s="19"/>
      <c r="K69" s="13"/>
      <c r="L69" s="13"/>
      <c r="O69" s="13"/>
      <c r="P69" s="13"/>
      <c r="Q69" s="19"/>
      <c r="T69" s="13"/>
      <c r="Y69" s="30" t="s">
        <v>325</v>
      </c>
      <c r="Z69" s="30" t="s">
        <v>454</v>
      </c>
      <c r="AF69" s="28"/>
    </row>
    <row r="70" spans="1:32" x14ac:dyDescent="0.15">
      <c r="A70" s="13"/>
      <c r="B70" s="13"/>
      <c r="Y70" s="30" t="s">
        <v>326</v>
      </c>
      <c r="Z70" s="30" t="s">
        <v>455</v>
      </c>
    </row>
    <row r="71" spans="1:32" x14ac:dyDescent="0.15">
      <c r="Y71" s="30" t="s">
        <v>327</v>
      </c>
      <c r="Z71" s="30" t="s">
        <v>456</v>
      </c>
    </row>
    <row r="72" spans="1:32" x14ac:dyDescent="0.15">
      <c r="Y72" s="30" t="s">
        <v>328</v>
      </c>
      <c r="Z72" s="30" t="s">
        <v>457</v>
      </c>
    </row>
    <row r="73" spans="1:32" x14ac:dyDescent="0.15">
      <c r="Y73" s="30" t="s">
        <v>329</v>
      </c>
      <c r="Z73" s="30" t="s">
        <v>458</v>
      </c>
    </row>
    <row r="74" spans="1:32" x14ac:dyDescent="0.15">
      <c r="Y74" s="30" t="s">
        <v>330</v>
      </c>
      <c r="Z74" s="30" t="s">
        <v>459</v>
      </c>
    </row>
    <row r="75" spans="1:32" x14ac:dyDescent="0.15">
      <c r="Y75" s="30" t="s">
        <v>331</v>
      </c>
      <c r="Z75" s="30" t="s">
        <v>460</v>
      </c>
    </row>
    <row r="76" spans="1:32" x14ac:dyDescent="0.15">
      <c r="Y76" s="30" t="s">
        <v>332</v>
      </c>
      <c r="Z76" s="30" t="s">
        <v>461</v>
      </c>
    </row>
    <row r="77" spans="1:32" x14ac:dyDescent="0.15">
      <c r="Y77" s="30" t="s">
        <v>333</v>
      </c>
      <c r="Z77" s="30" t="s">
        <v>462</v>
      </c>
    </row>
    <row r="78" spans="1:32" x14ac:dyDescent="0.15">
      <c r="Y78" s="30" t="s">
        <v>334</v>
      </c>
      <c r="Z78" s="30" t="s">
        <v>463</v>
      </c>
    </row>
    <row r="79" spans="1:32" x14ac:dyDescent="0.15">
      <c r="Y79" s="30" t="s">
        <v>335</v>
      </c>
      <c r="Z79" s="30" t="s">
        <v>464</v>
      </c>
    </row>
    <row r="80" spans="1:32" x14ac:dyDescent="0.15">
      <c r="Y80" s="30" t="s">
        <v>336</v>
      </c>
      <c r="Z80" s="30" t="s">
        <v>465</v>
      </c>
    </row>
    <row r="81" spans="25:26" x14ac:dyDescent="0.15">
      <c r="Y81" s="30" t="s">
        <v>337</v>
      </c>
      <c r="Z81" s="30" t="s">
        <v>466</v>
      </c>
    </row>
    <row r="82" spans="25:26" x14ac:dyDescent="0.15">
      <c r="Y82" s="30" t="s">
        <v>338</v>
      </c>
      <c r="Z82" s="30" t="s">
        <v>467</v>
      </c>
    </row>
    <row r="83" spans="25:26" x14ac:dyDescent="0.15">
      <c r="Y83" s="30" t="s">
        <v>339</v>
      </c>
      <c r="Z83" s="30" t="s">
        <v>468</v>
      </c>
    </row>
    <row r="84" spans="25:26" x14ac:dyDescent="0.15">
      <c r="Y84" s="30" t="s">
        <v>340</v>
      </c>
      <c r="Z84" s="30" t="s">
        <v>469</v>
      </c>
    </row>
    <row r="85" spans="25:26" x14ac:dyDescent="0.15">
      <c r="Y85" s="30" t="s">
        <v>341</v>
      </c>
      <c r="Z85" s="30" t="s">
        <v>470</v>
      </c>
    </row>
    <row r="86" spans="25:26" x14ac:dyDescent="0.15">
      <c r="Y86" s="30" t="s">
        <v>342</v>
      </c>
      <c r="Z86" s="30" t="s">
        <v>471</v>
      </c>
    </row>
    <row r="87" spans="25:26" x14ac:dyDescent="0.15">
      <c r="Y87" s="30" t="s">
        <v>343</v>
      </c>
      <c r="Z87" s="30" t="s">
        <v>472</v>
      </c>
    </row>
    <row r="88" spans="25:26" x14ac:dyDescent="0.15">
      <c r="Y88" s="30" t="s">
        <v>344</v>
      </c>
      <c r="Z88" s="30" t="s">
        <v>473</v>
      </c>
    </row>
    <row r="89" spans="25:26" x14ac:dyDescent="0.15">
      <c r="Y89" s="30" t="s">
        <v>345</v>
      </c>
      <c r="Z89" s="30" t="s">
        <v>474</v>
      </c>
    </row>
    <row r="90" spans="25:26" x14ac:dyDescent="0.15">
      <c r="Y90" s="30" t="s">
        <v>346</v>
      </c>
      <c r="Z90" s="30" t="s">
        <v>475</v>
      </c>
    </row>
    <row r="91" spans="25:26" x14ac:dyDescent="0.15">
      <c r="Y91" s="30" t="s">
        <v>347</v>
      </c>
      <c r="Z91" s="30" t="s">
        <v>476</v>
      </c>
    </row>
    <row r="92" spans="25:26" x14ac:dyDescent="0.15">
      <c r="Y92" s="30" t="s">
        <v>348</v>
      </c>
      <c r="Z92" s="30" t="s">
        <v>477</v>
      </c>
    </row>
    <row r="93" spans="25:26" x14ac:dyDescent="0.15">
      <c r="Y93" s="30" t="s">
        <v>349</v>
      </c>
      <c r="Z93" s="30" t="s">
        <v>478</v>
      </c>
    </row>
    <row r="94" spans="25:26" x14ac:dyDescent="0.15">
      <c r="Y94" s="30" t="s">
        <v>350</v>
      </c>
      <c r="Z94" s="30" t="s">
        <v>479</v>
      </c>
    </row>
    <row r="95" spans="25:26" x14ac:dyDescent="0.15">
      <c r="Y95" s="30" t="s">
        <v>351</v>
      </c>
      <c r="Z95" s="30" t="s">
        <v>480</v>
      </c>
    </row>
    <row r="96" spans="25:26" x14ac:dyDescent="0.15">
      <c r="Y96" s="30" t="s">
        <v>255</v>
      </c>
      <c r="Z96" s="30" t="s">
        <v>481</v>
      </c>
    </row>
    <row r="97" spans="25:26" x14ac:dyDescent="0.15">
      <c r="Y97" s="30" t="s">
        <v>352</v>
      </c>
      <c r="Z97" s="30" t="s">
        <v>482</v>
      </c>
    </row>
    <row r="98" spans="25:26" x14ac:dyDescent="0.15">
      <c r="Y98" s="30" t="s">
        <v>353</v>
      </c>
      <c r="Z98" s="30" t="s">
        <v>483</v>
      </c>
    </row>
    <row r="99" spans="25:26" x14ac:dyDescent="0.15">
      <c r="Y99" s="30" t="s">
        <v>383</v>
      </c>
      <c r="Z99" s="30" t="s">
        <v>484</v>
      </c>
    </row>
    <row r="100" spans="25:26" x14ac:dyDescent="0.15">
      <c r="Y100" s="30" t="s">
        <v>564</v>
      </c>
      <c r="Z100" s="30"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2022-12-01T09:08:43Z</dcterms:created>
  <dcterms:modified xsi:type="dcterms:W3CDTF">2022-12-01T09:10:24Z</dcterms:modified>
</cp:coreProperties>
</file>