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補正予算レビューシート!$A$2:$BG$170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67" i="13" l="1"/>
  <c r="AY169" i="13" s="1"/>
  <c r="AY163" i="13"/>
  <c r="AY165" i="13" s="1"/>
  <c r="AY156" i="13"/>
  <c r="AU155" i="13"/>
  <c r="Y155" i="13"/>
  <c r="AY152" i="13"/>
  <c r="AU151" i="13"/>
  <c r="Y151" i="13"/>
  <c r="AW110" i="13"/>
  <c r="AT110" i="13"/>
  <c r="AQ110" i="13"/>
  <c r="AL110" i="13"/>
  <c r="AI110" i="13"/>
  <c r="AF110" i="13"/>
  <c r="Z110" i="13"/>
  <c r="W110" i="13"/>
  <c r="T110" i="13"/>
  <c r="N110" i="13"/>
  <c r="AW109" i="13"/>
  <c r="AT109" i="13"/>
  <c r="AQ109" i="13"/>
  <c r="AL109" i="13"/>
  <c r="AI109" i="13"/>
  <c r="AF109" i="13"/>
  <c r="Z109" i="13"/>
  <c r="W109" i="13"/>
  <c r="T109" i="13"/>
  <c r="N109" i="13"/>
  <c r="K109" i="13"/>
  <c r="H109" i="13"/>
  <c r="AY66" i="13"/>
  <c r="AY63" i="13"/>
  <c r="AY65" i="13" s="1"/>
  <c r="AY60" i="13"/>
  <c r="AY61" i="13" s="1"/>
  <c r="AY59" i="13"/>
  <c r="AY52" i="13"/>
  <c r="AY54" i="13" s="1"/>
  <c r="AY49" i="13"/>
  <c r="AY51" i="13" s="1"/>
  <c r="AY46" i="13"/>
  <c r="AY47" i="13" s="1"/>
  <c r="AY45" i="13"/>
  <c r="AD19" i="13"/>
  <c r="AD21" i="13" s="1"/>
  <c r="W19" i="13"/>
  <c r="W21" i="13" s="1"/>
  <c r="P19" i="13"/>
  <c r="P21" i="13" s="1"/>
  <c r="AV2" i="13"/>
  <c r="AY64" i="13" l="1"/>
  <c r="AY58" i="13"/>
  <c r="AY48" i="13"/>
  <c r="AY50" i="13"/>
  <c r="AY166" i="13"/>
  <c r="AY164" i="13"/>
  <c r="AY71" i="13"/>
  <c r="AY69" i="13"/>
  <c r="AY67" i="13"/>
  <c r="AY70" i="13"/>
  <c r="AY154" i="13"/>
  <c r="AY153" i="13"/>
  <c r="AY155" i="13"/>
  <c r="AY57" i="13"/>
  <c r="AY55" i="13"/>
  <c r="AY53" i="13"/>
  <c r="AY56" i="13"/>
  <c r="AY62" i="13"/>
  <c r="AY68" i="13"/>
  <c r="AY72" i="13"/>
  <c r="AY170" i="13"/>
  <c r="AY168"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<sst xmlns="http://schemas.openxmlformats.org/spreadsheetml/2006/main" count="929" uniqueCount="640">
  <si>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</si>
  <si>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</si>
  <si>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</si>
  <si>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</si>
  <si>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</si>
  <si>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</si>
  <si>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</si>
  <si>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</si>
  <si>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</si>
  <si>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</si>
  <si>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</si>
  <si>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</si>
  <si>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</si>
  <si>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</si>
  <si>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</si>
  <si>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</si>
  <si>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</si>
  <si>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</si>
  <si>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</si>
  <si>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</si>
  <si>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</si>
  <si>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</si>
  <si>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</si>
  <si>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</si>
  <si>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</si>
  <si>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</si>
  <si>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</si>
  <si>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</si>
  <si>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</si>
  <si>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</si>
  <si>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</si>
  <si>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</si>
  <si>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</si>
  <si>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</si>
  <si>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</si>
  <si>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</si>
  <si>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</si>
  <si>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</si>
  <si>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</si>
  <si>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</si>
  <si>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</si>
  <si>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</si>
  <si>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</si>
  <si>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</si>
  <si>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</si>
  <si>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</si>
  <si>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</si>
  <si>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</si>
  <si>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</si>
  <si>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</si>
  <si>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</si>
  <si>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</si>
  <si>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</si>
  <si>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</si>
  <si>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</si>
  <si>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</si>
  <si>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</si>
  <si>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</si>
  <si>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</si>
  <si>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</si>
  <si>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</si>
  <si>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</si>
  <si>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</si>
  <si>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</si>
  <si>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</si>
  <si>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</si>
  <si>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</si>
  <si>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</si>
  <si>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</si>
  <si>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</si>
  <si>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</si>
  <si>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</si>
  <si>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</si>
  <si>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</si>
  <si>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</si>
  <si>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</si>
  <si>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</si>
  <si>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</si>
  <si>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</si>
  <si>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</si>
  <si>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</si>
  <si>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</si>
  <si>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</si>
  <si>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</si>
  <si>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</si>
  <si>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</si>
  <si>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</si>
  <si>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</si>
  <si>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</si>
  <si>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</si>
  <si>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</si>
  <si>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</si>
  <si>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</si>
  <si>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</si>
  <si>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</si>
  <si>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</si>
  <si>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</si>
  <si>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</si>
  <si>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</si>
  <si>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</si>
  <si>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</si>
  <si>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</si>
  <si>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</si>
  <si>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</si>
  <si>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</si>
  <si>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</si>
  <si>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</si>
  <si>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</si>
  <si>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</si>
  <si>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</si>
  <si>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</si>
  <si>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</si>
  <si>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</si>
  <si>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</si>
  <si>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</si>
  <si>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</si>
  <si>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</si>
  <si>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</si>
  <si>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</si>
  <si>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</si>
  <si>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</si>
  <si>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</si>
  <si>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</si>
  <si>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</si>
  <si>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</si>
  <si>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</si>
  <si>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</si>
  <si>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</si>
  <si>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</si>
  <si>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</si>
  <si>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</si>
  <si>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</si>
  <si>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</si>
  <si>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</si>
  <si>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</si>
  <si>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</si>
  <si>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</si>
  <si>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</si>
  <si>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</si>
  <si>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</si>
  <si>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</si>
  <si>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</si>
  <si>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</si>
  <si>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</si>
  <si>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</si>
  <si>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</si>
  <si>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</si>
  <si>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</si>
  <si>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</si>
  <si>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</si>
  <si>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</si>
  <si>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</si>
  <si>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</si>
  <si>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</si>
  <si>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</si>
  <si>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</si>
  <si>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</si>
  <si>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</si>
  <si>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</si>
  <si>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</si>
  <si>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</si>
  <si>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</si>
  <si>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</si>
  <si>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</si>
  <si>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</si>
  <si>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</si>
  <si>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</si>
  <si>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</si>
  <si>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</si>
  <si>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</si>
  <si>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</si>
  <si>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</si>
  <si>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</si>
  <si>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</si>
  <si>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</si>
  <si>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</si>
  <si>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</si>
  <si>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</si>
  <si>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</si>
  <si>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</si>
  <si>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</si>
  <si>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</si>
  <si>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</si>
  <si>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</si>
  <si>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</si>
  <si>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</si>
  <si>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</si>
  <si>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</si>
  <si>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</si>
  <si>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</si>
  <si>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</si>
  <si>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</si>
  <si>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</si>
  <si>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</si>
  <si>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</si>
  <si>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</si>
  <si>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</si>
  <si>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</si>
  <si>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</si>
  <si>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</si>
  <si>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</si>
  <si>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</si>
  <si>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</si>
  <si>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</si>
  <si>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</si>
  <si>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</si>
  <si>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</si>
  <si>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</si>
  <si>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</si>
  <si>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</si>
  <si>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</si>
  <si>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</si>
  <si>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</si>
  <si>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</si>
  <si>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</si>
  <si>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</si>
  <si>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</si>
  <si>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</si>
  <si>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</si>
  <si>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</si>
  <si>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</si>
  <si>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</si>
  <si>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</si>
  <si>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</si>
  <si>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</si>
  <si>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</si>
  <si>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</si>
  <si>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</si>
  <si>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</si>
  <si>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</si>
  <si>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</si>
  <si>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</si>
  <si>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</si>
  <si>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</si>
  <si>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</si>
  <si>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</si>
  <si>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</si>
  <si>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</si>
  <si>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</si>
  <si>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</si>
  <si>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</si>
  <si>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</si>
  <si>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</si>
  <si>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</si>
  <si>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</si>
  <si>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</si>
  <si>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</si>
  <si>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</si>
  <si>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</si>
  <si>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</si>
  <si>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</si>
  <si>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</si>
  <si>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</si>
  <si>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</si>
  <si>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</si>
  <si>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</si>
  <si>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</si>
  <si>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</si>
  <si>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</si>
  <si>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</si>
  <si>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</si>
  <si>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</si>
  <si>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</si>
  <si>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</si>
  <si>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</si>
  <si>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</si>
  <si>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</si>
  <si>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</si>
  <si>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</si>
  <si>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</si>
  <si>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</si>
  <si>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</si>
  <si>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</si>
  <si>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</si>
  <si>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</si>
  <si>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</si>
  <si>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</si>
  <si>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</si>
  <si>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</si>
  <si>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</si>
  <si>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</si>
  <si>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</si>
  <si>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</si>
  <si>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</si>
  <si>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</si>
  <si>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</si>
  <si>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</si>
  <si>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</si>
  <si>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</si>
  <si>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</si>
  <si>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</si>
  <si>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</si>
  <si>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</si>
  <si>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</si>
  <si>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</si>
  <si>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</si>
  <si>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</si>
  <si>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</si>
  <si>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</si>
  <si>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</si>
  <si>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</si>
  <si>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</si>
  <si>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</si>
  <si>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</si>
  <si>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</si>
  <si>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</si>
  <si>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</si>
  <si>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</si>
  <si>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</si>
  <si>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</si>
  <si>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</si>
  <si>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</si>
  <si>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</si>
  <si>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</si>
  <si>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</si>
  <si>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</si>
  <si>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</si>
  <si>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</si>
  <si>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</si>
  <si>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</si>
  <si>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</si>
  <si>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</si>
  <si>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</si>
  <si>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</si>
  <si>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</si>
  <si>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</si>
  <si>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</si>
  <si>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</si>
  <si>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</si>
  <si>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</si>
  <si>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</si>
  <si>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</si>
  <si>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</si>
  <si>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</si>
  <si>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</si>
  <si>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</si>
  <si>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</si>
  <si>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</si>
  <si>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</si>
  <si>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</si>
  <si>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</si>
  <si>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</si>
  <si>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</si>
  <si>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</si>
  <si>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</si>
  <si>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</si>
  <si>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</si>
  <si>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</si>
  <si>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</si>
  <si>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</si>
  <si>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</si>
  <si>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</si>
  <si>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</si>
  <si>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</si>
  <si>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</si>
  <si>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</si>
  <si>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</si>
  <si>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</si>
  <si>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</si>
  <si>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</si>
  <si>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</si>
  <si>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</si>
  <si>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</si>
  <si>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</si>
  <si>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</si>
  <si>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</si>
  <si>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</si>
  <si>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</si>
  <si>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</si>
  <si>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</si>
  <si>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</si>
  <si>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</si>
  <si>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</si>
  <si>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</si>
  <si>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</si>
  <si>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</si>
  <si>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</si>
  <si>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</si>
  <si>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</si>
  <si>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</si>
  <si>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</si>
  <si>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</si>
  <si>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</si>
  <si>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</si>
  <si>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</si>
  <si>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</si>
  <si>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</si>
  <si>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</si>
  <si>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</si>
  <si>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</si>
  <si>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</si>
  <si>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</si>
  <si>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</si>
  <si>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</si>
  <si>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</si>
  <si>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</si>
  <si>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</si>
  <si>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</si>
  <si>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</si>
  <si>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</si>
  <si>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</si>
  <si>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</si>
  <si>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</si>
  <si>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</si>
  <si>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</si>
  <si>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</si>
  <si>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</si>
  <si>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</si>
  <si>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</si>
  <si>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</si>
  <si>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</si>
  <si>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</si>
  <si>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</si>
  <si>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</si>
  <si>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</si>
  <si>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</si>
  <si>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</si>
  <si>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</si>
  <si>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</si>
  <si>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</si>
  <si>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</si>
  <si>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</si>
  <si>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</si>
  <si>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</si>
  <si>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</si>
  <si>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</si>
  <si>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</si>
  <si>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</si>
  <si>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</si>
  <si>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</si>
  <si>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</si>
  <si>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</si>
  <si>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</si>
  <si>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</si>
  <si>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</si>
  <si>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</si>
  <si>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</si>
  <si>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</si>
  <si>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</si>
  <si>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</si>
  <si>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</si>
  <si>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</si>
  <si>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</si>
  <si>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</si>
  <si>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</si>
  <si>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</si>
  <si>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</si>
  <si>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</si>
  <si>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</si>
  <si>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</si>
  <si>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</si>
  <si>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</si>
  <si>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</si>
  <si>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</si>
  <si>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</si>
  <si>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</si>
  <si>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</si>
  <si>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</si>
  <si>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</si>
  <si>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</si>
  <si>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</si>
  <si>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</si>
  <si>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</si>
  <si>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</si>
  <si>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</si>
  <si>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</si>
  <si>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</si>
  <si>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</si>
  <si>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</si>
  <si>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</si>
  <si>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</si>
  <si>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</si>
  <si>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</si>
  <si>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</si>
  <si>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</si>
  <si>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</si>
  <si>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</si>
  <si>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</si>
  <si>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</si>
  <si>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</si>
  <si>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</si>
  <si>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</si>
  <si>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</si>
  <si>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</si>
  <si>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</si>
  <si>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</si>
  <si>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</si>
  <si>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</si>
  <si>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</si>
  <si>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</si>
  <si>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</si>
  <si>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</si>
  <si>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</si>
  <si>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</si>
  <si>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</si>
  <si>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</si>
  <si>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</si>
  <si>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</si>
  <si>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</si>
  <si>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</si>
  <si>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</si>
  <si>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</si>
  <si>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</si>
  <si>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</si>
  <si>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</si>
  <si>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</si>
  <si>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</si>
  <si>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</si>
  <si>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</si>
  <si>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</si>
  <si>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</si>
  <si>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</si>
  <si>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</si>
  <si>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</si>
  <si>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</si>
  <si>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</si>
  <si>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</si>
  <si>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</si>
  <si>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</si>
  <si>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</si>
  <si>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</si>
  <si>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</si>
  <si>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</si>
  <si>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</si>
  <si>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</si>
  <si>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</si>
  <si>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</si>
  <si>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</si>
  <si>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</si>
  <si>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</si>
  <si>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</si>
  <si>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</si>
  <si>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</si>
  <si>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</si>
  <si>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</si>
  <si>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</si>
  <si>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</si>
  <si>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</si>
  <si>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</si>
  <si>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</si>
  <si>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</si>
  <si>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</si>
  <si>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</si>
  <si>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</si>
  <si>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</si>
  <si>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</si>
  <si>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</si>
  <si>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</si>
  <si>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</si>
  <si>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</si>
  <si>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</si>
  <si>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</si>
  <si>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</si>
  <si>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</si>
  <si>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</si>
  <si>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</si>
  <si>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</si>
  <si>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</si>
  <si>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</si>
  <si>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</si>
  <si>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t>
  </si>
  <si>
    <t>仕事・子育て両立支援事業に必要な経費</t>
  </si>
  <si>
    <t>子ども・子育て本部</t>
  </si>
  <si>
    <t>企業主導型保育事業等担当室</t>
  </si>
  <si>
    <t>室長　真弓　智也</t>
    <rPh sb="3" eb="5">
      <t>マユミ</t>
    </rPh>
    <rPh sb="6" eb="8">
      <t>トモヤ</t>
    </rPh>
    <phoneticPr fontId="5"/>
  </si>
  <si>
    <t>子ども・子育て支援法（平成24年法律第65号）第59条の２第１項、附則第14条の２</t>
  </si>
  <si>
    <t>企業主導型保育事業費補助金の国庫補助について（平成28年7月1日府子本第442号　内閣総理大臣通知）
企業主導型ベビーシッター利用者支援事業費の国庫補助について（平成30年５月15日府子本第287号　内閣総理大臣通知）
令和３年度中小企業子ども・子育て支援環境整備事業費補助金の国庫補助について（令和３年10月１日府子本第950号　内閣総理大臣通知）</t>
    <rPh sb="10" eb="13">
      <t>ホジョキン</t>
    </rPh>
    <rPh sb="110" eb="112">
      <t>レイワ</t>
    </rPh>
    <rPh sb="113" eb="115">
      <t>ネンド</t>
    </rPh>
    <rPh sb="115" eb="117">
      <t>チュウショウ</t>
    </rPh>
    <rPh sb="117" eb="119">
      <t>キギョウ</t>
    </rPh>
    <rPh sb="119" eb="120">
      <t>コ</t>
    </rPh>
    <rPh sb="123" eb="125">
      <t>コソダ</t>
    </rPh>
    <rPh sb="126" eb="128">
      <t>シエン</t>
    </rPh>
    <rPh sb="128" eb="130">
      <t>カンキョウ</t>
    </rPh>
    <rPh sb="130" eb="132">
      <t>セイビ</t>
    </rPh>
    <rPh sb="132" eb="135">
      <t>ジギョウヒ</t>
    </rPh>
    <rPh sb="135" eb="138">
      <t>ホジョキン</t>
    </rPh>
    <rPh sb="139" eb="141">
      <t>コッコ</t>
    </rPh>
    <rPh sb="141" eb="143">
      <t>ホジョ</t>
    </rPh>
    <rPh sb="148" eb="150">
      <t>レイワ</t>
    </rPh>
    <rPh sb="151" eb="152">
      <t>ネン</t>
    </rPh>
    <rPh sb="154" eb="155">
      <t>ガツ</t>
    </rPh>
    <rPh sb="156" eb="157">
      <t>ニチ</t>
    </rPh>
    <rPh sb="157" eb="158">
      <t>フ</t>
    </rPh>
    <rPh sb="158" eb="159">
      <t>コ</t>
    </rPh>
    <rPh sb="159" eb="160">
      <t>ホン</t>
    </rPh>
    <rPh sb="160" eb="161">
      <t>ダイ</t>
    </rPh>
    <rPh sb="164" eb="165">
      <t>ゴウ</t>
    </rPh>
    <rPh sb="166" eb="168">
      <t>ナイカク</t>
    </rPh>
    <rPh sb="168" eb="170">
      <t>ソウリ</t>
    </rPh>
    <rPh sb="170" eb="172">
      <t>ダイジン</t>
    </rPh>
    <rPh sb="172" eb="174">
      <t>ツウチ</t>
    </rPh>
    <phoneticPr fontId="5"/>
  </si>
  <si>
    <t>子ども・子育て支援法に「仕事・子育て両立支援事業」を位置づけ、企業主導型の多様な就労形態に対応した保育サービス等に対し、事業主拠出金を活用して、労働者の仕事と子育ての両立に資する子ども・子育て支援の提供体制の充実を図る。</t>
  </si>
  <si>
    <t>子ども・子育て支援法に基づき、事業所内保育施設のうち、一定の基準を満たすものに対し、その運営に係る費用及び施設の設置に係る費用について、認可施設の水準の補助を行う。また、企業の労働者等が就労のためベビーシッター派遣サービスを利用した場合等に、その利用料の一部を助成する。さらに、新子育て安心プランに基づき、くるみん認定・プラチナくるみん認定等を受けた中小企業事業主に、助成金を支給する。
【企業主導型保育事業】
　実施主体：実施団体、補助率：10/10
【企業主導型ベビーシッター利用者支援事業】
　実施主体：実施団体、補助率：10/10
【中小企業子ども・子育て支援環境整備事業】
　実施主体：実施団体、補助率：10/10</t>
    <rPh sb="157" eb="159">
      <t>ニンテイ</t>
    </rPh>
    <rPh sb="168" eb="170">
      <t>ニンテイ</t>
    </rPh>
    <rPh sb="170" eb="171">
      <t>トウ</t>
    </rPh>
    <rPh sb="172" eb="173">
      <t>ウ</t>
    </rPh>
    <rPh sb="175" eb="177">
      <t>チュウショウ</t>
    </rPh>
    <rPh sb="177" eb="179">
      <t>キギョウ</t>
    </rPh>
    <rPh sb="179" eb="182">
      <t>ジギョウヌシ</t>
    </rPh>
    <rPh sb="184" eb="187">
      <t>ジョセイキン</t>
    </rPh>
    <rPh sb="188" eb="190">
      <t>シキュウ</t>
    </rPh>
    <rPh sb="214" eb="216">
      <t>ダンタイ</t>
    </rPh>
    <rPh sb="271" eb="273">
      <t>チュウショウ</t>
    </rPh>
    <rPh sb="273" eb="275">
      <t>キギョウ</t>
    </rPh>
    <rPh sb="275" eb="276">
      <t>コ</t>
    </rPh>
    <rPh sb="279" eb="281">
      <t>コソダ</t>
    </rPh>
    <rPh sb="282" eb="284">
      <t>シエン</t>
    </rPh>
    <rPh sb="284" eb="286">
      <t>カンキョウ</t>
    </rPh>
    <rPh sb="286" eb="288">
      <t>セイビ</t>
    </rPh>
    <rPh sb="288" eb="290">
      <t>ジギョウ</t>
    </rPh>
    <rPh sb="293" eb="295">
      <t>ジッシ</t>
    </rPh>
    <rPh sb="295" eb="297">
      <t>シュタイ</t>
    </rPh>
    <rPh sb="298" eb="300">
      <t>ジッシ</t>
    </rPh>
    <rPh sb="300" eb="302">
      <t>ダンタイ</t>
    </rPh>
    <rPh sb="303" eb="305">
      <t>ホジョ</t>
    </rPh>
    <rPh sb="305" eb="306">
      <t>リツ</t>
    </rPh>
    <phoneticPr fontId="5"/>
  </si>
  <si>
    <t>-</t>
  </si>
  <si>
    <t>仕事・子育て両立支援事業費補助金</t>
  </si>
  <si>
    <t>仕事・子育て両立支援事業適正化業務庁費</t>
  </si>
  <si>
    <t>庁費</t>
  </si>
  <si>
    <t>職員旅費</t>
  </si>
  <si>
    <t>委員等旅費</t>
  </si>
  <si>
    <t>-</t>
    <phoneticPr fontId="5"/>
  </si>
  <si>
    <t>企業等が平成28年４月以降に新設した保育施設の整備費・運営費を補助する。</t>
    <rPh sb="0" eb="2">
      <t>キギョウ</t>
    </rPh>
    <rPh sb="2" eb="3">
      <t>トウ</t>
    </rPh>
    <rPh sb="4" eb="6">
      <t>ヘイセイ</t>
    </rPh>
    <rPh sb="8" eb="9">
      <t>ネン</t>
    </rPh>
    <rPh sb="10" eb="11">
      <t>ガツ</t>
    </rPh>
    <rPh sb="11" eb="13">
      <t>イコウ</t>
    </rPh>
    <rPh sb="14" eb="16">
      <t>シンセツ</t>
    </rPh>
    <rPh sb="18" eb="20">
      <t>ホイク</t>
    </rPh>
    <rPh sb="20" eb="22">
      <t>シセツ</t>
    </rPh>
    <rPh sb="23" eb="26">
      <t>セイビヒ</t>
    </rPh>
    <rPh sb="27" eb="30">
      <t>ウンエイヒ</t>
    </rPh>
    <rPh sb="31" eb="33">
      <t>ホジョ</t>
    </rPh>
    <phoneticPr fontId="5"/>
  </si>
  <si>
    <t>企業主導型保育事業の実施</t>
  </si>
  <si>
    <t>待機児童解消加速化プラン（平成29年度末まで）及び子育て安心プラン（令和２年度末まで）に基づく受入可能数（助成決定定員数）</t>
  </si>
  <si>
    <t>人</t>
  </si>
  <si>
    <t>待機児童解消加速化プラン及び子育て安心プランに基づく受入可能数（助成決定定員数）
X(補助金執行額（千円））／Y（受入数）　　　　　　　　　　　　　　</t>
  </si>
  <si>
    <t>千円</t>
  </si>
  <si>
    <t>　　X/Y</t>
  </si>
  <si>
    <t>149,141,395/86,695</t>
  </si>
  <si>
    <t>153,251,019/101,028</t>
  </si>
  <si>
    <t>192,925,253/107,815見込</t>
    <rPh sb="19" eb="21">
      <t>ミコミ</t>
    </rPh>
    <phoneticPr fontId="5"/>
  </si>
  <si>
    <t>183,783,041/110,000</t>
  </si>
  <si>
    <t>令和２年度末までに32万人</t>
  </si>
  <si>
    <t>平成30～令和２年度における保育の受け皿の拡大</t>
  </si>
  <si>
    <t>万人</t>
    <rPh sb="0" eb="2">
      <t>マンニン</t>
    </rPh>
    <phoneticPr fontId="5"/>
  </si>
  <si>
    <t>子育て安心プラン
※「新子育て安心プラン」には企業主導型保育事業が含まれていない</t>
  </si>
  <si>
    <t>多様な働き方をしている労働者がベビーシッター派遣サービスを利用した場合に、その利用料金の一部を助成するとともに、ベビーシッター事業者及びベビーシッターサービスに従事する者の資質向上のための研修、啓発活動を実施することにより、様々な時間帯に働いている家庭のベビーシッター派遣サービスの利用を促し、仕事と子育てとの両立に資する子ども・子育て支援の提供体制の充実を図る。</t>
    <rPh sb="0" eb="2">
      <t>タヨウ</t>
    </rPh>
    <rPh sb="3" eb="4">
      <t>ハタラ</t>
    </rPh>
    <rPh sb="5" eb="6">
      <t>カタ</t>
    </rPh>
    <rPh sb="11" eb="14">
      <t>ロウドウシャ</t>
    </rPh>
    <rPh sb="22" eb="24">
      <t>ハケン</t>
    </rPh>
    <rPh sb="29" eb="31">
      <t>リヨウ</t>
    </rPh>
    <rPh sb="33" eb="35">
      <t>バアイ</t>
    </rPh>
    <rPh sb="39" eb="41">
      <t>リヨウ</t>
    </rPh>
    <rPh sb="41" eb="43">
      <t>リョウキン</t>
    </rPh>
    <rPh sb="44" eb="46">
      <t>イチブ</t>
    </rPh>
    <rPh sb="47" eb="49">
      <t>ジョセイ</t>
    </rPh>
    <rPh sb="63" eb="66">
      <t>ジギョウシャ</t>
    </rPh>
    <rPh sb="66" eb="67">
      <t>オヨ</t>
    </rPh>
    <rPh sb="80" eb="82">
      <t>ジュウジ</t>
    </rPh>
    <rPh sb="84" eb="85">
      <t>シャ</t>
    </rPh>
    <rPh sb="86" eb="88">
      <t>シシツ</t>
    </rPh>
    <rPh sb="88" eb="90">
      <t>コウジョウ</t>
    </rPh>
    <rPh sb="94" eb="96">
      <t>ケンシュウ</t>
    </rPh>
    <rPh sb="97" eb="99">
      <t>ケイハツ</t>
    </rPh>
    <rPh sb="99" eb="101">
      <t>カツドウ</t>
    </rPh>
    <rPh sb="102" eb="104">
      <t>ジッシ</t>
    </rPh>
    <rPh sb="112" eb="114">
      <t>サマザマ</t>
    </rPh>
    <rPh sb="115" eb="118">
      <t>ジカンタイ</t>
    </rPh>
    <rPh sb="119" eb="120">
      <t>ハタラ</t>
    </rPh>
    <rPh sb="124" eb="126">
      <t>カテイ</t>
    </rPh>
    <rPh sb="134" eb="136">
      <t>ハケン</t>
    </rPh>
    <rPh sb="141" eb="143">
      <t>リヨウ</t>
    </rPh>
    <rPh sb="144" eb="145">
      <t>ウナガ</t>
    </rPh>
    <rPh sb="147" eb="149">
      <t>シゴト</t>
    </rPh>
    <rPh sb="150" eb="152">
      <t>コソダ</t>
    </rPh>
    <rPh sb="155" eb="157">
      <t>リョウリツ</t>
    </rPh>
    <rPh sb="158" eb="159">
      <t>シ</t>
    </rPh>
    <rPh sb="161" eb="162">
      <t>コ</t>
    </rPh>
    <rPh sb="165" eb="167">
      <t>コソダ</t>
    </rPh>
    <rPh sb="168" eb="170">
      <t>シエン</t>
    </rPh>
    <rPh sb="171" eb="173">
      <t>テイキョウ</t>
    </rPh>
    <rPh sb="173" eb="175">
      <t>タイセイ</t>
    </rPh>
    <rPh sb="176" eb="178">
      <t>ジュウジツ</t>
    </rPh>
    <rPh sb="179" eb="180">
      <t>ハカ</t>
    </rPh>
    <phoneticPr fontId="5"/>
  </si>
  <si>
    <t>ベビーシッター派遣事業の実施</t>
  </si>
  <si>
    <t>ベビーシッター派遣事業割引券精算枚数</t>
    <rPh sb="14" eb="16">
      <t>セイサン</t>
    </rPh>
    <phoneticPr fontId="5"/>
  </si>
  <si>
    <t>枚</t>
  </si>
  <si>
    <t>ベビーシッター派遣事業
割引券１枚当たりコスト
X（補助金執行額）／Y（割引券精算枚数）　</t>
    <rPh sb="39" eb="41">
      <t>セイサン</t>
    </rPh>
    <phoneticPr fontId="5"/>
  </si>
  <si>
    <t>円</t>
  </si>
  <si>
    <t>216,279,000/85,754</t>
  </si>
  <si>
    <t>566,749,000/236,396</t>
  </si>
  <si>
    <t>769,059,000/275,618見込</t>
    <rPh sb="19" eb="21">
      <t>ミコミ</t>
    </rPh>
    <phoneticPr fontId="5"/>
  </si>
  <si>
    <t>630,172,000/250,000</t>
  </si>
  <si>
    <t>令和６年度末までに14万人</t>
  </si>
  <si>
    <t>令和３～６年度における保育の受け皿の拡大</t>
    <rPh sb="0" eb="2">
      <t>レイワ</t>
    </rPh>
    <rPh sb="5" eb="7">
      <t>ネンド</t>
    </rPh>
    <rPh sb="11" eb="13">
      <t>ホイク</t>
    </rPh>
    <rPh sb="14" eb="15">
      <t>ウ</t>
    </rPh>
    <rPh sb="16" eb="17">
      <t>ザラ</t>
    </rPh>
    <rPh sb="18" eb="20">
      <t>カクダイ</t>
    </rPh>
    <phoneticPr fontId="5"/>
  </si>
  <si>
    <t>新子育て安心プラン</t>
    <rPh sb="0" eb="1">
      <t>シン</t>
    </rPh>
    <rPh sb="1" eb="3">
      <t>コソダ</t>
    </rPh>
    <rPh sb="4" eb="6">
      <t>アンシン</t>
    </rPh>
    <phoneticPr fontId="5"/>
  </si>
  <si>
    <t>中小企業における子育て支援環境を整備する観点から、従業員に育児休業等を積極的に取得させている事業主に対し、助成金を支給する。</t>
  </si>
  <si>
    <t>中小企業子ども・子育て支援環境整備事業の実施</t>
  </si>
  <si>
    <t>助成した中小企業数実績</t>
  </si>
  <si>
    <t>社</t>
    <rPh sb="0" eb="1">
      <t>シャ</t>
    </rPh>
    <phoneticPr fontId="5"/>
  </si>
  <si>
    <t>中小企業子ども・子育て支援環境整備事業
助成１回当たりコスト
Ｘ（補助金執行額）／Ｙ（助成回数）　　　　　　　　　　　　　　</t>
  </si>
  <si>
    <t>円</t>
    <rPh sb="0" eb="1">
      <t>エン</t>
    </rPh>
    <phoneticPr fontId="5"/>
  </si>
  <si>
    <t>55,025,000/76</t>
  </si>
  <si>
    <t>201,250,000/350</t>
  </si>
  <si>
    <t>23.子ども・子育て</t>
  </si>
  <si>
    <t>29.少子化社会対策大綱及び子ども・子育て支援の推進</t>
  </si>
  <si>
    <t>https://www8.cao.go.jp/hyouka/r3bunseki/r3bunseki-11.pdf</t>
  </si>
  <si>
    <t>P1,2</t>
  </si>
  <si>
    <t>無</t>
  </si>
  <si>
    <t>‐</t>
  </si>
  <si>
    <t>本事業は、待機児童解消に向けた保育の受け皿確保が求められる中、労働者の多様な就労形態に対応する保育サービスの拡大を図るため、保育施設事業者に対する助成及び援助や、ベビーシッター派遣サービスの利用者支援を行うものである。</t>
  </si>
  <si>
    <t>本事業は、待機児童解消に向けた保育の受け皿確保が求められる中、労働者の多様な就労形態に対応する保育サービスの拡大を行い、仕事と子育てとの両立に資する子ども・子育て支援の提供体制の充実を図ることを目的としており、その財源は企業からの拠出金を活用している。</t>
  </si>
  <si>
    <t>本事業は、待機児童解消に向けた保育の受け皿確保が求められる中、労働者の多様な就労形態に対応する保育サービスの拡大を図るため、子ども・子育て支援法を改正し、企業からの拠出金を財源として実施している。</t>
  </si>
  <si>
    <t>補助事業者に対しては、交付要綱に基づいて適切に補助している。また、企業主導型保育事業については、保育施設事業者に一定の負担を求めている。</t>
  </si>
  <si>
    <t>費用については、認可保育所の公定価格などを踏まえて設定した単価に基づき算定している。</t>
  </si>
  <si>
    <t>交付要綱に基づき、本事業の実施に必要な経費のみを補助対象としている。</t>
  </si>
  <si>
    <t>子育て安心プラン等に基づき、企業主導型保育事業においては、令和３年度までの新規募集の結果を受け、定員11万人分を概ね確保する見込みである。</t>
    <rPh sb="0" eb="2">
      <t>コソダ</t>
    </rPh>
    <rPh sb="3" eb="5">
      <t>アンシン</t>
    </rPh>
    <rPh sb="8" eb="9">
      <t>トウ</t>
    </rPh>
    <rPh sb="10" eb="11">
      <t>モト</t>
    </rPh>
    <rPh sb="14" eb="16">
      <t>キギョウ</t>
    </rPh>
    <rPh sb="16" eb="19">
      <t>シュドウガタ</t>
    </rPh>
    <rPh sb="19" eb="21">
      <t>ホイク</t>
    </rPh>
    <rPh sb="21" eb="23">
      <t>ジギョウ</t>
    </rPh>
    <rPh sb="29" eb="31">
      <t>レイワ</t>
    </rPh>
    <rPh sb="32" eb="34">
      <t>ネンド</t>
    </rPh>
    <rPh sb="37" eb="39">
      <t>シンキ</t>
    </rPh>
    <rPh sb="39" eb="41">
      <t>ボシュウ</t>
    </rPh>
    <rPh sb="42" eb="44">
      <t>ケッカ</t>
    </rPh>
    <rPh sb="45" eb="46">
      <t>ウ</t>
    </rPh>
    <rPh sb="48" eb="50">
      <t>テイイン</t>
    </rPh>
    <rPh sb="52" eb="54">
      <t>マンニン</t>
    </rPh>
    <rPh sb="54" eb="55">
      <t>ブン</t>
    </rPh>
    <rPh sb="56" eb="57">
      <t>オオム</t>
    </rPh>
    <rPh sb="58" eb="60">
      <t>カクホ</t>
    </rPh>
    <rPh sb="62" eb="64">
      <t>ミコ</t>
    </rPh>
    <phoneticPr fontId="5"/>
  </si>
  <si>
    <t>企業主導型保育事業においては、令和３年度までの新規募集の結果を受け、定員11万人分を概ね確保する見込みである。</t>
  </si>
  <si>
    <t>新28-0004</t>
  </si>
  <si>
    <t>0115</t>
  </si>
  <si>
    <t>0121</t>
  </si>
  <si>
    <t>A.公益財団法人　児童育成協会</t>
    <rPh sb="2" eb="4">
      <t>コウエキ</t>
    </rPh>
    <rPh sb="4" eb="6">
      <t>ザイダン</t>
    </rPh>
    <rPh sb="6" eb="8">
      <t>ホウジン</t>
    </rPh>
    <rPh sb="9" eb="11">
      <t>ジドウ</t>
    </rPh>
    <rPh sb="11" eb="13">
      <t>イクセイ</t>
    </rPh>
    <rPh sb="13" eb="15">
      <t>キョウカイ</t>
    </rPh>
    <phoneticPr fontId="5"/>
  </si>
  <si>
    <t>B.公益社団法人　全国保育サービス協会</t>
    <rPh sb="2" eb="4">
      <t>コウエキ</t>
    </rPh>
    <rPh sb="4" eb="6">
      <t>シャダン</t>
    </rPh>
    <rPh sb="6" eb="8">
      <t>ホウジン</t>
    </rPh>
    <rPh sb="9" eb="11">
      <t>ゼンコク</t>
    </rPh>
    <rPh sb="11" eb="13">
      <t>ホイク</t>
    </rPh>
    <rPh sb="17" eb="19">
      <t>キョウカイ</t>
    </rPh>
    <phoneticPr fontId="5"/>
  </si>
  <si>
    <t>補助金</t>
    <rPh sb="0" eb="3">
      <t>ホジョキン</t>
    </rPh>
    <phoneticPr fontId="5"/>
  </si>
  <si>
    <t>企業主導型保育事業</t>
    <rPh sb="0" eb="2">
      <t>キギョウ</t>
    </rPh>
    <rPh sb="2" eb="5">
      <t>シュドウガタ</t>
    </rPh>
    <rPh sb="5" eb="7">
      <t>ホイク</t>
    </rPh>
    <rPh sb="7" eb="9">
      <t>ジギョウ</t>
    </rPh>
    <phoneticPr fontId="5"/>
  </si>
  <si>
    <t>企業主導型ベビーシッター利用者支援事業</t>
    <rPh sb="0" eb="2">
      <t>キギョウ</t>
    </rPh>
    <rPh sb="2" eb="5">
      <t>シュドウガタ</t>
    </rPh>
    <rPh sb="12" eb="15">
      <t>リヨウシャ</t>
    </rPh>
    <rPh sb="15" eb="17">
      <t>シエン</t>
    </rPh>
    <rPh sb="17" eb="19">
      <t>ジギョウ</t>
    </rPh>
    <phoneticPr fontId="5"/>
  </si>
  <si>
    <t>C.一般社団法人　女性労働協会</t>
    <rPh sb="2" eb="4">
      <t>イッパン</t>
    </rPh>
    <rPh sb="4" eb="6">
      <t>シャダン</t>
    </rPh>
    <rPh sb="6" eb="8">
      <t>ホウジン</t>
    </rPh>
    <rPh sb="9" eb="11">
      <t>ジョセイ</t>
    </rPh>
    <rPh sb="11" eb="13">
      <t>ロウドウ</t>
    </rPh>
    <rPh sb="13" eb="15">
      <t>キョウカイ</t>
    </rPh>
    <phoneticPr fontId="5"/>
  </si>
  <si>
    <t>中小企業子ども・子育て支援環境整備事業</t>
    <rPh sb="0" eb="2">
      <t>チュウショウ</t>
    </rPh>
    <rPh sb="2" eb="4">
      <t>キギョウ</t>
    </rPh>
    <rPh sb="4" eb="5">
      <t>コ</t>
    </rPh>
    <rPh sb="8" eb="10">
      <t>コソダ</t>
    </rPh>
    <rPh sb="11" eb="13">
      <t>シエン</t>
    </rPh>
    <rPh sb="13" eb="15">
      <t>カンキョウ</t>
    </rPh>
    <rPh sb="15" eb="17">
      <t>セイビ</t>
    </rPh>
    <rPh sb="17" eb="19">
      <t>ジギョウ</t>
    </rPh>
    <phoneticPr fontId="5"/>
  </si>
  <si>
    <t>公益財団法人　児童育成協会</t>
    <rPh sb="0" eb="2">
      <t>コウエキ</t>
    </rPh>
    <rPh sb="2" eb="4">
      <t>ザイダン</t>
    </rPh>
    <rPh sb="4" eb="6">
      <t>ホウジン</t>
    </rPh>
    <rPh sb="7" eb="9">
      <t>ジドウ</t>
    </rPh>
    <rPh sb="9" eb="11">
      <t>イクセイ</t>
    </rPh>
    <rPh sb="11" eb="13">
      <t>キョウカイ</t>
    </rPh>
    <phoneticPr fontId="5"/>
  </si>
  <si>
    <t>補助金等交付</t>
  </si>
  <si>
    <t>公益社団法人　全国保育サービス協会</t>
    <rPh sb="0" eb="2">
      <t>コウエキ</t>
    </rPh>
    <rPh sb="2" eb="4">
      <t>シャダン</t>
    </rPh>
    <rPh sb="4" eb="6">
      <t>ホウジン</t>
    </rPh>
    <rPh sb="7" eb="9">
      <t>ゼンコク</t>
    </rPh>
    <rPh sb="9" eb="11">
      <t>ホイク</t>
    </rPh>
    <rPh sb="15" eb="17">
      <t>キョウカイ</t>
    </rPh>
    <phoneticPr fontId="5"/>
  </si>
  <si>
    <t>一般財団法人　女性労働協会</t>
    <rPh sb="0" eb="2">
      <t>イッパン</t>
    </rPh>
    <rPh sb="2" eb="4">
      <t>ザイダン</t>
    </rPh>
    <rPh sb="4" eb="6">
      <t>ホウジン</t>
    </rPh>
    <rPh sb="7" eb="9">
      <t>ジョセイ</t>
    </rPh>
    <rPh sb="9" eb="11">
      <t>ロウドウ</t>
    </rPh>
    <rPh sb="11" eb="13">
      <t>キョウカイ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</si>
</sst>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8" xfId="0"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5" fillId="6" borderId="76"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0"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4"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6" xfId="0" applyFont="1" applyFill="1" applyBorder="1" applyAlignment="1">
      <alignment horizontal="center" vertical="center"/>
    </xf>
    <xf numFmtId="0" fontId="13" fillId="6" borderId="12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0"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0" xfId="3" applyFont="1" applyFill="1" applyBorder="1" applyAlignment="1" applyProtection="1">
      <alignment horizontal="center" vertical="center" wrapText="1"/>
    </xf>
    <xf numFmtId="0" fontId="0" fillId="2" borderId="111" xfId="0" applyFont="1" applyFill="1" applyBorder="1" applyAlignment="1">
      <alignment horizontal="center" vertical="center"/>
    </xf>
    <xf numFmtId="0" fontId="0" fillId="2" borderId="106"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6"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1"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190500</xdr:colOff>
      <xdr:row>112</xdr:row>
      <xdr:rowOff>176891</xdr:rowOff>
    </xdr:from>
    <xdr:to>
      <xdr:col>49</xdr:col>
      <xdr:colOff>136631</xdr:colOff>
      <xdr:row>114</xdr:row>
      <xdr:rowOff>10883</xdr:rowOff>
    </xdr:to>
    <xdr:sp macro="" textlink="">
      <xdr:nvSpPr>
        <xdr:cNvPr id="2" name="正方形/長方形 1"/>
        <xdr:cNvSpPr/>
      </xdr:nvSpPr>
      <xdr:spPr>
        <a:xfrm>
          <a:off x="1990725" y="49211591"/>
          <a:ext cx="7947131" cy="5388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chemeClr val="tx1"/>
              </a:solidFill>
            </a:rPr>
            <a:t>内閣府　</a:t>
          </a:r>
          <a:r>
            <a:rPr kumimoji="1" lang="en-US" altLang="ja-JP" sz="1400">
              <a:solidFill>
                <a:schemeClr val="tx1"/>
              </a:solidFill>
            </a:rPr>
            <a:t>193,913</a:t>
          </a:r>
          <a:r>
            <a:rPr kumimoji="1" lang="ja-JP" altLang="en-US" sz="1400">
              <a:solidFill>
                <a:schemeClr val="tx1"/>
              </a:solidFill>
            </a:rPr>
            <a:t>百万円</a:t>
          </a:r>
        </a:p>
      </xdr:txBody>
    </xdr:sp>
    <xdr:clientData/>
  </xdr:twoCellAnchor>
  <xdr:twoCellAnchor>
    <xdr:from>
      <xdr:col>46</xdr:col>
      <xdr:colOff>40804</xdr:colOff>
      <xdr:row>114</xdr:row>
      <xdr:rowOff>190498</xdr:rowOff>
    </xdr:from>
    <xdr:to>
      <xdr:col>46</xdr:col>
      <xdr:colOff>157368</xdr:colOff>
      <xdr:row>115</xdr:row>
      <xdr:rowOff>322248</xdr:rowOff>
    </xdr:to>
    <xdr:sp macro="" textlink="">
      <xdr:nvSpPr>
        <xdr:cNvPr id="3" name="右大かっこ 2"/>
        <xdr:cNvSpPr/>
      </xdr:nvSpPr>
      <xdr:spPr>
        <a:xfrm>
          <a:off x="9241954" y="49930048"/>
          <a:ext cx="116564" cy="4841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99892</xdr:colOff>
      <xdr:row>114</xdr:row>
      <xdr:rowOff>263500</xdr:rowOff>
    </xdr:from>
    <xdr:ext cx="4236288" cy="292452"/>
    <xdr:sp macro="" textlink="">
      <xdr:nvSpPr>
        <xdr:cNvPr id="4" name="テキスト ボックス 3"/>
        <xdr:cNvSpPr txBox="1"/>
      </xdr:nvSpPr>
      <xdr:spPr>
        <a:xfrm>
          <a:off x="3700342" y="50003050"/>
          <a:ext cx="423628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交付申請書の内容審査、交付決定、補助事業者の指導監査等</a:t>
          </a:r>
        </a:p>
      </xdr:txBody>
    </xdr:sp>
    <xdr:clientData/>
  </xdr:oneCellAnchor>
  <xdr:twoCellAnchor>
    <xdr:from>
      <xdr:col>15</xdr:col>
      <xdr:colOff>27213</xdr:colOff>
      <xdr:row>114</xdr:row>
      <xdr:rowOff>149681</xdr:rowOff>
    </xdr:from>
    <xdr:to>
      <xdr:col>15</xdr:col>
      <xdr:colOff>171210</xdr:colOff>
      <xdr:row>115</xdr:row>
      <xdr:rowOff>348666</xdr:rowOff>
    </xdr:to>
    <xdr:sp macro="" textlink="">
      <xdr:nvSpPr>
        <xdr:cNvPr id="5" name="左大かっこ 4"/>
        <xdr:cNvSpPr/>
      </xdr:nvSpPr>
      <xdr:spPr>
        <a:xfrm>
          <a:off x="3027588" y="49889231"/>
          <a:ext cx="143997" cy="55141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117832</xdr:colOff>
      <xdr:row>116</xdr:row>
      <xdr:rowOff>89648</xdr:rowOff>
    </xdr:from>
    <xdr:to>
      <xdr:col>13</xdr:col>
      <xdr:colOff>179292</xdr:colOff>
      <xdr:row>122</xdr:row>
      <xdr:rowOff>155261</xdr:rowOff>
    </xdr:to>
    <xdr:sp macro="" textlink="">
      <xdr:nvSpPr>
        <xdr:cNvPr id="6" name="下矢印 5"/>
        <xdr:cNvSpPr/>
      </xdr:nvSpPr>
      <xdr:spPr>
        <a:xfrm>
          <a:off x="1518007" y="50534048"/>
          <a:ext cx="1261610" cy="2180163"/>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lnSpc>
              <a:spcPts val="1700"/>
            </a:lnSpc>
          </a:pPr>
          <a:r>
            <a:rPr kumimoji="1" lang="ja-JP" altLang="en-US" sz="1100">
              <a:solidFill>
                <a:schemeClr val="tx1"/>
              </a:solidFill>
            </a:rPr>
            <a:t>企業主導型保育事業</a:t>
          </a:r>
        </a:p>
      </xdr:txBody>
    </xdr:sp>
    <xdr:clientData/>
  </xdr:twoCellAnchor>
  <xdr:twoCellAnchor>
    <xdr:from>
      <xdr:col>16</xdr:col>
      <xdr:colOff>125504</xdr:colOff>
      <xdr:row>116</xdr:row>
      <xdr:rowOff>89647</xdr:rowOff>
    </xdr:from>
    <xdr:to>
      <xdr:col>23</xdr:col>
      <xdr:colOff>44822</xdr:colOff>
      <xdr:row>122</xdr:row>
      <xdr:rowOff>161365</xdr:rowOff>
    </xdr:to>
    <xdr:sp macro="" textlink="">
      <xdr:nvSpPr>
        <xdr:cNvPr id="7" name="下矢印 6"/>
        <xdr:cNvSpPr/>
      </xdr:nvSpPr>
      <xdr:spPr>
        <a:xfrm>
          <a:off x="3325904" y="50534047"/>
          <a:ext cx="1319493" cy="2186268"/>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100">
              <a:solidFill>
                <a:schemeClr val="tx1"/>
              </a:solidFill>
            </a:rPr>
            <a:t>企業主導型ベビーシッター</a:t>
          </a:r>
          <a:endParaRPr kumimoji="1" lang="en-US" altLang="ja-JP" sz="1100">
            <a:solidFill>
              <a:schemeClr val="tx1"/>
            </a:solidFill>
          </a:endParaRPr>
        </a:p>
        <a:p>
          <a:pPr algn="ctr"/>
          <a:r>
            <a:rPr kumimoji="1" lang="ja-JP" altLang="en-US" sz="1100">
              <a:solidFill>
                <a:schemeClr val="tx1"/>
              </a:solidFill>
            </a:rPr>
            <a:t>利用者支援事業</a:t>
          </a:r>
        </a:p>
      </xdr:txBody>
    </xdr:sp>
    <xdr:clientData/>
  </xdr:twoCellAnchor>
  <xdr:twoCellAnchor>
    <xdr:from>
      <xdr:col>6</xdr:col>
      <xdr:colOff>91069</xdr:colOff>
      <xdr:row>122</xdr:row>
      <xdr:rowOff>353146</xdr:rowOff>
    </xdr:from>
    <xdr:to>
      <xdr:col>13</xdr:col>
      <xdr:colOff>15189</xdr:colOff>
      <xdr:row>123</xdr:row>
      <xdr:rowOff>264700</xdr:rowOff>
    </xdr:to>
    <xdr:sp macro="" textlink="">
      <xdr:nvSpPr>
        <xdr:cNvPr id="8" name="テキスト ボックス 7"/>
        <xdr:cNvSpPr txBox="1"/>
      </xdr:nvSpPr>
      <xdr:spPr>
        <a:xfrm>
          <a:off x="1291219" y="52912096"/>
          <a:ext cx="1324295" cy="263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6</xdr:col>
      <xdr:colOff>88448</xdr:colOff>
      <xdr:row>124</xdr:row>
      <xdr:rowOff>17009</xdr:rowOff>
    </xdr:from>
    <xdr:to>
      <xdr:col>15</xdr:col>
      <xdr:colOff>62753</xdr:colOff>
      <xdr:row>126</xdr:row>
      <xdr:rowOff>1721</xdr:rowOff>
    </xdr:to>
    <xdr:sp macro="" textlink="">
      <xdr:nvSpPr>
        <xdr:cNvPr id="9" name="正方形/長方形 8"/>
        <xdr:cNvSpPr/>
      </xdr:nvSpPr>
      <xdr:spPr>
        <a:xfrm>
          <a:off x="1288598" y="53280809"/>
          <a:ext cx="1774530" cy="6895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solidFill>
                <a:schemeClr val="tx1"/>
              </a:solidFill>
            </a:rPr>
            <a:t>A.</a:t>
          </a:r>
          <a:r>
            <a:rPr kumimoji="1" lang="ja-JP" altLang="en-US" sz="1200">
              <a:solidFill>
                <a:schemeClr val="tx1"/>
              </a:solidFill>
            </a:rPr>
            <a:t>実施団体（１団体）</a:t>
          </a:r>
          <a:endParaRPr kumimoji="1" lang="en-US" altLang="ja-JP" sz="1200">
            <a:solidFill>
              <a:schemeClr val="tx1"/>
            </a:solidFill>
          </a:endParaRPr>
        </a:p>
        <a:p>
          <a:pPr algn="ctr"/>
          <a:r>
            <a:rPr kumimoji="1" lang="en-US" altLang="ja-JP" sz="1200">
              <a:solidFill>
                <a:schemeClr val="tx1"/>
              </a:solidFill>
            </a:rPr>
            <a:t>192,925</a:t>
          </a:r>
          <a:r>
            <a:rPr kumimoji="1" lang="ja-JP" altLang="en-US" sz="1200">
              <a:solidFill>
                <a:schemeClr val="tx1"/>
              </a:solidFill>
            </a:rPr>
            <a:t>百万円</a:t>
          </a:r>
        </a:p>
      </xdr:txBody>
    </xdr:sp>
    <xdr:clientData/>
  </xdr:twoCellAnchor>
  <xdr:twoCellAnchor>
    <xdr:from>
      <xdr:col>15</xdr:col>
      <xdr:colOff>177772</xdr:colOff>
      <xdr:row>123</xdr:row>
      <xdr:rowOff>3664</xdr:rowOff>
    </xdr:from>
    <xdr:to>
      <xdr:col>22</xdr:col>
      <xdr:colOff>100190</xdr:colOff>
      <xdr:row>123</xdr:row>
      <xdr:rowOff>273806</xdr:rowOff>
    </xdr:to>
    <xdr:sp macro="" textlink="">
      <xdr:nvSpPr>
        <xdr:cNvPr id="10" name="テキスト ボックス 9"/>
        <xdr:cNvSpPr txBox="1"/>
      </xdr:nvSpPr>
      <xdr:spPr>
        <a:xfrm>
          <a:off x="3178147" y="52915039"/>
          <a:ext cx="1322593" cy="270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15</xdr:col>
      <xdr:colOff>174053</xdr:colOff>
      <xdr:row>124</xdr:row>
      <xdr:rowOff>17929</xdr:rowOff>
    </xdr:from>
    <xdr:to>
      <xdr:col>24</xdr:col>
      <xdr:colOff>107577</xdr:colOff>
      <xdr:row>126</xdr:row>
      <xdr:rowOff>9667</xdr:rowOff>
    </xdr:to>
    <xdr:sp macro="" textlink="">
      <xdr:nvSpPr>
        <xdr:cNvPr id="11" name="正方形/長方形 10"/>
        <xdr:cNvSpPr/>
      </xdr:nvSpPr>
      <xdr:spPr>
        <a:xfrm>
          <a:off x="3174428" y="53281729"/>
          <a:ext cx="1733749" cy="6965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b="0">
              <a:solidFill>
                <a:schemeClr val="tx1"/>
              </a:solidFill>
            </a:rPr>
            <a:t>B.</a:t>
          </a:r>
          <a:r>
            <a:rPr kumimoji="1" lang="ja-JP" altLang="en-US" sz="1200" b="0">
              <a:solidFill>
                <a:schemeClr val="tx1"/>
              </a:solidFill>
            </a:rPr>
            <a:t>実施団体（１団体）</a:t>
          </a:r>
          <a:endParaRPr kumimoji="1" lang="en-US" altLang="ja-JP" sz="1200" b="0">
            <a:solidFill>
              <a:schemeClr val="tx1"/>
            </a:solidFill>
          </a:endParaRPr>
        </a:p>
        <a:p>
          <a:pPr algn="ctr"/>
          <a:r>
            <a:rPr kumimoji="1" lang="en-US" altLang="ja-JP" sz="1200" b="0">
              <a:solidFill>
                <a:schemeClr val="tx1"/>
              </a:solidFill>
            </a:rPr>
            <a:t>795</a:t>
          </a:r>
          <a:r>
            <a:rPr kumimoji="1" lang="ja-JP" altLang="en-US" sz="1200" b="0">
              <a:solidFill>
                <a:schemeClr val="tx1"/>
              </a:solidFill>
            </a:rPr>
            <a:t>百万円</a:t>
          </a:r>
        </a:p>
      </xdr:txBody>
    </xdr:sp>
    <xdr:clientData/>
  </xdr:twoCellAnchor>
  <xdr:twoCellAnchor>
    <xdr:from>
      <xdr:col>6</xdr:col>
      <xdr:colOff>132370</xdr:colOff>
      <xdr:row>126</xdr:row>
      <xdr:rowOff>111520</xdr:rowOff>
    </xdr:from>
    <xdr:to>
      <xdr:col>7</xdr:col>
      <xdr:colOff>52883</xdr:colOff>
      <xdr:row>127</xdr:row>
      <xdr:rowOff>174111</xdr:rowOff>
    </xdr:to>
    <xdr:sp macro="" textlink="">
      <xdr:nvSpPr>
        <xdr:cNvPr id="12" name="左大かっこ 11"/>
        <xdr:cNvSpPr/>
      </xdr:nvSpPr>
      <xdr:spPr>
        <a:xfrm>
          <a:off x="1332520" y="54080170"/>
          <a:ext cx="120538" cy="41501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7</xdr:col>
      <xdr:colOff>65430</xdr:colOff>
      <xdr:row>126</xdr:row>
      <xdr:rowOff>71718</xdr:rowOff>
    </xdr:from>
    <xdr:ext cx="1342029" cy="546848"/>
    <xdr:sp macro="" textlink="">
      <xdr:nvSpPr>
        <xdr:cNvPr id="13" name="テキスト ボックス 12"/>
        <xdr:cNvSpPr txBox="1"/>
      </xdr:nvSpPr>
      <xdr:spPr>
        <a:xfrm>
          <a:off x="1465605" y="54040368"/>
          <a:ext cx="1342029" cy="546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企業主導型保育事業の実施</a:t>
          </a:r>
          <a:endParaRPr kumimoji="1" lang="en-US" altLang="ja-JP" sz="1200"/>
        </a:p>
        <a:p>
          <a:endParaRPr kumimoji="1" lang="en-US" altLang="ja-JP" sz="1200"/>
        </a:p>
        <a:p>
          <a:endParaRPr kumimoji="1" lang="ja-JP" altLang="en-US" sz="1200"/>
        </a:p>
      </xdr:txBody>
    </xdr:sp>
    <xdr:clientData/>
  </xdr:oneCellAnchor>
  <xdr:twoCellAnchor>
    <xdr:from>
      <xdr:col>14</xdr:col>
      <xdr:colOff>35858</xdr:colOff>
      <xdr:row>126</xdr:row>
      <xdr:rowOff>88949</xdr:rowOff>
    </xdr:from>
    <xdr:to>
      <xdr:col>14</xdr:col>
      <xdr:colOff>143014</xdr:colOff>
      <xdr:row>127</xdr:row>
      <xdr:rowOff>124666</xdr:rowOff>
    </xdr:to>
    <xdr:sp macro="" textlink="">
      <xdr:nvSpPr>
        <xdr:cNvPr id="14" name="右大かっこ 13"/>
        <xdr:cNvSpPr/>
      </xdr:nvSpPr>
      <xdr:spPr>
        <a:xfrm>
          <a:off x="2836208" y="54057599"/>
          <a:ext cx="107156" cy="38814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46842</xdr:colOff>
      <xdr:row>126</xdr:row>
      <xdr:rowOff>98612</xdr:rowOff>
    </xdr:from>
    <xdr:to>
      <xdr:col>16</xdr:col>
      <xdr:colOff>170329</xdr:colOff>
      <xdr:row>128</xdr:row>
      <xdr:rowOff>376518</xdr:rowOff>
    </xdr:to>
    <xdr:sp macro="" textlink="">
      <xdr:nvSpPr>
        <xdr:cNvPr id="15" name="左大かっこ 14"/>
        <xdr:cNvSpPr/>
      </xdr:nvSpPr>
      <xdr:spPr>
        <a:xfrm>
          <a:off x="3247242" y="54067262"/>
          <a:ext cx="123487" cy="98275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124424</xdr:colOff>
      <xdr:row>126</xdr:row>
      <xdr:rowOff>115520</xdr:rowOff>
    </xdr:from>
    <xdr:to>
      <xdr:col>24</xdr:col>
      <xdr:colOff>80682</xdr:colOff>
      <xdr:row>128</xdr:row>
      <xdr:rowOff>322730</xdr:rowOff>
    </xdr:to>
    <xdr:sp macro="" textlink="">
      <xdr:nvSpPr>
        <xdr:cNvPr id="16" name="右大かっこ 15"/>
        <xdr:cNvSpPr/>
      </xdr:nvSpPr>
      <xdr:spPr>
        <a:xfrm>
          <a:off x="4724999" y="54084170"/>
          <a:ext cx="156283" cy="9120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16</xdr:col>
      <xdr:colOff>161365</xdr:colOff>
      <xdr:row>126</xdr:row>
      <xdr:rowOff>148577</xdr:rowOff>
    </xdr:from>
    <xdr:ext cx="1317812" cy="900294"/>
    <xdr:sp macro="" textlink="">
      <xdr:nvSpPr>
        <xdr:cNvPr id="17" name="テキスト ボックス 16"/>
        <xdr:cNvSpPr txBox="1"/>
      </xdr:nvSpPr>
      <xdr:spPr>
        <a:xfrm>
          <a:off x="3361765" y="54117227"/>
          <a:ext cx="1317812" cy="900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ベビーシッター派遣事業の実施</a:t>
          </a:r>
          <a:endParaRPr kumimoji="1" lang="en-US" altLang="ja-JP" sz="1200"/>
        </a:p>
        <a:p>
          <a:r>
            <a:rPr kumimoji="1" lang="ja-JP" altLang="en-US" sz="1200"/>
            <a:t>ベビーシッター研修事業の実施</a:t>
          </a:r>
        </a:p>
      </xdr:txBody>
    </xdr:sp>
    <xdr:clientData/>
  </xdr:oneCellAnchor>
  <xdr:twoCellAnchor>
    <xdr:from>
      <xdr:col>8</xdr:col>
      <xdr:colOff>97129</xdr:colOff>
      <xdr:row>128</xdr:row>
      <xdr:rowOff>556293</xdr:rowOff>
    </xdr:from>
    <xdr:to>
      <xdr:col>14</xdr:col>
      <xdr:colOff>53788</xdr:colOff>
      <xdr:row>130</xdr:row>
      <xdr:rowOff>289912</xdr:rowOff>
    </xdr:to>
    <xdr:sp macro="" textlink="">
      <xdr:nvSpPr>
        <xdr:cNvPr id="18" name="下矢印 17"/>
        <xdr:cNvSpPr/>
      </xdr:nvSpPr>
      <xdr:spPr>
        <a:xfrm>
          <a:off x="1697329" y="55229793"/>
          <a:ext cx="1156809" cy="1067119"/>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endParaRPr kumimoji="1" lang="ja-JP" altLang="en-US" sz="1400">
            <a:solidFill>
              <a:schemeClr val="tx1"/>
            </a:solidFill>
          </a:endParaRPr>
        </a:p>
      </xdr:txBody>
    </xdr:sp>
    <xdr:clientData/>
  </xdr:twoCellAnchor>
  <xdr:twoCellAnchor>
    <xdr:from>
      <xdr:col>6</xdr:col>
      <xdr:colOff>56127</xdr:colOff>
      <xdr:row>130</xdr:row>
      <xdr:rowOff>292554</xdr:rowOff>
    </xdr:from>
    <xdr:to>
      <xdr:col>11</xdr:col>
      <xdr:colOff>4101</xdr:colOff>
      <xdr:row>130</xdr:row>
      <xdr:rowOff>656186</xdr:rowOff>
    </xdr:to>
    <xdr:sp macro="" textlink="">
      <xdr:nvSpPr>
        <xdr:cNvPr id="19" name="正方形/長方形 18"/>
        <xdr:cNvSpPr/>
      </xdr:nvSpPr>
      <xdr:spPr>
        <a:xfrm>
          <a:off x="1256277" y="56299554"/>
          <a:ext cx="948099" cy="36363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助成</a:t>
          </a:r>
          <a:r>
            <a:rPr kumimoji="1" lang="en-US" altLang="ja-JP" sz="1400">
              <a:solidFill>
                <a:schemeClr val="tx1"/>
              </a:solidFill>
            </a:rPr>
            <a:t>】</a:t>
          </a:r>
          <a:endParaRPr kumimoji="1" lang="ja-JP" altLang="en-US" sz="1400">
            <a:solidFill>
              <a:schemeClr val="tx1"/>
            </a:solidFill>
          </a:endParaRPr>
        </a:p>
      </xdr:txBody>
    </xdr:sp>
    <xdr:clientData/>
  </xdr:twoCellAnchor>
  <xdr:twoCellAnchor>
    <xdr:from>
      <xdr:col>6</xdr:col>
      <xdr:colOff>166963</xdr:colOff>
      <xdr:row>131</xdr:row>
      <xdr:rowOff>6523</xdr:rowOff>
    </xdr:from>
    <xdr:to>
      <xdr:col>15</xdr:col>
      <xdr:colOff>79812</xdr:colOff>
      <xdr:row>132</xdr:row>
      <xdr:rowOff>191036</xdr:rowOff>
    </xdr:to>
    <xdr:sp macro="" textlink="">
      <xdr:nvSpPr>
        <xdr:cNvPr id="20" name="正方形/長方形 19"/>
        <xdr:cNvSpPr/>
      </xdr:nvSpPr>
      <xdr:spPr>
        <a:xfrm>
          <a:off x="1367113" y="56680273"/>
          <a:ext cx="1713074" cy="5559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事業実施者</a:t>
          </a:r>
        </a:p>
      </xdr:txBody>
    </xdr:sp>
    <xdr:clientData/>
  </xdr:twoCellAnchor>
  <xdr:oneCellAnchor>
    <xdr:from>
      <xdr:col>6</xdr:col>
      <xdr:colOff>369</xdr:colOff>
      <xdr:row>133</xdr:row>
      <xdr:rowOff>185028</xdr:rowOff>
    </xdr:from>
    <xdr:ext cx="2823513" cy="1132784"/>
    <xdr:sp macro="" textlink="">
      <xdr:nvSpPr>
        <xdr:cNvPr id="21" name="テキスト ボックス 20"/>
        <xdr:cNvSpPr txBox="1"/>
      </xdr:nvSpPr>
      <xdr:spPr>
        <a:xfrm>
          <a:off x="1200519" y="57458853"/>
          <a:ext cx="2823513" cy="1132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）各年度の実績報告に基づく確定額</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の予算額に対する割合</a:t>
          </a:r>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ea"/>
              <a:ea typeface="+mn-ea"/>
              <a:cs typeface="+mn-cs"/>
            </a:rPr>
            <a:t>令和元</a:t>
          </a:r>
          <a:r>
            <a:rPr kumimoji="1" lang="ja-JP" altLang="ja-JP" sz="1200">
              <a:solidFill>
                <a:schemeClr val="tx1"/>
              </a:solidFill>
              <a:effectLst/>
              <a:latin typeface="+mn-ea"/>
              <a:ea typeface="+mn-ea"/>
              <a:cs typeface="+mn-cs"/>
            </a:rPr>
            <a:t>年度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149,141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77</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en-US" altLang="ja-JP" sz="12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tx1"/>
              </a:solidFill>
              <a:effectLst/>
              <a:uLnTx/>
              <a:uFillTx/>
              <a:latin typeface="+mn-ea"/>
              <a:ea typeface="+mn-ea"/>
              <a:cs typeface="+mn-cs"/>
            </a:rPr>
            <a:t>令和２</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153,251</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68</a:t>
          </a:r>
          <a:r>
            <a:rPr kumimoji="1" lang="ja-JP" altLang="en-US" sz="1200">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令和３年度　未確定</a:t>
          </a:r>
          <a:endParaRPr kumimoji="1" lang="en-US" altLang="ja-JP" sz="1200">
            <a:solidFill>
              <a:sysClr val="windowText" lastClr="000000"/>
            </a:solidFill>
            <a:latin typeface="+mn-ea"/>
            <a:ea typeface="+mn-ea"/>
          </a:endParaRPr>
        </a:p>
      </xdr:txBody>
    </xdr:sp>
    <xdr:clientData/>
  </xdr:oneCellAnchor>
  <xdr:oneCellAnchor>
    <xdr:from>
      <xdr:col>35</xdr:col>
      <xdr:colOff>125954</xdr:colOff>
      <xdr:row>124</xdr:row>
      <xdr:rowOff>16136</xdr:rowOff>
    </xdr:from>
    <xdr:ext cx="2853017" cy="677284"/>
    <xdr:sp macro="" textlink="">
      <xdr:nvSpPr>
        <xdr:cNvPr id="22" name="テキスト ボックス 21"/>
        <xdr:cNvSpPr txBox="1"/>
      </xdr:nvSpPr>
      <xdr:spPr>
        <a:xfrm>
          <a:off x="7126829" y="53279936"/>
          <a:ext cx="2853017" cy="67728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その他（会議運営費等事務費）</a:t>
          </a:r>
          <a:endParaRPr lang="ja-JP" altLang="ja-JP" sz="1200">
            <a:effectLst/>
          </a:endParaRPr>
        </a:p>
        <a:p>
          <a:pPr algn="ctr">
            <a:lnSpc>
              <a:spcPts val="1300"/>
            </a:lnSpc>
          </a:pPr>
          <a:r>
            <a:rPr kumimoji="1" lang="ja-JP" altLang="en-US" sz="1200">
              <a:solidFill>
                <a:schemeClr val="tx1"/>
              </a:solidFill>
              <a:latin typeface="+mn-ea"/>
              <a:ea typeface="+mn-ea"/>
            </a:rPr>
            <a:t>０．４百万円</a:t>
          </a:r>
          <a:endParaRPr kumimoji="1" lang="en-US" altLang="ja-JP" sz="1200">
            <a:solidFill>
              <a:schemeClr val="tx1"/>
            </a:solidFill>
            <a:latin typeface="+mn-ea"/>
            <a:ea typeface="+mn-ea"/>
          </a:endParaRPr>
        </a:p>
      </xdr:txBody>
    </xdr:sp>
    <xdr:clientData/>
  </xdr:oneCellAnchor>
  <xdr:oneCellAnchor>
    <xdr:from>
      <xdr:col>35</xdr:col>
      <xdr:colOff>179575</xdr:colOff>
      <xdr:row>126</xdr:row>
      <xdr:rowOff>96652</xdr:rowOff>
    </xdr:from>
    <xdr:ext cx="2776985" cy="676554"/>
    <xdr:sp macro="" textlink="">
      <xdr:nvSpPr>
        <xdr:cNvPr id="23" name="大かっこ 22"/>
        <xdr:cNvSpPr/>
      </xdr:nvSpPr>
      <xdr:spPr>
        <a:xfrm>
          <a:off x="7180450" y="54065302"/>
          <a:ext cx="2776985" cy="676554"/>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l"/>
          <a:r>
            <a:rPr kumimoji="1" lang="ja-JP" altLang="en-US" sz="1100"/>
            <a:t>企業主導型保育事業点検・評価委員会の会議経費等（速記料ほか）</a:t>
          </a:r>
        </a:p>
      </xdr:txBody>
    </xdr:sp>
    <xdr:clientData/>
  </xdr:oneCellAnchor>
  <xdr:twoCellAnchor>
    <xdr:from>
      <xdr:col>41</xdr:col>
      <xdr:colOff>98052</xdr:colOff>
      <xdr:row>116</xdr:row>
      <xdr:rowOff>42583</xdr:rowOff>
    </xdr:from>
    <xdr:to>
      <xdr:col>45</xdr:col>
      <xdr:colOff>121864</xdr:colOff>
      <xdr:row>122</xdr:row>
      <xdr:rowOff>134856</xdr:rowOff>
    </xdr:to>
    <xdr:sp macro="" textlink="">
      <xdr:nvSpPr>
        <xdr:cNvPr id="24" name="下矢印 23"/>
        <xdr:cNvSpPr/>
      </xdr:nvSpPr>
      <xdr:spPr>
        <a:xfrm>
          <a:off x="8299077" y="50486983"/>
          <a:ext cx="823912" cy="2206823"/>
        </a:xfrm>
        <a:prstGeom prst="downArrow">
          <a:avLst>
            <a:gd name="adj1" fmla="val 50000"/>
            <a:gd name="adj2" fmla="val 79036"/>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endParaRPr kumimoji="1" lang="en-US" altLang="ja-JP" sz="1400">
            <a:solidFill>
              <a:schemeClr val="tx1"/>
            </a:solidFill>
          </a:endParaRPr>
        </a:p>
      </xdr:txBody>
    </xdr:sp>
    <xdr:clientData/>
  </xdr:twoCellAnchor>
  <xdr:twoCellAnchor>
    <xdr:from>
      <xdr:col>26</xdr:col>
      <xdr:colOff>44824</xdr:colOff>
      <xdr:row>116</xdr:row>
      <xdr:rowOff>98612</xdr:rowOff>
    </xdr:from>
    <xdr:to>
      <xdr:col>32</xdr:col>
      <xdr:colOff>161365</xdr:colOff>
      <xdr:row>122</xdr:row>
      <xdr:rowOff>166489</xdr:rowOff>
    </xdr:to>
    <xdr:sp macro="" textlink="">
      <xdr:nvSpPr>
        <xdr:cNvPr id="25" name="下矢印 24"/>
        <xdr:cNvSpPr/>
      </xdr:nvSpPr>
      <xdr:spPr>
        <a:xfrm>
          <a:off x="5245474" y="50543012"/>
          <a:ext cx="1316691" cy="2182427"/>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100">
              <a:solidFill>
                <a:schemeClr val="tx1"/>
              </a:solidFill>
            </a:rPr>
            <a:t>中小企業子ども・子育て</a:t>
          </a:r>
          <a:endParaRPr kumimoji="1" lang="en-US" altLang="ja-JP" sz="1100">
            <a:solidFill>
              <a:schemeClr val="tx1"/>
            </a:solidFill>
          </a:endParaRPr>
        </a:p>
        <a:p>
          <a:pPr algn="ctr"/>
          <a:r>
            <a:rPr kumimoji="1" lang="ja-JP" altLang="en-US" sz="1100">
              <a:solidFill>
                <a:schemeClr val="tx1"/>
              </a:solidFill>
            </a:rPr>
            <a:t>支援環境整備事業</a:t>
          </a:r>
          <a:endParaRPr kumimoji="1" lang="en-US" altLang="ja-JP" sz="1100">
            <a:solidFill>
              <a:schemeClr val="tx1"/>
            </a:solidFill>
          </a:endParaRPr>
        </a:p>
      </xdr:txBody>
    </xdr:sp>
    <xdr:clientData/>
  </xdr:twoCellAnchor>
  <xdr:twoCellAnchor>
    <xdr:from>
      <xdr:col>25</xdr:col>
      <xdr:colOff>35859</xdr:colOff>
      <xdr:row>124</xdr:row>
      <xdr:rowOff>8965</xdr:rowOff>
    </xdr:from>
    <xdr:to>
      <xdr:col>33</xdr:col>
      <xdr:colOff>152400</xdr:colOff>
      <xdr:row>126</xdr:row>
      <xdr:rowOff>703</xdr:rowOff>
    </xdr:to>
    <xdr:sp macro="" textlink="">
      <xdr:nvSpPr>
        <xdr:cNvPr id="26" name="正方形/長方形 25"/>
        <xdr:cNvSpPr/>
      </xdr:nvSpPr>
      <xdr:spPr>
        <a:xfrm>
          <a:off x="5036484" y="53272765"/>
          <a:ext cx="1716741" cy="6965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b="0">
              <a:solidFill>
                <a:schemeClr val="dk1"/>
              </a:solidFill>
              <a:effectLst/>
              <a:latin typeface="+mn-lt"/>
              <a:ea typeface="+mn-ea"/>
              <a:cs typeface="+mn-cs"/>
            </a:rPr>
            <a:t>C.</a:t>
          </a:r>
          <a:r>
            <a:rPr kumimoji="1" lang="ja-JP" altLang="en-US" sz="1200" b="0">
              <a:solidFill>
                <a:schemeClr val="tx1"/>
              </a:solidFill>
            </a:rPr>
            <a:t>実施団体（１団体）</a:t>
          </a:r>
          <a:endParaRPr kumimoji="1" lang="en-US" altLang="ja-JP" sz="1200" b="0">
            <a:solidFill>
              <a:schemeClr val="tx1"/>
            </a:solidFill>
          </a:endParaRPr>
        </a:p>
        <a:p>
          <a:pPr algn="ctr"/>
          <a:r>
            <a:rPr kumimoji="1" lang="en-US" altLang="ja-JP" sz="1200" b="0">
              <a:solidFill>
                <a:schemeClr val="tx1"/>
              </a:solidFill>
            </a:rPr>
            <a:t>179</a:t>
          </a:r>
          <a:r>
            <a:rPr kumimoji="1" lang="ja-JP" altLang="en-US" sz="1200" b="0">
              <a:solidFill>
                <a:schemeClr val="tx1"/>
              </a:solidFill>
            </a:rPr>
            <a:t>百万円</a:t>
          </a:r>
        </a:p>
      </xdr:txBody>
    </xdr:sp>
    <xdr:clientData/>
  </xdr:twoCellAnchor>
  <xdr:twoCellAnchor>
    <xdr:from>
      <xdr:col>25</xdr:col>
      <xdr:colOff>44823</xdr:colOff>
      <xdr:row>122</xdr:row>
      <xdr:rowOff>349623</xdr:rowOff>
    </xdr:from>
    <xdr:to>
      <xdr:col>31</xdr:col>
      <xdr:colOff>146535</xdr:colOff>
      <xdr:row>123</xdr:row>
      <xdr:rowOff>261177</xdr:rowOff>
    </xdr:to>
    <xdr:sp macro="" textlink="">
      <xdr:nvSpPr>
        <xdr:cNvPr id="27" name="テキスト ボックス 26"/>
        <xdr:cNvSpPr txBox="1"/>
      </xdr:nvSpPr>
      <xdr:spPr>
        <a:xfrm>
          <a:off x="5045448" y="52908573"/>
          <a:ext cx="1301862" cy="263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25</xdr:col>
      <xdr:colOff>98612</xdr:colOff>
      <xdr:row>126</xdr:row>
      <xdr:rowOff>116542</xdr:rowOff>
    </xdr:from>
    <xdr:to>
      <xdr:col>26</xdr:col>
      <xdr:colOff>44824</xdr:colOff>
      <xdr:row>128</xdr:row>
      <xdr:rowOff>17931</xdr:rowOff>
    </xdr:to>
    <xdr:sp macro="" textlink="">
      <xdr:nvSpPr>
        <xdr:cNvPr id="28" name="左大かっこ 27"/>
        <xdr:cNvSpPr/>
      </xdr:nvSpPr>
      <xdr:spPr>
        <a:xfrm>
          <a:off x="5099237" y="54085192"/>
          <a:ext cx="146237" cy="60623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17929</xdr:colOff>
      <xdr:row>126</xdr:row>
      <xdr:rowOff>89647</xdr:rowOff>
    </xdr:from>
    <xdr:to>
      <xdr:col>33</xdr:col>
      <xdr:colOff>125506</xdr:colOff>
      <xdr:row>128</xdr:row>
      <xdr:rowOff>26895</xdr:rowOff>
    </xdr:to>
    <xdr:sp macro="" textlink="">
      <xdr:nvSpPr>
        <xdr:cNvPr id="29" name="右大かっこ 28"/>
        <xdr:cNvSpPr/>
      </xdr:nvSpPr>
      <xdr:spPr>
        <a:xfrm>
          <a:off x="6618754" y="54058297"/>
          <a:ext cx="107577" cy="64209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26</xdr:col>
      <xdr:colOff>17930</xdr:colOff>
      <xdr:row>126</xdr:row>
      <xdr:rowOff>62751</xdr:rowOff>
    </xdr:from>
    <xdr:ext cx="1342029" cy="726142"/>
    <xdr:sp macro="" textlink="">
      <xdr:nvSpPr>
        <xdr:cNvPr id="30" name="テキスト ボックス 29"/>
        <xdr:cNvSpPr txBox="1"/>
      </xdr:nvSpPr>
      <xdr:spPr>
        <a:xfrm>
          <a:off x="5218580" y="54031401"/>
          <a:ext cx="1342029" cy="726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中小企業子ども・子育て支援環境整備事業の実施</a:t>
          </a:r>
          <a:endParaRPr kumimoji="1" lang="en-US" altLang="ja-JP" sz="1200"/>
        </a:p>
        <a:p>
          <a:endParaRPr kumimoji="1" lang="ja-JP" altLang="en-US" sz="1200"/>
        </a:p>
      </xdr:txBody>
    </xdr:sp>
    <xdr:clientData/>
  </xdr:oneCellAnchor>
  <xdr:oneCellAnchor>
    <xdr:from>
      <xdr:col>23</xdr:col>
      <xdr:colOff>120343</xdr:colOff>
      <xdr:row>137</xdr:row>
      <xdr:rowOff>211491</xdr:rowOff>
    </xdr:from>
    <xdr:ext cx="2541850" cy="325730"/>
    <xdr:sp macro="" textlink="">
      <xdr:nvSpPr>
        <xdr:cNvPr id="31" name="テキスト ボックス 30"/>
        <xdr:cNvSpPr txBox="1"/>
      </xdr:nvSpPr>
      <xdr:spPr>
        <a:xfrm>
          <a:off x="4720918" y="58942641"/>
          <a:ext cx="25418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（参考）ベビーシッター派遣事業</a:t>
          </a:r>
        </a:p>
      </xdr:txBody>
    </xdr:sp>
    <xdr:clientData/>
  </xdr:oneCellAnchor>
  <xdr:oneCellAnchor>
    <xdr:from>
      <xdr:col>24</xdr:col>
      <xdr:colOff>35128</xdr:colOff>
      <xdr:row>139</xdr:row>
      <xdr:rowOff>30405</xdr:rowOff>
    </xdr:from>
    <xdr:ext cx="459100" cy="889987"/>
    <xdr:sp macro="" textlink="">
      <xdr:nvSpPr>
        <xdr:cNvPr id="32" name="テキスト ボックス 31"/>
        <xdr:cNvSpPr txBox="1"/>
      </xdr:nvSpPr>
      <xdr:spPr>
        <a:xfrm rot="18158242">
          <a:off x="4620284" y="59605649"/>
          <a:ext cx="88998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協定締結・</a:t>
          </a:r>
          <a:endParaRPr kumimoji="1" lang="en-US" altLang="ja-JP" sz="1100"/>
        </a:p>
        <a:p>
          <a:r>
            <a:rPr kumimoji="1" lang="ja-JP" altLang="en-US" sz="1100"/>
            <a:t>割引券発行</a:t>
          </a:r>
          <a:endParaRPr kumimoji="1" lang="en-US" altLang="ja-JP" sz="1100"/>
        </a:p>
      </xdr:txBody>
    </xdr:sp>
    <xdr:clientData/>
  </xdr:oneCellAnchor>
  <xdr:twoCellAnchor>
    <xdr:from>
      <xdr:col>24</xdr:col>
      <xdr:colOff>98649</xdr:colOff>
      <xdr:row>139</xdr:row>
      <xdr:rowOff>0</xdr:rowOff>
    </xdr:from>
    <xdr:to>
      <xdr:col>28</xdr:col>
      <xdr:colOff>99609</xdr:colOff>
      <xdr:row>142</xdr:row>
      <xdr:rowOff>175213</xdr:rowOff>
    </xdr:to>
    <xdr:cxnSp macro="">
      <xdr:nvCxnSpPr>
        <xdr:cNvPr id="33" name="直線矢印コネクタ 32"/>
        <xdr:cNvCxnSpPr/>
      </xdr:nvCxnSpPr>
      <xdr:spPr>
        <a:xfrm flipH="1">
          <a:off x="4899249" y="59359800"/>
          <a:ext cx="801060" cy="11181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137777</xdr:colOff>
      <xdr:row>139</xdr:row>
      <xdr:rowOff>54433</xdr:rowOff>
    </xdr:from>
    <xdr:to>
      <xdr:col>29</xdr:col>
      <xdr:colOff>172354</xdr:colOff>
      <xdr:row>142</xdr:row>
      <xdr:rowOff>212275</xdr:rowOff>
    </xdr:to>
    <xdr:cxnSp macro="">
      <xdr:nvCxnSpPr>
        <xdr:cNvPr id="34" name="直線矢印コネクタ 33"/>
        <xdr:cNvCxnSpPr/>
      </xdr:nvCxnSpPr>
      <xdr:spPr>
        <a:xfrm flipV="1">
          <a:off x="5138402" y="59414233"/>
          <a:ext cx="834677" cy="11008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28</xdr:col>
      <xdr:colOff>72002</xdr:colOff>
      <xdr:row>139</xdr:row>
      <xdr:rowOff>79579</xdr:rowOff>
    </xdr:from>
    <xdr:ext cx="459100" cy="1242648"/>
    <xdr:sp macro="" textlink="">
      <xdr:nvSpPr>
        <xdr:cNvPr id="35" name="テキスト ボックス 34"/>
        <xdr:cNvSpPr txBox="1"/>
      </xdr:nvSpPr>
      <xdr:spPr>
        <a:xfrm rot="18237452">
          <a:off x="5280928" y="59831153"/>
          <a:ext cx="1242648"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利用報告・未使用</a:t>
          </a:r>
          <a:endParaRPr kumimoji="1" lang="en-US" altLang="ja-JP" sz="1100"/>
        </a:p>
        <a:p>
          <a:r>
            <a:rPr kumimoji="1" lang="ja-JP" altLang="en-US" sz="1100"/>
            <a:t>割引券の返還</a:t>
          </a:r>
        </a:p>
      </xdr:txBody>
    </xdr:sp>
    <xdr:clientData/>
  </xdr:oneCellAnchor>
  <xdr:twoCellAnchor>
    <xdr:from>
      <xdr:col>23</xdr:col>
      <xdr:colOff>125868</xdr:colOff>
      <xdr:row>143</xdr:row>
      <xdr:rowOff>73140</xdr:rowOff>
    </xdr:from>
    <xdr:to>
      <xdr:col>32</xdr:col>
      <xdr:colOff>37037</xdr:colOff>
      <xdr:row>145</xdr:row>
      <xdr:rowOff>152399</xdr:rowOff>
    </xdr:to>
    <xdr:sp macro="" textlink="">
      <xdr:nvSpPr>
        <xdr:cNvPr id="36" name="正方形/長方形 35"/>
        <xdr:cNvSpPr/>
      </xdr:nvSpPr>
      <xdr:spPr>
        <a:xfrm>
          <a:off x="4726443" y="60690240"/>
          <a:ext cx="1711394" cy="7079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企業・</a:t>
          </a:r>
          <a:endParaRPr kumimoji="1" lang="en-US" altLang="ja-JP" sz="1100">
            <a:solidFill>
              <a:schemeClr val="tx1"/>
            </a:solidFill>
          </a:endParaRPr>
        </a:p>
        <a:p>
          <a:pPr algn="ctr"/>
          <a:r>
            <a:rPr kumimoji="1" lang="ja-JP" altLang="en-US" sz="1100">
              <a:solidFill>
                <a:schemeClr val="tx1"/>
              </a:solidFill>
            </a:rPr>
            <a:t>（企業の）労働者・個人で就業している者</a:t>
          </a:r>
        </a:p>
      </xdr:txBody>
    </xdr:sp>
    <xdr:clientData/>
  </xdr:twoCellAnchor>
  <xdr:twoCellAnchor>
    <xdr:from>
      <xdr:col>32</xdr:col>
      <xdr:colOff>188799</xdr:colOff>
      <xdr:row>143</xdr:row>
      <xdr:rowOff>117361</xdr:rowOff>
    </xdr:from>
    <xdr:to>
      <xdr:col>37</xdr:col>
      <xdr:colOff>28794</xdr:colOff>
      <xdr:row>143</xdr:row>
      <xdr:rowOff>117361</xdr:rowOff>
    </xdr:to>
    <xdr:cxnSp macro="">
      <xdr:nvCxnSpPr>
        <xdr:cNvPr id="37" name="直線矢印コネクタ 36"/>
        <xdr:cNvCxnSpPr/>
      </xdr:nvCxnSpPr>
      <xdr:spPr>
        <a:xfrm>
          <a:off x="6589599" y="60734461"/>
          <a:ext cx="84012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71439</xdr:colOff>
      <xdr:row>143</xdr:row>
      <xdr:rowOff>136070</xdr:rowOff>
    </xdr:from>
    <xdr:ext cx="697627" cy="225703"/>
    <xdr:sp macro="" textlink="">
      <xdr:nvSpPr>
        <xdr:cNvPr id="38" name="テキスト ボックス 37"/>
        <xdr:cNvSpPr txBox="1"/>
      </xdr:nvSpPr>
      <xdr:spPr>
        <a:xfrm>
          <a:off x="6672264" y="6075317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割引券提出</a:t>
          </a:r>
        </a:p>
      </xdr:txBody>
    </xdr:sp>
    <xdr:clientData/>
  </xdr:oneCellAnchor>
  <xdr:twoCellAnchor>
    <xdr:from>
      <xdr:col>32</xdr:col>
      <xdr:colOff>151382</xdr:colOff>
      <xdr:row>144</xdr:row>
      <xdr:rowOff>68035</xdr:rowOff>
    </xdr:from>
    <xdr:to>
      <xdr:col>37</xdr:col>
      <xdr:colOff>13789</xdr:colOff>
      <xdr:row>144</xdr:row>
      <xdr:rowOff>68035</xdr:rowOff>
    </xdr:to>
    <xdr:cxnSp macro="">
      <xdr:nvCxnSpPr>
        <xdr:cNvPr id="39" name="直線矢印コネクタ 38"/>
        <xdr:cNvCxnSpPr/>
      </xdr:nvCxnSpPr>
      <xdr:spPr>
        <a:xfrm flipH="1">
          <a:off x="6552182" y="60999460"/>
          <a:ext cx="86253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127568</xdr:colOff>
      <xdr:row>144</xdr:row>
      <xdr:rowOff>107155</xdr:rowOff>
    </xdr:from>
    <xdr:ext cx="1018740" cy="225703"/>
    <xdr:sp macro="" textlink="">
      <xdr:nvSpPr>
        <xdr:cNvPr id="40" name="テキスト ボックス 39"/>
        <xdr:cNvSpPr txBox="1"/>
      </xdr:nvSpPr>
      <xdr:spPr>
        <a:xfrm>
          <a:off x="6528368" y="61038580"/>
          <a:ext cx="1018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ベビーシッター派遣</a:t>
          </a:r>
        </a:p>
      </xdr:txBody>
    </xdr:sp>
    <xdr:clientData/>
  </xdr:oneCellAnchor>
  <xdr:twoCellAnchor>
    <xdr:from>
      <xdr:col>38</xdr:col>
      <xdr:colOff>10426</xdr:colOff>
      <xdr:row>143</xdr:row>
      <xdr:rowOff>64174</xdr:rowOff>
    </xdr:from>
    <xdr:to>
      <xdr:col>46</xdr:col>
      <xdr:colOff>110034</xdr:colOff>
      <xdr:row>145</xdr:row>
      <xdr:rowOff>116540</xdr:rowOff>
    </xdr:to>
    <xdr:sp macro="" textlink="">
      <xdr:nvSpPr>
        <xdr:cNvPr id="41" name="正方形/長方形 40"/>
        <xdr:cNvSpPr/>
      </xdr:nvSpPr>
      <xdr:spPr>
        <a:xfrm>
          <a:off x="7611376" y="60681274"/>
          <a:ext cx="1699808" cy="6810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ベビーシッター事業者</a:t>
          </a:r>
        </a:p>
      </xdr:txBody>
    </xdr:sp>
    <xdr:clientData/>
  </xdr:twoCellAnchor>
  <xdr:twoCellAnchor>
    <xdr:from>
      <xdr:col>40</xdr:col>
      <xdr:colOff>8502</xdr:colOff>
      <xdr:row>139</xdr:row>
      <xdr:rowOff>62934</xdr:rowOff>
    </xdr:from>
    <xdr:to>
      <xdr:col>44</xdr:col>
      <xdr:colOff>86221</xdr:colOff>
      <xdr:row>142</xdr:row>
      <xdr:rowOff>233682</xdr:rowOff>
    </xdr:to>
    <xdr:cxnSp macro="">
      <xdr:nvCxnSpPr>
        <xdr:cNvPr id="42" name="直線矢印コネクタ 41"/>
        <xdr:cNvCxnSpPr/>
      </xdr:nvCxnSpPr>
      <xdr:spPr>
        <a:xfrm>
          <a:off x="8009502" y="59422734"/>
          <a:ext cx="877819" cy="11137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107158</xdr:colOff>
      <xdr:row>139</xdr:row>
      <xdr:rowOff>129274</xdr:rowOff>
    </xdr:from>
    <xdr:to>
      <xdr:col>42</xdr:col>
      <xdr:colOff>158384</xdr:colOff>
      <xdr:row>142</xdr:row>
      <xdr:rowOff>231086</xdr:rowOff>
    </xdr:to>
    <xdr:cxnSp macro="">
      <xdr:nvCxnSpPr>
        <xdr:cNvPr id="43" name="直線矢印コネクタ 42"/>
        <xdr:cNvCxnSpPr/>
      </xdr:nvCxnSpPr>
      <xdr:spPr>
        <a:xfrm flipH="1" flipV="1">
          <a:off x="7708108" y="59489074"/>
          <a:ext cx="851326" cy="10447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36</xdr:col>
      <xdr:colOff>149123</xdr:colOff>
      <xdr:row>139</xdr:row>
      <xdr:rowOff>242435</xdr:rowOff>
    </xdr:from>
    <xdr:ext cx="642484" cy="1031051"/>
    <xdr:sp macro="" textlink="">
      <xdr:nvSpPr>
        <xdr:cNvPr id="44" name="テキスト ボックス 43"/>
        <xdr:cNvSpPr txBox="1"/>
      </xdr:nvSpPr>
      <xdr:spPr>
        <a:xfrm rot="3186767">
          <a:off x="7155739" y="59796519"/>
          <a:ext cx="1031051"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割引券取扱</a:t>
          </a:r>
          <a:endParaRPr kumimoji="1" lang="en-US" altLang="ja-JP" sz="1100"/>
        </a:p>
        <a:p>
          <a:r>
            <a:rPr kumimoji="1" lang="ja-JP" altLang="en-US" sz="1100"/>
            <a:t>契約締結・</a:t>
          </a:r>
          <a:endParaRPr kumimoji="1" lang="en-US" altLang="ja-JP" sz="1100"/>
        </a:p>
        <a:p>
          <a:r>
            <a:rPr kumimoji="1" lang="ja-JP" altLang="en-US" sz="1100"/>
            <a:t>割引料金請求</a:t>
          </a:r>
        </a:p>
      </xdr:txBody>
    </xdr:sp>
    <xdr:clientData/>
  </xdr:oneCellAnchor>
  <xdr:oneCellAnchor>
    <xdr:from>
      <xdr:col>42</xdr:col>
      <xdr:colOff>69517</xdr:colOff>
      <xdr:row>138</xdr:row>
      <xdr:rowOff>245718</xdr:rowOff>
    </xdr:from>
    <xdr:ext cx="275717" cy="1164421"/>
    <xdr:sp macro="" textlink="">
      <xdr:nvSpPr>
        <xdr:cNvPr id="45" name="テキスト ボックス 44"/>
        <xdr:cNvSpPr txBox="1"/>
      </xdr:nvSpPr>
      <xdr:spPr>
        <a:xfrm rot="3271756">
          <a:off x="8026215" y="59735545"/>
          <a:ext cx="11644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割引料金支払い</a:t>
          </a:r>
        </a:p>
      </xdr:txBody>
    </xdr:sp>
    <xdr:clientData/>
  </xdr:oneCellAnchor>
  <xdr:twoCellAnchor>
    <xdr:from>
      <xdr:col>27</xdr:col>
      <xdr:colOff>8964</xdr:colOff>
      <xdr:row>128</xdr:row>
      <xdr:rowOff>555812</xdr:rowOff>
    </xdr:from>
    <xdr:to>
      <xdr:col>32</xdr:col>
      <xdr:colOff>125506</xdr:colOff>
      <xdr:row>130</xdr:row>
      <xdr:rowOff>289431</xdr:rowOff>
    </xdr:to>
    <xdr:sp macro="" textlink="">
      <xdr:nvSpPr>
        <xdr:cNvPr id="46" name="下矢印 45"/>
        <xdr:cNvSpPr/>
      </xdr:nvSpPr>
      <xdr:spPr>
        <a:xfrm>
          <a:off x="5409639" y="55229312"/>
          <a:ext cx="1116667" cy="1067119"/>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endParaRPr kumimoji="1" lang="ja-JP" altLang="en-US" sz="1400">
            <a:solidFill>
              <a:schemeClr val="tx1"/>
            </a:solidFill>
          </a:endParaRPr>
        </a:p>
      </xdr:txBody>
    </xdr:sp>
    <xdr:clientData/>
  </xdr:twoCellAnchor>
  <xdr:twoCellAnchor>
    <xdr:from>
      <xdr:col>24</xdr:col>
      <xdr:colOff>170329</xdr:colOff>
      <xdr:row>130</xdr:row>
      <xdr:rowOff>268941</xdr:rowOff>
    </xdr:from>
    <xdr:to>
      <xdr:col>29</xdr:col>
      <xdr:colOff>118303</xdr:colOff>
      <xdr:row>130</xdr:row>
      <xdr:rowOff>632573</xdr:rowOff>
    </xdr:to>
    <xdr:sp macro="" textlink="">
      <xdr:nvSpPr>
        <xdr:cNvPr id="47" name="正方形/長方形 46"/>
        <xdr:cNvSpPr/>
      </xdr:nvSpPr>
      <xdr:spPr>
        <a:xfrm>
          <a:off x="4970929" y="56275941"/>
          <a:ext cx="948099" cy="36363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助成</a:t>
          </a:r>
          <a:r>
            <a:rPr kumimoji="1" lang="en-US" altLang="ja-JP" sz="1400">
              <a:solidFill>
                <a:schemeClr val="tx1"/>
              </a:solidFill>
            </a:rPr>
            <a:t>】</a:t>
          </a:r>
          <a:endParaRPr kumimoji="1" lang="ja-JP" altLang="en-US" sz="1400">
            <a:solidFill>
              <a:schemeClr val="tx1"/>
            </a:solidFill>
          </a:endParaRPr>
        </a:p>
      </xdr:txBody>
    </xdr:sp>
    <xdr:clientData/>
  </xdr:twoCellAnchor>
  <xdr:twoCellAnchor>
    <xdr:from>
      <xdr:col>25</xdr:col>
      <xdr:colOff>116540</xdr:colOff>
      <xdr:row>131</xdr:row>
      <xdr:rowOff>8965</xdr:rowOff>
    </xdr:from>
    <xdr:to>
      <xdr:col>34</xdr:col>
      <xdr:colOff>29389</xdr:colOff>
      <xdr:row>132</xdr:row>
      <xdr:rowOff>193478</xdr:rowOff>
    </xdr:to>
    <xdr:sp macro="" textlink="">
      <xdr:nvSpPr>
        <xdr:cNvPr id="48" name="正方形/長方形 47"/>
        <xdr:cNvSpPr/>
      </xdr:nvSpPr>
      <xdr:spPr>
        <a:xfrm>
          <a:off x="5117165" y="56682715"/>
          <a:ext cx="1713074" cy="5559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事業実施者</a:t>
          </a:r>
        </a:p>
      </xdr:txBody>
    </xdr:sp>
    <xdr:clientData/>
  </xdr:twoCellAnchor>
  <xdr:oneCellAnchor>
    <xdr:from>
      <xdr:col>24</xdr:col>
      <xdr:colOff>116541</xdr:colOff>
      <xdr:row>133</xdr:row>
      <xdr:rowOff>179294</xdr:rowOff>
    </xdr:from>
    <xdr:ext cx="2823513" cy="935561"/>
    <xdr:sp macro="" textlink="">
      <xdr:nvSpPr>
        <xdr:cNvPr id="49" name="テキスト ボックス 48"/>
        <xdr:cNvSpPr txBox="1"/>
      </xdr:nvSpPr>
      <xdr:spPr>
        <a:xfrm>
          <a:off x="4917141" y="57453119"/>
          <a:ext cx="2823513" cy="935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）各年度の実績報告に基づく確定額</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の予算額に対する割合</a:t>
          </a:r>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ea"/>
              <a:ea typeface="+mn-ea"/>
              <a:cs typeface="+mn-cs"/>
            </a:rPr>
            <a:t>令和３</a:t>
          </a:r>
          <a:r>
            <a:rPr kumimoji="1" lang="ja-JP" altLang="ja-JP" sz="1200">
              <a:solidFill>
                <a:schemeClr val="tx1"/>
              </a:solidFill>
              <a:effectLst/>
              <a:latin typeface="+mn-ea"/>
              <a:ea typeface="+mn-ea"/>
              <a:cs typeface="+mn-cs"/>
            </a:rPr>
            <a:t>年度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55</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27</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en-US" altLang="ja-JP" sz="12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0"/>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6" width="2.21875" customWidth="1"/>
    <col min="61" max="61" width="27.88671875" customWidth="1"/>
    <col min="62" max="62" width="12.21875" customWidth="1"/>
  </cols>
  <sheetData>
    <row r="1" spans="1:50" ht="23.25" customHeight="1" x14ac:dyDescent="0.2">
      <c r="AP1" s="10"/>
      <c r="AQ1" s="10"/>
      <c r="AR1" s="10"/>
      <c r="AS1" s="10"/>
      <c r="AT1" s="10"/>
      <c r="AU1" s="10"/>
      <c r="AV1" s="10"/>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5" t="s">
        <v>0</v>
      </c>
      <c r="Y2" s="58"/>
      <c r="Z2" s="43"/>
      <c r="AA2" s="43"/>
      <c r="AB2" s="43"/>
      <c r="AC2" s="43"/>
      <c r="AD2" s="665">
        <v>2022</v>
      </c>
      <c r="AE2" s="665"/>
      <c r="AF2" s="665"/>
      <c r="AG2" s="665"/>
      <c r="AH2" s="665"/>
      <c r="AI2" s="67" t="s">
        <v>248</v>
      </c>
      <c r="AJ2" s="665" t="s">
        <v>558</v>
      </c>
      <c r="AK2" s="665"/>
      <c r="AL2" s="665"/>
      <c r="AM2" s="665"/>
      <c r="AN2" s="67" t="s">
        <v>248</v>
      </c>
      <c r="AO2" s="665">
        <v>21</v>
      </c>
      <c r="AP2" s="665"/>
      <c r="AQ2" s="665"/>
      <c r="AR2" s="68" t="s">
        <v>248</v>
      </c>
      <c r="AS2" s="666">
        <v>150</v>
      </c>
      <c r="AT2" s="666"/>
      <c r="AU2" s="666"/>
      <c r="AV2" s="67" t="str">
        <f>IF(AW2="","","-")</f>
        <v/>
      </c>
      <c r="AW2" s="667"/>
      <c r="AX2" s="667"/>
    </row>
    <row r="3" spans="1:50" ht="21" customHeight="1" thickBot="1" x14ac:dyDescent="0.25">
      <c r="A3" s="668" t="s">
        <v>556</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22" t="s">
        <v>52</v>
      </c>
      <c r="AJ3" s="670" t="s">
        <v>559</v>
      </c>
      <c r="AK3" s="670"/>
      <c r="AL3" s="670"/>
      <c r="AM3" s="670"/>
      <c r="AN3" s="670"/>
      <c r="AO3" s="670"/>
      <c r="AP3" s="670"/>
      <c r="AQ3" s="670"/>
      <c r="AR3" s="670"/>
      <c r="AS3" s="670"/>
      <c r="AT3" s="670"/>
      <c r="AU3" s="670"/>
      <c r="AV3" s="670"/>
      <c r="AW3" s="670"/>
      <c r="AX3" s="23" t="s">
        <v>53</v>
      </c>
    </row>
    <row r="4" spans="1:50" ht="24.75" customHeight="1" x14ac:dyDescent="0.2">
      <c r="A4" s="640" t="s">
        <v>23</v>
      </c>
      <c r="B4" s="641"/>
      <c r="C4" s="641"/>
      <c r="D4" s="641"/>
      <c r="E4" s="641"/>
      <c r="F4" s="641"/>
      <c r="G4" s="642" t="s">
        <v>561</v>
      </c>
      <c r="H4" s="643"/>
      <c r="I4" s="643"/>
      <c r="J4" s="643"/>
      <c r="K4" s="643"/>
      <c r="L4" s="643"/>
      <c r="M4" s="643"/>
      <c r="N4" s="643"/>
      <c r="O4" s="643"/>
      <c r="P4" s="643"/>
      <c r="Q4" s="643"/>
      <c r="R4" s="643"/>
      <c r="S4" s="643"/>
      <c r="T4" s="643"/>
      <c r="U4" s="643"/>
      <c r="V4" s="643"/>
      <c r="W4" s="643"/>
      <c r="X4" s="643"/>
      <c r="Y4" s="644" t="s">
        <v>1</v>
      </c>
      <c r="Z4" s="645"/>
      <c r="AA4" s="645"/>
      <c r="AB4" s="645"/>
      <c r="AC4" s="645"/>
      <c r="AD4" s="646"/>
      <c r="AE4" s="647" t="s">
        <v>562</v>
      </c>
      <c r="AF4" s="648"/>
      <c r="AG4" s="648"/>
      <c r="AH4" s="648"/>
      <c r="AI4" s="648"/>
      <c r="AJ4" s="648"/>
      <c r="AK4" s="648"/>
      <c r="AL4" s="648"/>
      <c r="AM4" s="648"/>
      <c r="AN4" s="648"/>
      <c r="AO4" s="648"/>
      <c r="AP4" s="649"/>
      <c r="AQ4" s="650" t="s">
        <v>2</v>
      </c>
      <c r="AR4" s="645"/>
      <c r="AS4" s="645"/>
      <c r="AT4" s="645"/>
      <c r="AU4" s="645"/>
      <c r="AV4" s="645"/>
      <c r="AW4" s="645"/>
      <c r="AX4" s="651"/>
    </row>
    <row r="5" spans="1:50" ht="30" customHeight="1" x14ac:dyDescent="0.2">
      <c r="A5" s="652" t="s">
        <v>55</v>
      </c>
      <c r="B5" s="653"/>
      <c r="C5" s="653"/>
      <c r="D5" s="653"/>
      <c r="E5" s="653"/>
      <c r="F5" s="654"/>
      <c r="G5" s="655" t="s">
        <v>344</v>
      </c>
      <c r="H5" s="656"/>
      <c r="I5" s="656"/>
      <c r="J5" s="656"/>
      <c r="K5" s="656"/>
      <c r="L5" s="656"/>
      <c r="M5" s="657" t="s">
        <v>54</v>
      </c>
      <c r="N5" s="658"/>
      <c r="O5" s="658"/>
      <c r="P5" s="658"/>
      <c r="Q5" s="658"/>
      <c r="R5" s="659"/>
      <c r="S5" s="660" t="s">
        <v>351</v>
      </c>
      <c r="T5" s="656"/>
      <c r="U5" s="656"/>
      <c r="V5" s="656"/>
      <c r="W5" s="656"/>
      <c r="X5" s="661"/>
      <c r="Y5" s="662" t="s">
        <v>3</v>
      </c>
      <c r="Z5" s="663"/>
      <c r="AA5" s="663"/>
      <c r="AB5" s="663"/>
      <c r="AC5" s="663"/>
      <c r="AD5" s="664"/>
      <c r="AE5" s="622" t="s">
        <v>563</v>
      </c>
      <c r="AF5" s="622"/>
      <c r="AG5" s="622"/>
      <c r="AH5" s="622"/>
      <c r="AI5" s="622"/>
      <c r="AJ5" s="622"/>
      <c r="AK5" s="622"/>
      <c r="AL5" s="622"/>
      <c r="AM5" s="622"/>
      <c r="AN5" s="622"/>
      <c r="AO5" s="622"/>
      <c r="AP5" s="623"/>
      <c r="AQ5" s="624" t="s">
        <v>564</v>
      </c>
      <c r="AR5" s="625"/>
      <c r="AS5" s="625"/>
      <c r="AT5" s="625"/>
      <c r="AU5" s="625"/>
      <c r="AV5" s="625"/>
      <c r="AW5" s="625"/>
      <c r="AX5" s="626"/>
    </row>
    <row r="6" spans="1:50" ht="39" customHeight="1" x14ac:dyDescent="0.2">
      <c r="A6" s="627" t="s">
        <v>4</v>
      </c>
      <c r="B6" s="628"/>
      <c r="C6" s="628"/>
      <c r="D6" s="628"/>
      <c r="E6" s="628"/>
      <c r="F6" s="628"/>
      <c r="G6" s="629" t="str">
        <f>入力規則等!F39</f>
        <v>一般会計、年金特別会計子ども・子育て支援勘定</v>
      </c>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1"/>
    </row>
    <row r="7" spans="1:50" ht="123.75" customHeight="1" x14ac:dyDescent="0.2">
      <c r="A7" s="608" t="s">
        <v>20</v>
      </c>
      <c r="B7" s="609"/>
      <c r="C7" s="609"/>
      <c r="D7" s="609"/>
      <c r="E7" s="609"/>
      <c r="F7" s="610"/>
      <c r="G7" s="632" t="s">
        <v>565</v>
      </c>
      <c r="H7" s="633"/>
      <c r="I7" s="633"/>
      <c r="J7" s="633"/>
      <c r="K7" s="633"/>
      <c r="L7" s="633"/>
      <c r="M7" s="633"/>
      <c r="N7" s="633"/>
      <c r="O7" s="633"/>
      <c r="P7" s="633"/>
      <c r="Q7" s="633"/>
      <c r="R7" s="633"/>
      <c r="S7" s="633"/>
      <c r="T7" s="633"/>
      <c r="U7" s="633"/>
      <c r="V7" s="633"/>
      <c r="W7" s="633"/>
      <c r="X7" s="634"/>
      <c r="Y7" s="635" t="s">
        <v>234</v>
      </c>
      <c r="Z7" s="489"/>
      <c r="AA7" s="489"/>
      <c r="AB7" s="489"/>
      <c r="AC7" s="489"/>
      <c r="AD7" s="636"/>
      <c r="AE7" s="637" t="s">
        <v>566</v>
      </c>
      <c r="AF7" s="638"/>
      <c r="AG7" s="638"/>
      <c r="AH7" s="638"/>
      <c r="AI7" s="638"/>
      <c r="AJ7" s="638"/>
      <c r="AK7" s="638"/>
      <c r="AL7" s="638"/>
      <c r="AM7" s="638"/>
      <c r="AN7" s="638"/>
      <c r="AO7" s="638"/>
      <c r="AP7" s="638"/>
      <c r="AQ7" s="638"/>
      <c r="AR7" s="638"/>
      <c r="AS7" s="638"/>
      <c r="AT7" s="638"/>
      <c r="AU7" s="638"/>
      <c r="AV7" s="638"/>
      <c r="AW7" s="638"/>
      <c r="AX7" s="639"/>
    </row>
    <row r="8" spans="1:50" ht="53.25" customHeight="1" x14ac:dyDescent="0.2">
      <c r="A8" s="608" t="s">
        <v>168</v>
      </c>
      <c r="B8" s="609"/>
      <c r="C8" s="609"/>
      <c r="D8" s="609"/>
      <c r="E8" s="609"/>
      <c r="F8" s="610"/>
      <c r="G8" s="611" t="str">
        <f>入力規則等!A27</f>
        <v>子ども・若者育成支援、少子化社会対策、男女共同参画</v>
      </c>
      <c r="H8" s="612"/>
      <c r="I8" s="612"/>
      <c r="J8" s="612"/>
      <c r="K8" s="612"/>
      <c r="L8" s="612"/>
      <c r="M8" s="612"/>
      <c r="N8" s="612"/>
      <c r="O8" s="612"/>
      <c r="P8" s="612"/>
      <c r="Q8" s="612"/>
      <c r="R8" s="612"/>
      <c r="S8" s="612"/>
      <c r="T8" s="612"/>
      <c r="U8" s="612"/>
      <c r="V8" s="612"/>
      <c r="W8" s="612"/>
      <c r="X8" s="613"/>
      <c r="Y8" s="614" t="s">
        <v>169</v>
      </c>
      <c r="Z8" s="615"/>
      <c r="AA8" s="615"/>
      <c r="AB8" s="615"/>
      <c r="AC8" s="615"/>
      <c r="AD8" s="616"/>
      <c r="AE8" s="617" t="str">
        <f>入力規則等!K13</f>
        <v>社会保障</v>
      </c>
      <c r="AF8" s="612"/>
      <c r="AG8" s="612"/>
      <c r="AH8" s="612"/>
      <c r="AI8" s="612"/>
      <c r="AJ8" s="612"/>
      <c r="AK8" s="612"/>
      <c r="AL8" s="612"/>
      <c r="AM8" s="612"/>
      <c r="AN8" s="612"/>
      <c r="AO8" s="612"/>
      <c r="AP8" s="612"/>
      <c r="AQ8" s="612"/>
      <c r="AR8" s="612"/>
      <c r="AS8" s="612"/>
      <c r="AT8" s="612"/>
      <c r="AU8" s="612"/>
      <c r="AV8" s="612"/>
      <c r="AW8" s="612"/>
      <c r="AX8" s="618"/>
    </row>
    <row r="9" spans="1:50" ht="48.75" customHeight="1" x14ac:dyDescent="0.2">
      <c r="A9" s="603" t="s">
        <v>21</v>
      </c>
      <c r="B9" s="604"/>
      <c r="C9" s="604"/>
      <c r="D9" s="604"/>
      <c r="E9" s="604"/>
      <c r="F9" s="604"/>
      <c r="G9" s="619" t="s">
        <v>567</v>
      </c>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c r="AT9" s="620"/>
      <c r="AU9" s="620"/>
      <c r="AV9" s="620"/>
      <c r="AW9" s="620"/>
      <c r="AX9" s="621"/>
    </row>
    <row r="10" spans="1:50" ht="129.75" customHeight="1" x14ac:dyDescent="0.2">
      <c r="A10" s="591" t="s">
        <v>27</v>
      </c>
      <c r="B10" s="592"/>
      <c r="C10" s="592"/>
      <c r="D10" s="592"/>
      <c r="E10" s="592"/>
      <c r="F10" s="592"/>
      <c r="G10" s="593" t="s">
        <v>568</v>
      </c>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594"/>
      <c r="AX10" s="595"/>
    </row>
    <row r="11" spans="1:50" ht="42" customHeight="1" x14ac:dyDescent="0.2">
      <c r="A11" s="591" t="s">
        <v>5</v>
      </c>
      <c r="B11" s="592"/>
      <c r="C11" s="592"/>
      <c r="D11" s="592"/>
      <c r="E11" s="592"/>
      <c r="F11" s="596"/>
      <c r="G11" s="597" t="str">
        <f>入力規則等!P10</f>
        <v>補助</v>
      </c>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9"/>
    </row>
    <row r="12" spans="1:50" ht="21" customHeight="1" x14ac:dyDescent="0.2">
      <c r="A12" s="600" t="s">
        <v>22</v>
      </c>
      <c r="B12" s="601"/>
      <c r="C12" s="601"/>
      <c r="D12" s="601"/>
      <c r="E12" s="601"/>
      <c r="F12" s="602"/>
      <c r="G12" s="606"/>
      <c r="H12" s="607"/>
      <c r="I12" s="607"/>
      <c r="J12" s="607"/>
      <c r="K12" s="607"/>
      <c r="L12" s="607"/>
      <c r="M12" s="607"/>
      <c r="N12" s="607"/>
      <c r="O12" s="607"/>
      <c r="P12" s="375" t="s">
        <v>380</v>
      </c>
      <c r="Q12" s="376"/>
      <c r="R12" s="376"/>
      <c r="S12" s="376"/>
      <c r="T12" s="376"/>
      <c r="U12" s="376"/>
      <c r="V12" s="377"/>
      <c r="W12" s="375" t="s">
        <v>532</v>
      </c>
      <c r="X12" s="376"/>
      <c r="Y12" s="376"/>
      <c r="Z12" s="376"/>
      <c r="AA12" s="376"/>
      <c r="AB12" s="376"/>
      <c r="AC12" s="377"/>
      <c r="AD12" s="375" t="s">
        <v>534</v>
      </c>
      <c r="AE12" s="376"/>
      <c r="AF12" s="376"/>
      <c r="AG12" s="376"/>
      <c r="AH12" s="376"/>
      <c r="AI12" s="376"/>
      <c r="AJ12" s="377"/>
      <c r="AK12" s="375" t="s">
        <v>545</v>
      </c>
      <c r="AL12" s="376"/>
      <c r="AM12" s="376"/>
      <c r="AN12" s="376"/>
      <c r="AO12" s="376"/>
      <c r="AP12" s="376"/>
      <c r="AQ12" s="377"/>
      <c r="AR12" s="345"/>
      <c r="AS12" s="346"/>
      <c r="AT12" s="346"/>
      <c r="AU12" s="346"/>
      <c r="AV12" s="346"/>
      <c r="AW12" s="346"/>
      <c r="AX12" s="554"/>
    </row>
    <row r="13" spans="1:50" ht="21" customHeight="1" x14ac:dyDescent="0.2">
      <c r="A13" s="142"/>
      <c r="B13" s="143"/>
      <c r="C13" s="143"/>
      <c r="D13" s="143"/>
      <c r="E13" s="143"/>
      <c r="F13" s="144"/>
      <c r="G13" s="555" t="s">
        <v>6</v>
      </c>
      <c r="H13" s="556"/>
      <c r="I13" s="562" t="s">
        <v>7</v>
      </c>
      <c r="J13" s="563"/>
      <c r="K13" s="563"/>
      <c r="L13" s="563"/>
      <c r="M13" s="563"/>
      <c r="N13" s="563"/>
      <c r="O13" s="564"/>
      <c r="P13" s="80">
        <v>202039</v>
      </c>
      <c r="Q13" s="81"/>
      <c r="R13" s="81"/>
      <c r="S13" s="81"/>
      <c r="T13" s="81"/>
      <c r="U13" s="81"/>
      <c r="V13" s="82"/>
      <c r="W13" s="80">
        <v>227444</v>
      </c>
      <c r="X13" s="81"/>
      <c r="Y13" s="81"/>
      <c r="Z13" s="81"/>
      <c r="AA13" s="81"/>
      <c r="AB13" s="81"/>
      <c r="AC13" s="82"/>
      <c r="AD13" s="80">
        <v>194023</v>
      </c>
      <c r="AE13" s="81"/>
      <c r="AF13" s="81"/>
      <c r="AG13" s="81"/>
      <c r="AH13" s="81"/>
      <c r="AI13" s="81"/>
      <c r="AJ13" s="82"/>
      <c r="AK13" s="80">
        <v>184730</v>
      </c>
      <c r="AL13" s="81"/>
      <c r="AM13" s="81"/>
      <c r="AN13" s="81"/>
      <c r="AO13" s="81"/>
      <c r="AP13" s="81"/>
      <c r="AQ13" s="82"/>
      <c r="AR13" s="582"/>
      <c r="AS13" s="583"/>
      <c r="AT13" s="583"/>
      <c r="AU13" s="583"/>
      <c r="AV13" s="583"/>
      <c r="AW13" s="583"/>
      <c r="AX13" s="584"/>
    </row>
    <row r="14" spans="1:50" ht="21" customHeight="1" x14ac:dyDescent="0.2">
      <c r="A14" s="142"/>
      <c r="B14" s="143"/>
      <c r="C14" s="143"/>
      <c r="D14" s="143"/>
      <c r="E14" s="143"/>
      <c r="F14" s="144"/>
      <c r="G14" s="557"/>
      <c r="H14" s="558"/>
      <c r="I14" s="577" t="s">
        <v>8</v>
      </c>
      <c r="J14" s="578"/>
      <c r="K14" s="578"/>
      <c r="L14" s="578"/>
      <c r="M14" s="578"/>
      <c r="N14" s="578"/>
      <c r="O14" s="579"/>
      <c r="P14" s="80" t="s">
        <v>569</v>
      </c>
      <c r="Q14" s="81"/>
      <c r="R14" s="81"/>
      <c r="S14" s="81"/>
      <c r="T14" s="81"/>
      <c r="U14" s="81"/>
      <c r="V14" s="82"/>
      <c r="W14" s="80">
        <v>583</v>
      </c>
      <c r="X14" s="81"/>
      <c r="Y14" s="81"/>
      <c r="Z14" s="81"/>
      <c r="AA14" s="81"/>
      <c r="AB14" s="81"/>
      <c r="AC14" s="82"/>
      <c r="AD14" s="80" t="s">
        <v>569</v>
      </c>
      <c r="AE14" s="81"/>
      <c r="AF14" s="81"/>
      <c r="AG14" s="81"/>
      <c r="AH14" s="81"/>
      <c r="AI14" s="81"/>
      <c r="AJ14" s="82"/>
      <c r="AK14" s="80">
        <v>24426</v>
      </c>
      <c r="AL14" s="81"/>
      <c r="AM14" s="81"/>
      <c r="AN14" s="81"/>
      <c r="AO14" s="81"/>
      <c r="AP14" s="81"/>
      <c r="AQ14" s="82"/>
      <c r="AR14" s="585"/>
      <c r="AS14" s="586"/>
      <c r="AT14" s="586"/>
      <c r="AU14" s="586"/>
      <c r="AV14" s="586"/>
      <c r="AW14" s="586"/>
      <c r="AX14" s="587"/>
    </row>
    <row r="15" spans="1:50" ht="21" customHeight="1" x14ac:dyDescent="0.2">
      <c r="A15" s="142"/>
      <c r="B15" s="143"/>
      <c r="C15" s="143"/>
      <c r="D15" s="143"/>
      <c r="E15" s="143"/>
      <c r="F15" s="144"/>
      <c r="G15" s="559"/>
      <c r="H15" s="558"/>
      <c r="I15" s="565" t="s">
        <v>555</v>
      </c>
      <c r="J15" s="566"/>
      <c r="K15" s="566"/>
      <c r="L15" s="566"/>
      <c r="M15" s="566"/>
      <c r="N15" s="566"/>
      <c r="O15" s="567"/>
      <c r="P15" s="568"/>
      <c r="Q15" s="569"/>
      <c r="R15" s="569"/>
      <c r="S15" s="569"/>
      <c r="T15" s="569"/>
      <c r="U15" s="569"/>
      <c r="V15" s="570"/>
      <c r="W15" s="568"/>
      <c r="X15" s="569"/>
      <c r="Y15" s="569"/>
      <c r="Z15" s="569"/>
      <c r="AA15" s="569"/>
      <c r="AB15" s="569"/>
      <c r="AC15" s="570"/>
      <c r="AD15" s="568"/>
      <c r="AE15" s="569"/>
      <c r="AF15" s="569"/>
      <c r="AG15" s="569"/>
      <c r="AH15" s="569"/>
      <c r="AI15" s="569"/>
      <c r="AJ15" s="570"/>
      <c r="AK15" s="80">
        <v>24426</v>
      </c>
      <c r="AL15" s="81"/>
      <c r="AM15" s="81"/>
      <c r="AN15" s="81"/>
      <c r="AO15" s="81"/>
      <c r="AP15" s="81"/>
      <c r="AQ15" s="82"/>
      <c r="AR15" s="585"/>
      <c r="AS15" s="586"/>
      <c r="AT15" s="586"/>
      <c r="AU15" s="586"/>
      <c r="AV15" s="586"/>
      <c r="AW15" s="586"/>
      <c r="AX15" s="587"/>
    </row>
    <row r="16" spans="1:50" ht="21" customHeight="1" x14ac:dyDescent="0.2">
      <c r="A16" s="142"/>
      <c r="B16" s="143"/>
      <c r="C16" s="143"/>
      <c r="D16" s="143"/>
      <c r="E16" s="143"/>
      <c r="F16" s="144"/>
      <c r="G16" s="559"/>
      <c r="H16" s="558"/>
      <c r="I16" s="577" t="s">
        <v>45</v>
      </c>
      <c r="J16" s="580"/>
      <c r="K16" s="580"/>
      <c r="L16" s="580"/>
      <c r="M16" s="580"/>
      <c r="N16" s="580"/>
      <c r="O16" s="581"/>
      <c r="P16" s="80" t="s">
        <v>569</v>
      </c>
      <c r="Q16" s="81"/>
      <c r="R16" s="81"/>
      <c r="S16" s="81"/>
      <c r="T16" s="81"/>
      <c r="U16" s="81"/>
      <c r="V16" s="82"/>
      <c r="W16" s="80" t="s">
        <v>569</v>
      </c>
      <c r="X16" s="81"/>
      <c r="Y16" s="81"/>
      <c r="Z16" s="81"/>
      <c r="AA16" s="81"/>
      <c r="AB16" s="81"/>
      <c r="AC16" s="82"/>
      <c r="AD16" s="80">
        <v>503</v>
      </c>
      <c r="AE16" s="81"/>
      <c r="AF16" s="81"/>
      <c r="AG16" s="81"/>
      <c r="AH16" s="81"/>
      <c r="AI16" s="81"/>
      <c r="AJ16" s="82"/>
      <c r="AK16" s="80" t="s">
        <v>569</v>
      </c>
      <c r="AL16" s="81"/>
      <c r="AM16" s="81"/>
      <c r="AN16" s="81"/>
      <c r="AO16" s="81"/>
      <c r="AP16" s="81"/>
      <c r="AQ16" s="82"/>
      <c r="AR16" s="585"/>
      <c r="AS16" s="586"/>
      <c r="AT16" s="586"/>
      <c r="AU16" s="586"/>
      <c r="AV16" s="586"/>
      <c r="AW16" s="586"/>
      <c r="AX16" s="587"/>
    </row>
    <row r="17" spans="1:50" ht="21" customHeight="1" x14ac:dyDescent="0.2">
      <c r="A17" s="142"/>
      <c r="B17" s="143"/>
      <c r="C17" s="143"/>
      <c r="D17" s="143"/>
      <c r="E17" s="143"/>
      <c r="F17" s="144"/>
      <c r="G17" s="559"/>
      <c r="H17" s="558"/>
      <c r="I17" s="577" t="s">
        <v>46</v>
      </c>
      <c r="J17" s="580"/>
      <c r="K17" s="580"/>
      <c r="L17" s="580"/>
      <c r="M17" s="580"/>
      <c r="N17" s="580"/>
      <c r="O17" s="581"/>
      <c r="P17" s="80" t="s">
        <v>569</v>
      </c>
      <c r="Q17" s="81"/>
      <c r="R17" s="81"/>
      <c r="S17" s="81"/>
      <c r="T17" s="81"/>
      <c r="U17" s="81"/>
      <c r="V17" s="82"/>
      <c r="W17" s="80">
        <v>-503</v>
      </c>
      <c r="X17" s="81"/>
      <c r="Y17" s="81"/>
      <c r="Z17" s="81"/>
      <c r="AA17" s="81"/>
      <c r="AB17" s="81"/>
      <c r="AC17" s="82"/>
      <c r="AD17" s="80" t="s">
        <v>569</v>
      </c>
      <c r="AE17" s="81"/>
      <c r="AF17" s="81"/>
      <c r="AG17" s="81"/>
      <c r="AH17" s="81"/>
      <c r="AI17" s="81"/>
      <c r="AJ17" s="82"/>
      <c r="AK17" s="80" t="s">
        <v>569</v>
      </c>
      <c r="AL17" s="81"/>
      <c r="AM17" s="81"/>
      <c r="AN17" s="81"/>
      <c r="AO17" s="81"/>
      <c r="AP17" s="81"/>
      <c r="AQ17" s="82"/>
      <c r="AR17" s="585"/>
      <c r="AS17" s="586"/>
      <c r="AT17" s="586"/>
      <c r="AU17" s="586"/>
      <c r="AV17" s="586"/>
      <c r="AW17" s="586"/>
      <c r="AX17" s="587"/>
    </row>
    <row r="18" spans="1:50" ht="24.75" customHeight="1" x14ac:dyDescent="0.2">
      <c r="A18" s="142"/>
      <c r="B18" s="143"/>
      <c r="C18" s="143"/>
      <c r="D18" s="143"/>
      <c r="E18" s="143"/>
      <c r="F18" s="144"/>
      <c r="G18" s="559"/>
      <c r="H18" s="558"/>
      <c r="I18" s="577" t="s">
        <v>44</v>
      </c>
      <c r="J18" s="578"/>
      <c r="K18" s="578"/>
      <c r="L18" s="578"/>
      <c r="M18" s="578"/>
      <c r="N18" s="578"/>
      <c r="O18" s="579"/>
      <c r="P18" s="80" t="s">
        <v>569</v>
      </c>
      <c r="Q18" s="81"/>
      <c r="R18" s="81"/>
      <c r="S18" s="81"/>
      <c r="T18" s="81"/>
      <c r="U18" s="81"/>
      <c r="V18" s="82"/>
      <c r="W18" s="80" t="s">
        <v>569</v>
      </c>
      <c r="X18" s="81"/>
      <c r="Y18" s="81"/>
      <c r="Z18" s="81"/>
      <c r="AA18" s="81"/>
      <c r="AB18" s="81"/>
      <c r="AC18" s="82"/>
      <c r="AD18" s="80" t="s">
        <v>569</v>
      </c>
      <c r="AE18" s="81"/>
      <c r="AF18" s="81"/>
      <c r="AG18" s="81"/>
      <c r="AH18" s="81"/>
      <c r="AI18" s="81"/>
      <c r="AJ18" s="82"/>
      <c r="AK18" s="80" t="s">
        <v>569</v>
      </c>
      <c r="AL18" s="81"/>
      <c r="AM18" s="81"/>
      <c r="AN18" s="81"/>
      <c r="AO18" s="81"/>
      <c r="AP18" s="81"/>
      <c r="AQ18" s="82"/>
      <c r="AR18" s="585"/>
      <c r="AS18" s="586"/>
      <c r="AT18" s="586"/>
      <c r="AU18" s="586"/>
      <c r="AV18" s="586"/>
      <c r="AW18" s="586"/>
      <c r="AX18" s="587"/>
    </row>
    <row r="19" spans="1:50" ht="24.75" customHeight="1" x14ac:dyDescent="0.2">
      <c r="A19" s="142"/>
      <c r="B19" s="143"/>
      <c r="C19" s="143"/>
      <c r="D19" s="143"/>
      <c r="E19" s="143"/>
      <c r="F19" s="144"/>
      <c r="G19" s="560"/>
      <c r="H19" s="561"/>
      <c r="I19" s="571" t="s">
        <v>18</v>
      </c>
      <c r="J19" s="572"/>
      <c r="K19" s="572"/>
      <c r="L19" s="572"/>
      <c r="M19" s="572"/>
      <c r="N19" s="572"/>
      <c r="O19" s="573"/>
      <c r="P19" s="574">
        <f>SUM(P13:V18)</f>
        <v>202039</v>
      </c>
      <c r="Q19" s="575"/>
      <c r="R19" s="575"/>
      <c r="S19" s="575"/>
      <c r="T19" s="575"/>
      <c r="U19" s="575"/>
      <c r="V19" s="576"/>
      <c r="W19" s="574">
        <f>SUM(W13:AC18)</f>
        <v>227524</v>
      </c>
      <c r="X19" s="575"/>
      <c r="Y19" s="575"/>
      <c r="Z19" s="575"/>
      <c r="AA19" s="575"/>
      <c r="AB19" s="575"/>
      <c r="AC19" s="576"/>
      <c r="AD19" s="574">
        <f>SUM(AD13:AJ18)</f>
        <v>194526</v>
      </c>
      <c r="AE19" s="575"/>
      <c r="AF19" s="575"/>
      <c r="AG19" s="575"/>
      <c r="AH19" s="575"/>
      <c r="AI19" s="575"/>
      <c r="AJ19" s="576"/>
      <c r="AK19" s="574">
        <f>SUM(AK13:AQ18)-AK15</f>
        <v>209156</v>
      </c>
      <c r="AL19" s="575"/>
      <c r="AM19" s="575"/>
      <c r="AN19" s="575"/>
      <c r="AO19" s="575"/>
      <c r="AP19" s="575"/>
      <c r="AQ19" s="576"/>
      <c r="AR19" s="585"/>
      <c r="AS19" s="586"/>
      <c r="AT19" s="586"/>
      <c r="AU19" s="586"/>
      <c r="AV19" s="586"/>
      <c r="AW19" s="586"/>
      <c r="AX19" s="587"/>
    </row>
    <row r="20" spans="1:50" ht="24.75" customHeight="1" x14ac:dyDescent="0.2">
      <c r="A20" s="142"/>
      <c r="B20" s="143"/>
      <c r="C20" s="143"/>
      <c r="D20" s="143"/>
      <c r="E20" s="143"/>
      <c r="F20" s="144"/>
      <c r="G20" s="536" t="s">
        <v>9</v>
      </c>
      <c r="H20" s="537"/>
      <c r="I20" s="537"/>
      <c r="J20" s="537"/>
      <c r="K20" s="537"/>
      <c r="L20" s="537"/>
      <c r="M20" s="537"/>
      <c r="N20" s="537"/>
      <c r="O20" s="537"/>
      <c r="P20" s="80">
        <v>193837</v>
      </c>
      <c r="Q20" s="81"/>
      <c r="R20" s="81"/>
      <c r="S20" s="81"/>
      <c r="T20" s="81"/>
      <c r="U20" s="81"/>
      <c r="V20" s="82"/>
      <c r="W20" s="80">
        <v>227137</v>
      </c>
      <c r="X20" s="81"/>
      <c r="Y20" s="81"/>
      <c r="Z20" s="81"/>
      <c r="AA20" s="81"/>
      <c r="AB20" s="81"/>
      <c r="AC20" s="82"/>
      <c r="AD20" s="80">
        <v>193913</v>
      </c>
      <c r="AE20" s="81"/>
      <c r="AF20" s="81"/>
      <c r="AG20" s="81"/>
      <c r="AH20" s="81"/>
      <c r="AI20" s="81"/>
      <c r="AJ20" s="82"/>
      <c r="AK20" s="534"/>
      <c r="AL20" s="534"/>
      <c r="AM20" s="534"/>
      <c r="AN20" s="534"/>
      <c r="AO20" s="534"/>
      <c r="AP20" s="534"/>
      <c r="AQ20" s="534"/>
      <c r="AR20" s="585"/>
      <c r="AS20" s="586"/>
      <c r="AT20" s="586"/>
      <c r="AU20" s="586"/>
      <c r="AV20" s="586"/>
      <c r="AW20" s="586"/>
      <c r="AX20" s="587"/>
    </row>
    <row r="21" spans="1:50" ht="24.75" customHeight="1" x14ac:dyDescent="0.2">
      <c r="A21" s="142"/>
      <c r="B21" s="143"/>
      <c r="C21" s="143"/>
      <c r="D21" s="143"/>
      <c r="E21" s="143"/>
      <c r="F21" s="144"/>
      <c r="G21" s="536" t="s">
        <v>10</v>
      </c>
      <c r="H21" s="537"/>
      <c r="I21" s="537"/>
      <c r="J21" s="537"/>
      <c r="K21" s="537"/>
      <c r="L21" s="537"/>
      <c r="M21" s="537"/>
      <c r="N21" s="537"/>
      <c r="O21" s="537"/>
      <c r="P21" s="533">
        <f>IF(P19=0, "-", SUM(P20)/P19)</f>
        <v>0.95940387746920153</v>
      </c>
      <c r="Q21" s="533"/>
      <c r="R21" s="533"/>
      <c r="S21" s="533"/>
      <c r="T21" s="533"/>
      <c r="U21" s="533"/>
      <c r="V21" s="533"/>
      <c r="W21" s="533">
        <f>IF(W19=0, "-", SUM(W20)/W19)</f>
        <v>0.9982990805365588</v>
      </c>
      <c r="X21" s="533"/>
      <c r="Y21" s="533"/>
      <c r="Z21" s="533"/>
      <c r="AA21" s="533"/>
      <c r="AB21" s="533"/>
      <c r="AC21" s="533"/>
      <c r="AD21" s="533">
        <f>IF(AD19=0, "-", SUM(AD20)/AD19)</f>
        <v>0.99684875029559028</v>
      </c>
      <c r="AE21" s="533"/>
      <c r="AF21" s="533"/>
      <c r="AG21" s="533"/>
      <c r="AH21" s="533"/>
      <c r="AI21" s="533"/>
      <c r="AJ21" s="533"/>
      <c r="AK21" s="534"/>
      <c r="AL21" s="534"/>
      <c r="AM21" s="534"/>
      <c r="AN21" s="534"/>
      <c r="AO21" s="534"/>
      <c r="AP21" s="534"/>
      <c r="AQ21" s="535"/>
      <c r="AR21" s="585"/>
      <c r="AS21" s="586"/>
      <c r="AT21" s="586"/>
      <c r="AU21" s="586"/>
      <c r="AV21" s="586"/>
      <c r="AW21" s="586"/>
      <c r="AX21" s="587"/>
    </row>
    <row r="22" spans="1:50" ht="25.5" customHeight="1" x14ac:dyDescent="0.2">
      <c r="A22" s="603"/>
      <c r="B22" s="604"/>
      <c r="C22" s="604"/>
      <c r="D22" s="604"/>
      <c r="E22" s="604"/>
      <c r="F22" s="605"/>
      <c r="G22" s="531" t="s">
        <v>209</v>
      </c>
      <c r="H22" s="532"/>
      <c r="I22" s="532"/>
      <c r="J22" s="532"/>
      <c r="K22" s="532"/>
      <c r="L22" s="532"/>
      <c r="M22" s="532"/>
      <c r="N22" s="532"/>
      <c r="O22" s="532"/>
      <c r="P22" s="533">
        <f>IF(P20=0, "-", SUM(P20)/SUM(P13,P14))</f>
        <v>0.95940387746920153</v>
      </c>
      <c r="Q22" s="533"/>
      <c r="R22" s="533"/>
      <c r="S22" s="533"/>
      <c r="T22" s="533"/>
      <c r="U22" s="533"/>
      <c r="V22" s="533"/>
      <c r="W22" s="533">
        <f>IF(W20=0, "-", SUM(W20)/SUM(W13,W14))</f>
        <v>0.99609695343095339</v>
      </c>
      <c r="X22" s="533"/>
      <c r="Y22" s="533"/>
      <c r="Z22" s="533"/>
      <c r="AA22" s="533"/>
      <c r="AB22" s="533"/>
      <c r="AC22" s="533"/>
      <c r="AD22" s="533">
        <f>IF(AD20=0, "-", SUM(AD20)/SUM(AD13,AD14))</f>
        <v>0.99943305690562456</v>
      </c>
      <c r="AE22" s="533"/>
      <c r="AF22" s="533"/>
      <c r="AG22" s="533"/>
      <c r="AH22" s="533"/>
      <c r="AI22" s="533"/>
      <c r="AJ22" s="533"/>
      <c r="AK22" s="534"/>
      <c r="AL22" s="534"/>
      <c r="AM22" s="534"/>
      <c r="AN22" s="534"/>
      <c r="AO22" s="534"/>
      <c r="AP22" s="534"/>
      <c r="AQ22" s="535"/>
      <c r="AR22" s="588"/>
      <c r="AS22" s="589"/>
      <c r="AT22" s="589"/>
      <c r="AU22" s="589"/>
      <c r="AV22" s="589"/>
      <c r="AW22" s="589"/>
      <c r="AX22" s="590"/>
    </row>
    <row r="23" spans="1:50" ht="40.200000000000003" customHeight="1" x14ac:dyDescent="0.2">
      <c r="A23" s="517" t="s">
        <v>557</v>
      </c>
      <c r="B23" s="518"/>
      <c r="C23" s="518"/>
      <c r="D23" s="518"/>
      <c r="E23" s="518"/>
      <c r="F23" s="519"/>
      <c r="G23" s="523" t="s">
        <v>201</v>
      </c>
      <c r="H23" s="350"/>
      <c r="I23" s="350"/>
      <c r="J23" s="350"/>
      <c r="K23" s="350"/>
      <c r="L23" s="350"/>
      <c r="M23" s="350"/>
      <c r="N23" s="350"/>
      <c r="O23" s="351"/>
      <c r="P23" s="524" t="s">
        <v>555</v>
      </c>
      <c r="Q23" s="350"/>
      <c r="R23" s="350"/>
      <c r="S23" s="350"/>
      <c r="T23" s="350"/>
      <c r="U23" s="350"/>
      <c r="V23" s="351"/>
      <c r="W23" s="543" t="s">
        <v>200</v>
      </c>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544"/>
    </row>
    <row r="24" spans="1:50" ht="25.5" customHeight="1" x14ac:dyDescent="0.2">
      <c r="A24" s="520"/>
      <c r="B24" s="521"/>
      <c r="C24" s="521"/>
      <c r="D24" s="521"/>
      <c r="E24" s="521"/>
      <c r="F24" s="522"/>
      <c r="G24" s="525" t="s">
        <v>570</v>
      </c>
      <c r="H24" s="526"/>
      <c r="I24" s="526"/>
      <c r="J24" s="526"/>
      <c r="K24" s="526"/>
      <c r="L24" s="526"/>
      <c r="M24" s="526"/>
      <c r="N24" s="526"/>
      <c r="O24" s="527"/>
      <c r="P24" s="528">
        <v>24426</v>
      </c>
      <c r="Q24" s="529"/>
      <c r="R24" s="529"/>
      <c r="S24" s="529"/>
      <c r="T24" s="529"/>
      <c r="U24" s="529"/>
      <c r="V24" s="530"/>
      <c r="W24" s="545"/>
      <c r="X24" s="546"/>
      <c r="Y24" s="546"/>
      <c r="Z24" s="546"/>
      <c r="AA24" s="546"/>
      <c r="AB24" s="546"/>
      <c r="AC24" s="546"/>
      <c r="AD24" s="546"/>
      <c r="AE24" s="546"/>
      <c r="AF24" s="546"/>
      <c r="AG24" s="546"/>
      <c r="AH24" s="546"/>
      <c r="AI24" s="546"/>
      <c r="AJ24" s="546"/>
      <c r="AK24" s="546"/>
      <c r="AL24" s="546"/>
      <c r="AM24" s="546"/>
      <c r="AN24" s="546"/>
      <c r="AO24" s="546"/>
      <c r="AP24" s="546"/>
      <c r="AQ24" s="546"/>
      <c r="AR24" s="546"/>
      <c r="AS24" s="546"/>
      <c r="AT24" s="546"/>
      <c r="AU24" s="546"/>
      <c r="AV24" s="546"/>
      <c r="AW24" s="546"/>
      <c r="AX24" s="547"/>
    </row>
    <row r="25" spans="1:50" ht="25.5" customHeight="1" x14ac:dyDescent="0.2">
      <c r="A25" s="520"/>
      <c r="B25" s="521"/>
      <c r="C25" s="521"/>
      <c r="D25" s="521"/>
      <c r="E25" s="521"/>
      <c r="F25" s="522"/>
      <c r="G25" s="508" t="s">
        <v>571</v>
      </c>
      <c r="H25" s="509"/>
      <c r="I25" s="509"/>
      <c r="J25" s="509"/>
      <c r="K25" s="509"/>
      <c r="L25" s="509"/>
      <c r="M25" s="509"/>
      <c r="N25" s="509"/>
      <c r="O25" s="510"/>
      <c r="P25" s="80" t="s">
        <v>575</v>
      </c>
      <c r="Q25" s="81"/>
      <c r="R25" s="81"/>
      <c r="S25" s="81"/>
      <c r="T25" s="81"/>
      <c r="U25" s="81"/>
      <c r="V25" s="82"/>
      <c r="W25" s="548"/>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549"/>
      <c r="AV25" s="549"/>
      <c r="AW25" s="549"/>
      <c r="AX25" s="550"/>
    </row>
    <row r="26" spans="1:50" ht="25.5" customHeight="1" x14ac:dyDescent="0.2">
      <c r="A26" s="520"/>
      <c r="B26" s="521"/>
      <c r="C26" s="521"/>
      <c r="D26" s="521"/>
      <c r="E26" s="521"/>
      <c r="F26" s="522"/>
      <c r="G26" s="508" t="s">
        <v>572</v>
      </c>
      <c r="H26" s="509"/>
      <c r="I26" s="509"/>
      <c r="J26" s="509"/>
      <c r="K26" s="509"/>
      <c r="L26" s="509"/>
      <c r="M26" s="509"/>
      <c r="N26" s="509"/>
      <c r="O26" s="510"/>
      <c r="P26" s="80" t="s">
        <v>575</v>
      </c>
      <c r="Q26" s="81"/>
      <c r="R26" s="81"/>
      <c r="S26" s="81"/>
      <c r="T26" s="81"/>
      <c r="U26" s="81"/>
      <c r="V26" s="82"/>
      <c r="W26" s="548"/>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50"/>
    </row>
    <row r="27" spans="1:50" ht="25.5" customHeight="1" x14ac:dyDescent="0.2">
      <c r="A27" s="520"/>
      <c r="B27" s="521"/>
      <c r="C27" s="521"/>
      <c r="D27" s="521"/>
      <c r="E27" s="521"/>
      <c r="F27" s="522"/>
      <c r="G27" s="508" t="s">
        <v>573</v>
      </c>
      <c r="H27" s="509"/>
      <c r="I27" s="509"/>
      <c r="J27" s="509"/>
      <c r="K27" s="509"/>
      <c r="L27" s="509"/>
      <c r="M27" s="509"/>
      <c r="N27" s="509"/>
      <c r="O27" s="510"/>
      <c r="P27" s="80" t="s">
        <v>575</v>
      </c>
      <c r="Q27" s="81"/>
      <c r="R27" s="81"/>
      <c r="S27" s="81"/>
      <c r="T27" s="81"/>
      <c r="U27" s="81"/>
      <c r="V27" s="82"/>
      <c r="W27" s="548"/>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49"/>
      <c r="AV27" s="549"/>
      <c r="AW27" s="549"/>
      <c r="AX27" s="550"/>
    </row>
    <row r="28" spans="1:50" ht="25.5" customHeight="1" x14ac:dyDescent="0.2">
      <c r="A28" s="520"/>
      <c r="B28" s="521"/>
      <c r="C28" s="521"/>
      <c r="D28" s="521"/>
      <c r="E28" s="521"/>
      <c r="F28" s="522"/>
      <c r="G28" s="508" t="s">
        <v>574</v>
      </c>
      <c r="H28" s="509"/>
      <c r="I28" s="509"/>
      <c r="J28" s="509"/>
      <c r="K28" s="509"/>
      <c r="L28" s="509"/>
      <c r="M28" s="509"/>
      <c r="N28" s="509"/>
      <c r="O28" s="510"/>
      <c r="P28" s="80" t="s">
        <v>575</v>
      </c>
      <c r="Q28" s="81"/>
      <c r="R28" s="81"/>
      <c r="S28" s="81"/>
      <c r="T28" s="81"/>
      <c r="U28" s="81"/>
      <c r="V28" s="82"/>
      <c r="W28" s="548"/>
      <c r="X28" s="549"/>
      <c r="Y28" s="549"/>
      <c r="Z28" s="549"/>
      <c r="AA28" s="549"/>
      <c r="AB28" s="549"/>
      <c r="AC28" s="549"/>
      <c r="AD28" s="549"/>
      <c r="AE28" s="549"/>
      <c r="AF28" s="549"/>
      <c r="AG28" s="549"/>
      <c r="AH28" s="549"/>
      <c r="AI28" s="549"/>
      <c r="AJ28" s="549"/>
      <c r="AK28" s="549"/>
      <c r="AL28" s="549"/>
      <c r="AM28" s="549"/>
      <c r="AN28" s="549"/>
      <c r="AO28" s="549"/>
      <c r="AP28" s="549"/>
      <c r="AQ28" s="549"/>
      <c r="AR28" s="549"/>
      <c r="AS28" s="549"/>
      <c r="AT28" s="549"/>
      <c r="AU28" s="549"/>
      <c r="AV28" s="549"/>
      <c r="AW28" s="549"/>
      <c r="AX28" s="550"/>
    </row>
    <row r="29" spans="1:50" ht="25.5" customHeight="1" x14ac:dyDescent="0.2">
      <c r="A29" s="520"/>
      <c r="B29" s="521"/>
      <c r="C29" s="521"/>
      <c r="D29" s="521"/>
      <c r="E29" s="521"/>
      <c r="F29" s="522"/>
      <c r="G29" s="511" t="s">
        <v>68</v>
      </c>
      <c r="H29" s="512"/>
      <c r="I29" s="512"/>
      <c r="J29" s="512"/>
      <c r="K29" s="512"/>
      <c r="L29" s="512"/>
      <c r="M29" s="512"/>
      <c r="N29" s="512"/>
      <c r="O29" s="513"/>
      <c r="P29" s="514" t="s">
        <v>575</v>
      </c>
      <c r="Q29" s="515"/>
      <c r="R29" s="515"/>
      <c r="S29" s="515"/>
      <c r="T29" s="515"/>
      <c r="U29" s="515"/>
      <c r="V29" s="516"/>
      <c r="W29" s="548"/>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50"/>
    </row>
    <row r="30" spans="1:50" ht="25.5" customHeight="1" thickBot="1" x14ac:dyDescent="0.25">
      <c r="A30" s="520"/>
      <c r="B30" s="521"/>
      <c r="C30" s="521"/>
      <c r="D30" s="521"/>
      <c r="E30" s="521"/>
      <c r="F30" s="522"/>
      <c r="G30" s="131" t="s">
        <v>18</v>
      </c>
      <c r="H30" s="538"/>
      <c r="I30" s="538"/>
      <c r="J30" s="538"/>
      <c r="K30" s="538"/>
      <c r="L30" s="538"/>
      <c r="M30" s="538"/>
      <c r="N30" s="538"/>
      <c r="O30" s="539"/>
      <c r="P30" s="540">
        <f>AK15</f>
        <v>24426</v>
      </c>
      <c r="Q30" s="541"/>
      <c r="R30" s="541"/>
      <c r="S30" s="541"/>
      <c r="T30" s="541"/>
      <c r="U30" s="541"/>
      <c r="V30" s="542"/>
      <c r="W30" s="551"/>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3"/>
    </row>
    <row r="31" spans="1:50" ht="47.25" customHeight="1" x14ac:dyDescent="0.2">
      <c r="A31" s="493" t="s">
        <v>538</v>
      </c>
      <c r="B31" s="494"/>
      <c r="C31" s="494"/>
      <c r="D31" s="494"/>
      <c r="E31" s="494"/>
      <c r="F31" s="495"/>
      <c r="G31" s="470" t="s">
        <v>576</v>
      </c>
      <c r="H31" s="471"/>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1"/>
      <c r="AW31" s="471"/>
      <c r="AX31" s="472"/>
    </row>
    <row r="32" spans="1:50" ht="31.5" customHeight="1" x14ac:dyDescent="0.2">
      <c r="A32" s="473" t="s">
        <v>539</v>
      </c>
      <c r="B32" s="354"/>
      <c r="C32" s="354"/>
      <c r="D32" s="354"/>
      <c r="E32" s="354"/>
      <c r="F32" s="307"/>
      <c r="G32" s="474" t="s">
        <v>536</v>
      </c>
      <c r="H32" s="475"/>
      <c r="I32" s="475"/>
      <c r="J32" s="475"/>
      <c r="K32" s="475"/>
      <c r="L32" s="475"/>
      <c r="M32" s="475"/>
      <c r="N32" s="475"/>
      <c r="O32" s="475"/>
      <c r="P32" s="476" t="s">
        <v>535</v>
      </c>
      <c r="Q32" s="475"/>
      <c r="R32" s="475"/>
      <c r="S32" s="475"/>
      <c r="T32" s="475"/>
      <c r="U32" s="475"/>
      <c r="V32" s="475"/>
      <c r="W32" s="475"/>
      <c r="X32" s="477"/>
      <c r="Y32" s="478"/>
      <c r="Z32" s="479"/>
      <c r="AA32" s="480"/>
      <c r="AB32" s="481" t="s">
        <v>11</v>
      </c>
      <c r="AC32" s="481"/>
      <c r="AD32" s="481"/>
      <c r="AE32" s="356" t="s">
        <v>380</v>
      </c>
      <c r="AF32" s="491"/>
      <c r="AG32" s="491"/>
      <c r="AH32" s="492"/>
      <c r="AI32" s="356" t="s">
        <v>532</v>
      </c>
      <c r="AJ32" s="491"/>
      <c r="AK32" s="491"/>
      <c r="AL32" s="492"/>
      <c r="AM32" s="356" t="s">
        <v>348</v>
      </c>
      <c r="AN32" s="491"/>
      <c r="AO32" s="491"/>
      <c r="AP32" s="492"/>
      <c r="AQ32" s="463" t="s">
        <v>379</v>
      </c>
      <c r="AR32" s="464"/>
      <c r="AS32" s="464"/>
      <c r="AT32" s="465"/>
      <c r="AU32" s="463" t="s">
        <v>546</v>
      </c>
      <c r="AV32" s="464"/>
      <c r="AW32" s="464"/>
      <c r="AX32" s="466"/>
    </row>
    <row r="33" spans="1:51" ht="35.1" customHeight="1" x14ac:dyDescent="0.2">
      <c r="A33" s="473"/>
      <c r="B33" s="354"/>
      <c r="C33" s="354"/>
      <c r="D33" s="354"/>
      <c r="E33" s="354"/>
      <c r="F33" s="307"/>
      <c r="G33" s="428" t="s">
        <v>577</v>
      </c>
      <c r="H33" s="429"/>
      <c r="I33" s="429"/>
      <c r="J33" s="429"/>
      <c r="K33" s="429"/>
      <c r="L33" s="429"/>
      <c r="M33" s="429"/>
      <c r="N33" s="429"/>
      <c r="O33" s="429"/>
      <c r="P33" s="432" t="s">
        <v>578</v>
      </c>
      <c r="Q33" s="433"/>
      <c r="R33" s="433"/>
      <c r="S33" s="433"/>
      <c r="T33" s="433"/>
      <c r="U33" s="433"/>
      <c r="V33" s="433"/>
      <c r="W33" s="433"/>
      <c r="X33" s="434"/>
      <c r="Y33" s="438" t="s">
        <v>48</v>
      </c>
      <c r="Z33" s="439"/>
      <c r="AA33" s="440"/>
      <c r="AB33" s="441" t="s">
        <v>579</v>
      </c>
      <c r="AC33" s="441"/>
      <c r="AD33" s="441"/>
      <c r="AE33" s="442">
        <v>86695</v>
      </c>
      <c r="AF33" s="442"/>
      <c r="AG33" s="442"/>
      <c r="AH33" s="442"/>
      <c r="AI33" s="442">
        <v>101028</v>
      </c>
      <c r="AJ33" s="442"/>
      <c r="AK33" s="442"/>
      <c r="AL33" s="442"/>
      <c r="AM33" s="442">
        <v>107815</v>
      </c>
      <c r="AN33" s="442"/>
      <c r="AO33" s="442"/>
      <c r="AP33" s="442"/>
      <c r="AQ33" s="442" t="s">
        <v>569</v>
      </c>
      <c r="AR33" s="442"/>
      <c r="AS33" s="442"/>
      <c r="AT33" s="442"/>
      <c r="AU33" s="457" t="s">
        <v>569</v>
      </c>
      <c r="AV33" s="458"/>
      <c r="AW33" s="458"/>
      <c r="AX33" s="459"/>
    </row>
    <row r="34" spans="1:51" ht="46.5" customHeight="1" x14ac:dyDescent="0.2">
      <c r="A34" s="364"/>
      <c r="B34" s="362"/>
      <c r="C34" s="362"/>
      <c r="D34" s="362"/>
      <c r="E34" s="362"/>
      <c r="F34" s="309"/>
      <c r="G34" s="430"/>
      <c r="H34" s="431"/>
      <c r="I34" s="431"/>
      <c r="J34" s="431"/>
      <c r="K34" s="431"/>
      <c r="L34" s="431"/>
      <c r="M34" s="431"/>
      <c r="N34" s="431"/>
      <c r="O34" s="431"/>
      <c r="P34" s="435"/>
      <c r="Q34" s="436"/>
      <c r="R34" s="436"/>
      <c r="S34" s="436"/>
      <c r="T34" s="436"/>
      <c r="U34" s="436"/>
      <c r="V34" s="436"/>
      <c r="W34" s="436"/>
      <c r="X34" s="437"/>
      <c r="Y34" s="460" t="s">
        <v>49</v>
      </c>
      <c r="Z34" s="461"/>
      <c r="AA34" s="462"/>
      <c r="AB34" s="441" t="s">
        <v>579</v>
      </c>
      <c r="AC34" s="441"/>
      <c r="AD34" s="441"/>
      <c r="AE34" s="442">
        <v>110000</v>
      </c>
      <c r="AF34" s="442"/>
      <c r="AG34" s="442"/>
      <c r="AH34" s="442"/>
      <c r="AI34" s="442">
        <v>110000</v>
      </c>
      <c r="AJ34" s="442"/>
      <c r="AK34" s="442"/>
      <c r="AL34" s="442"/>
      <c r="AM34" s="442">
        <v>110000</v>
      </c>
      <c r="AN34" s="442"/>
      <c r="AO34" s="442"/>
      <c r="AP34" s="442"/>
      <c r="AQ34" s="442">
        <v>110000</v>
      </c>
      <c r="AR34" s="442"/>
      <c r="AS34" s="442"/>
      <c r="AT34" s="442"/>
      <c r="AU34" s="457" t="s">
        <v>569</v>
      </c>
      <c r="AV34" s="458"/>
      <c r="AW34" s="458"/>
      <c r="AX34" s="459"/>
    </row>
    <row r="35" spans="1:51" ht="23.25" customHeight="1" x14ac:dyDescent="0.2">
      <c r="A35" s="482" t="s">
        <v>540</v>
      </c>
      <c r="B35" s="483"/>
      <c r="C35" s="483"/>
      <c r="D35" s="483"/>
      <c r="E35" s="483"/>
      <c r="F35" s="484"/>
      <c r="G35" s="376" t="s">
        <v>541</v>
      </c>
      <c r="H35" s="376"/>
      <c r="I35" s="376"/>
      <c r="J35" s="376"/>
      <c r="K35" s="376"/>
      <c r="L35" s="376"/>
      <c r="M35" s="376"/>
      <c r="N35" s="376"/>
      <c r="O35" s="376"/>
      <c r="P35" s="376"/>
      <c r="Q35" s="376"/>
      <c r="R35" s="376"/>
      <c r="S35" s="376"/>
      <c r="T35" s="376"/>
      <c r="U35" s="376"/>
      <c r="V35" s="376"/>
      <c r="W35" s="376"/>
      <c r="X35" s="377"/>
      <c r="Y35" s="383"/>
      <c r="Z35" s="384"/>
      <c r="AA35" s="385"/>
      <c r="AB35" s="375" t="s">
        <v>11</v>
      </c>
      <c r="AC35" s="376"/>
      <c r="AD35" s="377"/>
      <c r="AE35" s="375" t="s">
        <v>380</v>
      </c>
      <c r="AF35" s="376"/>
      <c r="AG35" s="376"/>
      <c r="AH35" s="377"/>
      <c r="AI35" s="375" t="s">
        <v>532</v>
      </c>
      <c r="AJ35" s="376"/>
      <c r="AK35" s="376"/>
      <c r="AL35" s="377"/>
      <c r="AM35" s="375" t="s">
        <v>348</v>
      </c>
      <c r="AN35" s="376"/>
      <c r="AO35" s="376"/>
      <c r="AP35" s="377"/>
      <c r="AQ35" s="386" t="s">
        <v>547</v>
      </c>
      <c r="AR35" s="387"/>
      <c r="AS35" s="387"/>
      <c r="AT35" s="387"/>
      <c r="AU35" s="387"/>
      <c r="AV35" s="387"/>
      <c r="AW35" s="387"/>
      <c r="AX35" s="388"/>
    </row>
    <row r="36" spans="1:51" ht="23.25" customHeight="1" x14ac:dyDescent="0.2">
      <c r="A36" s="485"/>
      <c r="B36" s="486"/>
      <c r="C36" s="486"/>
      <c r="D36" s="486"/>
      <c r="E36" s="486"/>
      <c r="F36" s="487"/>
      <c r="G36" s="389" t="s">
        <v>580</v>
      </c>
      <c r="H36" s="390"/>
      <c r="I36" s="390"/>
      <c r="J36" s="390"/>
      <c r="K36" s="390"/>
      <c r="L36" s="390"/>
      <c r="M36" s="390"/>
      <c r="N36" s="390"/>
      <c r="O36" s="390"/>
      <c r="P36" s="390"/>
      <c r="Q36" s="390"/>
      <c r="R36" s="390"/>
      <c r="S36" s="390"/>
      <c r="T36" s="390"/>
      <c r="U36" s="390"/>
      <c r="V36" s="390"/>
      <c r="W36" s="390"/>
      <c r="X36" s="390"/>
      <c r="Y36" s="450" t="s">
        <v>540</v>
      </c>
      <c r="Z36" s="451"/>
      <c r="AA36" s="452"/>
      <c r="AB36" s="453" t="s">
        <v>581</v>
      </c>
      <c r="AC36" s="454"/>
      <c r="AD36" s="455"/>
      <c r="AE36" s="456">
        <v>1720</v>
      </c>
      <c r="AF36" s="456"/>
      <c r="AG36" s="456"/>
      <c r="AH36" s="456"/>
      <c r="AI36" s="456">
        <v>1517</v>
      </c>
      <c r="AJ36" s="456"/>
      <c r="AK36" s="456"/>
      <c r="AL36" s="456"/>
      <c r="AM36" s="456"/>
      <c r="AN36" s="456"/>
      <c r="AO36" s="456"/>
      <c r="AP36" s="456"/>
      <c r="AQ36" s="347">
        <v>1671</v>
      </c>
      <c r="AR36" s="340"/>
      <c r="AS36" s="340"/>
      <c r="AT36" s="340"/>
      <c r="AU36" s="340"/>
      <c r="AV36" s="340"/>
      <c r="AW36" s="340"/>
      <c r="AX36" s="341"/>
    </row>
    <row r="37" spans="1:51" ht="46.5" customHeight="1" x14ac:dyDescent="0.2">
      <c r="A37" s="488"/>
      <c r="B37" s="489"/>
      <c r="C37" s="489"/>
      <c r="D37" s="489"/>
      <c r="E37" s="489"/>
      <c r="F37" s="490"/>
      <c r="G37" s="391"/>
      <c r="H37" s="392"/>
      <c r="I37" s="392"/>
      <c r="J37" s="392"/>
      <c r="K37" s="392"/>
      <c r="L37" s="392"/>
      <c r="M37" s="392"/>
      <c r="N37" s="392"/>
      <c r="O37" s="392"/>
      <c r="P37" s="392"/>
      <c r="Q37" s="392"/>
      <c r="R37" s="392"/>
      <c r="S37" s="392"/>
      <c r="T37" s="392"/>
      <c r="U37" s="392"/>
      <c r="V37" s="392"/>
      <c r="W37" s="392"/>
      <c r="X37" s="392"/>
      <c r="Y37" s="424" t="s">
        <v>542</v>
      </c>
      <c r="Z37" s="443"/>
      <c r="AA37" s="444"/>
      <c r="AB37" s="445" t="s">
        <v>582</v>
      </c>
      <c r="AC37" s="446"/>
      <c r="AD37" s="447"/>
      <c r="AE37" s="448" t="s">
        <v>583</v>
      </c>
      <c r="AF37" s="448"/>
      <c r="AG37" s="448"/>
      <c r="AH37" s="448"/>
      <c r="AI37" s="448" t="s">
        <v>584</v>
      </c>
      <c r="AJ37" s="448"/>
      <c r="AK37" s="448"/>
      <c r="AL37" s="448"/>
      <c r="AM37" s="448" t="s">
        <v>585</v>
      </c>
      <c r="AN37" s="448"/>
      <c r="AO37" s="448"/>
      <c r="AP37" s="448"/>
      <c r="AQ37" s="448" t="s">
        <v>586</v>
      </c>
      <c r="AR37" s="448"/>
      <c r="AS37" s="448"/>
      <c r="AT37" s="448"/>
      <c r="AU37" s="448"/>
      <c r="AV37" s="448"/>
      <c r="AW37" s="448"/>
      <c r="AX37" s="449"/>
    </row>
    <row r="38" spans="1:51" ht="18.75" customHeight="1" x14ac:dyDescent="0.2">
      <c r="A38" s="498" t="s">
        <v>207</v>
      </c>
      <c r="B38" s="499"/>
      <c r="C38" s="499"/>
      <c r="D38" s="499"/>
      <c r="E38" s="499"/>
      <c r="F38" s="500"/>
      <c r="G38" s="405" t="s">
        <v>131</v>
      </c>
      <c r="H38" s="371"/>
      <c r="I38" s="371"/>
      <c r="J38" s="371"/>
      <c r="K38" s="371"/>
      <c r="L38" s="371"/>
      <c r="M38" s="371"/>
      <c r="N38" s="371"/>
      <c r="O38" s="372"/>
      <c r="P38" s="373" t="s">
        <v>51</v>
      </c>
      <c r="Q38" s="371"/>
      <c r="R38" s="371"/>
      <c r="S38" s="371"/>
      <c r="T38" s="371"/>
      <c r="U38" s="371"/>
      <c r="V38" s="371"/>
      <c r="W38" s="371"/>
      <c r="X38" s="372"/>
      <c r="Y38" s="406"/>
      <c r="Z38" s="407"/>
      <c r="AA38" s="408"/>
      <c r="AB38" s="412" t="s">
        <v>11</v>
      </c>
      <c r="AC38" s="413"/>
      <c r="AD38" s="414"/>
      <c r="AE38" s="412" t="s">
        <v>380</v>
      </c>
      <c r="AF38" s="413"/>
      <c r="AG38" s="413"/>
      <c r="AH38" s="414"/>
      <c r="AI38" s="496" t="s">
        <v>532</v>
      </c>
      <c r="AJ38" s="496"/>
      <c r="AK38" s="496"/>
      <c r="AL38" s="412"/>
      <c r="AM38" s="496" t="s">
        <v>348</v>
      </c>
      <c r="AN38" s="496"/>
      <c r="AO38" s="496"/>
      <c r="AP38" s="412"/>
      <c r="AQ38" s="393" t="s">
        <v>160</v>
      </c>
      <c r="AR38" s="394"/>
      <c r="AS38" s="394"/>
      <c r="AT38" s="395"/>
      <c r="AU38" s="371" t="s">
        <v>121</v>
      </c>
      <c r="AV38" s="371"/>
      <c r="AW38" s="371"/>
      <c r="AX38" s="374"/>
    </row>
    <row r="39" spans="1:51" ht="18.75" customHeight="1" x14ac:dyDescent="0.2">
      <c r="A39" s="501"/>
      <c r="B39" s="502"/>
      <c r="C39" s="502"/>
      <c r="D39" s="502"/>
      <c r="E39" s="502"/>
      <c r="F39" s="503"/>
      <c r="G39" s="355"/>
      <c r="H39" s="336"/>
      <c r="I39" s="336"/>
      <c r="J39" s="336"/>
      <c r="K39" s="336"/>
      <c r="L39" s="336"/>
      <c r="M39" s="336"/>
      <c r="N39" s="336"/>
      <c r="O39" s="337"/>
      <c r="P39" s="335"/>
      <c r="Q39" s="336"/>
      <c r="R39" s="336"/>
      <c r="S39" s="336"/>
      <c r="T39" s="336"/>
      <c r="U39" s="336"/>
      <c r="V39" s="336"/>
      <c r="W39" s="336"/>
      <c r="X39" s="337"/>
      <c r="Y39" s="409"/>
      <c r="Z39" s="410"/>
      <c r="AA39" s="411"/>
      <c r="AB39" s="356"/>
      <c r="AC39" s="357"/>
      <c r="AD39" s="358"/>
      <c r="AE39" s="356"/>
      <c r="AF39" s="357"/>
      <c r="AG39" s="357"/>
      <c r="AH39" s="358"/>
      <c r="AI39" s="497"/>
      <c r="AJ39" s="497"/>
      <c r="AK39" s="497"/>
      <c r="AL39" s="356"/>
      <c r="AM39" s="497"/>
      <c r="AN39" s="497"/>
      <c r="AO39" s="497"/>
      <c r="AP39" s="356"/>
      <c r="AQ39" s="348" t="s">
        <v>575</v>
      </c>
      <c r="AR39" s="349"/>
      <c r="AS39" s="332" t="s">
        <v>161</v>
      </c>
      <c r="AT39" s="333"/>
      <c r="AU39" s="352">
        <v>2</v>
      </c>
      <c r="AV39" s="352"/>
      <c r="AW39" s="336" t="s">
        <v>158</v>
      </c>
      <c r="AX39" s="361"/>
    </row>
    <row r="40" spans="1:51" ht="23.25" customHeight="1" x14ac:dyDescent="0.2">
      <c r="A40" s="504"/>
      <c r="B40" s="502"/>
      <c r="C40" s="502"/>
      <c r="D40" s="502"/>
      <c r="E40" s="502"/>
      <c r="F40" s="503"/>
      <c r="G40" s="415" t="s">
        <v>587</v>
      </c>
      <c r="H40" s="416"/>
      <c r="I40" s="416"/>
      <c r="J40" s="416"/>
      <c r="K40" s="416"/>
      <c r="L40" s="416"/>
      <c r="M40" s="416"/>
      <c r="N40" s="416"/>
      <c r="O40" s="417"/>
      <c r="P40" s="197" t="s">
        <v>588</v>
      </c>
      <c r="Q40" s="197"/>
      <c r="R40" s="197"/>
      <c r="S40" s="197"/>
      <c r="T40" s="197"/>
      <c r="U40" s="197"/>
      <c r="V40" s="197"/>
      <c r="W40" s="197"/>
      <c r="X40" s="320"/>
      <c r="Y40" s="424" t="s">
        <v>12</v>
      </c>
      <c r="Z40" s="425"/>
      <c r="AA40" s="426"/>
      <c r="AB40" s="360" t="s">
        <v>589</v>
      </c>
      <c r="AC40" s="360"/>
      <c r="AD40" s="360"/>
      <c r="AE40" s="347">
        <v>7.9</v>
      </c>
      <c r="AF40" s="340"/>
      <c r="AG40" s="340"/>
      <c r="AH40" s="340"/>
      <c r="AI40" s="347">
        <v>6</v>
      </c>
      <c r="AJ40" s="340"/>
      <c r="AK40" s="340"/>
      <c r="AL40" s="340"/>
      <c r="AM40" s="347" t="s">
        <v>569</v>
      </c>
      <c r="AN40" s="340"/>
      <c r="AO40" s="340"/>
      <c r="AP40" s="340"/>
      <c r="AQ40" s="342" t="s">
        <v>569</v>
      </c>
      <c r="AR40" s="343"/>
      <c r="AS40" s="343"/>
      <c r="AT40" s="344"/>
      <c r="AU40" s="340"/>
      <c r="AV40" s="340"/>
      <c r="AW40" s="340"/>
      <c r="AX40" s="341"/>
    </row>
    <row r="41" spans="1:51" ht="23.25" customHeight="1" x14ac:dyDescent="0.2">
      <c r="A41" s="505"/>
      <c r="B41" s="506"/>
      <c r="C41" s="506"/>
      <c r="D41" s="506"/>
      <c r="E41" s="506"/>
      <c r="F41" s="507"/>
      <c r="G41" s="418"/>
      <c r="H41" s="419"/>
      <c r="I41" s="419"/>
      <c r="J41" s="419"/>
      <c r="K41" s="419"/>
      <c r="L41" s="419"/>
      <c r="M41" s="419"/>
      <c r="N41" s="419"/>
      <c r="O41" s="420"/>
      <c r="P41" s="200"/>
      <c r="Q41" s="200"/>
      <c r="R41" s="200"/>
      <c r="S41" s="200"/>
      <c r="T41" s="200"/>
      <c r="U41" s="200"/>
      <c r="V41" s="200"/>
      <c r="W41" s="200"/>
      <c r="X41" s="338"/>
      <c r="Y41" s="375" t="s">
        <v>47</v>
      </c>
      <c r="Z41" s="376"/>
      <c r="AA41" s="377"/>
      <c r="AB41" s="359" t="s">
        <v>589</v>
      </c>
      <c r="AC41" s="359"/>
      <c r="AD41" s="359"/>
      <c r="AE41" s="347">
        <v>9.6999999999999993</v>
      </c>
      <c r="AF41" s="340"/>
      <c r="AG41" s="340"/>
      <c r="AH41" s="340"/>
      <c r="AI41" s="347">
        <v>5.5</v>
      </c>
      <c r="AJ41" s="340"/>
      <c r="AK41" s="340"/>
      <c r="AL41" s="340"/>
      <c r="AM41" s="347" t="s">
        <v>569</v>
      </c>
      <c r="AN41" s="340"/>
      <c r="AO41" s="340"/>
      <c r="AP41" s="340"/>
      <c r="AQ41" s="342" t="s">
        <v>569</v>
      </c>
      <c r="AR41" s="343"/>
      <c r="AS41" s="343"/>
      <c r="AT41" s="344"/>
      <c r="AU41" s="340">
        <v>32</v>
      </c>
      <c r="AV41" s="340"/>
      <c r="AW41" s="340"/>
      <c r="AX41" s="341"/>
    </row>
    <row r="42" spans="1:51" ht="23.25" customHeight="1" x14ac:dyDescent="0.2">
      <c r="A42" s="504"/>
      <c r="B42" s="502"/>
      <c r="C42" s="502"/>
      <c r="D42" s="502"/>
      <c r="E42" s="502"/>
      <c r="F42" s="503"/>
      <c r="G42" s="421"/>
      <c r="H42" s="422"/>
      <c r="I42" s="422"/>
      <c r="J42" s="422"/>
      <c r="K42" s="422"/>
      <c r="L42" s="422"/>
      <c r="M42" s="422"/>
      <c r="N42" s="422"/>
      <c r="O42" s="423"/>
      <c r="P42" s="182"/>
      <c r="Q42" s="182"/>
      <c r="R42" s="182"/>
      <c r="S42" s="182"/>
      <c r="T42" s="182"/>
      <c r="U42" s="182"/>
      <c r="V42" s="182"/>
      <c r="W42" s="182"/>
      <c r="X42" s="322"/>
      <c r="Y42" s="375" t="s">
        <v>13</v>
      </c>
      <c r="Z42" s="376"/>
      <c r="AA42" s="377"/>
      <c r="AB42" s="427" t="s">
        <v>14</v>
      </c>
      <c r="AC42" s="427"/>
      <c r="AD42" s="427"/>
      <c r="AE42" s="347" t="s">
        <v>569</v>
      </c>
      <c r="AF42" s="340"/>
      <c r="AG42" s="340"/>
      <c r="AH42" s="340"/>
      <c r="AI42" s="347" t="s">
        <v>569</v>
      </c>
      <c r="AJ42" s="340"/>
      <c r="AK42" s="340"/>
      <c r="AL42" s="340"/>
      <c r="AM42" s="347" t="s">
        <v>569</v>
      </c>
      <c r="AN42" s="340"/>
      <c r="AO42" s="340"/>
      <c r="AP42" s="340"/>
      <c r="AQ42" s="342" t="s">
        <v>569</v>
      </c>
      <c r="AR42" s="343"/>
      <c r="AS42" s="343"/>
      <c r="AT42" s="344"/>
      <c r="AU42" s="340" t="s">
        <v>569</v>
      </c>
      <c r="AV42" s="340"/>
      <c r="AW42" s="340"/>
      <c r="AX42" s="341"/>
    </row>
    <row r="43" spans="1:51" ht="23.25" customHeight="1" x14ac:dyDescent="0.2">
      <c r="A43" s="363" t="s">
        <v>226</v>
      </c>
      <c r="B43" s="353"/>
      <c r="C43" s="353"/>
      <c r="D43" s="353"/>
      <c r="E43" s="353"/>
      <c r="F43" s="306"/>
      <c r="G43" s="365" t="s">
        <v>590</v>
      </c>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7"/>
    </row>
    <row r="44" spans="1:51" ht="23.25" customHeight="1" thickBot="1" x14ac:dyDescent="0.25">
      <c r="A44" s="364"/>
      <c r="B44" s="362"/>
      <c r="C44" s="362"/>
      <c r="D44" s="362"/>
      <c r="E44" s="362"/>
      <c r="F44" s="309"/>
      <c r="G44" s="368"/>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70"/>
    </row>
    <row r="45" spans="1:51" ht="47.25" customHeight="1" x14ac:dyDescent="0.2">
      <c r="A45" s="493" t="s">
        <v>538</v>
      </c>
      <c r="B45" s="494"/>
      <c r="C45" s="494"/>
      <c r="D45" s="494"/>
      <c r="E45" s="494"/>
      <c r="F45" s="495"/>
      <c r="G45" s="470" t="s">
        <v>591</v>
      </c>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1"/>
      <c r="AW45" s="471"/>
      <c r="AX45" s="472"/>
      <c r="AY45">
        <f>COUNTA($G$45)</f>
        <v>1</v>
      </c>
    </row>
    <row r="46" spans="1:51" ht="31.5" customHeight="1" x14ac:dyDescent="0.2">
      <c r="A46" s="473" t="s">
        <v>539</v>
      </c>
      <c r="B46" s="354"/>
      <c r="C46" s="354"/>
      <c r="D46" s="354"/>
      <c r="E46" s="354"/>
      <c r="F46" s="307"/>
      <c r="G46" s="474" t="s">
        <v>536</v>
      </c>
      <c r="H46" s="475"/>
      <c r="I46" s="475"/>
      <c r="J46" s="475"/>
      <c r="K46" s="475"/>
      <c r="L46" s="475"/>
      <c r="M46" s="475"/>
      <c r="N46" s="475"/>
      <c r="O46" s="475"/>
      <c r="P46" s="476" t="s">
        <v>535</v>
      </c>
      <c r="Q46" s="475"/>
      <c r="R46" s="475"/>
      <c r="S46" s="475"/>
      <c r="T46" s="475"/>
      <c r="U46" s="475"/>
      <c r="V46" s="475"/>
      <c r="W46" s="475"/>
      <c r="X46" s="477"/>
      <c r="Y46" s="478"/>
      <c r="Z46" s="479"/>
      <c r="AA46" s="480"/>
      <c r="AB46" s="481" t="s">
        <v>11</v>
      </c>
      <c r="AC46" s="481"/>
      <c r="AD46" s="481"/>
      <c r="AE46" s="356" t="s">
        <v>380</v>
      </c>
      <c r="AF46" s="491"/>
      <c r="AG46" s="491"/>
      <c r="AH46" s="492"/>
      <c r="AI46" s="356" t="s">
        <v>532</v>
      </c>
      <c r="AJ46" s="491"/>
      <c r="AK46" s="491"/>
      <c r="AL46" s="492"/>
      <c r="AM46" s="356" t="s">
        <v>348</v>
      </c>
      <c r="AN46" s="491"/>
      <c r="AO46" s="491"/>
      <c r="AP46" s="492"/>
      <c r="AQ46" s="463" t="s">
        <v>379</v>
      </c>
      <c r="AR46" s="464"/>
      <c r="AS46" s="464"/>
      <c r="AT46" s="465"/>
      <c r="AU46" s="463" t="s">
        <v>546</v>
      </c>
      <c r="AV46" s="464"/>
      <c r="AW46" s="464"/>
      <c r="AX46" s="466"/>
      <c r="AY46">
        <f>COUNTA($G$47)</f>
        <v>1</v>
      </c>
    </row>
    <row r="47" spans="1:51" ht="23.25" customHeight="1" x14ac:dyDescent="0.2">
      <c r="A47" s="473"/>
      <c r="B47" s="354"/>
      <c r="C47" s="354"/>
      <c r="D47" s="354"/>
      <c r="E47" s="354"/>
      <c r="F47" s="307"/>
      <c r="G47" s="428" t="s">
        <v>592</v>
      </c>
      <c r="H47" s="429"/>
      <c r="I47" s="429"/>
      <c r="J47" s="429"/>
      <c r="K47" s="429"/>
      <c r="L47" s="429"/>
      <c r="M47" s="429"/>
      <c r="N47" s="429"/>
      <c r="O47" s="429"/>
      <c r="P47" s="432" t="s">
        <v>593</v>
      </c>
      <c r="Q47" s="433"/>
      <c r="R47" s="433"/>
      <c r="S47" s="433"/>
      <c r="T47" s="433"/>
      <c r="U47" s="433"/>
      <c r="V47" s="433"/>
      <c r="W47" s="433"/>
      <c r="X47" s="434"/>
      <c r="Y47" s="438" t="s">
        <v>48</v>
      </c>
      <c r="Z47" s="439"/>
      <c r="AA47" s="440"/>
      <c r="AB47" s="441" t="s">
        <v>594</v>
      </c>
      <c r="AC47" s="441"/>
      <c r="AD47" s="441"/>
      <c r="AE47" s="442">
        <v>85754</v>
      </c>
      <c r="AF47" s="442"/>
      <c r="AG47" s="442"/>
      <c r="AH47" s="442"/>
      <c r="AI47" s="442">
        <v>236396</v>
      </c>
      <c r="AJ47" s="442"/>
      <c r="AK47" s="442"/>
      <c r="AL47" s="442"/>
      <c r="AM47" s="442">
        <v>275618</v>
      </c>
      <c r="AN47" s="442"/>
      <c r="AO47" s="442"/>
      <c r="AP47" s="442"/>
      <c r="AQ47" s="442" t="s">
        <v>569</v>
      </c>
      <c r="AR47" s="442"/>
      <c r="AS47" s="442"/>
      <c r="AT47" s="442"/>
      <c r="AU47" s="457" t="s">
        <v>569</v>
      </c>
      <c r="AV47" s="458"/>
      <c r="AW47" s="458"/>
      <c r="AX47" s="459"/>
      <c r="AY47">
        <f>$AY$46</f>
        <v>1</v>
      </c>
    </row>
    <row r="48" spans="1:51" ht="23.25" customHeight="1" x14ac:dyDescent="0.2">
      <c r="A48" s="364"/>
      <c r="B48" s="362"/>
      <c r="C48" s="362"/>
      <c r="D48" s="362"/>
      <c r="E48" s="362"/>
      <c r="F48" s="309"/>
      <c r="G48" s="430"/>
      <c r="H48" s="431"/>
      <c r="I48" s="431"/>
      <c r="J48" s="431"/>
      <c r="K48" s="431"/>
      <c r="L48" s="431"/>
      <c r="M48" s="431"/>
      <c r="N48" s="431"/>
      <c r="O48" s="431"/>
      <c r="P48" s="435"/>
      <c r="Q48" s="436"/>
      <c r="R48" s="436"/>
      <c r="S48" s="436"/>
      <c r="T48" s="436"/>
      <c r="U48" s="436"/>
      <c r="V48" s="436"/>
      <c r="W48" s="436"/>
      <c r="X48" s="437"/>
      <c r="Y48" s="460" t="s">
        <v>49</v>
      </c>
      <c r="Z48" s="461"/>
      <c r="AA48" s="462"/>
      <c r="AB48" s="441" t="s">
        <v>594</v>
      </c>
      <c r="AC48" s="441"/>
      <c r="AD48" s="441"/>
      <c r="AE48" s="442">
        <v>100000</v>
      </c>
      <c r="AF48" s="442"/>
      <c r="AG48" s="442"/>
      <c r="AH48" s="442"/>
      <c r="AI48" s="442">
        <v>250000</v>
      </c>
      <c r="AJ48" s="442"/>
      <c r="AK48" s="442"/>
      <c r="AL48" s="442"/>
      <c r="AM48" s="442">
        <v>320000</v>
      </c>
      <c r="AN48" s="442"/>
      <c r="AO48" s="442"/>
      <c r="AP48" s="442"/>
      <c r="AQ48" s="442">
        <v>250000</v>
      </c>
      <c r="AR48" s="442"/>
      <c r="AS48" s="442"/>
      <c r="AT48" s="442"/>
      <c r="AU48" s="457" t="s">
        <v>569</v>
      </c>
      <c r="AV48" s="458"/>
      <c r="AW48" s="458"/>
      <c r="AX48" s="459"/>
      <c r="AY48">
        <f>$AY$46</f>
        <v>1</v>
      </c>
    </row>
    <row r="49" spans="1:51" ht="23.25" customHeight="1" x14ac:dyDescent="0.2">
      <c r="A49" s="482" t="s">
        <v>540</v>
      </c>
      <c r="B49" s="483"/>
      <c r="C49" s="483"/>
      <c r="D49" s="483"/>
      <c r="E49" s="483"/>
      <c r="F49" s="484"/>
      <c r="G49" s="376" t="s">
        <v>541</v>
      </c>
      <c r="H49" s="376"/>
      <c r="I49" s="376"/>
      <c r="J49" s="376"/>
      <c r="K49" s="376"/>
      <c r="L49" s="376"/>
      <c r="M49" s="376"/>
      <c r="N49" s="376"/>
      <c r="O49" s="376"/>
      <c r="P49" s="376"/>
      <c r="Q49" s="376"/>
      <c r="R49" s="376"/>
      <c r="S49" s="376"/>
      <c r="T49" s="376"/>
      <c r="U49" s="376"/>
      <c r="V49" s="376"/>
      <c r="W49" s="376"/>
      <c r="X49" s="377"/>
      <c r="Y49" s="383"/>
      <c r="Z49" s="384"/>
      <c r="AA49" s="385"/>
      <c r="AB49" s="375" t="s">
        <v>11</v>
      </c>
      <c r="AC49" s="376"/>
      <c r="AD49" s="377"/>
      <c r="AE49" s="99" t="s">
        <v>380</v>
      </c>
      <c r="AF49" s="99"/>
      <c r="AG49" s="99"/>
      <c r="AH49" s="99"/>
      <c r="AI49" s="99" t="s">
        <v>532</v>
      </c>
      <c r="AJ49" s="99"/>
      <c r="AK49" s="99"/>
      <c r="AL49" s="99"/>
      <c r="AM49" s="99" t="s">
        <v>348</v>
      </c>
      <c r="AN49" s="99"/>
      <c r="AO49" s="99"/>
      <c r="AP49" s="99"/>
      <c r="AQ49" s="386" t="s">
        <v>547</v>
      </c>
      <c r="AR49" s="387"/>
      <c r="AS49" s="387"/>
      <c r="AT49" s="387"/>
      <c r="AU49" s="387"/>
      <c r="AV49" s="387"/>
      <c r="AW49" s="387"/>
      <c r="AX49" s="388"/>
      <c r="AY49">
        <f>IF(SUBSTITUTE(SUBSTITUTE($G$50,"／",""),"　","")="",0,1)</f>
        <v>1</v>
      </c>
    </row>
    <row r="50" spans="1:51" ht="23.25" customHeight="1" x14ac:dyDescent="0.2">
      <c r="A50" s="485"/>
      <c r="B50" s="486"/>
      <c r="C50" s="486"/>
      <c r="D50" s="486"/>
      <c r="E50" s="486"/>
      <c r="F50" s="487"/>
      <c r="G50" s="389" t="s">
        <v>595</v>
      </c>
      <c r="H50" s="390"/>
      <c r="I50" s="390"/>
      <c r="J50" s="390"/>
      <c r="K50" s="390"/>
      <c r="L50" s="390"/>
      <c r="M50" s="390"/>
      <c r="N50" s="390"/>
      <c r="O50" s="390"/>
      <c r="P50" s="390"/>
      <c r="Q50" s="390"/>
      <c r="R50" s="390"/>
      <c r="S50" s="390"/>
      <c r="T50" s="390"/>
      <c r="U50" s="390"/>
      <c r="V50" s="390"/>
      <c r="W50" s="390"/>
      <c r="X50" s="390"/>
      <c r="Y50" s="450" t="s">
        <v>540</v>
      </c>
      <c r="Z50" s="451"/>
      <c r="AA50" s="452"/>
      <c r="AB50" s="453" t="s">
        <v>596</v>
      </c>
      <c r="AC50" s="454"/>
      <c r="AD50" s="455"/>
      <c r="AE50" s="456">
        <v>2522</v>
      </c>
      <c r="AF50" s="456"/>
      <c r="AG50" s="456"/>
      <c r="AH50" s="456"/>
      <c r="AI50" s="456">
        <v>2397</v>
      </c>
      <c r="AJ50" s="456"/>
      <c r="AK50" s="456"/>
      <c r="AL50" s="456"/>
      <c r="AM50" s="456"/>
      <c r="AN50" s="456"/>
      <c r="AO50" s="456"/>
      <c r="AP50" s="456"/>
      <c r="AQ50" s="347">
        <v>2521</v>
      </c>
      <c r="AR50" s="340"/>
      <c r="AS50" s="340"/>
      <c r="AT50" s="340"/>
      <c r="AU50" s="340"/>
      <c r="AV50" s="340"/>
      <c r="AW50" s="340"/>
      <c r="AX50" s="341"/>
      <c r="AY50">
        <f>$AY$49</f>
        <v>1</v>
      </c>
    </row>
    <row r="51" spans="1:51" ht="46.5" customHeight="1" x14ac:dyDescent="0.2">
      <c r="A51" s="488"/>
      <c r="B51" s="489"/>
      <c r="C51" s="489"/>
      <c r="D51" s="489"/>
      <c r="E51" s="489"/>
      <c r="F51" s="490"/>
      <c r="G51" s="391"/>
      <c r="H51" s="392"/>
      <c r="I51" s="392"/>
      <c r="J51" s="392"/>
      <c r="K51" s="392"/>
      <c r="L51" s="392"/>
      <c r="M51" s="392"/>
      <c r="N51" s="392"/>
      <c r="O51" s="392"/>
      <c r="P51" s="392"/>
      <c r="Q51" s="392"/>
      <c r="R51" s="392"/>
      <c r="S51" s="392"/>
      <c r="T51" s="392"/>
      <c r="U51" s="392"/>
      <c r="V51" s="392"/>
      <c r="W51" s="392"/>
      <c r="X51" s="392"/>
      <c r="Y51" s="424" t="s">
        <v>542</v>
      </c>
      <c r="Z51" s="443"/>
      <c r="AA51" s="444"/>
      <c r="AB51" s="445" t="s">
        <v>582</v>
      </c>
      <c r="AC51" s="446"/>
      <c r="AD51" s="447"/>
      <c r="AE51" s="448" t="s">
        <v>597</v>
      </c>
      <c r="AF51" s="448"/>
      <c r="AG51" s="448"/>
      <c r="AH51" s="448"/>
      <c r="AI51" s="448" t="s">
        <v>598</v>
      </c>
      <c r="AJ51" s="448"/>
      <c r="AK51" s="448"/>
      <c r="AL51" s="448"/>
      <c r="AM51" s="448" t="s">
        <v>599</v>
      </c>
      <c r="AN51" s="448"/>
      <c r="AO51" s="448"/>
      <c r="AP51" s="448"/>
      <c r="AQ51" s="448" t="s">
        <v>600</v>
      </c>
      <c r="AR51" s="448"/>
      <c r="AS51" s="448"/>
      <c r="AT51" s="448"/>
      <c r="AU51" s="448"/>
      <c r="AV51" s="448"/>
      <c r="AW51" s="448"/>
      <c r="AX51" s="449"/>
      <c r="AY51">
        <f>$AY$49</f>
        <v>1</v>
      </c>
    </row>
    <row r="52" spans="1:51" ht="18.75" customHeight="1" x14ac:dyDescent="0.2">
      <c r="A52" s="339" t="s">
        <v>207</v>
      </c>
      <c r="B52" s="396"/>
      <c r="C52" s="396"/>
      <c r="D52" s="396"/>
      <c r="E52" s="396"/>
      <c r="F52" s="397"/>
      <c r="G52" s="405" t="s">
        <v>131</v>
      </c>
      <c r="H52" s="371"/>
      <c r="I52" s="371"/>
      <c r="J52" s="371"/>
      <c r="K52" s="371"/>
      <c r="L52" s="371"/>
      <c r="M52" s="371"/>
      <c r="N52" s="371"/>
      <c r="O52" s="372"/>
      <c r="P52" s="373" t="s">
        <v>51</v>
      </c>
      <c r="Q52" s="371"/>
      <c r="R52" s="371"/>
      <c r="S52" s="371"/>
      <c r="T52" s="371"/>
      <c r="U52" s="371"/>
      <c r="V52" s="371"/>
      <c r="W52" s="371"/>
      <c r="X52" s="372"/>
      <c r="Y52" s="406"/>
      <c r="Z52" s="407"/>
      <c r="AA52" s="408"/>
      <c r="AB52" s="412" t="s">
        <v>11</v>
      </c>
      <c r="AC52" s="413"/>
      <c r="AD52" s="414"/>
      <c r="AE52" s="99" t="s">
        <v>380</v>
      </c>
      <c r="AF52" s="99"/>
      <c r="AG52" s="99"/>
      <c r="AH52" s="99"/>
      <c r="AI52" s="99" t="s">
        <v>532</v>
      </c>
      <c r="AJ52" s="99"/>
      <c r="AK52" s="99"/>
      <c r="AL52" s="99"/>
      <c r="AM52" s="99" t="s">
        <v>348</v>
      </c>
      <c r="AN52" s="99"/>
      <c r="AO52" s="99"/>
      <c r="AP52" s="99"/>
      <c r="AQ52" s="393" t="s">
        <v>160</v>
      </c>
      <c r="AR52" s="394"/>
      <c r="AS52" s="394"/>
      <c r="AT52" s="395"/>
      <c r="AU52" s="371" t="s">
        <v>121</v>
      </c>
      <c r="AV52" s="371"/>
      <c r="AW52" s="371"/>
      <c r="AX52" s="374"/>
      <c r="AY52">
        <f>COUNTA($G$54)</f>
        <v>1</v>
      </c>
    </row>
    <row r="53" spans="1:51" ht="18.75" customHeight="1" x14ac:dyDescent="0.2">
      <c r="A53" s="398"/>
      <c r="B53" s="399"/>
      <c r="C53" s="399"/>
      <c r="D53" s="399"/>
      <c r="E53" s="399"/>
      <c r="F53" s="400"/>
      <c r="G53" s="355"/>
      <c r="H53" s="336"/>
      <c r="I53" s="336"/>
      <c r="J53" s="336"/>
      <c r="K53" s="336"/>
      <c r="L53" s="336"/>
      <c r="M53" s="336"/>
      <c r="N53" s="336"/>
      <c r="O53" s="337"/>
      <c r="P53" s="335"/>
      <c r="Q53" s="336"/>
      <c r="R53" s="336"/>
      <c r="S53" s="336"/>
      <c r="T53" s="336"/>
      <c r="U53" s="336"/>
      <c r="V53" s="336"/>
      <c r="W53" s="336"/>
      <c r="X53" s="337"/>
      <c r="Y53" s="409"/>
      <c r="Z53" s="410"/>
      <c r="AA53" s="411"/>
      <c r="AB53" s="356"/>
      <c r="AC53" s="357"/>
      <c r="AD53" s="358"/>
      <c r="AE53" s="99"/>
      <c r="AF53" s="99"/>
      <c r="AG53" s="99"/>
      <c r="AH53" s="99"/>
      <c r="AI53" s="99"/>
      <c r="AJ53" s="99"/>
      <c r="AK53" s="99"/>
      <c r="AL53" s="99"/>
      <c r="AM53" s="99"/>
      <c r="AN53" s="99"/>
      <c r="AO53" s="99"/>
      <c r="AP53" s="99"/>
      <c r="AQ53" s="348" t="s">
        <v>575</v>
      </c>
      <c r="AR53" s="349"/>
      <c r="AS53" s="332" t="s">
        <v>161</v>
      </c>
      <c r="AT53" s="333"/>
      <c r="AU53" s="352">
        <v>6</v>
      </c>
      <c r="AV53" s="352"/>
      <c r="AW53" s="336" t="s">
        <v>158</v>
      </c>
      <c r="AX53" s="361"/>
      <c r="AY53">
        <f t="shared" ref="AY53:AY58" si="0">$AY$52</f>
        <v>1</v>
      </c>
    </row>
    <row r="54" spans="1:51" ht="23.25" customHeight="1" x14ac:dyDescent="0.2">
      <c r="A54" s="401"/>
      <c r="B54" s="399"/>
      <c r="C54" s="399"/>
      <c r="D54" s="399"/>
      <c r="E54" s="399"/>
      <c r="F54" s="400"/>
      <c r="G54" s="415" t="s">
        <v>601</v>
      </c>
      <c r="H54" s="416"/>
      <c r="I54" s="416"/>
      <c r="J54" s="416"/>
      <c r="K54" s="416"/>
      <c r="L54" s="416"/>
      <c r="M54" s="416"/>
      <c r="N54" s="416"/>
      <c r="O54" s="417"/>
      <c r="P54" s="197" t="s">
        <v>602</v>
      </c>
      <c r="Q54" s="197"/>
      <c r="R54" s="197"/>
      <c r="S54" s="197"/>
      <c r="T54" s="197"/>
      <c r="U54" s="197"/>
      <c r="V54" s="197"/>
      <c r="W54" s="197"/>
      <c r="X54" s="320"/>
      <c r="Y54" s="424" t="s">
        <v>12</v>
      </c>
      <c r="Z54" s="425"/>
      <c r="AA54" s="426"/>
      <c r="AB54" s="360" t="s">
        <v>589</v>
      </c>
      <c r="AC54" s="360"/>
      <c r="AD54" s="360"/>
      <c r="AE54" s="347" t="s">
        <v>569</v>
      </c>
      <c r="AF54" s="340"/>
      <c r="AG54" s="340"/>
      <c r="AH54" s="340"/>
      <c r="AI54" s="347" t="s">
        <v>569</v>
      </c>
      <c r="AJ54" s="340"/>
      <c r="AK54" s="340"/>
      <c r="AL54" s="340"/>
      <c r="AM54" s="347" t="s">
        <v>569</v>
      </c>
      <c r="AN54" s="340"/>
      <c r="AO54" s="340"/>
      <c r="AP54" s="340"/>
      <c r="AQ54" s="342" t="s">
        <v>569</v>
      </c>
      <c r="AR54" s="343"/>
      <c r="AS54" s="343"/>
      <c r="AT54" s="344"/>
      <c r="AU54" s="340" t="s">
        <v>569</v>
      </c>
      <c r="AV54" s="340"/>
      <c r="AW54" s="340"/>
      <c r="AX54" s="341"/>
      <c r="AY54">
        <f t="shared" si="0"/>
        <v>1</v>
      </c>
    </row>
    <row r="55" spans="1:51" ht="23.25" customHeight="1" x14ac:dyDescent="0.2">
      <c r="A55" s="402"/>
      <c r="B55" s="403"/>
      <c r="C55" s="403"/>
      <c r="D55" s="403"/>
      <c r="E55" s="403"/>
      <c r="F55" s="404"/>
      <c r="G55" s="418"/>
      <c r="H55" s="419"/>
      <c r="I55" s="419"/>
      <c r="J55" s="419"/>
      <c r="K55" s="419"/>
      <c r="L55" s="419"/>
      <c r="M55" s="419"/>
      <c r="N55" s="419"/>
      <c r="O55" s="420"/>
      <c r="P55" s="200"/>
      <c r="Q55" s="200"/>
      <c r="R55" s="200"/>
      <c r="S55" s="200"/>
      <c r="T55" s="200"/>
      <c r="U55" s="200"/>
      <c r="V55" s="200"/>
      <c r="W55" s="200"/>
      <c r="X55" s="338"/>
      <c r="Y55" s="375" t="s">
        <v>47</v>
      </c>
      <c r="Z55" s="376"/>
      <c r="AA55" s="377"/>
      <c r="AB55" s="359" t="s">
        <v>589</v>
      </c>
      <c r="AC55" s="359"/>
      <c r="AD55" s="359"/>
      <c r="AE55" s="347" t="s">
        <v>569</v>
      </c>
      <c r="AF55" s="340"/>
      <c r="AG55" s="340"/>
      <c r="AH55" s="340"/>
      <c r="AI55" s="347" t="s">
        <v>569</v>
      </c>
      <c r="AJ55" s="340"/>
      <c r="AK55" s="340"/>
      <c r="AL55" s="340"/>
      <c r="AM55" s="347" t="s">
        <v>569</v>
      </c>
      <c r="AN55" s="340"/>
      <c r="AO55" s="340"/>
      <c r="AP55" s="340"/>
      <c r="AQ55" s="342" t="s">
        <v>569</v>
      </c>
      <c r="AR55" s="343"/>
      <c r="AS55" s="343"/>
      <c r="AT55" s="344"/>
      <c r="AU55" s="340">
        <v>14</v>
      </c>
      <c r="AV55" s="340"/>
      <c r="AW55" s="340"/>
      <c r="AX55" s="341"/>
      <c r="AY55">
        <f t="shared" si="0"/>
        <v>1</v>
      </c>
    </row>
    <row r="56" spans="1:51" ht="23.25" customHeight="1" x14ac:dyDescent="0.2">
      <c r="A56" s="401"/>
      <c r="B56" s="399"/>
      <c r="C56" s="399"/>
      <c r="D56" s="399"/>
      <c r="E56" s="399"/>
      <c r="F56" s="400"/>
      <c r="G56" s="421"/>
      <c r="H56" s="422"/>
      <c r="I56" s="422"/>
      <c r="J56" s="422"/>
      <c r="K56" s="422"/>
      <c r="L56" s="422"/>
      <c r="M56" s="422"/>
      <c r="N56" s="422"/>
      <c r="O56" s="423"/>
      <c r="P56" s="182"/>
      <c r="Q56" s="182"/>
      <c r="R56" s="182"/>
      <c r="S56" s="182"/>
      <c r="T56" s="182"/>
      <c r="U56" s="182"/>
      <c r="V56" s="182"/>
      <c r="W56" s="182"/>
      <c r="X56" s="322"/>
      <c r="Y56" s="375" t="s">
        <v>13</v>
      </c>
      <c r="Z56" s="376"/>
      <c r="AA56" s="377"/>
      <c r="AB56" s="427" t="s">
        <v>14</v>
      </c>
      <c r="AC56" s="427"/>
      <c r="AD56" s="427"/>
      <c r="AE56" s="347" t="s">
        <v>569</v>
      </c>
      <c r="AF56" s="340"/>
      <c r="AG56" s="340"/>
      <c r="AH56" s="340"/>
      <c r="AI56" s="347" t="s">
        <v>569</v>
      </c>
      <c r="AJ56" s="340"/>
      <c r="AK56" s="340"/>
      <c r="AL56" s="340"/>
      <c r="AM56" s="347" t="s">
        <v>569</v>
      </c>
      <c r="AN56" s="340"/>
      <c r="AO56" s="340"/>
      <c r="AP56" s="340"/>
      <c r="AQ56" s="342" t="s">
        <v>569</v>
      </c>
      <c r="AR56" s="343"/>
      <c r="AS56" s="343"/>
      <c r="AT56" s="344"/>
      <c r="AU56" s="340" t="s">
        <v>569</v>
      </c>
      <c r="AV56" s="340"/>
      <c r="AW56" s="340"/>
      <c r="AX56" s="341"/>
      <c r="AY56">
        <f t="shared" si="0"/>
        <v>1</v>
      </c>
    </row>
    <row r="57" spans="1:51" ht="23.25" customHeight="1" x14ac:dyDescent="0.2">
      <c r="A57" s="363" t="s">
        <v>226</v>
      </c>
      <c r="B57" s="353"/>
      <c r="C57" s="353"/>
      <c r="D57" s="353"/>
      <c r="E57" s="353"/>
      <c r="F57" s="306"/>
      <c r="G57" s="365" t="s">
        <v>603</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c r="AY57">
        <f t="shared" si="0"/>
        <v>1</v>
      </c>
    </row>
    <row r="58" spans="1:51" ht="23.25" customHeight="1" thickBot="1" x14ac:dyDescent="0.25">
      <c r="A58" s="364"/>
      <c r="B58" s="362"/>
      <c r="C58" s="362"/>
      <c r="D58" s="362"/>
      <c r="E58" s="362"/>
      <c r="F58" s="309"/>
      <c r="G58" s="368"/>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c r="AY58">
        <f t="shared" si="0"/>
        <v>1</v>
      </c>
    </row>
    <row r="59" spans="1:51" ht="47.25" customHeight="1" x14ac:dyDescent="0.2">
      <c r="A59" s="467" t="s">
        <v>538</v>
      </c>
      <c r="B59" s="468"/>
      <c r="C59" s="468"/>
      <c r="D59" s="468"/>
      <c r="E59" s="468"/>
      <c r="F59" s="469"/>
      <c r="G59" s="470" t="s">
        <v>604</v>
      </c>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2"/>
      <c r="AY59">
        <f>COUNTA($G$59)</f>
        <v>1</v>
      </c>
    </row>
    <row r="60" spans="1:51" ht="31.5" customHeight="1" x14ac:dyDescent="0.2">
      <c r="A60" s="473" t="s">
        <v>539</v>
      </c>
      <c r="B60" s="354"/>
      <c r="C60" s="354"/>
      <c r="D60" s="354"/>
      <c r="E60" s="354"/>
      <c r="F60" s="307"/>
      <c r="G60" s="474" t="s">
        <v>536</v>
      </c>
      <c r="H60" s="475"/>
      <c r="I60" s="475"/>
      <c r="J60" s="475"/>
      <c r="K60" s="475"/>
      <c r="L60" s="475"/>
      <c r="M60" s="475"/>
      <c r="N60" s="475"/>
      <c r="O60" s="475"/>
      <c r="P60" s="476" t="s">
        <v>535</v>
      </c>
      <c r="Q60" s="475"/>
      <c r="R60" s="475"/>
      <c r="S60" s="475"/>
      <c r="T60" s="475"/>
      <c r="U60" s="475"/>
      <c r="V60" s="475"/>
      <c r="W60" s="475"/>
      <c r="X60" s="477"/>
      <c r="Y60" s="478"/>
      <c r="Z60" s="479"/>
      <c r="AA60" s="480"/>
      <c r="AB60" s="481" t="s">
        <v>11</v>
      </c>
      <c r="AC60" s="481"/>
      <c r="AD60" s="481"/>
      <c r="AE60" s="99" t="s">
        <v>380</v>
      </c>
      <c r="AF60" s="99"/>
      <c r="AG60" s="99"/>
      <c r="AH60" s="99"/>
      <c r="AI60" s="99" t="s">
        <v>532</v>
      </c>
      <c r="AJ60" s="99"/>
      <c r="AK60" s="99"/>
      <c r="AL60" s="99"/>
      <c r="AM60" s="99" t="s">
        <v>348</v>
      </c>
      <c r="AN60" s="99"/>
      <c r="AO60" s="99"/>
      <c r="AP60" s="99"/>
      <c r="AQ60" s="463" t="s">
        <v>379</v>
      </c>
      <c r="AR60" s="464"/>
      <c r="AS60" s="464"/>
      <c r="AT60" s="465"/>
      <c r="AU60" s="463" t="s">
        <v>546</v>
      </c>
      <c r="AV60" s="464"/>
      <c r="AW60" s="464"/>
      <c r="AX60" s="466"/>
      <c r="AY60">
        <f>COUNTA($G$61)</f>
        <v>1</v>
      </c>
    </row>
    <row r="61" spans="1:51" ht="23.25" customHeight="1" x14ac:dyDescent="0.2">
      <c r="A61" s="473"/>
      <c r="B61" s="354"/>
      <c r="C61" s="354"/>
      <c r="D61" s="354"/>
      <c r="E61" s="354"/>
      <c r="F61" s="307"/>
      <c r="G61" s="428" t="s">
        <v>605</v>
      </c>
      <c r="H61" s="429"/>
      <c r="I61" s="429"/>
      <c r="J61" s="429"/>
      <c r="K61" s="429"/>
      <c r="L61" s="429"/>
      <c r="M61" s="429"/>
      <c r="N61" s="429"/>
      <c r="O61" s="429"/>
      <c r="P61" s="432" t="s">
        <v>606</v>
      </c>
      <c r="Q61" s="433"/>
      <c r="R61" s="433"/>
      <c r="S61" s="433"/>
      <c r="T61" s="433"/>
      <c r="U61" s="433"/>
      <c r="V61" s="433"/>
      <c r="W61" s="433"/>
      <c r="X61" s="434"/>
      <c r="Y61" s="438" t="s">
        <v>48</v>
      </c>
      <c r="Z61" s="439"/>
      <c r="AA61" s="440"/>
      <c r="AB61" s="441" t="s">
        <v>607</v>
      </c>
      <c r="AC61" s="441"/>
      <c r="AD61" s="441"/>
      <c r="AE61" s="442" t="s">
        <v>569</v>
      </c>
      <c r="AF61" s="442"/>
      <c r="AG61" s="442"/>
      <c r="AH61" s="442"/>
      <c r="AI61" s="442" t="s">
        <v>569</v>
      </c>
      <c r="AJ61" s="442"/>
      <c r="AK61" s="442"/>
      <c r="AL61" s="442"/>
      <c r="AM61" s="442">
        <v>76</v>
      </c>
      <c r="AN61" s="442"/>
      <c r="AO61" s="442"/>
      <c r="AP61" s="442"/>
      <c r="AQ61" s="442" t="s">
        <v>569</v>
      </c>
      <c r="AR61" s="442"/>
      <c r="AS61" s="442"/>
      <c r="AT61" s="442"/>
      <c r="AU61" s="457" t="s">
        <v>569</v>
      </c>
      <c r="AV61" s="458"/>
      <c r="AW61" s="458"/>
      <c r="AX61" s="459"/>
      <c r="AY61">
        <f>$AY$60</f>
        <v>1</v>
      </c>
    </row>
    <row r="62" spans="1:51" ht="23.25" customHeight="1" x14ac:dyDescent="0.2">
      <c r="A62" s="364"/>
      <c r="B62" s="362"/>
      <c r="C62" s="362"/>
      <c r="D62" s="362"/>
      <c r="E62" s="362"/>
      <c r="F62" s="309"/>
      <c r="G62" s="430"/>
      <c r="H62" s="431"/>
      <c r="I62" s="431"/>
      <c r="J62" s="431"/>
      <c r="K62" s="431"/>
      <c r="L62" s="431"/>
      <c r="M62" s="431"/>
      <c r="N62" s="431"/>
      <c r="O62" s="431"/>
      <c r="P62" s="435"/>
      <c r="Q62" s="436"/>
      <c r="R62" s="436"/>
      <c r="S62" s="436"/>
      <c r="T62" s="436"/>
      <c r="U62" s="436"/>
      <c r="V62" s="436"/>
      <c r="W62" s="436"/>
      <c r="X62" s="437"/>
      <c r="Y62" s="460" t="s">
        <v>49</v>
      </c>
      <c r="Z62" s="461"/>
      <c r="AA62" s="462"/>
      <c r="AB62" s="441" t="s">
        <v>607</v>
      </c>
      <c r="AC62" s="441"/>
      <c r="AD62" s="441"/>
      <c r="AE62" s="442" t="s">
        <v>569</v>
      </c>
      <c r="AF62" s="442"/>
      <c r="AG62" s="442"/>
      <c r="AH62" s="442"/>
      <c r="AI62" s="442" t="s">
        <v>569</v>
      </c>
      <c r="AJ62" s="442"/>
      <c r="AK62" s="442"/>
      <c r="AL62" s="442"/>
      <c r="AM62" s="442">
        <v>350</v>
      </c>
      <c r="AN62" s="442"/>
      <c r="AO62" s="442"/>
      <c r="AP62" s="442"/>
      <c r="AQ62" s="442">
        <v>350</v>
      </c>
      <c r="AR62" s="442"/>
      <c r="AS62" s="442"/>
      <c r="AT62" s="442"/>
      <c r="AU62" s="457" t="s">
        <v>569</v>
      </c>
      <c r="AV62" s="458"/>
      <c r="AW62" s="458"/>
      <c r="AX62" s="459"/>
      <c r="AY62">
        <f>$AY$60</f>
        <v>1</v>
      </c>
    </row>
    <row r="63" spans="1:51" ht="23.25" customHeight="1" x14ac:dyDescent="0.2">
      <c r="A63" s="363" t="s">
        <v>540</v>
      </c>
      <c r="B63" s="334"/>
      <c r="C63" s="334"/>
      <c r="D63" s="334"/>
      <c r="E63" s="334"/>
      <c r="F63" s="378"/>
      <c r="G63" s="376" t="s">
        <v>541</v>
      </c>
      <c r="H63" s="376"/>
      <c r="I63" s="376"/>
      <c r="J63" s="376"/>
      <c r="K63" s="376"/>
      <c r="L63" s="376"/>
      <c r="M63" s="376"/>
      <c r="N63" s="376"/>
      <c r="O63" s="376"/>
      <c r="P63" s="376"/>
      <c r="Q63" s="376"/>
      <c r="R63" s="376"/>
      <c r="S63" s="376"/>
      <c r="T63" s="376"/>
      <c r="U63" s="376"/>
      <c r="V63" s="376"/>
      <c r="W63" s="376"/>
      <c r="X63" s="377"/>
      <c r="Y63" s="383"/>
      <c r="Z63" s="384"/>
      <c r="AA63" s="385"/>
      <c r="AB63" s="375" t="s">
        <v>11</v>
      </c>
      <c r="AC63" s="376"/>
      <c r="AD63" s="377"/>
      <c r="AE63" s="99" t="s">
        <v>380</v>
      </c>
      <c r="AF63" s="99"/>
      <c r="AG63" s="99"/>
      <c r="AH63" s="99"/>
      <c r="AI63" s="99" t="s">
        <v>532</v>
      </c>
      <c r="AJ63" s="99"/>
      <c r="AK63" s="99"/>
      <c r="AL63" s="99"/>
      <c r="AM63" s="99" t="s">
        <v>348</v>
      </c>
      <c r="AN63" s="99"/>
      <c r="AO63" s="99"/>
      <c r="AP63" s="99"/>
      <c r="AQ63" s="386" t="s">
        <v>547</v>
      </c>
      <c r="AR63" s="387"/>
      <c r="AS63" s="387"/>
      <c r="AT63" s="387"/>
      <c r="AU63" s="387"/>
      <c r="AV63" s="387"/>
      <c r="AW63" s="387"/>
      <c r="AX63" s="388"/>
      <c r="AY63">
        <f>IF(SUBSTITUTE(SUBSTITUTE($G$64,"／",""),"　","")="",0,1)</f>
        <v>1</v>
      </c>
    </row>
    <row r="64" spans="1:51" ht="23.25" customHeight="1" x14ac:dyDescent="0.2">
      <c r="A64" s="379"/>
      <c r="B64" s="371"/>
      <c r="C64" s="371"/>
      <c r="D64" s="371"/>
      <c r="E64" s="371"/>
      <c r="F64" s="380"/>
      <c r="G64" s="389" t="s">
        <v>608</v>
      </c>
      <c r="H64" s="390"/>
      <c r="I64" s="390"/>
      <c r="J64" s="390"/>
      <c r="K64" s="390"/>
      <c r="L64" s="390"/>
      <c r="M64" s="390"/>
      <c r="N64" s="390"/>
      <c r="O64" s="390"/>
      <c r="P64" s="390"/>
      <c r="Q64" s="390"/>
      <c r="R64" s="390"/>
      <c r="S64" s="390"/>
      <c r="T64" s="390"/>
      <c r="U64" s="390"/>
      <c r="V64" s="390"/>
      <c r="W64" s="390"/>
      <c r="X64" s="390"/>
      <c r="Y64" s="450" t="s">
        <v>540</v>
      </c>
      <c r="Z64" s="451"/>
      <c r="AA64" s="452"/>
      <c r="AB64" s="453" t="s">
        <v>609</v>
      </c>
      <c r="AC64" s="454"/>
      <c r="AD64" s="455"/>
      <c r="AE64" s="456" t="s">
        <v>569</v>
      </c>
      <c r="AF64" s="456"/>
      <c r="AG64" s="456"/>
      <c r="AH64" s="456"/>
      <c r="AI64" s="456" t="s">
        <v>569</v>
      </c>
      <c r="AJ64" s="456"/>
      <c r="AK64" s="456"/>
      <c r="AL64" s="456"/>
      <c r="AM64" s="456">
        <v>724013</v>
      </c>
      <c r="AN64" s="456"/>
      <c r="AO64" s="456"/>
      <c r="AP64" s="456"/>
      <c r="AQ64" s="347">
        <v>575000</v>
      </c>
      <c r="AR64" s="340"/>
      <c r="AS64" s="340"/>
      <c r="AT64" s="340"/>
      <c r="AU64" s="340"/>
      <c r="AV64" s="340"/>
      <c r="AW64" s="340"/>
      <c r="AX64" s="341"/>
      <c r="AY64">
        <f>$AY$63</f>
        <v>1</v>
      </c>
    </row>
    <row r="65" spans="1:51" ht="46.5" customHeight="1" x14ac:dyDescent="0.2">
      <c r="A65" s="381"/>
      <c r="B65" s="336"/>
      <c r="C65" s="336"/>
      <c r="D65" s="336"/>
      <c r="E65" s="336"/>
      <c r="F65" s="382"/>
      <c r="G65" s="391"/>
      <c r="H65" s="392"/>
      <c r="I65" s="392"/>
      <c r="J65" s="392"/>
      <c r="K65" s="392"/>
      <c r="L65" s="392"/>
      <c r="M65" s="392"/>
      <c r="N65" s="392"/>
      <c r="O65" s="392"/>
      <c r="P65" s="392"/>
      <c r="Q65" s="392"/>
      <c r="R65" s="392"/>
      <c r="S65" s="392"/>
      <c r="T65" s="392"/>
      <c r="U65" s="392"/>
      <c r="V65" s="392"/>
      <c r="W65" s="392"/>
      <c r="X65" s="392"/>
      <c r="Y65" s="424" t="s">
        <v>542</v>
      </c>
      <c r="Z65" s="443"/>
      <c r="AA65" s="444"/>
      <c r="AB65" s="445" t="s">
        <v>582</v>
      </c>
      <c r="AC65" s="446"/>
      <c r="AD65" s="447"/>
      <c r="AE65" s="448" t="s">
        <v>569</v>
      </c>
      <c r="AF65" s="448"/>
      <c r="AG65" s="448"/>
      <c r="AH65" s="448"/>
      <c r="AI65" s="448" t="s">
        <v>569</v>
      </c>
      <c r="AJ65" s="448"/>
      <c r="AK65" s="448"/>
      <c r="AL65" s="448"/>
      <c r="AM65" s="448" t="s">
        <v>610</v>
      </c>
      <c r="AN65" s="448"/>
      <c r="AO65" s="448"/>
      <c r="AP65" s="448"/>
      <c r="AQ65" s="448" t="s">
        <v>611</v>
      </c>
      <c r="AR65" s="448"/>
      <c r="AS65" s="448"/>
      <c r="AT65" s="448"/>
      <c r="AU65" s="448"/>
      <c r="AV65" s="448"/>
      <c r="AW65" s="448"/>
      <c r="AX65" s="449"/>
      <c r="AY65">
        <f>$AY$63</f>
        <v>1</v>
      </c>
    </row>
    <row r="66" spans="1:51" ht="18.75" customHeight="1" x14ac:dyDescent="0.2">
      <c r="A66" s="339" t="s">
        <v>207</v>
      </c>
      <c r="B66" s="396"/>
      <c r="C66" s="396"/>
      <c r="D66" s="396"/>
      <c r="E66" s="396"/>
      <c r="F66" s="397"/>
      <c r="G66" s="405" t="s">
        <v>131</v>
      </c>
      <c r="H66" s="371"/>
      <c r="I66" s="371"/>
      <c r="J66" s="371"/>
      <c r="K66" s="371"/>
      <c r="L66" s="371"/>
      <c r="M66" s="371"/>
      <c r="N66" s="371"/>
      <c r="O66" s="372"/>
      <c r="P66" s="373" t="s">
        <v>51</v>
      </c>
      <c r="Q66" s="371"/>
      <c r="R66" s="371"/>
      <c r="S66" s="371"/>
      <c r="T66" s="371"/>
      <c r="U66" s="371"/>
      <c r="V66" s="371"/>
      <c r="W66" s="371"/>
      <c r="X66" s="372"/>
      <c r="Y66" s="406"/>
      <c r="Z66" s="407"/>
      <c r="AA66" s="408"/>
      <c r="AB66" s="412" t="s">
        <v>11</v>
      </c>
      <c r="AC66" s="413"/>
      <c r="AD66" s="414"/>
      <c r="AE66" s="99" t="s">
        <v>380</v>
      </c>
      <c r="AF66" s="99"/>
      <c r="AG66" s="99"/>
      <c r="AH66" s="99"/>
      <c r="AI66" s="99" t="s">
        <v>532</v>
      </c>
      <c r="AJ66" s="99"/>
      <c r="AK66" s="99"/>
      <c r="AL66" s="99"/>
      <c r="AM66" s="99" t="s">
        <v>348</v>
      </c>
      <c r="AN66" s="99"/>
      <c r="AO66" s="99"/>
      <c r="AP66" s="99"/>
      <c r="AQ66" s="393" t="s">
        <v>160</v>
      </c>
      <c r="AR66" s="394"/>
      <c r="AS66" s="394"/>
      <c r="AT66" s="395"/>
      <c r="AU66" s="371" t="s">
        <v>121</v>
      </c>
      <c r="AV66" s="371"/>
      <c r="AW66" s="371"/>
      <c r="AX66" s="374"/>
      <c r="AY66">
        <f>COUNTA($G$68)</f>
        <v>1</v>
      </c>
    </row>
    <row r="67" spans="1:51" ht="18.75" customHeight="1" x14ac:dyDescent="0.2">
      <c r="A67" s="398"/>
      <c r="B67" s="399"/>
      <c r="C67" s="399"/>
      <c r="D67" s="399"/>
      <c r="E67" s="399"/>
      <c r="F67" s="400"/>
      <c r="G67" s="355"/>
      <c r="H67" s="336"/>
      <c r="I67" s="336"/>
      <c r="J67" s="336"/>
      <c r="K67" s="336"/>
      <c r="L67" s="336"/>
      <c r="M67" s="336"/>
      <c r="N67" s="336"/>
      <c r="O67" s="337"/>
      <c r="P67" s="335"/>
      <c r="Q67" s="336"/>
      <c r="R67" s="336"/>
      <c r="S67" s="336"/>
      <c r="T67" s="336"/>
      <c r="U67" s="336"/>
      <c r="V67" s="336"/>
      <c r="W67" s="336"/>
      <c r="X67" s="337"/>
      <c r="Y67" s="409"/>
      <c r="Z67" s="410"/>
      <c r="AA67" s="411"/>
      <c r="AB67" s="356"/>
      <c r="AC67" s="357"/>
      <c r="AD67" s="358"/>
      <c r="AE67" s="99"/>
      <c r="AF67" s="99"/>
      <c r="AG67" s="99"/>
      <c r="AH67" s="99"/>
      <c r="AI67" s="99"/>
      <c r="AJ67" s="99"/>
      <c r="AK67" s="99"/>
      <c r="AL67" s="99"/>
      <c r="AM67" s="99"/>
      <c r="AN67" s="99"/>
      <c r="AO67" s="99"/>
      <c r="AP67" s="99"/>
      <c r="AQ67" s="348" t="s">
        <v>575</v>
      </c>
      <c r="AR67" s="349"/>
      <c r="AS67" s="332" t="s">
        <v>161</v>
      </c>
      <c r="AT67" s="333"/>
      <c r="AU67" s="352">
        <v>6</v>
      </c>
      <c r="AV67" s="352"/>
      <c r="AW67" s="336" t="s">
        <v>158</v>
      </c>
      <c r="AX67" s="361"/>
      <c r="AY67">
        <f t="shared" ref="AY67:AY72" si="1">$AY$66</f>
        <v>1</v>
      </c>
    </row>
    <row r="68" spans="1:51" ht="23.25" customHeight="1" x14ac:dyDescent="0.2">
      <c r="A68" s="401"/>
      <c r="B68" s="399"/>
      <c r="C68" s="399"/>
      <c r="D68" s="399"/>
      <c r="E68" s="399"/>
      <c r="F68" s="400"/>
      <c r="G68" s="415" t="s">
        <v>601</v>
      </c>
      <c r="H68" s="416"/>
      <c r="I68" s="416"/>
      <c r="J68" s="416"/>
      <c r="K68" s="416"/>
      <c r="L68" s="416"/>
      <c r="M68" s="416"/>
      <c r="N68" s="416"/>
      <c r="O68" s="417"/>
      <c r="P68" s="197" t="s">
        <v>602</v>
      </c>
      <c r="Q68" s="197"/>
      <c r="R68" s="197"/>
      <c r="S68" s="197"/>
      <c r="T68" s="197"/>
      <c r="U68" s="197"/>
      <c r="V68" s="197"/>
      <c r="W68" s="197"/>
      <c r="X68" s="320"/>
      <c r="Y68" s="424" t="s">
        <v>12</v>
      </c>
      <c r="Z68" s="425"/>
      <c r="AA68" s="426"/>
      <c r="AB68" s="360" t="s">
        <v>589</v>
      </c>
      <c r="AC68" s="360"/>
      <c r="AD68" s="360"/>
      <c r="AE68" s="347" t="s">
        <v>569</v>
      </c>
      <c r="AF68" s="340"/>
      <c r="AG68" s="340"/>
      <c r="AH68" s="340"/>
      <c r="AI68" s="347" t="s">
        <v>569</v>
      </c>
      <c r="AJ68" s="340"/>
      <c r="AK68" s="340"/>
      <c r="AL68" s="340"/>
      <c r="AM68" s="347" t="s">
        <v>569</v>
      </c>
      <c r="AN68" s="340"/>
      <c r="AO68" s="340"/>
      <c r="AP68" s="340"/>
      <c r="AQ68" s="342" t="s">
        <v>569</v>
      </c>
      <c r="AR68" s="343"/>
      <c r="AS68" s="343"/>
      <c r="AT68" s="344"/>
      <c r="AU68" s="340" t="s">
        <v>569</v>
      </c>
      <c r="AV68" s="340"/>
      <c r="AW68" s="340"/>
      <c r="AX68" s="341"/>
      <c r="AY68">
        <f t="shared" si="1"/>
        <v>1</v>
      </c>
    </row>
    <row r="69" spans="1:51" ht="23.25" customHeight="1" x14ac:dyDescent="0.2">
      <c r="A69" s="402"/>
      <c r="B69" s="403"/>
      <c r="C69" s="403"/>
      <c r="D69" s="403"/>
      <c r="E69" s="403"/>
      <c r="F69" s="404"/>
      <c r="G69" s="418"/>
      <c r="H69" s="419"/>
      <c r="I69" s="419"/>
      <c r="J69" s="419"/>
      <c r="K69" s="419"/>
      <c r="L69" s="419"/>
      <c r="M69" s="419"/>
      <c r="N69" s="419"/>
      <c r="O69" s="420"/>
      <c r="P69" s="200"/>
      <c r="Q69" s="200"/>
      <c r="R69" s="200"/>
      <c r="S69" s="200"/>
      <c r="T69" s="200"/>
      <c r="U69" s="200"/>
      <c r="V69" s="200"/>
      <c r="W69" s="200"/>
      <c r="X69" s="338"/>
      <c r="Y69" s="375" t="s">
        <v>47</v>
      </c>
      <c r="Z69" s="376"/>
      <c r="AA69" s="377"/>
      <c r="AB69" s="359" t="s">
        <v>589</v>
      </c>
      <c r="AC69" s="359"/>
      <c r="AD69" s="359"/>
      <c r="AE69" s="347" t="s">
        <v>569</v>
      </c>
      <c r="AF69" s="340"/>
      <c r="AG69" s="340"/>
      <c r="AH69" s="340"/>
      <c r="AI69" s="347" t="s">
        <v>569</v>
      </c>
      <c r="AJ69" s="340"/>
      <c r="AK69" s="340"/>
      <c r="AL69" s="340"/>
      <c r="AM69" s="347" t="s">
        <v>569</v>
      </c>
      <c r="AN69" s="340"/>
      <c r="AO69" s="340"/>
      <c r="AP69" s="340"/>
      <c r="AQ69" s="342" t="s">
        <v>569</v>
      </c>
      <c r="AR69" s="343"/>
      <c r="AS69" s="343"/>
      <c r="AT69" s="344"/>
      <c r="AU69" s="340">
        <v>14</v>
      </c>
      <c r="AV69" s="340"/>
      <c r="AW69" s="340"/>
      <c r="AX69" s="341"/>
      <c r="AY69">
        <f t="shared" si="1"/>
        <v>1</v>
      </c>
    </row>
    <row r="70" spans="1:51" ht="23.25" customHeight="1" x14ac:dyDescent="0.2">
      <c r="A70" s="401"/>
      <c r="B70" s="399"/>
      <c r="C70" s="399"/>
      <c r="D70" s="399"/>
      <c r="E70" s="399"/>
      <c r="F70" s="400"/>
      <c r="G70" s="421"/>
      <c r="H70" s="422"/>
      <c r="I70" s="422"/>
      <c r="J70" s="422"/>
      <c r="K70" s="422"/>
      <c r="L70" s="422"/>
      <c r="M70" s="422"/>
      <c r="N70" s="422"/>
      <c r="O70" s="423"/>
      <c r="P70" s="182"/>
      <c r="Q70" s="182"/>
      <c r="R70" s="182"/>
      <c r="S70" s="182"/>
      <c r="T70" s="182"/>
      <c r="U70" s="182"/>
      <c r="V70" s="182"/>
      <c r="W70" s="182"/>
      <c r="X70" s="322"/>
      <c r="Y70" s="375" t="s">
        <v>13</v>
      </c>
      <c r="Z70" s="376"/>
      <c r="AA70" s="377"/>
      <c r="AB70" s="427" t="s">
        <v>14</v>
      </c>
      <c r="AC70" s="427"/>
      <c r="AD70" s="427"/>
      <c r="AE70" s="347" t="s">
        <v>569</v>
      </c>
      <c r="AF70" s="340"/>
      <c r="AG70" s="340"/>
      <c r="AH70" s="340"/>
      <c r="AI70" s="347" t="s">
        <v>569</v>
      </c>
      <c r="AJ70" s="340"/>
      <c r="AK70" s="340"/>
      <c r="AL70" s="340"/>
      <c r="AM70" s="347" t="s">
        <v>569</v>
      </c>
      <c r="AN70" s="340"/>
      <c r="AO70" s="340"/>
      <c r="AP70" s="340"/>
      <c r="AQ70" s="342" t="s">
        <v>569</v>
      </c>
      <c r="AR70" s="343"/>
      <c r="AS70" s="343"/>
      <c r="AT70" s="344"/>
      <c r="AU70" s="340" t="s">
        <v>569</v>
      </c>
      <c r="AV70" s="340"/>
      <c r="AW70" s="340"/>
      <c r="AX70" s="341"/>
      <c r="AY70">
        <f t="shared" si="1"/>
        <v>1</v>
      </c>
    </row>
    <row r="71" spans="1:51" ht="23.25" customHeight="1" x14ac:dyDescent="0.2">
      <c r="A71" s="363" t="s">
        <v>226</v>
      </c>
      <c r="B71" s="353"/>
      <c r="C71" s="353"/>
      <c r="D71" s="353"/>
      <c r="E71" s="353"/>
      <c r="F71" s="306"/>
      <c r="G71" s="365" t="s">
        <v>603</v>
      </c>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7"/>
      <c r="AY71">
        <f t="shared" si="1"/>
        <v>1</v>
      </c>
    </row>
    <row r="72" spans="1:51" ht="23.25" customHeight="1" thickBot="1" x14ac:dyDescent="0.25">
      <c r="A72" s="364"/>
      <c r="B72" s="362"/>
      <c r="C72" s="362"/>
      <c r="D72" s="362"/>
      <c r="E72" s="362"/>
      <c r="F72" s="309"/>
      <c r="G72" s="368"/>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70"/>
      <c r="AY72">
        <f t="shared" si="1"/>
        <v>1</v>
      </c>
    </row>
    <row r="73" spans="1:51" ht="45" customHeight="1" x14ac:dyDescent="0.2">
      <c r="A73" s="310" t="s">
        <v>247</v>
      </c>
      <c r="B73" s="311"/>
      <c r="C73" s="313" t="s">
        <v>162</v>
      </c>
      <c r="D73" s="311"/>
      <c r="E73" s="314" t="s">
        <v>174</v>
      </c>
      <c r="F73" s="315"/>
      <c r="G73" s="316" t="s">
        <v>612</v>
      </c>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8"/>
    </row>
    <row r="74" spans="1:51" ht="32.25" customHeight="1" x14ac:dyDescent="0.2">
      <c r="A74" s="312"/>
      <c r="B74" s="304"/>
      <c r="C74" s="303"/>
      <c r="D74" s="304"/>
      <c r="E74" s="305" t="s">
        <v>173</v>
      </c>
      <c r="F74" s="306"/>
      <c r="G74" s="319" t="s">
        <v>613</v>
      </c>
      <c r="H74" s="197"/>
      <c r="I74" s="197"/>
      <c r="J74" s="197"/>
      <c r="K74" s="197"/>
      <c r="L74" s="197"/>
      <c r="M74" s="197"/>
      <c r="N74" s="197"/>
      <c r="O74" s="197"/>
      <c r="P74" s="197"/>
      <c r="Q74" s="197"/>
      <c r="R74" s="197"/>
      <c r="S74" s="197"/>
      <c r="T74" s="197"/>
      <c r="U74" s="197"/>
      <c r="V74" s="320"/>
      <c r="W74" s="323" t="s">
        <v>543</v>
      </c>
      <c r="X74" s="324"/>
      <c r="Y74" s="324"/>
      <c r="Z74" s="324"/>
      <c r="AA74" s="325"/>
      <c r="AB74" s="326" t="s">
        <v>614</v>
      </c>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8"/>
    </row>
    <row r="75" spans="1:51" ht="21" customHeight="1" thickBot="1" x14ac:dyDescent="0.25">
      <c r="A75" s="312"/>
      <c r="B75" s="304"/>
      <c r="C75" s="303"/>
      <c r="D75" s="304"/>
      <c r="E75" s="308"/>
      <c r="F75" s="309"/>
      <c r="G75" s="321"/>
      <c r="H75" s="182"/>
      <c r="I75" s="182"/>
      <c r="J75" s="182"/>
      <c r="K75" s="182"/>
      <c r="L75" s="182"/>
      <c r="M75" s="182"/>
      <c r="N75" s="182"/>
      <c r="O75" s="182"/>
      <c r="P75" s="182"/>
      <c r="Q75" s="182"/>
      <c r="R75" s="182"/>
      <c r="S75" s="182"/>
      <c r="T75" s="182"/>
      <c r="U75" s="182"/>
      <c r="V75" s="322"/>
      <c r="W75" s="329" t="s">
        <v>544</v>
      </c>
      <c r="X75" s="330"/>
      <c r="Y75" s="330"/>
      <c r="Z75" s="330"/>
      <c r="AA75" s="331"/>
      <c r="AB75" s="326" t="s">
        <v>615</v>
      </c>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8"/>
    </row>
    <row r="76" spans="1:51" ht="27" customHeight="1" x14ac:dyDescent="0.2">
      <c r="A76" s="267" t="s">
        <v>43</v>
      </c>
      <c r="B76" s="268"/>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9"/>
    </row>
    <row r="77" spans="1:51" ht="27" customHeight="1" x14ac:dyDescent="0.2">
      <c r="A77" s="5"/>
      <c r="B77" s="6"/>
      <c r="C77" s="270" t="s">
        <v>29</v>
      </c>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2"/>
      <c r="AD77" s="271" t="s">
        <v>32</v>
      </c>
      <c r="AE77" s="271"/>
      <c r="AF77" s="271"/>
      <c r="AG77" s="273" t="s">
        <v>28</v>
      </c>
      <c r="AH77" s="271"/>
      <c r="AI77" s="271"/>
      <c r="AJ77" s="271"/>
      <c r="AK77" s="271"/>
      <c r="AL77" s="271"/>
      <c r="AM77" s="271"/>
      <c r="AN77" s="271"/>
      <c r="AO77" s="271"/>
      <c r="AP77" s="271"/>
      <c r="AQ77" s="271"/>
      <c r="AR77" s="271"/>
      <c r="AS77" s="271"/>
      <c r="AT77" s="271"/>
      <c r="AU77" s="271"/>
      <c r="AV77" s="271"/>
      <c r="AW77" s="271"/>
      <c r="AX77" s="274"/>
    </row>
    <row r="78" spans="1:51" ht="74.099999999999994" customHeight="1" x14ac:dyDescent="0.2">
      <c r="A78" s="275" t="s">
        <v>126</v>
      </c>
      <c r="B78" s="276"/>
      <c r="C78" s="281" t="s">
        <v>127</v>
      </c>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3"/>
      <c r="AD78" s="284" t="s">
        <v>560</v>
      </c>
      <c r="AE78" s="285"/>
      <c r="AF78" s="285"/>
      <c r="AG78" s="286" t="s">
        <v>618</v>
      </c>
      <c r="AH78" s="287"/>
      <c r="AI78" s="287"/>
      <c r="AJ78" s="287"/>
      <c r="AK78" s="287"/>
      <c r="AL78" s="287"/>
      <c r="AM78" s="287"/>
      <c r="AN78" s="287"/>
      <c r="AO78" s="287"/>
      <c r="AP78" s="287"/>
      <c r="AQ78" s="287"/>
      <c r="AR78" s="287"/>
      <c r="AS78" s="287"/>
      <c r="AT78" s="287"/>
      <c r="AU78" s="287"/>
      <c r="AV78" s="287"/>
      <c r="AW78" s="287"/>
      <c r="AX78" s="288"/>
    </row>
    <row r="79" spans="1:51" ht="74.099999999999994" customHeight="1" x14ac:dyDescent="0.2">
      <c r="A79" s="277"/>
      <c r="B79" s="278"/>
      <c r="C79" s="289" t="s">
        <v>33</v>
      </c>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178"/>
      <c r="AD79" s="179" t="s">
        <v>560</v>
      </c>
      <c r="AE79" s="180"/>
      <c r="AF79" s="180"/>
      <c r="AG79" s="227" t="s">
        <v>619</v>
      </c>
      <c r="AH79" s="228"/>
      <c r="AI79" s="228"/>
      <c r="AJ79" s="228"/>
      <c r="AK79" s="228"/>
      <c r="AL79" s="228"/>
      <c r="AM79" s="228"/>
      <c r="AN79" s="228"/>
      <c r="AO79" s="228"/>
      <c r="AP79" s="228"/>
      <c r="AQ79" s="228"/>
      <c r="AR79" s="228"/>
      <c r="AS79" s="228"/>
      <c r="AT79" s="228"/>
      <c r="AU79" s="228"/>
      <c r="AV79" s="228"/>
      <c r="AW79" s="228"/>
      <c r="AX79" s="229"/>
    </row>
    <row r="80" spans="1:51" ht="74.099999999999994" customHeight="1" x14ac:dyDescent="0.2">
      <c r="A80" s="279"/>
      <c r="B80" s="280"/>
      <c r="C80" s="252" t="s">
        <v>128</v>
      </c>
      <c r="D80" s="253"/>
      <c r="E80" s="253"/>
      <c r="F80" s="253"/>
      <c r="G80" s="253"/>
      <c r="H80" s="253"/>
      <c r="I80" s="253"/>
      <c r="J80" s="253"/>
      <c r="K80" s="253"/>
      <c r="L80" s="253"/>
      <c r="M80" s="253"/>
      <c r="N80" s="253"/>
      <c r="O80" s="253"/>
      <c r="P80" s="253"/>
      <c r="Q80" s="253"/>
      <c r="R80" s="253"/>
      <c r="S80" s="253"/>
      <c r="T80" s="253"/>
      <c r="U80" s="253"/>
      <c r="V80" s="253"/>
      <c r="W80" s="253"/>
      <c r="X80" s="253"/>
      <c r="Y80" s="253"/>
      <c r="Z80" s="253"/>
      <c r="AA80" s="253"/>
      <c r="AB80" s="253"/>
      <c r="AC80" s="254"/>
      <c r="AD80" s="239" t="s">
        <v>560</v>
      </c>
      <c r="AE80" s="240"/>
      <c r="AF80" s="240"/>
      <c r="AG80" s="199" t="s">
        <v>620</v>
      </c>
      <c r="AH80" s="200"/>
      <c r="AI80" s="200"/>
      <c r="AJ80" s="200"/>
      <c r="AK80" s="200"/>
      <c r="AL80" s="200"/>
      <c r="AM80" s="200"/>
      <c r="AN80" s="200"/>
      <c r="AO80" s="200"/>
      <c r="AP80" s="200"/>
      <c r="AQ80" s="200"/>
      <c r="AR80" s="200"/>
      <c r="AS80" s="200"/>
      <c r="AT80" s="200"/>
      <c r="AU80" s="200"/>
      <c r="AV80" s="200"/>
      <c r="AW80" s="200"/>
      <c r="AX80" s="201"/>
    </row>
    <row r="81" spans="1:50" ht="27" customHeight="1" x14ac:dyDescent="0.2">
      <c r="A81" s="207" t="s">
        <v>35</v>
      </c>
      <c r="B81" s="255"/>
      <c r="C81" s="257" t="s">
        <v>37</v>
      </c>
      <c r="D81" s="192"/>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9"/>
      <c r="AD81" s="193" t="s">
        <v>560</v>
      </c>
      <c r="AE81" s="194"/>
      <c r="AF81" s="194"/>
      <c r="AG81" s="196" t="s">
        <v>575</v>
      </c>
      <c r="AH81" s="197"/>
      <c r="AI81" s="197"/>
      <c r="AJ81" s="197"/>
      <c r="AK81" s="197"/>
      <c r="AL81" s="197"/>
      <c r="AM81" s="197"/>
      <c r="AN81" s="197"/>
      <c r="AO81" s="197"/>
      <c r="AP81" s="197"/>
      <c r="AQ81" s="197"/>
      <c r="AR81" s="197"/>
      <c r="AS81" s="197"/>
      <c r="AT81" s="197"/>
      <c r="AU81" s="197"/>
      <c r="AV81" s="197"/>
      <c r="AW81" s="197"/>
      <c r="AX81" s="198"/>
    </row>
    <row r="82" spans="1:50" ht="35.25" customHeight="1" x14ac:dyDescent="0.2">
      <c r="A82" s="209"/>
      <c r="B82" s="256"/>
      <c r="C82" s="260"/>
      <c r="D82" s="261"/>
      <c r="E82" s="264" t="s">
        <v>227</v>
      </c>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6"/>
      <c r="AD82" s="179" t="s">
        <v>616</v>
      </c>
      <c r="AE82" s="180"/>
      <c r="AF82" s="244"/>
      <c r="AG82" s="199"/>
      <c r="AH82" s="200"/>
      <c r="AI82" s="200"/>
      <c r="AJ82" s="200"/>
      <c r="AK82" s="200"/>
      <c r="AL82" s="200"/>
      <c r="AM82" s="200"/>
      <c r="AN82" s="200"/>
      <c r="AO82" s="200"/>
      <c r="AP82" s="200"/>
      <c r="AQ82" s="200"/>
      <c r="AR82" s="200"/>
      <c r="AS82" s="200"/>
      <c r="AT82" s="200"/>
      <c r="AU82" s="200"/>
      <c r="AV82" s="200"/>
      <c r="AW82" s="200"/>
      <c r="AX82" s="201"/>
    </row>
    <row r="83" spans="1:50" ht="26.25" customHeight="1" x14ac:dyDescent="0.2">
      <c r="A83" s="209"/>
      <c r="B83" s="256"/>
      <c r="C83" s="262"/>
      <c r="D83" s="263"/>
      <c r="E83" s="245" t="s">
        <v>193</v>
      </c>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7"/>
      <c r="AD83" s="248" t="s">
        <v>616</v>
      </c>
      <c r="AE83" s="249"/>
      <c r="AF83" s="249"/>
      <c r="AG83" s="199"/>
      <c r="AH83" s="200"/>
      <c r="AI83" s="200"/>
      <c r="AJ83" s="200"/>
      <c r="AK83" s="200"/>
      <c r="AL83" s="200"/>
      <c r="AM83" s="200"/>
      <c r="AN83" s="200"/>
      <c r="AO83" s="200"/>
      <c r="AP83" s="200"/>
      <c r="AQ83" s="200"/>
      <c r="AR83" s="200"/>
      <c r="AS83" s="200"/>
      <c r="AT83" s="200"/>
      <c r="AU83" s="200"/>
      <c r="AV83" s="200"/>
      <c r="AW83" s="200"/>
      <c r="AX83" s="201"/>
    </row>
    <row r="84" spans="1:50" ht="42" customHeight="1" x14ac:dyDescent="0.2">
      <c r="A84" s="209"/>
      <c r="B84" s="210"/>
      <c r="C84" s="250" t="s">
        <v>38</v>
      </c>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16" t="s">
        <v>560</v>
      </c>
      <c r="AE84" s="217"/>
      <c r="AF84" s="217"/>
      <c r="AG84" s="219" t="s">
        <v>621</v>
      </c>
      <c r="AH84" s="220"/>
      <c r="AI84" s="220"/>
      <c r="AJ84" s="220"/>
      <c r="AK84" s="220"/>
      <c r="AL84" s="220"/>
      <c r="AM84" s="220"/>
      <c r="AN84" s="220"/>
      <c r="AO84" s="220"/>
      <c r="AP84" s="220"/>
      <c r="AQ84" s="220"/>
      <c r="AR84" s="220"/>
      <c r="AS84" s="220"/>
      <c r="AT84" s="220"/>
      <c r="AU84" s="220"/>
      <c r="AV84" s="220"/>
      <c r="AW84" s="220"/>
      <c r="AX84" s="221"/>
    </row>
    <row r="85" spans="1:50" ht="26.25" customHeight="1" x14ac:dyDescent="0.2">
      <c r="A85" s="209"/>
      <c r="B85" s="210"/>
      <c r="C85" s="177" t="s">
        <v>129</v>
      </c>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9" t="s">
        <v>560</v>
      </c>
      <c r="AE85" s="180"/>
      <c r="AF85" s="180"/>
      <c r="AG85" s="227" t="s">
        <v>622</v>
      </c>
      <c r="AH85" s="228"/>
      <c r="AI85" s="228"/>
      <c r="AJ85" s="228"/>
      <c r="AK85" s="228"/>
      <c r="AL85" s="228"/>
      <c r="AM85" s="228"/>
      <c r="AN85" s="228"/>
      <c r="AO85" s="228"/>
      <c r="AP85" s="228"/>
      <c r="AQ85" s="228"/>
      <c r="AR85" s="228"/>
      <c r="AS85" s="228"/>
      <c r="AT85" s="228"/>
      <c r="AU85" s="228"/>
      <c r="AV85" s="228"/>
      <c r="AW85" s="228"/>
      <c r="AX85" s="229"/>
    </row>
    <row r="86" spans="1:50" ht="26.25" customHeight="1" x14ac:dyDescent="0.2">
      <c r="A86" s="209"/>
      <c r="B86" s="210"/>
      <c r="C86" s="177" t="s">
        <v>34</v>
      </c>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9" t="s">
        <v>617</v>
      </c>
      <c r="AE86" s="180"/>
      <c r="AF86" s="180"/>
      <c r="AG86" s="227" t="s">
        <v>569</v>
      </c>
      <c r="AH86" s="228"/>
      <c r="AI86" s="228"/>
      <c r="AJ86" s="228"/>
      <c r="AK86" s="228"/>
      <c r="AL86" s="228"/>
      <c r="AM86" s="228"/>
      <c r="AN86" s="228"/>
      <c r="AO86" s="228"/>
      <c r="AP86" s="228"/>
      <c r="AQ86" s="228"/>
      <c r="AR86" s="228"/>
      <c r="AS86" s="228"/>
      <c r="AT86" s="228"/>
      <c r="AU86" s="228"/>
      <c r="AV86" s="228"/>
      <c r="AW86" s="228"/>
      <c r="AX86" s="229"/>
    </row>
    <row r="87" spans="1:50" ht="26.25" customHeight="1" x14ac:dyDescent="0.2">
      <c r="A87" s="209"/>
      <c r="B87" s="210"/>
      <c r="C87" s="177" t="s">
        <v>39</v>
      </c>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238"/>
      <c r="AD87" s="179" t="s">
        <v>560</v>
      </c>
      <c r="AE87" s="180"/>
      <c r="AF87" s="180"/>
      <c r="AG87" s="227" t="s">
        <v>623</v>
      </c>
      <c r="AH87" s="228"/>
      <c r="AI87" s="228"/>
      <c r="AJ87" s="228"/>
      <c r="AK87" s="228"/>
      <c r="AL87" s="228"/>
      <c r="AM87" s="228"/>
      <c r="AN87" s="228"/>
      <c r="AO87" s="228"/>
      <c r="AP87" s="228"/>
      <c r="AQ87" s="228"/>
      <c r="AR87" s="228"/>
      <c r="AS87" s="228"/>
      <c r="AT87" s="228"/>
      <c r="AU87" s="228"/>
      <c r="AV87" s="228"/>
      <c r="AW87" s="228"/>
      <c r="AX87" s="229"/>
    </row>
    <row r="88" spans="1:50" ht="26.25" customHeight="1" x14ac:dyDescent="0.2">
      <c r="A88" s="209"/>
      <c r="B88" s="210"/>
      <c r="C88" s="177" t="s">
        <v>205</v>
      </c>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238"/>
      <c r="AD88" s="239" t="s">
        <v>617</v>
      </c>
      <c r="AE88" s="240"/>
      <c r="AF88" s="240"/>
      <c r="AG88" s="241" t="s">
        <v>569</v>
      </c>
      <c r="AH88" s="242"/>
      <c r="AI88" s="242"/>
      <c r="AJ88" s="242"/>
      <c r="AK88" s="242"/>
      <c r="AL88" s="242"/>
      <c r="AM88" s="242"/>
      <c r="AN88" s="242"/>
      <c r="AO88" s="242"/>
      <c r="AP88" s="242"/>
      <c r="AQ88" s="242"/>
      <c r="AR88" s="242"/>
      <c r="AS88" s="242"/>
      <c r="AT88" s="242"/>
      <c r="AU88" s="242"/>
      <c r="AV88" s="242"/>
      <c r="AW88" s="242"/>
      <c r="AX88" s="243"/>
    </row>
    <row r="89" spans="1:50" ht="26.25" customHeight="1" x14ac:dyDescent="0.2">
      <c r="A89" s="209"/>
      <c r="B89" s="210"/>
      <c r="C89" s="291" t="s">
        <v>206</v>
      </c>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3"/>
      <c r="AD89" s="179" t="s">
        <v>617</v>
      </c>
      <c r="AE89" s="180"/>
      <c r="AF89" s="244"/>
      <c r="AG89" s="227" t="s">
        <v>569</v>
      </c>
      <c r="AH89" s="228"/>
      <c r="AI89" s="228"/>
      <c r="AJ89" s="228"/>
      <c r="AK89" s="228"/>
      <c r="AL89" s="228"/>
      <c r="AM89" s="228"/>
      <c r="AN89" s="228"/>
      <c r="AO89" s="228"/>
      <c r="AP89" s="228"/>
      <c r="AQ89" s="228"/>
      <c r="AR89" s="228"/>
      <c r="AS89" s="228"/>
      <c r="AT89" s="228"/>
      <c r="AU89" s="228"/>
      <c r="AV89" s="228"/>
      <c r="AW89" s="228"/>
      <c r="AX89" s="229"/>
    </row>
    <row r="90" spans="1:50" ht="26.25" customHeight="1" x14ac:dyDescent="0.2">
      <c r="A90" s="211"/>
      <c r="B90" s="212"/>
      <c r="C90" s="294" t="s">
        <v>196</v>
      </c>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6"/>
      <c r="AD90" s="297" t="s">
        <v>617</v>
      </c>
      <c r="AE90" s="298"/>
      <c r="AF90" s="299"/>
      <c r="AG90" s="300" t="s">
        <v>569</v>
      </c>
      <c r="AH90" s="301"/>
      <c r="AI90" s="301"/>
      <c r="AJ90" s="301"/>
      <c r="AK90" s="301"/>
      <c r="AL90" s="301"/>
      <c r="AM90" s="301"/>
      <c r="AN90" s="301"/>
      <c r="AO90" s="301"/>
      <c r="AP90" s="301"/>
      <c r="AQ90" s="301"/>
      <c r="AR90" s="301"/>
      <c r="AS90" s="301"/>
      <c r="AT90" s="301"/>
      <c r="AU90" s="301"/>
      <c r="AV90" s="301"/>
      <c r="AW90" s="301"/>
      <c r="AX90" s="302"/>
    </row>
    <row r="91" spans="1:50" ht="42" customHeight="1" x14ac:dyDescent="0.2">
      <c r="A91" s="207" t="s">
        <v>36</v>
      </c>
      <c r="B91" s="208"/>
      <c r="C91" s="213" t="s">
        <v>197</v>
      </c>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5"/>
      <c r="AD91" s="216" t="s">
        <v>560</v>
      </c>
      <c r="AE91" s="217"/>
      <c r="AF91" s="218"/>
      <c r="AG91" s="219" t="s">
        <v>624</v>
      </c>
      <c r="AH91" s="220"/>
      <c r="AI91" s="220"/>
      <c r="AJ91" s="220"/>
      <c r="AK91" s="220"/>
      <c r="AL91" s="220"/>
      <c r="AM91" s="220"/>
      <c r="AN91" s="220"/>
      <c r="AO91" s="220"/>
      <c r="AP91" s="220"/>
      <c r="AQ91" s="220"/>
      <c r="AR91" s="220"/>
      <c r="AS91" s="220"/>
      <c r="AT91" s="220"/>
      <c r="AU91" s="220"/>
      <c r="AV91" s="220"/>
      <c r="AW91" s="220"/>
      <c r="AX91" s="221"/>
    </row>
    <row r="92" spans="1:50" ht="35.25" customHeight="1" x14ac:dyDescent="0.2">
      <c r="A92" s="209"/>
      <c r="B92" s="210"/>
      <c r="C92" s="222" t="s">
        <v>41</v>
      </c>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4"/>
      <c r="AD92" s="225" t="s">
        <v>617</v>
      </c>
      <c r="AE92" s="226"/>
      <c r="AF92" s="226"/>
      <c r="AG92" s="227" t="s">
        <v>569</v>
      </c>
      <c r="AH92" s="228"/>
      <c r="AI92" s="228"/>
      <c r="AJ92" s="228"/>
      <c r="AK92" s="228"/>
      <c r="AL92" s="228"/>
      <c r="AM92" s="228"/>
      <c r="AN92" s="228"/>
      <c r="AO92" s="228"/>
      <c r="AP92" s="228"/>
      <c r="AQ92" s="228"/>
      <c r="AR92" s="228"/>
      <c r="AS92" s="228"/>
      <c r="AT92" s="228"/>
      <c r="AU92" s="228"/>
      <c r="AV92" s="228"/>
      <c r="AW92" s="228"/>
      <c r="AX92" s="229"/>
    </row>
    <row r="93" spans="1:50" ht="42" customHeight="1" x14ac:dyDescent="0.2">
      <c r="A93" s="209"/>
      <c r="B93" s="210"/>
      <c r="C93" s="177" t="s">
        <v>163</v>
      </c>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9" t="s">
        <v>560</v>
      </c>
      <c r="AE93" s="180"/>
      <c r="AF93" s="180"/>
      <c r="AG93" s="227" t="s">
        <v>625</v>
      </c>
      <c r="AH93" s="228"/>
      <c r="AI93" s="228"/>
      <c r="AJ93" s="228"/>
      <c r="AK93" s="228"/>
      <c r="AL93" s="228"/>
      <c r="AM93" s="228"/>
      <c r="AN93" s="228"/>
      <c r="AO93" s="228"/>
      <c r="AP93" s="228"/>
      <c r="AQ93" s="228"/>
      <c r="AR93" s="228"/>
      <c r="AS93" s="228"/>
      <c r="AT93" s="228"/>
      <c r="AU93" s="228"/>
      <c r="AV93" s="228"/>
      <c r="AW93" s="228"/>
      <c r="AX93" s="229"/>
    </row>
    <row r="94" spans="1:50" ht="42" customHeight="1" x14ac:dyDescent="0.2">
      <c r="A94" s="211"/>
      <c r="B94" s="212"/>
      <c r="C94" s="177" t="s">
        <v>40</v>
      </c>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9" t="s">
        <v>560</v>
      </c>
      <c r="AE94" s="180"/>
      <c r="AF94" s="180"/>
      <c r="AG94" s="181" t="s">
        <v>625</v>
      </c>
      <c r="AH94" s="182"/>
      <c r="AI94" s="182"/>
      <c r="AJ94" s="182"/>
      <c r="AK94" s="182"/>
      <c r="AL94" s="182"/>
      <c r="AM94" s="182"/>
      <c r="AN94" s="182"/>
      <c r="AO94" s="182"/>
      <c r="AP94" s="182"/>
      <c r="AQ94" s="182"/>
      <c r="AR94" s="182"/>
      <c r="AS94" s="182"/>
      <c r="AT94" s="182"/>
      <c r="AU94" s="182"/>
      <c r="AV94" s="182"/>
      <c r="AW94" s="182"/>
      <c r="AX94" s="183"/>
    </row>
    <row r="95" spans="1:50" ht="41.25" customHeight="1" x14ac:dyDescent="0.2">
      <c r="A95" s="184" t="s">
        <v>50</v>
      </c>
      <c r="B95" s="185"/>
      <c r="C95" s="190" t="s">
        <v>130</v>
      </c>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2"/>
      <c r="AD95" s="193" t="s">
        <v>617</v>
      </c>
      <c r="AE95" s="194"/>
      <c r="AF95" s="195"/>
      <c r="AG95" s="196" t="s">
        <v>575</v>
      </c>
      <c r="AH95" s="197"/>
      <c r="AI95" s="197"/>
      <c r="AJ95" s="197"/>
      <c r="AK95" s="197"/>
      <c r="AL95" s="197"/>
      <c r="AM95" s="197"/>
      <c r="AN95" s="197"/>
      <c r="AO95" s="197"/>
      <c r="AP95" s="197"/>
      <c r="AQ95" s="197"/>
      <c r="AR95" s="197"/>
      <c r="AS95" s="197"/>
      <c r="AT95" s="197"/>
      <c r="AU95" s="197"/>
      <c r="AV95" s="197"/>
      <c r="AW95" s="197"/>
      <c r="AX95" s="198"/>
    </row>
    <row r="96" spans="1:50" ht="19.649999999999999" customHeight="1" x14ac:dyDescent="0.2">
      <c r="A96" s="186"/>
      <c r="B96" s="187"/>
      <c r="C96" s="202" t="s">
        <v>0</v>
      </c>
      <c r="D96" s="203"/>
      <c r="E96" s="203"/>
      <c r="F96" s="203"/>
      <c r="G96" s="203"/>
      <c r="H96" s="203"/>
      <c r="I96" s="203"/>
      <c r="J96" s="203"/>
      <c r="K96" s="203"/>
      <c r="L96" s="203"/>
      <c r="M96" s="203"/>
      <c r="N96" s="203"/>
      <c r="O96" s="204" t="s">
        <v>23</v>
      </c>
      <c r="P96" s="205"/>
      <c r="Q96" s="205"/>
      <c r="R96" s="205"/>
      <c r="S96" s="205"/>
      <c r="T96" s="205"/>
      <c r="U96" s="205"/>
      <c r="V96" s="205"/>
      <c r="W96" s="205"/>
      <c r="X96" s="205"/>
      <c r="Y96" s="205"/>
      <c r="Z96" s="205"/>
      <c r="AA96" s="205"/>
      <c r="AB96" s="205"/>
      <c r="AC96" s="205"/>
      <c r="AD96" s="205"/>
      <c r="AE96" s="205"/>
      <c r="AF96" s="206"/>
      <c r="AG96" s="199"/>
      <c r="AH96" s="200"/>
      <c r="AI96" s="200"/>
      <c r="AJ96" s="200"/>
      <c r="AK96" s="200"/>
      <c r="AL96" s="200"/>
      <c r="AM96" s="200"/>
      <c r="AN96" s="200"/>
      <c r="AO96" s="200"/>
      <c r="AP96" s="200"/>
      <c r="AQ96" s="200"/>
      <c r="AR96" s="200"/>
      <c r="AS96" s="200"/>
      <c r="AT96" s="200"/>
      <c r="AU96" s="200"/>
      <c r="AV96" s="200"/>
      <c r="AW96" s="200"/>
      <c r="AX96" s="201"/>
    </row>
    <row r="97" spans="1:51" ht="24.75" customHeight="1" thickBot="1" x14ac:dyDescent="0.25">
      <c r="A97" s="188"/>
      <c r="B97" s="189"/>
      <c r="C97" s="230"/>
      <c r="D97" s="231"/>
      <c r="E97" s="163"/>
      <c r="F97" s="163"/>
      <c r="G97" s="163"/>
      <c r="H97" s="164"/>
      <c r="I97" s="164"/>
      <c r="J97" s="232"/>
      <c r="K97" s="232"/>
      <c r="L97" s="232"/>
      <c r="M97" s="233"/>
      <c r="N97" s="234"/>
      <c r="O97" s="235"/>
      <c r="P97" s="236"/>
      <c r="Q97" s="236"/>
      <c r="R97" s="236"/>
      <c r="S97" s="236"/>
      <c r="T97" s="236"/>
      <c r="U97" s="236"/>
      <c r="V97" s="236"/>
      <c r="W97" s="236"/>
      <c r="X97" s="236"/>
      <c r="Y97" s="236"/>
      <c r="Z97" s="236"/>
      <c r="AA97" s="236"/>
      <c r="AB97" s="236"/>
      <c r="AC97" s="236"/>
      <c r="AD97" s="236"/>
      <c r="AE97" s="236"/>
      <c r="AF97" s="237"/>
      <c r="AG97" s="181"/>
      <c r="AH97" s="182"/>
      <c r="AI97" s="182"/>
      <c r="AJ97" s="182"/>
      <c r="AK97" s="182"/>
      <c r="AL97" s="182"/>
      <c r="AM97" s="182"/>
      <c r="AN97" s="182"/>
      <c r="AO97" s="182"/>
      <c r="AP97" s="182"/>
      <c r="AQ97" s="182"/>
      <c r="AR97" s="182"/>
      <c r="AS97" s="182"/>
      <c r="AT97" s="182"/>
      <c r="AU97" s="182"/>
      <c r="AV97" s="182"/>
      <c r="AW97" s="182"/>
      <c r="AX97" s="183"/>
    </row>
    <row r="98" spans="1:51" ht="24.75" customHeight="1" x14ac:dyDescent="0.2">
      <c r="A98" s="165" t="s">
        <v>31</v>
      </c>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7"/>
    </row>
    <row r="99" spans="1:51" ht="67.5" customHeight="1" thickBot="1" x14ac:dyDescent="0.25">
      <c r="A99" s="168"/>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70"/>
    </row>
    <row r="100" spans="1:51" ht="24.75" customHeight="1" x14ac:dyDescent="0.2">
      <c r="A100" s="171" t="s">
        <v>208</v>
      </c>
      <c r="B100" s="172"/>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3"/>
    </row>
    <row r="101" spans="1:51" ht="24.75" customHeight="1" x14ac:dyDescent="0.2">
      <c r="A101" s="174" t="s">
        <v>242</v>
      </c>
      <c r="B101" s="175"/>
      <c r="C101" s="175"/>
      <c r="D101" s="176"/>
      <c r="E101" s="159" t="s">
        <v>569</v>
      </c>
      <c r="F101" s="160"/>
      <c r="G101" s="160"/>
      <c r="H101" s="160"/>
      <c r="I101" s="160"/>
      <c r="J101" s="160"/>
      <c r="K101" s="160"/>
      <c r="L101" s="160"/>
      <c r="M101" s="160"/>
      <c r="N101" s="160"/>
      <c r="O101" s="160"/>
      <c r="P101" s="161"/>
      <c r="Q101" s="159"/>
      <c r="R101" s="160"/>
      <c r="S101" s="160"/>
      <c r="T101" s="160"/>
      <c r="U101" s="160"/>
      <c r="V101" s="160"/>
      <c r="W101" s="160"/>
      <c r="X101" s="160"/>
      <c r="Y101" s="160"/>
      <c r="Z101" s="160"/>
      <c r="AA101" s="160"/>
      <c r="AB101" s="161"/>
      <c r="AC101" s="159"/>
      <c r="AD101" s="160"/>
      <c r="AE101" s="160"/>
      <c r="AF101" s="160"/>
      <c r="AG101" s="160"/>
      <c r="AH101" s="160"/>
      <c r="AI101" s="160"/>
      <c r="AJ101" s="160"/>
      <c r="AK101" s="160"/>
      <c r="AL101" s="160"/>
      <c r="AM101" s="160"/>
      <c r="AN101" s="161"/>
      <c r="AO101" s="159"/>
      <c r="AP101" s="160"/>
      <c r="AQ101" s="160"/>
      <c r="AR101" s="160"/>
      <c r="AS101" s="160"/>
      <c r="AT101" s="160"/>
      <c r="AU101" s="160"/>
      <c r="AV101" s="160"/>
      <c r="AW101" s="160"/>
      <c r="AX101" s="162"/>
      <c r="AY101" s="66"/>
    </row>
    <row r="102" spans="1:51" ht="24.75" customHeight="1" x14ac:dyDescent="0.2">
      <c r="A102" s="98" t="s">
        <v>241</v>
      </c>
      <c r="B102" s="98"/>
      <c r="C102" s="98"/>
      <c r="D102" s="98"/>
      <c r="E102" s="159" t="s">
        <v>569</v>
      </c>
      <c r="F102" s="160"/>
      <c r="G102" s="160"/>
      <c r="H102" s="160"/>
      <c r="I102" s="160"/>
      <c r="J102" s="160"/>
      <c r="K102" s="160"/>
      <c r="L102" s="160"/>
      <c r="M102" s="160"/>
      <c r="N102" s="160"/>
      <c r="O102" s="160"/>
      <c r="P102" s="161"/>
      <c r="Q102" s="159"/>
      <c r="R102" s="160"/>
      <c r="S102" s="160"/>
      <c r="T102" s="160"/>
      <c r="U102" s="160"/>
      <c r="V102" s="160"/>
      <c r="W102" s="160"/>
      <c r="X102" s="160"/>
      <c r="Y102" s="160"/>
      <c r="Z102" s="160"/>
      <c r="AA102" s="160"/>
      <c r="AB102" s="161"/>
      <c r="AC102" s="159"/>
      <c r="AD102" s="160"/>
      <c r="AE102" s="160"/>
      <c r="AF102" s="160"/>
      <c r="AG102" s="160"/>
      <c r="AH102" s="160"/>
      <c r="AI102" s="160"/>
      <c r="AJ102" s="160"/>
      <c r="AK102" s="160"/>
      <c r="AL102" s="160"/>
      <c r="AM102" s="160"/>
      <c r="AN102" s="161"/>
      <c r="AO102" s="159"/>
      <c r="AP102" s="160"/>
      <c r="AQ102" s="160"/>
      <c r="AR102" s="160"/>
      <c r="AS102" s="160"/>
      <c r="AT102" s="160"/>
      <c r="AU102" s="160"/>
      <c r="AV102" s="160"/>
      <c r="AW102" s="160"/>
      <c r="AX102" s="162"/>
    </row>
    <row r="103" spans="1:51" ht="24.75" customHeight="1" x14ac:dyDescent="0.2">
      <c r="A103" s="98" t="s">
        <v>240</v>
      </c>
      <c r="B103" s="98"/>
      <c r="C103" s="98"/>
      <c r="D103" s="98"/>
      <c r="E103" s="159" t="s">
        <v>569</v>
      </c>
      <c r="F103" s="160"/>
      <c r="G103" s="160"/>
      <c r="H103" s="160"/>
      <c r="I103" s="160"/>
      <c r="J103" s="160"/>
      <c r="K103" s="160"/>
      <c r="L103" s="160"/>
      <c r="M103" s="160"/>
      <c r="N103" s="160"/>
      <c r="O103" s="160"/>
      <c r="P103" s="161"/>
      <c r="Q103" s="159"/>
      <c r="R103" s="160"/>
      <c r="S103" s="160"/>
      <c r="T103" s="160"/>
      <c r="U103" s="160"/>
      <c r="V103" s="160"/>
      <c r="W103" s="160"/>
      <c r="X103" s="160"/>
      <c r="Y103" s="160"/>
      <c r="Z103" s="160"/>
      <c r="AA103" s="160"/>
      <c r="AB103" s="161"/>
      <c r="AC103" s="159"/>
      <c r="AD103" s="160"/>
      <c r="AE103" s="160"/>
      <c r="AF103" s="160"/>
      <c r="AG103" s="160"/>
      <c r="AH103" s="160"/>
      <c r="AI103" s="160"/>
      <c r="AJ103" s="160"/>
      <c r="AK103" s="160"/>
      <c r="AL103" s="160"/>
      <c r="AM103" s="160"/>
      <c r="AN103" s="161"/>
      <c r="AO103" s="159"/>
      <c r="AP103" s="160"/>
      <c r="AQ103" s="160"/>
      <c r="AR103" s="160"/>
      <c r="AS103" s="160"/>
      <c r="AT103" s="160"/>
      <c r="AU103" s="160"/>
      <c r="AV103" s="160"/>
      <c r="AW103" s="160"/>
      <c r="AX103" s="162"/>
    </row>
    <row r="104" spans="1:51" ht="24.75" customHeight="1" x14ac:dyDescent="0.2">
      <c r="A104" s="98" t="s">
        <v>239</v>
      </c>
      <c r="B104" s="98"/>
      <c r="C104" s="98"/>
      <c r="D104" s="98"/>
      <c r="E104" s="159" t="s">
        <v>569</v>
      </c>
      <c r="F104" s="160"/>
      <c r="G104" s="160"/>
      <c r="H104" s="160"/>
      <c r="I104" s="160"/>
      <c r="J104" s="160"/>
      <c r="K104" s="160"/>
      <c r="L104" s="160"/>
      <c r="M104" s="160"/>
      <c r="N104" s="160"/>
      <c r="O104" s="160"/>
      <c r="P104" s="161"/>
      <c r="Q104" s="159"/>
      <c r="R104" s="160"/>
      <c r="S104" s="160"/>
      <c r="T104" s="160"/>
      <c r="U104" s="160"/>
      <c r="V104" s="160"/>
      <c r="W104" s="160"/>
      <c r="X104" s="160"/>
      <c r="Y104" s="160"/>
      <c r="Z104" s="160"/>
      <c r="AA104" s="160"/>
      <c r="AB104" s="161"/>
      <c r="AC104" s="159"/>
      <c r="AD104" s="160"/>
      <c r="AE104" s="160"/>
      <c r="AF104" s="160"/>
      <c r="AG104" s="160"/>
      <c r="AH104" s="160"/>
      <c r="AI104" s="160"/>
      <c r="AJ104" s="160"/>
      <c r="AK104" s="160"/>
      <c r="AL104" s="160"/>
      <c r="AM104" s="160"/>
      <c r="AN104" s="161"/>
      <c r="AO104" s="159"/>
      <c r="AP104" s="160"/>
      <c r="AQ104" s="160"/>
      <c r="AR104" s="160"/>
      <c r="AS104" s="160"/>
      <c r="AT104" s="160"/>
      <c r="AU104" s="160"/>
      <c r="AV104" s="160"/>
      <c r="AW104" s="160"/>
      <c r="AX104" s="162"/>
    </row>
    <row r="105" spans="1:51" ht="24.75" customHeight="1" x14ac:dyDescent="0.2">
      <c r="A105" s="98" t="s">
        <v>238</v>
      </c>
      <c r="B105" s="98"/>
      <c r="C105" s="98"/>
      <c r="D105" s="98"/>
      <c r="E105" s="159" t="s">
        <v>569</v>
      </c>
      <c r="F105" s="160"/>
      <c r="G105" s="160"/>
      <c r="H105" s="160"/>
      <c r="I105" s="160"/>
      <c r="J105" s="160"/>
      <c r="K105" s="160"/>
      <c r="L105" s="160"/>
      <c r="M105" s="160"/>
      <c r="N105" s="160"/>
      <c r="O105" s="160"/>
      <c r="P105" s="161"/>
      <c r="Q105" s="159"/>
      <c r="R105" s="160"/>
      <c r="S105" s="160"/>
      <c r="T105" s="160"/>
      <c r="U105" s="160"/>
      <c r="V105" s="160"/>
      <c r="W105" s="160"/>
      <c r="X105" s="160"/>
      <c r="Y105" s="160"/>
      <c r="Z105" s="160"/>
      <c r="AA105" s="160"/>
      <c r="AB105" s="161"/>
      <c r="AC105" s="159"/>
      <c r="AD105" s="160"/>
      <c r="AE105" s="160"/>
      <c r="AF105" s="160"/>
      <c r="AG105" s="160"/>
      <c r="AH105" s="160"/>
      <c r="AI105" s="160"/>
      <c r="AJ105" s="160"/>
      <c r="AK105" s="160"/>
      <c r="AL105" s="160"/>
      <c r="AM105" s="160"/>
      <c r="AN105" s="161"/>
      <c r="AO105" s="159"/>
      <c r="AP105" s="160"/>
      <c r="AQ105" s="160"/>
      <c r="AR105" s="160"/>
      <c r="AS105" s="160"/>
      <c r="AT105" s="160"/>
      <c r="AU105" s="160"/>
      <c r="AV105" s="160"/>
      <c r="AW105" s="160"/>
      <c r="AX105" s="162"/>
    </row>
    <row r="106" spans="1:51" ht="24.75" customHeight="1" x14ac:dyDescent="0.2">
      <c r="A106" s="98" t="s">
        <v>237</v>
      </c>
      <c r="B106" s="98"/>
      <c r="C106" s="98"/>
      <c r="D106" s="98"/>
      <c r="E106" s="159" t="s">
        <v>626</v>
      </c>
      <c r="F106" s="160"/>
      <c r="G106" s="160"/>
      <c r="H106" s="160"/>
      <c r="I106" s="160"/>
      <c r="J106" s="160"/>
      <c r="K106" s="160"/>
      <c r="L106" s="160"/>
      <c r="M106" s="160"/>
      <c r="N106" s="160"/>
      <c r="O106" s="160"/>
      <c r="P106" s="161"/>
      <c r="Q106" s="159"/>
      <c r="R106" s="160"/>
      <c r="S106" s="160"/>
      <c r="T106" s="160"/>
      <c r="U106" s="160"/>
      <c r="V106" s="160"/>
      <c r="W106" s="160"/>
      <c r="X106" s="160"/>
      <c r="Y106" s="160"/>
      <c r="Z106" s="160"/>
      <c r="AA106" s="160"/>
      <c r="AB106" s="161"/>
      <c r="AC106" s="159"/>
      <c r="AD106" s="160"/>
      <c r="AE106" s="160"/>
      <c r="AF106" s="160"/>
      <c r="AG106" s="160"/>
      <c r="AH106" s="160"/>
      <c r="AI106" s="160"/>
      <c r="AJ106" s="160"/>
      <c r="AK106" s="160"/>
      <c r="AL106" s="160"/>
      <c r="AM106" s="160"/>
      <c r="AN106" s="161"/>
      <c r="AO106" s="159"/>
      <c r="AP106" s="160"/>
      <c r="AQ106" s="160"/>
      <c r="AR106" s="160"/>
      <c r="AS106" s="160"/>
      <c r="AT106" s="160"/>
      <c r="AU106" s="160"/>
      <c r="AV106" s="160"/>
      <c r="AW106" s="160"/>
      <c r="AX106" s="162"/>
    </row>
    <row r="107" spans="1:51" ht="24.75" customHeight="1" x14ac:dyDescent="0.2">
      <c r="A107" s="98" t="s">
        <v>236</v>
      </c>
      <c r="B107" s="98"/>
      <c r="C107" s="98"/>
      <c r="D107" s="98"/>
      <c r="E107" s="159" t="s">
        <v>627</v>
      </c>
      <c r="F107" s="160"/>
      <c r="G107" s="160"/>
      <c r="H107" s="160"/>
      <c r="I107" s="160"/>
      <c r="J107" s="160"/>
      <c r="K107" s="160"/>
      <c r="L107" s="160"/>
      <c r="M107" s="160"/>
      <c r="N107" s="160"/>
      <c r="O107" s="160"/>
      <c r="P107" s="161"/>
      <c r="Q107" s="159"/>
      <c r="R107" s="160"/>
      <c r="S107" s="160"/>
      <c r="T107" s="160"/>
      <c r="U107" s="160"/>
      <c r="V107" s="160"/>
      <c r="W107" s="160"/>
      <c r="X107" s="160"/>
      <c r="Y107" s="160"/>
      <c r="Z107" s="160"/>
      <c r="AA107" s="160"/>
      <c r="AB107" s="161"/>
      <c r="AC107" s="159"/>
      <c r="AD107" s="160"/>
      <c r="AE107" s="160"/>
      <c r="AF107" s="160"/>
      <c r="AG107" s="160"/>
      <c r="AH107" s="160"/>
      <c r="AI107" s="160"/>
      <c r="AJ107" s="160"/>
      <c r="AK107" s="160"/>
      <c r="AL107" s="160"/>
      <c r="AM107" s="160"/>
      <c r="AN107" s="161"/>
      <c r="AO107" s="159"/>
      <c r="AP107" s="160"/>
      <c r="AQ107" s="160"/>
      <c r="AR107" s="160"/>
      <c r="AS107" s="160"/>
      <c r="AT107" s="160"/>
      <c r="AU107" s="160"/>
      <c r="AV107" s="160"/>
      <c r="AW107" s="160"/>
      <c r="AX107" s="162"/>
    </row>
    <row r="108" spans="1:51" ht="24.75" customHeight="1" x14ac:dyDescent="0.2">
      <c r="A108" s="98" t="s">
        <v>235</v>
      </c>
      <c r="B108" s="98"/>
      <c r="C108" s="98"/>
      <c r="D108" s="98"/>
      <c r="E108" s="159" t="s">
        <v>628</v>
      </c>
      <c r="F108" s="160"/>
      <c r="G108" s="160"/>
      <c r="H108" s="160"/>
      <c r="I108" s="160"/>
      <c r="J108" s="160"/>
      <c r="K108" s="160"/>
      <c r="L108" s="160"/>
      <c r="M108" s="160"/>
      <c r="N108" s="160"/>
      <c r="O108" s="160"/>
      <c r="P108" s="161"/>
      <c r="Q108" s="159"/>
      <c r="R108" s="160"/>
      <c r="S108" s="160"/>
      <c r="T108" s="160"/>
      <c r="U108" s="160"/>
      <c r="V108" s="160"/>
      <c r="W108" s="160"/>
      <c r="X108" s="160"/>
      <c r="Y108" s="160"/>
      <c r="Z108" s="160"/>
      <c r="AA108" s="160"/>
      <c r="AB108" s="161"/>
      <c r="AC108" s="159"/>
      <c r="AD108" s="160"/>
      <c r="AE108" s="160"/>
      <c r="AF108" s="160"/>
      <c r="AG108" s="160"/>
      <c r="AH108" s="160"/>
      <c r="AI108" s="160"/>
      <c r="AJ108" s="160"/>
      <c r="AK108" s="160"/>
      <c r="AL108" s="160"/>
      <c r="AM108" s="160"/>
      <c r="AN108" s="161"/>
      <c r="AO108" s="159"/>
      <c r="AP108" s="160"/>
      <c r="AQ108" s="160"/>
      <c r="AR108" s="160"/>
      <c r="AS108" s="160"/>
      <c r="AT108" s="160"/>
      <c r="AU108" s="160"/>
      <c r="AV108" s="160"/>
      <c r="AW108" s="160"/>
      <c r="AX108" s="162"/>
    </row>
    <row r="109" spans="1:51" ht="24.75" customHeight="1" x14ac:dyDescent="0.2">
      <c r="A109" s="98" t="s">
        <v>380</v>
      </c>
      <c r="B109" s="98"/>
      <c r="C109" s="98"/>
      <c r="D109" s="98"/>
      <c r="E109" s="158" t="s">
        <v>559</v>
      </c>
      <c r="F109" s="139"/>
      <c r="G109" s="139"/>
      <c r="H109" s="69" t="str">
        <f>IF(E109="","","-")</f>
        <v>-</v>
      </c>
      <c r="I109" s="139"/>
      <c r="J109" s="139"/>
      <c r="K109" s="69" t="str">
        <f>IF(I109="","","-")</f>
        <v/>
      </c>
      <c r="L109" s="141">
        <v>130</v>
      </c>
      <c r="M109" s="141"/>
      <c r="N109" s="69" t="str">
        <f>IF(O109="","","-")</f>
        <v/>
      </c>
      <c r="O109" s="156"/>
      <c r="P109" s="157"/>
      <c r="Q109" s="158"/>
      <c r="R109" s="139"/>
      <c r="S109" s="139"/>
      <c r="T109" s="69" t="str">
        <f>IF(Q109="","","-")</f>
        <v/>
      </c>
      <c r="U109" s="139"/>
      <c r="V109" s="139"/>
      <c r="W109" s="69" t="str">
        <f>IF(U109="","","-")</f>
        <v/>
      </c>
      <c r="X109" s="141"/>
      <c r="Y109" s="141"/>
      <c r="Z109" s="69" t="str">
        <f>IF(AA109="","","-")</f>
        <v/>
      </c>
      <c r="AA109" s="156"/>
      <c r="AB109" s="157"/>
      <c r="AC109" s="158"/>
      <c r="AD109" s="139"/>
      <c r="AE109" s="139"/>
      <c r="AF109" s="69" t="str">
        <f>IF(AC109="","","-")</f>
        <v/>
      </c>
      <c r="AG109" s="139"/>
      <c r="AH109" s="139"/>
      <c r="AI109" s="69" t="str">
        <f>IF(AG109="","","-")</f>
        <v/>
      </c>
      <c r="AJ109" s="141"/>
      <c r="AK109" s="141"/>
      <c r="AL109" s="69" t="str">
        <f>IF(AM109="","","-")</f>
        <v/>
      </c>
      <c r="AM109" s="156"/>
      <c r="AN109" s="157"/>
      <c r="AO109" s="158"/>
      <c r="AP109" s="139"/>
      <c r="AQ109" s="69" t="str">
        <f>IF(AO109="","","-")</f>
        <v/>
      </c>
      <c r="AR109" s="139"/>
      <c r="AS109" s="139"/>
      <c r="AT109" s="69" t="str">
        <f>IF(AR109="","","-")</f>
        <v/>
      </c>
      <c r="AU109" s="141"/>
      <c r="AV109" s="141"/>
      <c r="AW109" s="69" t="str">
        <f>IF(AX109="","","-")</f>
        <v/>
      </c>
      <c r="AX109" s="72"/>
    </row>
    <row r="110" spans="1:51" ht="24.75" customHeight="1" x14ac:dyDescent="0.2">
      <c r="A110" s="98" t="s">
        <v>548</v>
      </c>
      <c r="B110" s="98"/>
      <c r="C110" s="98"/>
      <c r="D110" s="98"/>
      <c r="E110" s="158" t="s">
        <v>559</v>
      </c>
      <c r="F110" s="139"/>
      <c r="G110" s="139"/>
      <c r="H110" s="69"/>
      <c r="I110" s="139"/>
      <c r="J110" s="139"/>
      <c r="K110" s="69"/>
      <c r="L110" s="141">
        <v>131</v>
      </c>
      <c r="M110" s="141"/>
      <c r="N110" s="69" t="str">
        <f>IF(O110="","","-")</f>
        <v/>
      </c>
      <c r="O110" s="156"/>
      <c r="P110" s="157"/>
      <c r="Q110" s="158"/>
      <c r="R110" s="139"/>
      <c r="S110" s="139"/>
      <c r="T110" s="69" t="str">
        <f>IF(Q110="","","-")</f>
        <v/>
      </c>
      <c r="U110" s="139"/>
      <c r="V110" s="139"/>
      <c r="W110" s="69" t="str">
        <f>IF(U110="","","-")</f>
        <v/>
      </c>
      <c r="X110" s="141"/>
      <c r="Y110" s="141"/>
      <c r="Z110" s="69" t="str">
        <f>IF(AA110="","","-")</f>
        <v/>
      </c>
      <c r="AA110" s="156"/>
      <c r="AB110" s="157"/>
      <c r="AC110" s="158"/>
      <c r="AD110" s="139"/>
      <c r="AE110" s="139"/>
      <c r="AF110" s="69" t="str">
        <f>IF(AC110="","","-")</f>
        <v/>
      </c>
      <c r="AG110" s="139"/>
      <c r="AH110" s="139"/>
      <c r="AI110" s="69" t="str">
        <f>IF(AG110="","","-")</f>
        <v/>
      </c>
      <c r="AJ110" s="141"/>
      <c r="AK110" s="141"/>
      <c r="AL110" s="69" t="str">
        <f>IF(AM110="","","-")</f>
        <v/>
      </c>
      <c r="AM110" s="156"/>
      <c r="AN110" s="157"/>
      <c r="AO110" s="158"/>
      <c r="AP110" s="139"/>
      <c r="AQ110" s="69" t="str">
        <f>IF(AO110="","","-")</f>
        <v/>
      </c>
      <c r="AR110" s="139"/>
      <c r="AS110" s="139"/>
      <c r="AT110" s="69" t="str">
        <f>IF(AR110="","","-")</f>
        <v/>
      </c>
      <c r="AU110" s="141"/>
      <c r="AV110" s="141"/>
      <c r="AW110" s="69" t="str">
        <f>IF(AX110="","","-")</f>
        <v/>
      </c>
      <c r="AX110" s="72"/>
    </row>
    <row r="111" spans="1:51" ht="24.75" customHeight="1" x14ac:dyDescent="0.2">
      <c r="A111" s="98" t="s">
        <v>348</v>
      </c>
      <c r="B111" s="98"/>
      <c r="C111" s="98"/>
      <c r="D111" s="98"/>
      <c r="E111" s="154">
        <v>2021</v>
      </c>
      <c r="F111" s="140"/>
      <c r="G111" s="139" t="s">
        <v>558</v>
      </c>
      <c r="H111" s="139"/>
      <c r="I111" s="139"/>
      <c r="J111" s="140">
        <v>20</v>
      </c>
      <c r="K111" s="140"/>
      <c r="L111" s="141">
        <v>146</v>
      </c>
      <c r="M111" s="141"/>
      <c r="N111" s="141"/>
      <c r="O111" s="140"/>
      <c r="P111" s="140"/>
      <c r="Q111" s="154"/>
      <c r="R111" s="140"/>
      <c r="S111" s="139"/>
      <c r="T111" s="139"/>
      <c r="U111" s="139"/>
      <c r="V111" s="140"/>
      <c r="W111" s="140"/>
      <c r="X111" s="141"/>
      <c r="Y111" s="141"/>
      <c r="Z111" s="141"/>
      <c r="AA111" s="140"/>
      <c r="AB111" s="155"/>
      <c r="AC111" s="154"/>
      <c r="AD111" s="140"/>
      <c r="AE111" s="139"/>
      <c r="AF111" s="139"/>
      <c r="AG111" s="139"/>
      <c r="AH111" s="140"/>
      <c r="AI111" s="140"/>
      <c r="AJ111" s="141"/>
      <c r="AK111" s="141"/>
      <c r="AL111" s="141"/>
      <c r="AM111" s="140"/>
      <c r="AN111" s="155"/>
      <c r="AO111" s="154"/>
      <c r="AP111" s="140"/>
      <c r="AQ111" s="139"/>
      <c r="AR111" s="139"/>
      <c r="AS111" s="139"/>
      <c r="AT111" s="140"/>
      <c r="AU111" s="140"/>
      <c r="AV111" s="141"/>
      <c r="AW111" s="141"/>
      <c r="AX111" s="72"/>
    </row>
    <row r="112" spans="1:51" ht="28.35" customHeight="1" x14ac:dyDescent="0.2">
      <c r="A112" s="142" t="s">
        <v>229</v>
      </c>
      <c r="B112" s="143"/>
      <c r="C112" s="143"/>
      <c r="D112" s="143"/>
      <c r="E112" s="143"/>
      <c r="F112" s="144"/>
      <c r="G112" s="57" t="s">
        <v>549</v>
      </c>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2">
      <c r="A113" s="142"/>
      <c r="B113" s="143"/>
      <c r="C113" s="143"/>
      <c r="D113" s="143"/>
      <c r="E113" s="143"/>
      <c r="F113" s="144"/>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2">
      <c r="A114" s="142"/>
      <c r="B114" s="143"/>
      <c r="C114" s="143"/>
      <c r="D114" s="143"/>
      <c r="E114" s="143"/>
      <c r="F114" s="144"/>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2">
      <c r="A115" s="142"/>
      <c r="B115" s="143"/>
      <c r="C115" s="143"/>
      <c r="D115" s="143"/>
      <c r="E115" s="143"/>
      <c r="F115" s="144"/>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7.75" customHeight="1" x14ac:dyDescent="0.2">
      <c r="A116" s="142"/>
      <c r="B116" s="143"/>
      <c r="C116" s="143"/>
      <c r="D116" s="143"/>
      <c r="E116" s="143"/>
      <c r="F116" s="144"/>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2">
      <c r="A117" s="142"/>
      <c r="B117" s="143"/>
      <c r="C117" s="143"/>
      <c r="D117" s="143"/>
      <c r="E117" s="143"/>
      <c r="F117" s="144"/>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2">
      <c r="A118" s="142"/>
      <c r="B118" s="143"/>
      <c r="C118" s="143"/>
      <c r="D118" s="143"/>
      <c r="E118" s="143"/>
      <c r="F118" s="144"/>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7.75" customHeight="1" x14ac:dyDescent="0.2">
      <c r="A119" s="142"/>
      <c r="B119" s="143"/>
      <c r="C119" s="143"/>
      <c r="D119" s="143"/>
      <c r="E119" s="143"/>
      <c r="F119" s="144"/>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8.35" customHeight="1" x14ac:dyDescent="0.2">
      <c r="A120" s="142"/>
      <c r="B120" s="143"/>
      <c r="C120" s="143"/>
      <c r="D120" s="143"/>
      <c r="E120" s="143"/>
      <c r="F120" s="144"/>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2">
      <c r="A121" s="142"/>
      <c r="B121" s="143"/>
      <c r="C121" s="143"/>
      <c r="D121" s="143"/>
      <c r="E121" s="143"/>
      <c r="F121" s="144"/>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2">
      <c r="A122" s="142"/>
      <c r="B122" s="143"/>
      <c r="C122" s="143"/>
      <c r="D122" s="143"/>
      <c r="E122" s="143"/>
      <c r="F122" s="144"/>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8.35" customHeight="1" x14ac:dyDescent="0.2">
      <c r="A123" s="142"/>
      <c r="B123" s="143"/>
      <c r="C123" s="143"/>
      <c r="D123" s="143"/>
      <c r="E123" s="143"/>
      <c r="F123" s="144"/>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2">
      <c r="A124" s="142"/>
      <c r="B124" s="143"/>
      <c r="C124" s="143"/>
      <c r="D124" s="143"/>
      <c r="E124" s="143"/>
      <c r="F124" s="144"/>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7.75" customHeight="1" x14ac:dyDescent="0.2">
      <c r="A125" s="142"/>
      <c r="B125" s="143"/>
      <c r="C125" s="143"/>
      <c r="D125" s="143"/>
      <c r="E125" s="143"/>
      <c r="F125" s="144"/>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8.35" customHeight="1" x14ac:dyDescent="0.2">
      <c r="A126" s="142"/>
      <c r="B126" s="143"/>
      <c r="C126" s="143"/>
      <c r="D126" s="143"/>
      <c r="E126" s="143"/>
      <c r="F126" s="144"/>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8.35" customHeight="1" x14ac:dyDescent="0.2">
      <c r="A127" s="142"/>
      <c r="B127" s="143"/>
      <c r="C127" s="143"/>
      <c r="D127" s="143"/>
      <c r="E127" s="143"/>
      <c r="F127" s="144"/>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8.35" customHeight="1" x14ac:dyDescent="0.2">
      <c r="A128" s="142"/>
      <c r="B128" s="143"/>
      <c r="C128" s="143"/>
      <c r="D128" s="143"/>
      <c r="E128" s="143"/>
      <c r="F128" s="144"/>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52.5" customHeight="1" x14ac:dyDescent="0.2">
      <c r="A129" s="142"/>
      <c r="B129" s="143"/>
      <c r="C129" s="143"/>
      <c r="D129" s="143"/>
      <c r="E129" s="143"/>
      <c r="F129" s="144"/>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52.5" customHeight="1" x14ac:dyDescent="0.2">
      <c r="A130" s="142"/>
      <c r="B130" s="143"/>
      <c r="C130" s="143"/>
      <c r="D130" s="143"/>
      <c r="E130" s="143"/>
      <c r="F130" s="144"/>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52.5" customHeight="1" x14ac:dyDescent="0.2">
      <c r="A131" s="142"/>
      <c r="B131" s="143"/>
      <c r="C131" s="143"/>
      <c r="D131" s="143"/>
      <c r="E131" s="143"/>
      <c r="F131" s="144"/>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9.25" customHeight="1" x14ac:dyDescent="0.2">
      <c r="A132" s="142"/>
      <c r="B132" s="143"/>
      <c r="C132" s="143"/>
      <c r="D132" s="143"/>
      <c r="E132" s="143"/>
      <c r="F132" s="144"/>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18.45" customHeight="1" x14ac:dyDescent="0.2">
      <c r="A133" s="142"/>
      <c r="B133" s="143"/>
      <c r="C133" s="143"/>
      <c r="D133" s="143"/>
      <c r="E133" s="143"/>
      <c r="F133" s="144"/>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35.25" customHeight="1" x14ac:dyDescent="0.2">
      <c r="A134" s="142"/>
      <c r="B134" s="143"/>
      <c r="C134" s="143"/>
      <c r="D134" s="143"/>
      <c r="E134" s="143"/>
      <c r="F134" s="144"/>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30" customHeight="1" x14ac:dyDescent="0.2">
      <c r="A135" s="142"/>
      <c r="B135" s="143"/>
      <c r="C135" s="143"/>
      <c r="D135" s="143"/>
      <c r="E135" s="143"/>
      <c r="F135" s="144"/>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4.75" customHeight="1" x14ac:dyDescent="0.2">
      <c r="A136" s="142"/>
      <c r="B136" s="143"/>
      <c r="C136" s="143"/>
      <c r="D136" s="143"/>
      <c r="E136" s="143"/>
      <c r="F136" s="144"/>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4.75" customHeight="1" x14ac:dyDescent="0.2">
      <c r="A137" s="142"/>
      <c r="B137" s="143"/>
      <c r="C137" s="143"/>
      <c r="D137" s="143"/>
      <c r="E137" s="143"/>
      <c r="F137" s="144"/>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4.75" customHeight="1" x14ac:dyDescent="0.2">
      <c r="A138" s="142"/>
      <c r="B138" s="143"/>
      <c r="C138" s="143"/>
      <c r="D138" s="143"/>
      <c r="E138" s="143"/>
      <c r="F138" s="144"/>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4.75" customHeight="1" x14ac:dyDescent="0.2">
      <c r="A139" s="142"/>
      <c r="B139" s="143"/>
      <c r="C139" s="143"/>
      <c r="D139" s="143"/>
      <c r="E139" s="143"/>
      <c r="F139" s="144"/>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24.75" customHeight="1" x14ac:dyDescent="0.2">
      <c r="A140" s="142"/>
      <c r="B140" s="143"/>
      <c r="C140" s="143"/>
      <c r="D140" s="143"/>
      <c r="E140" s="143"/>
      <c r="F140" s="144"/>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24.75" customHeight="1" x14ac:dyDescent="0.2">
      <c r="A141" s="142"/>
      <c r="B141" s="143"/>
      <c r="C141" s="143"/>
      <c r="D141" s="143"/>
      <c r="E141" s="143"/>
      <c r="F141" s="144"/>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6"/>
    </row>
    <row r="142" spans="1:50" ht="24.75" customHeight="1" x14ac:dyDescent="0.2">
      <c r="A142" s="142"/>
      <c r="B142" s="143"/>
      <c r="C142" s="143"/>
      <c r="D142" s="143"/>
      <c r="E142" s="143"/>
      <c r="F142" s="144"/>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6"/>
    </row>
    <row r="143" spans="1:50" ht="24.75" customHeight="1" x14ac:dyDescent="0.2">
      <c r="A143" s="142"/>
      <c r="B143" s="143"/>
      <c r="C143" s="143"/>
      <c r="D143" s="143"/>
      <c r="E143" s="143"/>
      <c r="F143" s="144"/>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6"/>
    </row>
    <row r="144" spans="1:50" ht="24.75" customHeight="1" x14ac:dyDescent="0.2">
      <c r="A144" s="142"/>
      <c r="B144" s="143"/>
      <c r="C144" s="143"/>
      <c r="D144" s="143"/>
      <c r="E144" s="143"/>
      <c r="F144" s="144"/>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6"/>
    </row>
    <row r="145" spans="1:51" ht="24.75" customHeight="1" x14ac:dyDescent="0.2">
      <c r="A145" s="142"/>
      <c r="B145" s="143"/>
      <c r="C145" s="143"/>
      <c r="D145" s="143"/>
      <c r="E145" s="143"/>
      <c r="F145" s="144"/>
      <c r="G145" s="34"/>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6"/>
    </row>
    <row r="146" spans="1:51" ht="24.75" customHeight="1" x14ac:dyDescent="0.2">
      <c r="A146" s="142"/>
      <c r="B146" s="143"/>
      <c r="C146" s="143"/>
      <c r="D146" s="143"/>
      <c r="E146" s="143"/>
      <c r="F146" s="144"/>
      <c r="G146" s="34"/>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6"/>
    </row>
    <row r="147" spans="1:51" ht="24.75" customHeight="1" thickBot="1" x14ac:dyDescent="0.25">
      <c r="A147" s="145"/>
      <c r="B147" s="146"/>
      <c r="C147" s="146"/>
      <c r="D147" s="146"/>
      <c r="E147" s="146"/>
      <c r="F147" s="147"/>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9"/>
    </row>
    <row r="148" spans="1:51" ht="24.75" customHeight="1" x14ac:dyDescent="0.2">
      <c r="A148" s="148" t="s">
        <v>231</v>
      </c>
      <c r="B148" s="149"/>
      <c r="C148" s="149"/>
      <c r="D148" s="149"/>
      <c r="E148" s="149"/>
      <c r="F148" s="150"/>
      <c r="G148" s="127" t="s">
        <v>629</v>
      </c>
      <c r="H148" s="128"/>
      <c r="I148" s="128"/>
      <c r="J148" s="128"/>
      <c r="K148" s="128"/>
      <c r="L148" s="128"/>
      <c r="M148" s="128"/>
      <c r="N148" s="128"/>
      <c r="O148" s="128"/>
      <c r="P148" s="128"/>
      <c r="Q148" s="128"/>
      <c r="R148" s="128"/>
      <c r="S148" s="128"/>
      <c r="T148" s="128"/>
      <c r="U148" s="128"/>
      <c r="V148" s="128"/>
      <c r="W148" s="128"/>
      <c r="X148" s="128"/>
      <c r="Y148" s="128"/>
      <c r="Z148" s="128"/>
      <c r="AA148" s="128"/>
      <c r="AB148" s="129"/>
      <c r="AC148" s="127" t="s">
        <v>630</v>
      </c>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30"/>
    </row>
    <row r="149" spans="1:51" ht="24.75" customHeight="1" x14ac:dyDescent="0.2">
      <c r="A149" s="151"/>
      <c r="B149" s="152"/>
      <c r="C149" s="152"/>
      <c r="D149" s="152"/>
      <c r="E149" s="152"/>
      <c r="F149" s="153"/>
      <c r="G149" s="131" t="s">
        <v>15</v>
      </c>
      <c r="H149" s="132"/>
      <c r="I149" s="132"/>
      <c r="J149" s="132"/>
      <c r="K149" s="132"/>
      <c r="L149" s="133" t="s">
        <v>16</v>
      </c>
      <c r="M149" s="132"/>
      <c r="N149" s="132"/>
      <c r="O149" s="132"/>
      <c r="P149" s="132"/>
      <c r="Q149" s="132"/>
      <c r="R149" s="132"/>
      <c r="S149" s="132"/>
      <c r="T149" s="132"/>
      <c r="U149" s="132"/>
      <c r="V149" s="132"/>
      <c r="W149" s="132"/>
      <c r="X149" s="134"/>
      <c r="Y149" s="135" t="s">
        <v>17</v>
      </c>
      <c r="Z149" s="136"/>
      <c r="AA149" s="136"/>
      <c r="AB149" s="137"/>
      <c r="AC149" s="131" t="s">
        <v>15</v>
      </c>
      <c r="AD149" s="132"/>
      <c r="AE149" s="132"/>
      <c r="AF149" s="132"/>
      <c r="AG149" s="132"/>
      <c r="AH149" s="133" t="s">
        <v>16</v>
      </c>
      <c r="AI149" s="132"/>
      <c r="AJ149" s="132"/>
      <c r="AK149" s="132"/>
      <c r="AL149" s="132"/>
      <c r="AM149" s="132"/>
      <c r="AN149" s="132"/>
      <c r="AO149" s="132"/>
      <c r="AP149" s="132"/>
      <c r="AQ149" s="132"/>
      <c r="AR149" s="132"/>
      <c r="AS149" s="132"/>
      <c r="AT149" s="134"/>
      <c r="AU149" s="135" t="s">
        <v>17</v>
      </c>
      <c r="AV149" s="136"/>
      <c r="AW149" s="136"/>
      <c r="AX149" s="138"/>
    </row>
    <row r="150" spans="1:51" ht="24.75" customHeight="1" x14ac:dyDescent="0.2">
      <c r="A150" s="151"/>
      <c r="B150" s="152"/>
      <c r="C150" s="152"/>
      <c r="D150" s="152"/>
      <c r="E150" s="152"/>
      <c r="F150" s="153"/>
      <c r="G150" s="117" t="s">
        <v>631</v>
      </c>
      <c r="H150" s="118"/>
      <c r="I150" s="118"/>
      <c r="J150" s="118"/>
      <c r="K150" s="119"/>
      <c r="L150" s="120" t="s">
        <v>632</v>
      </c>
      <c r="M150" s="121"/>
      <c r="N150" s="121"/>
      <c r="O150" s="121"/>
      <c r="P150" s="121"/>
      <c r="Q150" s="121"/>
      <c r="R150" s="121"/>
      <c r="S150" s="121"/>
      <c r="T150" s="121"/>
      <c r="U150" s="121"/>
      <c r="V150" s="121"/>
      <c r="W150" s="121"/>
      <c r="X150" s="122"/>
      <c r="Y150" s="123">
        <v>192925</v>
      </c>
      <c r="Z150" s="124"/>
      <c r="AA150" s="124"/>
      <c r="AB150" s="125"/>
      <c r="AC150" s="117" t="s">
        <v>631</v>
      </c>
      <c r="AD150" s="118"/>
      <c r="AE150" s="118"/>
      <c r="AF150" s="118"/>
      <c r="AG150" s="119"/>
      <c r="AH150" s="120" t="s">
        <v>633</v>
      </c>
      <c r="AI150" s="121"/>
      <c r="AJ150" s="121"/>
      <c r="AK150" s="121"/>
      <c r="AL150" s="121"/>
      <c r="AM150" s="121"/>
      <c r="AN150" s="121"/>
      <c r="AO150" s="121"/>
      <c r="AP150" s="121"/>
      <c r="AQ150" s="121"/>
      <c r="AR150" s="121"/>
      <c r="AS150" s="121"/>
      <c r="AT150" s="122"/>
      <c r="AU150" s="123">
        <v>795</v>
      </c>
      <c r="AV150" s="124"/>
      <c r="AW150" s="124"/>
      <c r="AX150" s="126"/>
    </row>
    <row r="151" spans="1:51" ht="24.75" customHeight="1" thickBot="1" x14ac:dyDescent="0.25">
      <c r="A151" s="151"/>
      <c r="B151" s="152"/>
      <c r="C151" s="152"/>
      <c r="D151" s="152"/>
      <c r="E151" s="152"/>
      <c r="F151" s="153"/>
      <c r="G151" s="108" t="s">
        <v>18</v>
      </c>
      <c r="H151" s="109"/>
      <c r="I151" s="109"/>
      <c r="J151" s="109"/>
      <c r="K151" s="109"/>
      <c r="L151" s="110"/>
      <c r="M151" s="111"/>
      <c r="N151" s="111"/>
      <c r="O151" s="111"/>
      <c r="P151" s="111"/>
      <c r="Q151" s="111"/>
      <c r="R151" s="111"/>
      <c r="S151" s="111"/>
      <c r="T151" s="111"/>
      <c r="U151" s="111"/>
      <c r="V151" s="111"/>
      <c r="W151" s="111"/>
      <c r="X151" s="112"/>
      <c r="Y151" s="113">
        <f>SUM(Y150:AB150)</f>
        <v>192925</v>
      </c>
      <c r="Z151" s="114"/>
      <c r="AA151" s="114"/>
      <c r="AB151" s="115"/>
      <c r="AC151" s="108" t="s">
        <v>18</v>
      </c>
      <c r="AD151" s="109"/>
      <c r="AE151" s="109"/>
      <c r="AF151" s="109"/>
      <c r="AG151" s="109"/>
      <c r="AH151" s="110"/>
      <c r="AI151" s="111"/>
      <c r="AJ151" s="111"/>
      <c r="AK151" s="111"/>
      <c r="AL151" s="111"/>
      <c r="AM151" s="111"/>
      <c r="AN151" s="111"/>
      <c r="AO151" s="111"/>
      <c r="AP151" s="111"/>
      <c r="AQ151" s="111"/>
      <c r="AR151" s="111"/>
      <c r="AS151" s="111"/>
      <c r="AT151" s="112"/>
      <c r="AU151" s="113">
        <f>SUM(AU150:AX150)</f>
        <v>795</v>
      </c>
      <c r="AV151" s="114"/>
      <c r="AW151" s="114"/>
      <c r="AX151" s="116"/>
    </row>
    <row r="152" spans="1:51" ht="24.75" customHeight="1" x14ac:dyDescent="0.2">
      <c r="A152" s="151"/>
      <c r="B152" s="152"/>
      <c r="C152" s="152"/>
      <c r="D152" s="152"/>
      <c r="E152" s="152"/>
      <c r="F152" s="153"/>
      <c r="G152" s="127" t="s">
        <v>634</v>
      </c>
      <c r="H152" s="128"/>
      <c r="I152" s="128"/>
      <c r="J152" s="128"/>
      <c r="K152" s="128"/>
      <c r="L152" s="128"/>
      <c r="M152" s="128"/>
      <c r="N152" s="128"/>
      <c r="O152" s="128"/>
      <c r="P152" s="128"/>
      <c r="Q152" s="128"/>
      <c r="R152" s="128"/>
      <c r="S152" s="128"/>
      <c r="T152" s="128"/>
      <c r="U152" s="128"/>
      <c r="V152" s="128"/>
      <c r="W152" s="128"/>
      <c r="X152" s="128"/>
      <c r="Y152" s="128"/>
      <c r="Z152" s="128"/>
      <c r="AA152" s="128"/>
      <c r="AB152" s="129"/>
      <c r="AC152" s="127" t="s">
        <v>194</v>
      </c>
      <c r="AD152" s="128"/>
      <c r="AE152" s="128"/>
      <c r="AF152" s="128"/>
      <c r="AG152" s="128"/>
      <c r="AH152" s="128"/>
      <c r="AI152" s="128"/>
      <c r="AJ152" s="128"/>
      <c r="AK152" s="128"/>
      <c r="AL152" s="128"/>
      <c r="AM152" s="128"/>
      <c r="AN152" s="128"/>
      <c r="AO152" s="128"/>
      <c r="AP152" s="128"/>
      <c r="AQ152" s="128"/>
      <c r="AR152" s="128"/>
      <c r="AS152" s="128"/>
      <c r="AT152" s="128"/>
      <c r="AU152" s="128"/>
      <c r="AV152" s="128"/>
      <c r="AW152" s="128"/>
      <c r="AX152" s="130"/>
      <c r="AY152">
        <f>COUNTA(#REF!,#REF!)</f>
        <v>2</v>
      </c>
    </row>
    <row r="153" spans="1:51" ht="24.75" customHeight="1" x14ac:dyDescent="0.2">
      <c r="A153" s="151"/>
      <c r="B153" s="152"/>
      <c r="C153" s="152"/>
      <c r="D153" s="152"/>
      <c r="E153" s="152"/>
      <c r="F153" s="153"/>
      <c r="G153" s="131" t="s">
        <v>15</v>
      </c>
      <c r="H153" s="132"/>
      <c r="I153" s="132"/>
      <c r="J153" s="132"/>
      <c r="K153" s="132"/>
      <c r="L153" s="133" t="s">
        <v>16</v>
      </c>
      <c r="M153" s="132"/>
      <c r="N153" s="132"/>
      <c r="O153" s="132"/>
      <c r="P153" s="132"/>
      <c r="Q153" s="132"/>
      <c r="R153" s="132"/>
      <c r="S153" s="132"/>
      <c r="T153" s="132"/>
      <c r="U153" s="132"/>
      <c r="V153" s="132"/>
      <c r="W153" s="132"/>
      <c r="X153" s="134"/>
      <c r="Y153" s="135" t="s">
        <v>17</v>
      </c>
      <c r="Z153" s="136"/>
      <c r="AA153" s="136"/>
      <c r="AB153" s="137"/>
      <c r="AC153" s="131" t="s">
        <v>15</v>
      </c>
      <c r="AD153" s="132"/>
      <c r="AE153" s="132"/>
      <c r="AF153" s="132"/>
      <c r="AG153" s="132"/>
      <c r="AH153" s="133" t="s">
        <v>16</v>
      </c>
      <c r="AI153" s="132"/>
      <c r="AJ153" s="132"/>
      <c r="AK153" s="132"/>
      <c r="AL153" s="132"/>
      <c r="AM153" s="132"/>
      <c r="AN153" s="132"/>
      <c r="AO153" s="132"/>
      <c r="AP153" s="132"/>
      <c r="AQ153" s="132"/>
      <c r="AR153" s="132"/>
      <c r="AS153" s="132"/>
      <c r="AT153" s="134"/>
      <c r="AU153" s="135" t="s">
        <v>17</v>
      </c>
      <c r="AV153" s="136"/>
      <c r="AW153" s="136"/>
      <c r="AX153" s="138"/>
      <c r="AY153">
        <f>$AY$152</f>
        <v>2</v>
      </c>
    </row>
    <row r="154" spans="1:51" ht="24.75" customHeight="1" x14ac:dyDescent="0.2">
      <c r="A154" s="151"/>
      <c r="B154" s="152"/>
      <c r="C154" s="152"/>
      <c r="D154" s="152"/>
      <c r="E154" s="152"/>
      <c r="F154" s="153"/>
      <c r="G154" s="117" t="s">
        <v>631</v>
      </c>
      <c r="H154" s="118"/>
      <c r="I154" s="118"/>
      <c r="J154" s="118"/>
      <c r="K154" s="119"/>
      <c r="L154" s="120" t="s">
        <v>635</v>
      </c>
      <c r="M154" s="121"/>
      <c r="N154" s="121"/>
      <c r="O154" s="121"/>
      <c r="P154" s="121"/>
      <c r="Q154" s="121"/>
      <c r="R154" s="121"/>
      <c r="S154" s="121"/>
      <c r="T154" s="121"/>
      <c r="U154" s="121"/>
      <c r="V154" s="121"/>
      <c r="W154" s="121"/>
      <c r="X154" s="122"/>
      <c r="Y154" s="123">
        <v>179</v>
      </c>
      <c r="Z154" s="124"/>
      <c r="AA154" s="124"/>
      <c r="AB154" s="125"/>
      <c r="AC154" s="117"/>
      <c r="AD154" s="118"/>
      <c r="AE154" s="118"/>
      <c r="AF154" s="118"/>
      <c r="AG154" s="119"/>
      <c r="AH154" s="120"/>
      <c r="AI154" s="121"/>
      <c r="AJ154" s="121"/>
      <c r="AK154" s="121"/>
      <c r="AL154" s="121"/>
      <c r="AM154" s="121"/>
      <c r="AN154" s="121"/>
      <c r="AO154" s="121"/>
      <c r="AP154" s="121"/>
      <c r="AQ154" s="121"/>
      <c r="AR154" s="121"/>
      <c r="AS154" s="121"/>
      <c r="AT154" s="122"/>
      <c r="AU154" s="123"/>
      <c r="AV154" s="124"/>
      <c r="AW154" s="124"/>
      <c r="AX154" s="125"/>
      <c r="AY154">
        <f>$AY$152</f>
        <v>2</v>
      </c>
    </row>
    <row r="155" spans="1:51" ht="24.75" customHeight="1" x14ac:dyDescent="0.2">
      <c r="A155" s="151"/>
      <c r="B155" s="152"/>
      <c r="C155" s="152"/>
      <c r="D155" s="152"/>
      <c r="E155" s="152"/>
      <c r="F155" s="153"/>
      <c r="G155" s="108" t="s">
        <v>18</v>
      </c>
      <c r="H155" s="109"/>
      <c r="I155" s="109"/>
      <c r="J155" s="109"/>
      <c r="K155" s="109"/>
      <c r="L155" s="110"/>
      <c r="M155" s="111"/>
      <c r="N155" s="111"/>
      <c r="O155" s="111"/>
      <c r="P155" s="111"/>
      <c r="Q155" s="111"/>
      <c r="R155" s="111"/>
      <c r="S155" s="111"/>
      <c r="T155" s="111"/>
      <c r="U155" s="111"/>
      <c r="V155" s="111"/>
      <c r="W155" s="111"/>
      <c r="X155" s="112"/>
      <c r="Y155" s="113">
        <f>SUM(Y154:AB154)</f>
        <v>179</v>
      </c>
      <c r="Z155" s="114"/>
      <c r="AA155" s="114"/>
      <c r="AB155" s="115"/>
      <c r="AC155" s="108" t="s">
        <v>18</v>
      </c>
      <c r="AD155" s="109"/>
      <c r="AE155" s="109"/>
      <c r="AF155" s="109"/>
      <c r="AG155" s="109"/>
      <c r="AH155" s="110"/>
      <c r="AI155" s="111"/>
      <c r="AJ155" s="111"/>
      <c r="AK155" s="111"/>
      <c r="AL155" s="111"/>
      <c r="AM155" s="111"/>
      <c r="AN155" s="111"/>
      <c r="AO155" s="111"/>
      <c r="AP155" s="111"/>
      <c r="AQ155" s="111"/>
      <c r="AR155" s="111"/>
      <c r="AS155" s="111"/>
      <c r="AT155" s="112"/>
      <c r="AU155" s="113">
        <f>SUM(AU154:AX154)</f>
        <v>0</v>
      </c>
      <c r="AV155" s="114"/>
      <c r="AW155" s="114"/>
      <c r="AX155" s="116"/>
      <c r="AY155">
        <f>$AY$152</f>
        <v>2</v>
      </c>
    </row>
    <row r="156" spans="1:51" ht="24.75" customHeight="1" thickBot="1" x14ac:dyDescent="0.25">
      <c r="A156" s="103" t="s">
        <v>537</v>
      </c>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5"/>
      <c r="AL156" s="106" t="s">
        <v>204</v>
      </c>
      <c r="AM156" s="107"/>
      <c r="AN156" s="107"/>
      <c r="AO156" s="71" t="s">
        <v>203</v>
      </c>
      <c r="AP156" s="20"/>
      <c r="AQ156" s="20"/>
      <c r="AR156" s="20"/>
      <c r="AS156" s="20"/>
      <c r="AT156" s="20"/>
      <c r="AU156" s="20"/>
      <c r="AV156" s="20"/>
      <c r="AW156" s="20"/>
      <c r="AX156" s="21"/>
      <c r="AY156">
        <f>COUNTIF($AO$156,"☑")</f>
        <v>0</v>
      </c>
    </row>
    <row r="157" spans="1:51" ht="24.75" customHeight="1" x14ac:dyDescent="0.2">
      <c r="A157" s="4"/>
      <c r="B157" s="4"/>
      <c r="C157" s="4"/>
      <c r="D157" s="4"/>
      <c r="E157" s="4"/>
      <c r="F157" s="4"/>
      <c r="G157" s="7"/>
      <c r="H157" s="7"/>
      <c r="I157" s="7"/>
      <c r="J157" s="7"/>
      <c r="K157" s="7"/>
      <c r="L157" s="3"/>
      <c r="M157" s="7"/>
      <c r="N157" s="7"/>
      <c r="O157" s="7"/>
      <c r="P157" s="7"/>
      <c r="Q157" s="7"/>
      <c r="R157" s="7"/>
      <c r="S157" s="7"/>
      <c r="T157" s="7"/>
      <c r="U157" s="7"/>
      <c r="V157" s="7"/>
      <c r="W157" s="7"/>
      <c r="X157" s="7"/>
      <c r="Y157" s="8"/>
      <c r="Z157" s="8"/>
      <c r="AA157" s="8"/>
      <c r="AB157" s="8"/>
      <c r="AC157" s="7"/>
      <c r="AD157" s="7"/>
      <c r="AE157" s="7"/>
      <c r="AF157" s="7"/>
      <c r="AG157" s="7"/>
      <c r="AH157" s="3"/>
      <c r="AI157" s="7"/>
      <c r="AJ157" s="7"/>
      <c r="AK157" s="7"/>
      <c r="AL157" s="7"/>
      <c r="AM157" s="7"/>
      <c r="AN157" s="7"/>
      <c r="AO157" s="7"/>
      <c r="AP157" s="7"/>
      <c r="AQ157" s="7"/>
      <c r="AR157" s="7"/>
      <c r="AS157" s="7"/>
      <c r="AT157" s="7"/>
      <c r="AU157" s="8"/>
      <c r="AV157" s="8"/>
      <c r="AW157" s="8"/>
      <c r="AX157" s="8"/>
    </row>
    <row r="158" spans="1:51" ht="24.75" customHeight="1" x14ac:dyDescent="0.2"/>
    <row r="159" spans="1:51" ht="24.75" customHeight="1" x14ac:dyDescent="0.2">
      <c r="A159" s="9"/>
      <c r="B159" s="1" t="s">
        <v>26</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1" ht="24.75" customHeight="1" x14ac:dyDescent="0.2">
      <c r="A160" s="9"/>
      <c r="B160" s="40" t="s">
        <v>212</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row>
    <row r="161" spans="1:51" ht="59.25" customHeight="1" x14ac:dyDescent="0.2">
      <c r="A161" s="97"/>
      <c r="B161" s="97"/>
      <c r="C161" s="97" t="s">
        <v>24</v>
      </c>
      <c r="D161" s="97"/>
      <c r="E161" s="97"/>
      <c r="F161" s="97"/>
      <c r="G161" s="97"/>
      <c r="H161" s="97"/>
      <c r="I161" s="97"/>
      <c r="J161" s="90" t="s">
        <v>176</v>
      </c>
      <c r="K161" s="98"/>
      <c r="L161" s="98"/>
      <c r="M161" s="98"/>
      <c r="N161" s="98"/>
      <c r="O161" s="98"/>
      <c r="P161" s="99" t="s">
        <v>25</v>
      </c>
      <c r="Q161" s="99"/>
      <c r="R161" s="99"/>
      <c r="S161" s="99"/>
      <c r="T161" s="99"/>
      <c r="U161" s="99"/>
      <c r="V161" s="99"/>
      <c r="W161" s="99"/>
      <c r="X161" s="99"/>
      <c r="Y161" s="100" t="s">
        <v>175</v>
      </c>
      <c r="Z161" s="101"/>
      <c r="AA161" s="101"/>
      <c r="AB161" s="101"/>
      <c r="AC161" s="90" t="s">
        <v>202</v>
      </c>
      <c r="AD161" s="90"/>
      <c r="AE161" s="90"/>
      <c r="AF161" s="90"/>
      <c r="AG161" s="90"/>
      <c r="AH161" s="100" t="s">
        <v>217</v>
      </c>
      <c r="AI161" s="97"/>
      <c r="AJ161" s="97"/>
      <c r="AK161" s="97"/>
      <c r="AL161" s="97" t="s">
        <v>19</v>
      </c>
      <c r="AM161" s="97"/>
      <c r="AN161" s="97"/>
      <c r="AO161" s="102"/>
      <c r="AP161" s="91" t="s">
        <v>177</v>
      </c>
      <c r="AQ161" s="91"/>
      <c r="AR161" s="91"/>
      <c r="AS161" s="91"/>
      <c r="AT161" s="91"/>
      <c r="AU161" s="91"/>
      <c r="AV161" s="91"/>
      <c r="AW161" s="91"/>
      <c r="AX161" s="91"/>
    </row>
    <row r="162" spans="1:51" ht="30" customHeight="1" x14ac:dyDescent="0.2">
      <c r="A162" s="83">
        <v>1</v>
      </c>
      <c r="B162" s="83">
        <v>1</v>
      </c>
      <c r="C162" s="93" t="s">
        <v>636</v>
      </c>
      <c r="D162" s="92"/>
      <c r="E162" s="92"/>
      <c r="F162" s="92"/>
      <c r="G162" s="92"/>
      <c r="H162" s="92"/>
      <c r="I162" s="92"/>
      <c r="J162" s="84">
        <v>4011005000220</v>
      </c>
      <c r="K162" s="85"/>
      <c r="L162" s="85"/>
      <c r="M162" s="85"/>
      <c r="N162" s="85"/>
      <c r="O162" s="85"/>
      <c r="P162" s="94" t="s">
        <v>632</v>
      </c>
      <c r="Q162" s="86"/>
      <c r="R162" s="86"/>
      <c r="S162" s="86"/>
      <c r="T162" s="86"/>
      <c r="U162" s="86"/>
      <c r="V162" s="86"/>
      <c r="W162" s="86"/>
      <c r="X162" s="86"/>
      <c r="Y162" s="87">
        <v>192925</v>
      </c>
      <c r="Z162" s="88"/>
      <c r="AA162" s="88"/>
      <c r="AB162" s="89"/>
      <c r="AC162" s="74" t="s">
        <v>637</v>
      </c>
      <c r="AD162" s="75"/>
      <c r="AE162" s="75"/>
      <c r="AF162" s="75"/>
      <c r="AG162" s="75"/>
      <c r="AH162" s="95" t="s">
        <v>248</v>
      </c>
      <c r="AI162" s="96"/>
      <c r="AJ162" s="96"/>
      <c r="AK162" s="96"/>
      <c r="AL162" s="76" t="s">
        <v>248</v>
      </c>
      <c r="AM162" s="77"/>
      <c r="AN162" s="77"/>
      <c r="AO162" s="78"/>
      <c r="AP162" s="79" t="s">
        <v>248</v>
      </c>
      <c r="AQ162" s="79"/>
      <c r="AR162" s="79"/>
      <c r="AS162" s="79"/>
      <c r="AT162" s="79"/>
      <c r="AU162" s="79"/>
      <c r="AV162" s="79"/>
      <c r="AW162" s="79"/>
      <c r="AX162" s="79"/>
    </row>
    <row r="163" spans="1:51" ht="24.75" customHeight="1" x14ac:dyDescent="0.2">
      <c r="A163" s="44"/>
      <c r="B163" s="44"/>
      <c r="C163" s="44"/>
      <c r="D163" s="44"/>
      <c r="E163" s="44"/>
      <c r="F163" s="44"/>
      <c r="G163" s="44"/>
      <c r="H163" s="44"/>
      <c r="I163" s="44"/>
      <c r="J163" s="45"/>
      <c r="K163" s="45"/>
      <c r="L163" s="45"/>
      <c r="M163" s="45"/>
      <c r="N163" s="45"/>
      <c r="O163" s="45"/>
      <c r="P163" s="46"/>
      <c r="Q163" s="46"/>
      <c r="R163" s="46"/>
      <c r="S163" s="46"/>
      <c r="T163" s="46"/>
      <c r="U163" s="46"/>
      <c r="V163" s="46"/>
      <c r="W163" s="46"/>
      <c r="X163" s="46"/>
      <c r="Y163" s="47"/>
      <c r="Z163" s="47"/>
      <c r="AA163" s="47"/>
      <c r="AB163" s="47"/>
      <c r="AC163" s="47"/>
      <c r="AD163" s="47"/>
      <c r="AE163" s="47"/>
      <c r="AF163" s="47"/>
      <c r="AG163" s="47"/>
      <c r="AH163" s="47"/>
      <c r="AI163" s="47"/>
      <c r="AJ163" s="47"/>
      <c r="AK163" s="47"/>
      <c r="AL163" s="47"/>
      <c r="AM163" s="47"/>
      <c r="AN163" s="47"/>
      <c r="AO163" s="47"/>
      <c r="AP163" s="46"/>
      <c r="AQ163" s="46"/>
      <c r="AR163" s="46"/>
      <c r="AS163" s="46"/>
      <c r="AT163" s="46"/>
      <c r="AU163" s="46"/>
      <c r="AV163" s="46"/>
      <c r="AW163" s="46"/>
      <c r="AX163" s="46"/>
      <c r="AY163">
        <f>COUNTA($C$166)</f>
        <v>1</v>
      </c>
    </row>
    <row r="164" spans="1:51" ht="24.75" customHeight="1" x14ac:dyDescent="0.2">
      <c r="A164" s="44"/>
      <c r="B164" s="48" t="s">
        <v>159</v>
      </c>
      <c r="C164" s="44"/>
      <c r="D164" s="44"/>
      <c r="E164" s="44"/>
      <c r="F164" s="44"/>
      <c r="G164" s="44"/>
      <c r="H164" s="44"/>
      <c r="I164" s="44"/>
      <c r="J164" s="44"/>
      <c r="K164" s="44"/>
      <c r="L164" s="44"/>
      <c r="M164" s="44"/>
      <c r="N164" s="44"/>
      <c r="O164" s="44"/>
      <c r="P164" s="49"/>
      <c r="Q164" s="49"/>
      <c r="R164" s="49"/>
      <c r="S164" s="49"/>
      <c r="T164" s="49"/>
      <c r="U164" s="49"/>
      <c r="V164" s="49"/>
      <c r="W164" s="49"/>
      <c r="X164" s="49"/>
      <c r="Y164" s="50"/>
      <c r="Z164" s="50"/>
      <c r="AA164" s="50"/>
      <c r="AB164" s="50"/>
      <c r="AC164" s="50"/>
      <c r="AD164" s="50"/>
      <c r="AE164" s="50"/>
      <c r="AF164" s="50"/>
      <c r="AG164" s="50"/>
      <c r="AH164" s="50"/>
      <c r="AI164" s="50"/>
      <c r="AJ164" s="50"/>
      <c r="AK164" s="50"/>
      <c r="AL164" s="50"/>
      <c r="AM164" s="50"/>
      <c r="AN164" s="50"/>
      <c r="AO164" s="50"/>
      <c r="AP164" s="49"/>
      <c r="AQ164" s="49"/>
      <c r="AR164" s="49"/>
      <c r="AS164" s="49"/>
      <c r="AT164" s="49"/>
      <c r="AU164" s="49"/>
      <c r="AV164" s="49"/>
      <c r="AW164" s="49"/>
      <c r="AX164" s="49"/>
      <c r="AY164">
        <f>$AY$163</f>
        <v>1</v>
      </c>
    </row>
    <row r="165" spans="1:51" ht="59.25" customHeight="1" x14ac:dyDescent="0.2">
      <c r="A165" s="97"/>
      <c r="B165" s="97"/>
      <c r="C165" s="97" t="s">
        <v>24</v>
      </c>
      <c r="D165" s="97"/>
      <c r="E165" s="97"/>
      <c r="F165" s="97"/>
      <c r="G165" s="97"/>
      <c r="H165" s="97"/>
      <c r="I165" s="97"/>
      <c r="J165" s="90" t="s">
        <v>176</v>
      </c>
      <c r="K165" s="98"/>
      <c r="L165" s="98"/>
      <c r="M165" s="98"/>
      <c r="N165" s="98"/>
      <c r="O165" s="98"/>
      <c r="P165" s="99" t="s">
        <v>25</v>
      </c>
      <c r="Q165" s="99"/>
      <c r="R165" s="99"/>
      <c r="S165" s="99"/>
      <c r="T165" s="99"/>
      <c r="U165" s="99"/>
      <c r="V165" s="99"/>
      <c r="W165" s="99"/>
      <c r="X165" s="99"/>
      <c r="Y165" s="100" t="s">
        <v>175</v>
      </c>
      <c r="Z165" s="101"/>
      <c r="AA165" s="101"/>
      <c r="AB165" s="101"/>
      <c r="AC165" s="90" t="s">
        <v>202</v>
      </c>
      <c r="AD165" s="90"/>
      <c r="AE165" s="90"/>
      <c r="AF165" s="90"/>
      <c r="AG165" s="90"/>
      <c r="AH165" s="100" t="s">
        <v>217</v>
      </c>
      <c r="AI165" s="97"/>
      <c r="AJ165" s="97"/>
      <c r="AK165" s="97"/>
      <c r="AL165" s="97" t="s">
        <v>19</v>
      </c>
      <c r="AM165" s="97"/>
      <c r="AN165" s="97"/>
      <c r="AO165" s="102"/>
      <c r="AP165" s="91" t="s">
        <v>177</v>
      </c>
      <c r="AQ165" s="91"/>
      <c r="AR165" s="91"/>
      <c r="AS165" s="91"/>
      <c r="AT165" s="91"/>
      <c r="AU165" s="91"/>
      <c r="AV165" s="91"/>
      <c r="AW165" s="91"/>
      <c r="AX165" s="91"/>
      <c r="AY165">
        <f>$AY$163</f>
        <v>1</v>
      </c>
    </row>
    <row r="166" spans="1:51" ht="44.4" customHeight="1" x14ac:dyDescent="0.2">
      <c r="A166" s="83">
        <v>1</v>
      </c>
      <c r="B166" s="83">
        <v>1</v>
      </c>
      <c r="C166" s="93" t="s">
        <v>638</v>
      </c>
      <c r="D166" s="92"/>
      <c r="E166" s="92"/>
      <c r="F166" s="92"/>
      <c r="G166" s="92"/>
      <c r="H166" s="92"/>
      <c r="I166" s="92"/>
      <c r="J166" s="84">
        <v>7011105005331</v>
      </c>
      <c r="K166" s="85"/>
      <c r="L166" s="85"/>
      <c r="M166" s="85"/>
      <c r="N166" s="85"/>
      <c r="O166" s="85"/>
      <c r="P166" s="94" t="s">
        <v>633</v>
      </c>
      <c r="Q166" s="86"/>
      <c r="R166" s="86"/>
      <c r="S166" s="86"/>
      <c r="T166" s="86"/>
      <c r="U166" s="86"/>
      <c r="V166" s="86"/>
      <c r="W166" s="86"/>
      <c r="X166" s="86"/>
      <c r="Y166" s="87">
        <v>795</v>
      </c>
      <c r="Z166" s="88"/>
      <c r="AA166" s="88"/>
      <c r="AB166" s="89"/>
      <c r="AC166" s="74" t="s">
        <v>637</v>
      </c>
      <c r="AD166" s="75"/>
      <c r="AE166" s="75"/>
      <c r="AF166" s="75"/>
      <c r="AG166" s="75"/>
      <c r="AH166" s="95" t="s">
        <v>248</v>
      </c>
      <c r="AI166" s="96"/>
      <c r="AJ166" s="96"/>
      <c r="AK166" s="96"/>
      <c r="AL166" s="76" t="s">
        <v>248</v>
      </c>
      <c r="AM166" s="77"/>
      <c r="AN166" s="77"/>
      <c r="AO166" s="78"/>
      <c r="AP166" s="79" t="s">
        <v>248</v>
      </c>
      <c r="AQ166" s="79"/>
      <c r="AR166" s="79"/>
      <c r="AS166" s="79"/>
      <c r="AT166" s="79"/>
      <c r="AU166" s="79"/>
      <c r="AV166" s="79"/>
      <c r="AW166" s="79"/>
      <c r="AX166" s="79"/>
      <c r="AY166">
        <f>$AY$163</f>
        <v>1</v>
      </c>
    </row>
    <row r="167" spans="1:51" ht="24.75" customHeight="1" x14ac:dyDescent="0.2">
      <c r="A167" s="51"/>
      <c r="B167" s="51"/>
      <c r="C167" s="51"/>
      <c r="D167" s="51"/>
      <c r="E167" s="51"/>
      <c r="F167" s="51"/>
      <c r="G167" s="51"/>
      <c r="H167" s="51"/>
      <c r="I167" s="51"/>
      <c r="J167" s="51"/>
      <c r="K167" s="51"/>
      <c r="L167" s="51"/>
      <c r="M167" s="51"/>
      <c r="N167" s="51"/>
      <c r="O167" s="51"/>
      <c r="P167" s="52"/>
      <c r="Q167" s="52"/>
      <c r="R167" s="52"/>
      <c r="S167" s="52"/>
      <c r="T167" s="52"/>
      <c r="U167" s="52"/>
      <c r="V167" s="52"/>
      <c r="W167" s="52"/>
      <c r="X167" s="52"/>
      <c r="Y167" s="53"/>
      <c r="Z167" s="53"/>
      <c r="AA167" s="53"/>
      <c r="AB167" s="53"/>
      <c r="AC167" s="53"/>
      <c r="AD167" s="53"/>
      <c r="AE167" s="53"/>
      <c r="AF167" s="53"/>
      <c r="AG167" s="53"/>
      <c r="AH167" s="53"/>
      <c r="AI167" s="53"/>
      <c r="AJ167" s="53"/>
      <c r="AK167" s="53"/>
      <c r="AL167" s="53"/>
      <c r="AM167" s="53"/>
      <c r="AN167" s="53"/>
      <c r="AO167" s="53"/>
      <c r="AP167" s="52"/>
      <c r="AQ167" s="52"/>
      <c r="AR167" s="52"/>
      <c r="AS167" s="52"/>
      <c r="AT167" s="52"/>
      <c r="AU167" s="52"/>
      <c r="AV167" s="52"/>
      <c r="AW167" s="52"/>
      <c r="AX167" s="52"/>
      <c r="AY167">
        <f>COUNTA($C$170)</f>
        <v>1</v>
      </c>
    </row>
    <row r="168" spans="1:51" ht="24.75" customHeight="1" x14ac:dyDescent="0.2">
      <c r="A168" s="44"/>
      <c r="B168" s="48" t="s">
        <v>195</v>
      </c>
      <c r="C168" s="44"/>
      <c r="D168" s="44"/>
      <c r="E168" s="44"/>
      <c r="F168" s="44"/>
      <c r="G168" s="44"/>
      <c r="H168" s="44"/>
      <c r="I168" s="44"/>
      <c r="J168" s="44"/>
      <c r="K168" s="44"/>
      <c r="L168" s="44"/>
      <c r="M168" s="44"/>
      <c r="N168" s="44"/>
      <c r="O168" s="44"/>
      <c r="P168" s="49"/>
      <c r="Q168" s="49"/>
      <c r="R168" s="49"/>
      <c r="S168" s="49"/>
      <c r="T168" s="49"/>
      <c r="U168" s="49"/>
      <c r="V168" s="49"/>
      <c r="W168" s="49"/>
      <c r="X168" s="49"/>
      <c r="Y168" s="50"/>
      <c r="Z168" s="50"/>
      <c r="AA168" s="50"/>
      <c r="AB168" s="50"/>
      <c r="AC168" s="50"/>
      <c r="AD168" s="50"/>
      <c r="AE168" s="50"/>
      <c r="AF168" s="50"/>
      <c r="AG168" s="50"/>
      <c r="AH168" s="50"/>
      <c r="AI168" s="50"/>
      <c r="AJ168" s="50"/>
      <c r="AK168" s="50"/>
      <c r="AL168" s="50"/>
      <c r="AM168" s="50"/>
      <c r="AN168" s="50"/>
      <c r="AO168" s="50"/>
      <c r="AP168" s="49"/>
      <c r="AQ168" s="49"/>
      <c r="AR168" s="49"/>
      <c r="AS168" s="49"/>
      <c r="AT168" s="49"/>
      <c r="AU168" s="49"/>
      <c r="AV168" s="49"/>
      <c r="AW168" s="49"/>
      <c r="AX168" s="49"/>
      <c r="AY168">
        <f>$AY$167</f>
        <v>1</v>
      </c>
    </row>
    <row r="169" spans="1:51" ht="59.25" customHeight="1" x14ac:dyDescent="0.2">
      <c r="A169" s="97"/>
      <c r="B169" s="97"/>
      <c r="C169" s="97" t="s">
        <v>24</v>
      </c>
      <c r="D169" s="97"/>
      <c r="E169" s="97"/>
      <c r="F169" s="97"/>
      <c r="G169" s="97"/>
      <c r="H169" s="97"/>
      <c r="I169" s="97"/>
      <c r="J169" s="90" t="s">
        <v>176</v>
      </c>
      <c r="K169" s="98"/>
      <c r="L169" s="98"/>
      <c r="M169" s="98"/>
      <c r="N169" s="98"/>
      <c r="O169" s="98"/>
      <c r="P169" s="99" t="s">
        <v>25</v>
      </c>
      <c r="Q169" s="99"/>
      <c r="R169" s="99"/>
      <c r="S169" s="99"/>
      <c r="T169" s="99"/>
      <c r="U169" s="99"/>
      <c r="V169" s="99"/>
      <c r="W169" s="99"/>
      <c r="X169" s="99"/>
      <c r="Y169" s="100" t="s">
        <v>175</v>
      </c>
      <c r="Z169" s="101"/>
      <c r="AA169" s="101"/>
      <c r="AB169" s="101"/>
      <c r="AC169" s="90" t="s">
        <v>202</v>
      </c>
      <c r="AD169" s="90"/>
      <c r="AE169" s="90"/>
      <c r="AF169" s="90"/>
      <c r="AG169" s="90"/>
      <c r="AH169" s="100" t="s">
        <v>217</v>
      </c>
      <c r="AI169" s="97"/>
      <c r="AJ169" s="97"/>
      <c r="AK169" s="97"/>
      <c r="AL169" s="97" t="s">
        <v>19</v>
      </c>
      <c r="AM169" s="97"/>
      <c r="AN169" s="97"/>
      <c r="AO169" s="102"/>
      <c r="AP169" s="91" t="s">
        <v>177</v>
      </c>
      <c r="AQ169" s="91"/>
      <c r="AR169" s="91"/>
      <c r="AS169" s="91"/>
      <c r="AT169" s="91"/>
      <c r="AU169" s="91"/>
      <c r="AV169" s="91"/>
      <c r="AW169" s="91"/>
      <c r="AX169" s="91"/>
      <c r="AY169">
        <f>$AY$167</f>
        <v>1</v>
      </c>
    </row>
    <row r="170" spans="1:51" ht="30" customHeight="1" x14ac:dyDescent="0.2">
      <c r="A170" s="83">
        <v>1</v>
      </c>
      <c r="B170" s="83">
        <v>1</v>
      </c>
      <c r="C170" s="93" t="s">
        <v>639</v>
      </c>
      <c r="D170" s="92"/>
      <c r="E170" s="92"/>
      <c r="F170" s="92"/>
      <c r="G170" s="92"/>
      <c r="H170" s="92"/>
      <c r="I170" s="92"/>
      <c r="J170" s="84">
        <v>7010405010586</v>
      </c>
      <c r="K170" s="85"/>
      <c r="L170" s="85"/>
      <c r="M170" s="85"/>
      <c r="N170" s="85"/>
      <c r="O170" s="85"/>
      <c r="P170" s="94" t="s">
        <v>635</v>
      </c>
      <c r="Q170" s="86"/>
      <c r="R170" s="86"/>
      <c r="S170" s="86"/>
      <c r="T170" s="86"/>
      <c r="U170" s="86"/>
      <c r="V170" s="86"/>
      <c r="W170" s="86"/>
      <c r="X170" s="86"/>
      <c r="Y170" s="87">
        <v>179</v>
      </c>
      <c r="Z170" s="88"/>
      <c r="AA170" s="88"/>
      <c r="AB170" s="89"/>
      <c r="AC170" s="74" t="s">
        <v>637</v>
      </c>
      <c r="AD170" s="75"/>
      <c r="AE170" s="75"/>
      <c r="AF170" s="75"/>
      <c r="AG170" s="75"/>
      <c r="AH170" s="95" t="s">
        <v>248</v>
      </c>
      <c r="AI170" s="96"/>
      <c r="AJ170" s="96"/>
      <c r="AK170" s="96"/>
      <c r="AL170" s="76" t="s">
        <v>248</v>
      </c>
      <c r="AM170" s="77"/>
      <c r="AN170" s="77"/>
      <c r="AO170" s="78"/>
      <c r="AP170" s="79" t="s">
        <v>248</v>
      </c>
      <c r="AQ170" s="79"/>
      <c r="AR170" s="79"/>
      <c r="AS170" s="79"/>
      <c r="AT170" s="79"/>
      <c r="AU170" s="79"/>
      <c r="AV170" s="79"/>
      <c r="AW170" s="79"/>
      <c r="AX170" s="79"/>
      <c r="AY170">
        <f>$AY$167</f>
        <v>1</v>
      </c>
    </row>
  </sheetData>
  <sheetProtection formatRows="0"/>
  <dataConsolidate link="1"/>
  <mergeCells count="64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A45:F45"/>
    <mergeCell ref="G45:AX45"/>
    <mergeCell ref="A46:F48"/>
    <mergeCell ref="G46:O46"/>
    <mergeCell ref="P46:X46"/>
    <mergeCell ref="Y46:AA46"/>
    <mergeCell ref="AB46:AD46"/>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G47:O48"/>
    <mergeCell ref="P47:X48"/>
    <mergeCell ref="Y47:AA47"/>
    <mergeCell ref="AB47:AD47"/>
    <mergeCell ref="AE47:AH47"/>
    <mergeCell ref="Y51:AA51"/>
    <mergeCell ref="AB51:AD51"/>
    <mergeCell ref="AE51:AH51"/>
    <mergeCell ref="AI51:AL51"/>
    <mergeCell ref="AM51:AP51"/>
    <mergeCell ref="AQ51:AX51"/>
    <mergeCell ref="Y50:AA50"/>
    <mergeCell ref="AB50:AD50"/>
    <mergeCell ref="AE50:AH50"/>
    <mergeCell ref="AI50:AL50"/>
    <mergeCell ref="AM50:AP50"/>
    <mergeCell ref="AQ50:AX50"/>
    <mergeCell ref="AU48:AX48"/>
    <mergeCell ref="A49:F51"/>
    <mergeCell ref="G49:X49"/>
    <mergeCell ref="Y49:AA49"/>
    <mergeCell ref="AB49:AD49"/>
    <mergeCell ref="AE49:AH49"/>
    <mergeCell ref="AI49:AL49"/>
    <mergeCell ref="AM49:AP49"/>
    <mergeCell ref="AQ49:AX49"/>
    <mergeCell ref="G50:X51"/>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AI56:AL56"/>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57:F58"/>
    <mergeCell ref="G57:AX58"/>
    <mergeCell ref="A59:F59"/>
    <mergeCell ref="G59:AX59"/>
    <mergeCell ref="A60:F62"/>
    <mergeCell ref="G60:O60"/>
    <mergeCell ref="P60:X60"/>
    <mergeCell ref="Y60:AA60"/>
    <mergeCell ref="AB60:AD60"/>
    <mergeCell ref="AI61:AL61"/>
    <mergeCell ref="AM61:AP61"/>
    <mergeCell ref="AQ61:AT61"/>
    <mergeCell ref="AU61:AX61"/>
    <mergeCell ref="Y62:AA62"/>
    <mergeCell ref="AB62:AD62"/>
    <mergeCell ref="AE62:AH62"/>
    <mergeCell ref="AI62:AL62"/>
    <mergeCell ref="AM62:AP62"/>
    <mergeCell ref="AQ62:AT62"/>
    <mergeCell ref="AE60:AH60"/>
    <mergeCell ref="AI60:AL60"/>
    <mergeCell ref="AM60:AP60"/>
    <mergeCell ref="AQ60:AT60"/>
    <mergeCell ref="AU60:AX60"/>
    <mergeCell ref="G61:O62"/>
    <mergeCell ref="P61:X62"/>
    <mergeCell ref="Y61:AA61"/>
    <mergeCell ref="AB61:AD61"/>
    <mergeCell ref="AE61:AH61"/>
    <mergeCell ref="Y65:AA65"/>
    <mergeCell ref="AB65:AD65"/>
    <mergeCell ref="AE65:AH65"/>
    <mergeCell ref="AI65:AL65"/>
    <mergeCell ref="AM65:AP65"/>
    <mergeCell ref="AQ65:AX65"/>
    <mergeCell ref="Y64:AA64"/>
    <mergeCell ref="AB64:AD64"/>
    <mergeCell ref="AE64:AH64"/>
    <mergeCell ref="AI64:AL64"/>
    <mergeCell ref="AM64:AP64"/>
    <mergeCell ref="AQ64:AX64"/>
    <mergeCell ref="AU62:AX62"/>
    <mergeCell ref="A63:F65"/>
    <mergeCell ref="G63:X63"/>
    <mergeCell ref="Y63:AA63"/>
    <mergeCell ref="AB63:AD63"/>
    <mergeCell ref="AE63:AH63"/>
    <mergeCell ref="AI63:AL63"/>
    <mergeCell ref="AM63:AP63"/>
    <mergeCell ref="AQ63:AX63"/>
    <mergeCell ref="G64:X65"/>
    <mergeCell ref="AI66:AL67"/>
    <mergeCell ref="AM66:AP67"/>
    <mergeCell ref="AQ66:AT66"/>
    <mergeCell ref="AU66:AX66"/>
    <mergeCell ref="AQ67:AR67"/>
    <mergeCell ref="AS67:AT67"/>
    <mergeCell ref="AU67:AV67"/>
    <mergeCell ref="AW67:AX67"/>
    <mergeCell ref="A66:F70"/>
    <mergeCell ref="G66:O67"/>
    <mergeCell ref="P66:X67"/>
    <mergeCell ref="Y66:AA67"/>
    <mergeCell ref="AB66:AD67"/>
    <mergeCell ref="AE66:AH67"/>
    <mergeCell ref="G68:O70"/>
    <mergeCell ref="P68:X70"/>
    <mergeCell ref="Y68:AA68"/>
    <mergeCell ref="AB68:AD68"/>
    <mergeCell ref="AQ69:AT69"/>
    <mergeCell ref="AU69:AX69"/>
    <mergeCell ref="Y70:AA70"/>
    <mergeCell ref="AB70:AD70"/>
    <mergeCell ref="AE70:AH70"/>
    <mergeCell ref="AI70:AL70"/>
    <mergeCell ref="AM70:AP70"/>
    <mergeCell ref="AQ70:AT70"/>
    <mergeCell ref="AU70:AX70"/>
    <mergeCell ref="AE68:AH68"/>
    <mergeCell ref="AI68:AL68"/>
    <mergeCell ref="AM68:AP68"/>
    <mergeCell ref="AQ68:AT68"/>
    <mergeCell ref="AU68:AX68"/>
    <mergeCell ref="Y69:AA69"/>
    <mergeCell ref="AB69:AD69"/>
    <mergeCell ref="AE69:AH69"/>
    <mergeCell ref="AI69:AL69"/>
    <mergeCell ref="AM69:AP69"/>
    <mergeCell ref="A71:F72"/>
    <mergeCell ref="G71:AX72"/>
    <mergeCell ref="A73:B75"/>
    <mergeCell ref="C73:D75"/>
    <mergeCell ref="E73:F73"/>
    <mergeCell ref="G73:AX73"/>
    <mergeCell ref="E74:F75"/>
    <mergeCell ref="G74:V75"/>
    <mergeCell ref="W74:AA74"/>
    <mergeCell ref="AB74:AX74"/>
    <mergeCell ref="W75:AA75"/>
    <mergeCell ref="AB75:AX75"/>
    <mergeCell ref="AD82:AF82"/>
    <mergeCell ref="E83:AC83"/>
    <mergeCell ref="AD83:AF83"/>
    <mergeCell ref="C84:AC84"/>
    <mergeCell ref="AD84:AF84"/>
    <mergeCell ref="AG84:AX84"/>
    <mergeCell ref="AG79:AX79"/>
    <mergeCell ref="C80:AC80"/>
    <mergeCell ref="AD80:AF80"/>
    <mergeCell ref="AG80:AX80"/>
    <mergeCell ref="A81:B90"/>
    <mergeCell ref="C81:AC81"/>
    <mergeCell ref="AD81:AF81"/>
    <mergeCell ref="AG81:AX83"/>
    <mergeCell ref="C82:D83"/>
    <mergeCell ref="E82:AC82"/>
    <mergeCell ref="A76:AX76"/>
    <mergeCell ref="C77:AC77"/>
    <mergeCell ref="AD77:AF77"/>
    <mergeCell ref="AG77:AX77"/>
    <mergeCell ref="A78:B80"/>
    <mergeCell ref="C78:AC78"/>
    <mergeCell ref="AD78:AF78"/>
    <mergeCell ref="AG78:AX78"/>
    <mergeCell ref="C79:AC79"/>
    <mergeCell ref="AD79:AF79"/>
    <mergeCell ref="C89:AC89"/>
    <mergeCell ref="AD89:AF89"/>
    <mergeCell ref="AG89:AX89"/>
    <mergeCell ref="C90:AC90"/>
    <mergeCell ref="AD90:AF90"/>
    <mergeCell ref="AG90:AX90"/>
    <mergeCell ref="C87:AC87"/>
    <mergeCell ref="AD87:AF87"/>
    <mergeCell ref="AG87:AX87"/>
    <mergeCell ref="C88:AC88"/>
    <mergeCell ref="AD88:AF88"/>
    <mergeCell ref="AG88:AX88"/>
    <mergeCell ref="C85:AC85"/>
    <mergeCell ref="AD85:AF85"/>
    <mergeCell ref="AG85:AX85"/>
    <mergeCell ref="C86:AC86"/>
    <mergeCell ref="AD86:AF86"/>
    <mergeCell ref="AG86:AX86"/>
    <mergeCell ref="C94:AC94"/>
    <mergeCell ref="AD94:AF94"/>
    <mergeCell ref="AG94:AX94"/>
    <mergeCell ref="A95:B97"/>
    <mergeCell ref="C95:AC95"/>
    <mergeCell ref="AD95:AF95"/>
    <mergeCell ref="AG95:AX97"/>
    <mergeCell ref="C96:N96"/>
    <mergeCell ref="O96:AF96"/>
    <mergeCell ref="A91:B94"/>
    <mergeCell ref="C91:AC91"/>
    <mergeCell ref="AD91:AF91"/>
    <mergeCell ref="AG91:AX91"/>
    <mergeCell ref="C92:AC92"/>
    <mergeCell ref="AD92:AF92"/>
    <mergeCell ref="AG92:AX92"/>
    <mergeCell ref="C93:AC93"/>
    <mergeCell ref="AD93:AF93"/>
    <mergeCell ref="AG93:AX93"/>
    <mergeCell ref="C97:D97"/>
    <mergeCell ref="E97:G97"/>
    <mergeCell ref="H97:I97"/>
    <mergeCell ref="J97:L97"/>
    <mergeCell ref="M97:N97"/>
    <mergeCell ref="O97:AF97"/>
    <mergeCell ref="A102:D102"/>
    <mergeCell ref="E102:P102"/>
    <mergeCell ref="Q102:AB102"/>
    <mergeCell ref="AC102:AN102"/>
    <mergeCell ref="AO102:AX102"/>
    <mergeCell ref="A103:D103"/>
    <mergeCell ref="E103:P103"/>
    <mergeCell ref="Q103:AB103"/>
    <mergeCell ref="AC103:AN103"/>
    <mergeCell ref="AO103:AX103"/>
    <mergeCell ref="A98:AX98"/>
    <mergeCell ref="A99:AX99"/>
    <mergeCell ref="A100:AX100"/>
    <mergeCell ref="A101:D101"/>
    <mergeCell ref="E101:P101"/>
    <mergeCell ref="Q101:AB101"/>
    <mergeCell ref="AC101:AN101"/>
    <mergeCell ref="AO101:AX101"/>
    <mergeCell ref="A106:D106"/>
    <mergeCell ref="E106:P106"/>
    <mergeCell ref="Q106:AB106"/>
    <mergeCell ref="AC106:AN106"/>
    <mergeCell ref="AO106:AX106"/>
    <mergeCell ref="A107:D107"/>
    <mergeCell ref="E107:P107"/>
    <mergeCell ref="Q107:AB107"/>
    <mergeCell ref="AC107:AN107"/>
    <mergeCell ref="AO107:AX107"/>
    <mergeCell ref="A104:D104"/>
    <mergeCell ref="E104:P104"/>
    <mergeCell ref="Q104:AB104"/>
    <mergeCell ref="AC104:AN104"/>
    <mergeCell ref="AO104:AX104"/>
    <mergeCell ref="A105:D105"/>
    <mergeCell ref="E105:P105"/>
    <mergeCell ref="Q105:AB105"/>
    <mergeCell ref="AC105:AN105"/>
    <mergeCell ref="AO105:AX105"/>
    <mergeCell ref="AJ109:AK109"/>
    <mergeCell ref="AM109:AN109"/>
    <mergeCell ref="AO109:AP109"/>
    <mergeCell ref="AR109:AS109"/>
    <mergeCell ref="AU109:AV109"/>
    <mergeCell ref="A110:D110"/>
    <mergeCell ref="E110:G110"/>
    <mergeCell ref="I110:J110"/>
    <mergeCell ref="L110:M110"/>
    <mergeCell ref="O110:P110"/>
    <mergeCell ref="Q109:S109"/>
    <mergeCell ref="U109:V109"/>
    <mergeCell ref="X109:Y109"/>
    <mergeCell ref="AA109:AB109"/>
    <mergeCell ref="AC109:AE109"/>
    <mergeCell ref="AG109:AH109"/>
    <mergeCell ref="A108:D108"/>
    <mergeCell ref="E108:P108"/>
    <mergeCell ref="Q108:AB108"/>
    <mergeCell ref="AC108:AN108"/>
    <mergeCell ref="AO108:AX108"/>
    <mergeCell ref="A109:D109"/>
    <mergeCell ref="E109:G109"/>
    <mergeCell ref="I109:J109"/>
    <mergeCell ref="L109:M109"/>
    <mergeCell ref="O109:P109"/>
    <mergeCell ref="AJ110:AK110"/>
    <mergeCell ref="AM110:AN110"/>
    <mergeCell ref="AO110:AP110"/>
    <mergeCell ref="AR110:AS110"/>
    <mergeCell ref="AU110:AV110"/>
    <mergeCell ref="A111:D111"/>
    <mergeCell ref="E111:F111"/>
    <mergeCell ref="G111:I111"/>
    <mergeCell ref="J111:K111"/>
    <mergeCell ref="L111:N111"/>
    <mergeCell ref="Q110:S110"/>
    <mergeCell ref="U110:V110"/>
    <mergeCell ref="X110:Y110"/>
    <mergeCell ref="AA110:AB110"/>
    <mergeCell ref="AC110:AE110"/>
    <mergeCell ref="AG110:AH110"/>
    <mergeCell ref="AQ111:AS111"/>
    <mergeCell ref="AT111:AU111"/>
    <mergeCell ref="AV111:AW111"/>
    <mergeCell ref="A112:F147"/>
    <mergeCell ref="A148:F155"/>
    <mergeCell ref="G148:AB148"/>
    <mergeCell ref="AC148:AX148"/>
    <mergeCell ref="G149:K149"/>
    <mergeCell ref="L149:X149"/>
    <mergeCell ref="Y149:AB149"/>
    <mergeCell ref="AC111:AD111"/>
    <mergeCell ref="AE111:AG111"/>
    <mergeCell ref="AH111:AI111"/>
    <mergeCell ref="AJ111:AL111"/>
    <mergeCell ref="AM111:AN111"/>
    <mergeCell ref="AO111:AP111"/>
    <mergeCell ref="O111:P111"/>
    <mergeCell ref="Q111:R111"/>
    <mergeCell ref="S111:U111"/>
    <mergeCell ref="V111:W111"/>
    <mergeCell ref="X111:Z111"/>
    <mergeCell ref="AA111:AB111"/>
    <mergeCell ref="AC149:AG149"/>
    <mergeCell ref="AH149:AT149"/>
    <mergeCell ref="AU149:AX149"/>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2:AB152"/>
    <mergeCell ref="AC152:AX152"/>
    <mergeCell ref="G153:K153"/>
    <mergeCell ref="L153:X153"/>
    <mergeCell ref="Y153:AB153"/>
    <mergeCell ref="AC153:AG153"/>
    <mergeCell ref="AH153:AT153"/>
    <mergeCell ref="AU153:AX153"/>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AP161:AX161"/>
    <mergeCell ref="A162:B162"/>
    <mergeCell ref="C162:I162"/>
    <mergeCell ref="J162:O162"/>
    <mergeCell ref="P162:X162"/>
    <mergeCell ref="Y162:AB162"/>
    <mergeCell ref="AC162:AG162"/>
    <mergeCell ref="AH162:AK162"/>
    <mergeCell ref="AL162:AO162"/>
    <mergeCell ref="AP162:AX162"/>
    <mergeCell ref="A156:AK156"/>
    <mergeCell ref="AL156:AN156"/>
    <mergeCell ref="A161:B161"/>
    <mergeCell ref="C161:I161"/>
    <mergeCell ref="J161:O161"/>
    <mergeCell ref="P161:X161"/>
    <mergeCell ref="Y161:AB161"/>
    <mergeCell ref="AC161:AG161"/>
    <mergeCell ref="AH161:AK161"/>
    <mergeCell ref="AL161:AO161"/>
    <mergeCell ref="A165:B165"/>
    <mergeCell ref="C165:I165"/>
    <mergeCell ref="J165:O165"/>
    <mergeCell ref="P165:X165"/>
    <mergeCell ref="Y165:AB165"/>
    <mergeCell ref="AC165:AG165"/>
    <mergeCell ref="AH165:AK165"/>
    <mergeCell ref="AP166:AX166"/>
    <mergeCell ref="AL165:AO165"/>
    <mergeCell ref="AP165:AX165"/>
    <mergeCell ref="A166:B166"/>
    <mergeCell ref="C166:I166"/>
    <mergeCell ref="J166:O166"/>
    <mergeCell ref="P166:X166"/>
    <mergeCell ref="Y166:AB166"/>
    <mergeCell ref="AC166:AG166"/>
    <mergeCell ref="AH166:AK166"/>
    <mergeCell ref="AL166:AO166"/>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70:AO170"/>
    <mergeCell ref="AP170:AX170"/>
    <mergeCell ref="P14:V14"/>
    <mergeCell ref="W14:AC14"/>
    <mergeCell ref="AD14:AJ14"/>
    <mergeCell ref="AK14:AQ14"/>
  </mergeCells>
  <phoneticPr fontId="5"/>
  <conditionalFormatting sqref="P15:AQ15 P30:V30 W24">
    <cfRule type="expression" dxfId="743" priority="831">
      <formula>IF(RIGHT(TEXT(P15,"0.#"),1)=".",FALSE,TRUE)</formula>
    </cfRule>
    <cfRule type="expression" dxfId="742" priority="832">
      <formula>IF(RIGHT(TEXT(P15,"0.#"),1)=".",TRUE,FALSE)</formula>
    </cfRule>
  </conditionalFormatting>
  <conditionalFormatting sqref="P19:AQ19">
    <cfRule type="expression" dxfId="741" priority="829">
      <formula>IF(RIGHT(TEXT(P19,"0.#"),1)=".",FALSE,TRUE)</formula>
    </cfRule>
    <cfRule type="expression" dxfId="740" priority="830">
      <formula>IF(RIGHT(TEXT(P19,"0.#"),1)=".",TRUE,FALSE)</formula>
    </cfRule>
  </conditionalFormatting>
  <conditionalFormatting sqref="Y151">
    <cfRule type="expression" dxfId="737" priority="825">
      <formula>IF(RIGHT(TEXT(Y151,"0.#"),1)=".",FALSE,TRUE)</formula>
    </cfRule>
    <cfRule type="expression" dxfId="736" priority="826">
      <formula>IF(RIGHT(TEXT(Y151,"0.#"),1)=".",TRUE,FALSE)</formula>
    </cfRule>
  </conditionalFormatting>
  <conditionalFormatting sqref="P16:AQ18 P13:AQ14">
    <cfRule type="expression" dxfId="733" priority="823">
      <formula>IF(RIGHT(TEXT(P13,"0.#"),1)=".",FALSE,TRUE)</formula>
    </cfRule>
    <cfRule type="expression" dxfId="732" priority="824">
      <formula>IF(RIGHT(TEXT(P13,"0.#"),1)=".",TRUE,FALSE)</formula>
    </cfRule>
  </conditionalFormatting>
  <conditionalFormatting sqref="P20:AJ20">
    <cfRule type="expression" dxfId="731" priority="821">
      <formula>IF(RIGHT(TEXT(P20,"0.#"),1)=".",FALSE,TRUE)</formula>
    </cfRule>
    <cfRule type="expression" dxfId="730" priority="822">
      <formula>IF(RIGHT(TEXT(P20,"0.#"),1)=".",TRUE,FALSE)</formula>
    </cfRule>
  </conditionalFormatting>
  <conditionalFormatting sqref="AE33 AQ33">
    <cfRule type="expression" dxfId="729" priority="819">
      <formula>IF(RIGHT(TEXT(AE33,"0.#"),1)=".",FALSE,TRUE)</formula>
    </cfRule>
    <cfRule type="expression" dxfId="728" priority="820">
      <formula>IF(RIGHT(TEXT(AE33,"0.#"),1)=".",TRUE,FALSE)</formula>
    </cfRule>
  </conditionalFormatting>
  <conditionalFormatting sqref="AU151">
    <cfRule type="expression" dxfId="723" priority="813">
      <formula>IF(RIGHT(TEXT(AU151,"0.#"),1)=".",FALSE,TRUE)</formula>
    </cfRule>
    <cfRule type="expression" dxfId="722" priority="814">
      <formula>IF(RIGHT(TEXT(AU151,"0.#"),1)=".",TRUE,FALSE)</formula>
    </cfRule>
  </conditionalFormatting>
  <conditionalFormatting sqref="Y155">
    <cfRule type="expression" dxfId="717" priority="807">
      <formula>IF(RIGHT(TEXT(Y155,"0.#"),1)=".",FALSE,TRUE)</formula>
    </cfRule>
    <cfRule type="expression" dxfId="716" priority="808">
      <formula>IF(RIGHT(TEXT(Y155,"0.#"),1)=".",TRUE,FALSE)</formula>
    </cfRule>
  </conditionalFormatting>
  <conditionalFormatting sqref="AU155">
    <cfRule type="expression" dxfId="713" priority="801">
      <formula>IF(RIGHT(TEXT(AU155,"0.#"),1)=".",FALSE,TRUE)</formula>
    </cfRule>
    <cfRule type="expression" dxfId="712" priority="802">
      <formula>IF(RIGHT(TEXT(AU155,"0.#"),1)=".",TRUE,FALSE)</formula>
    </cfRule>
  </conditionalFormatting>
  <conditionalFormatting sqref="AI33">
    <cfRule type="expression" dxfId="709" priority="797">
      <formula>IF(RIGHT(TEXT(AI33,"0.#"),1)=".",FALSE,TRUE)</formula>
    </cfRule>
    <cfRule type="expression" dxfId="708" priority="798">
      <formula>IF(RIGHT(TEXT(AI33,"0.#"),1)=".",TRUE,FALSE)</formula>
    </cfRule>
  </conditionalFormatting>
  <conditionalFormatting sqref="AM33">
    <cfRule type="expression" dxfId="707" priority="795">
      <formula>IF(RIGHT(TEXT(AM33,"0.#"),1)=".",FALSE,TRUE)</formula>
    </cfRule>
    <cfRule type="expression" dxfId="706" priority="796">
      <formula>IF(RIGHT(TEXT(AM33,"0.#"),1)=".",TRUE,FALSE)</formula>
    </cfRule>
  </conditionalFormatting>
  <conditionalFormatting sqref="AE34">
    <cfRule type="expression" dxfId="705" priority="793">
      <formula>IF(RIGHT(TEXT(AE34,"0.#"),1)=".",FALSE,TRUE)</formula>
    </cfRule>
    <cfRule type="expression" dxfId="704" priority="794">
      <formula>IF(RIGHT(TEXT(AE34,"0.#"),1)=".",TRUE,FALSE)</formula>
    </cfRule>
  </conditionalFormatting>
  <conditionalFormatting sqref="AI34">
    <cfRule type="expression" dxfId="703" priority="791">
      <formula>IF(RIGHT(TEXT(AI34,"0.#"),1)=".",FALSE,TRUE)</formula>
    </cfRule>
    <cfRule type="expression" dxfId="702" priority="792">
      <formula>IF(RIGHT(TEXT(AI34,"0.#"),1)=".",TRUE,FALSE)</formula>
    </cfRule>
  </conditionalFormatting>
  <conditionalFormatting sqref="AM34">
    <cfRule type="expression" dxfId="701" priority="789">
      <formula>IF(RIGHT(TEXT(AM34,"0.#"),1)=".",FALSE,TRUE)</formula>
    </cfRule>
    <cfRule type="expression" dxfId="700" priority="790">
      <formula>IF(RIGHT(TEXT(AM34,"0.#"),1)=".",TRUE,FALSE)</formula>
    </cfRule>
  </conditionalFormatting>
  <conditionalFormatting sqref="AQ34">
    <cfRule type="expression" dxfId="699" priority="787">
      <formula>IF(RIGHT(TEXT(AQ34,"0.#"),1)=".",FALSE,TRUE)</formula>
    </cfRule>
    <cfRule type="expression" dxfId="698" priority="788">
      <formula>IF(RIGHT(TEXT(AQ34,"0.#"),1)=".",TRUE,FALSE)</formula>
    </cfRule>
  </conditionalFormatting>
  <conditionalFormatting sqref="P24">
    <cfRule type="expression" dxfId="659" priority="739">
      <formula>IF(RIGHT(TEXT(P24,"0.#"),1)=".",FALSE,TRUE)</formula>
    </cfRule>
    <cfRule type="expression" dxfId="658" priority="740">
      <formula>IF(RIGHT(TEXT(P24,"0.#"),1)=".",TRUE,FALSE)</formula>
    </cfRule>
  </conditionalFormatting>
  <conditionalFormatting sqref="P25:P28">
    <cfRule type="expression" dxfId="657" priority="737">
      <formula>IF(RIGHT(TEXT(P25,"0.#"),1)=".",FALSE,TRUE)</formula>
    </cfRule>
    <cfRule type="expression" dxfId="656" priority="738">
      <formula>IF(RIGHT(TEXT(P25,"0.#"),1)=".",TRUE,FALSE)</formula>
    </cfRule>
  </conditionalFormatting>
  <conditionalFormatting sqref="P29">
    <cfRule type="expression" dxfId="655" priority="735">
      <formula>IF(RIGHT(TEXT(P29,"0.#"),1)=".",FALSE,TRUE)</formula>
    </cfRule>
    <cfRule type="expression" dxfId="654" priority="736">
      <formula>IF(RIGHT(TEXT(P29,"0.#"),1)=".",TRUE,FALSE)</formula>
    </cfRule>
  </conditionalFormatting>
  <conditionalFormatting sqref="AU34">
    <cfRule type="expression" dxfId="601" priority="603">
      <formula>IF(RIGHT(TEXT(AU34,"0.#"),1)=".",FALSE,TRUE)</formula>
    </cfRule>
    <cfRule type="expression" dxfId="600" priority="604">
      <formula>IF(RIGHT(TEXT(AU34,"0.#"),1)=".",TRUE,FALSE)</formula>
    </cfRule>
  </conditionalFormatting>
  <conditionalFormatting sqref="AU33">
    <cfRule type="expression" dxfId="599" priority="605">
      <formula>IF(RIGHT(TEXT(AU33,"0.#"),1)=".",FALSE,TRUE)</formula>
    </cfRule>
    <cfRule type="expression" dxfId="598" priority="606">
      <formula>IF(RIGHT(TEXT(AU33,"0.#"),1)=".",TRUE,FALSE)</formula>
    </cfRule>
  </conditionalFormatting>
  <conditionalFormatting sqref="AM42">
    <cfRule type="expression" dxfId="597" priority="583">
      <formula>IF(RIGHT(TEXT(AM42,"0.#"),1)=".",FALSE,TRUE)</formula>
    </cfRule>
    <cfRule type="expression" dxfId="596" priority="584">
      <formula>IF(RIGHT(TEXT(AM42,"0.#"),1)=".",TRUE,FALSE)</formula>
    </cfRule>
  </conditionalFormatting>
  <conditionalFormatting sqref="AM41">
    <cfRule type="expression" dxfId="595" priority="585">
      <formula>IF(RIGHT(TEXT(AM41,"0.#"),1)=".",FALSE,TRUE)</formula>
    </cfRule>
    <cfRule type="expression" dxfId="594" priority="586">
      <formula>IF(RIGHT(TEXT(AM41,"0.#"),1)=".",TRUE,FALSE)</formula>
    </cfRule>
  </conditionalFormatting>
  <conditionalFormatting sqref="AE40">
    <cfRule type="expression" dxfId="593" priority="599">
      <formula>IF(RIGHT(TEXT(AE40,"0.#"),1)=".",FALSE,TRUE)</formula>
    </cfRule>
    <cfRule type="expression" dxfId="592" priority="600">
      <formula>IF(RIGHT(TEXT(AE40,"0.#"),1)=".",TRUE,FALSE)</formula>
    </cfRule>
  </conditionalFormatting>
  <conditionalFormatting sqref="AQ40:AQ42">
    <cfRule type="expression" dxfId="591" priority="581">
      <formula>IF(RIGHT(TEXT(AQ40,"0.#"),1)=".",FALSE,TRUE)</formula>
    </cfRule>
    <cfRule type="expression" dxfId="590" priority="582">
      <formula>IF(RIGHT(TEXT(AQ40,"0.#"),1)=".",TRUE,FALSE)</formula>
    </cfRule>
  </conditionalFormatting>
  <conditionalFormatting sqref="AU40:AU42">
    <cfRule type="expression" dxfId="589" priority="579">
      <formula>IF(RIGHT(TEXT(AU40,"0.#"),1)=".",FALSE,TRUE)</formula>
    </cfRule>
    <cfRule type="expression" dxfId="588" priority="580">
      <formula>IF(RIGHT(TEXT(AU40,"0.#"),1)=".",TRUE,FALSE)</formula>
    </cfRule>
  </conditionalFormatting>
  <conditionalFormatting sqref="AI42">
    <cfRule type="expression" dxfId="587" priority="593">
      <formula>IF(RIGHT(TEXT(AI42,"0.#"),1)=".",FALSE,TRUE)</formula>
    </cfRule>
    <cfRule type="expression" dxfId="586" priority="594">
      <formula>IF(RIGHT(TEXT(AI42,"0.#"),1)=".",TRUE,FALSE)</formula>
    </cfRule>
  </conditionalFormatting>
  <conditionalFormatting sqref="AE41">
    <cfRule type="expression" dxfId="585" priority="597">
      <formula>IF(RIGHT(TEXT(AE41,"0.#"),1)=".",FALSE,TRUE)</formula>
    </cfRule>
    <cfRule type="expression" dxfId="584" priority="598">
      <formula>IF(RIGHT(TEXT(AE41,"0.#"),1)=".",TRUE,FALSE)</formula>
    </cfRule>
  </conditionalFormatting>
  <conditionalFormatting sqref="AE42">
    <cfRule type="expression" dxfId="583" priority="595">
      <formula>IF(RIGHT(TEXT(AE42,"0.#"),1)=".",FALSE,TRUE)</formula>
    </cfRule>
    <cfRule type="expression" dxfId="582" priority="596">
      <formula>IF(RIGHT(TEXT(AE42,"0.#"),1)=".",TRUE,FALSE)</formula>
    </cfRule>
  </conditionalFormatting>
  <conditionalFormatting sqref="AM40">
    <cfRule type="expression" dxfId="581" priority="587">
      <formula>IF(RIGHT(TEXT(AM40,"0.#"),1)=".",FALSE,TRUE)</formula>
    </cfRule>
    <cfRule type="expression" dxfId="580" priority="588">
      <formula>IF(RIGHT(TEXT(AM40,"0.#"),1)=".",TRUE,FALSE)</formula>
    </cfRule>
  </conditionalFormatting>
  <conditionalFormatting sqref="AI40">
    <cfRule type="expression" dxfId="579" priority="589">
      <formula>IF(RIGHT(TEXT(AI40,"0.#"),1)=".",FALSE,TRUE)</formula>
    </cfRule>
    <cfRule type="expression" dxfId="578" priority="590">
      <formula>IF(RIGHT(TEXT(AI40,"0.#"),1)=".",TRUE,FALSE)</formula>
    </cfRule>
  </conditionalFormatting>
  <conditionalFormatting sqref="AI41">
    <cfRule type="expression" dxfId="577" priority="591">
      <formula>IF(RIGHT(TEXT(AI41,"0.#"),1)=".",FALSE,TRUE)</formula>
    </cfRule>
    <cfRule type="expression" dxfId="576" priority="592">
      <formula>IF(RIGHT(TEXT(AI41,"0.#"),1)=".",TRUE,FALSE)</formula>
    </cfRule>
  </conditionalFormatting>
  <conditionalFormatting sqref="AM50">
    <cfRule type="expression" dxfId="575" priority="573">
      <formula>IF(RIGHT(TEXT(AM50,"0.#"),1)=".",FALSE,TRUE)</formula>
    </cfRule>
    <cfRule type="expression" dxfId="574" priority="574">
      <formula>IF(RIGHT(TEXT(AM50,"0.#"),1)=".",TRUE,FALSE)</formula>
    </cfRule>
  </conditionalFormatting>
  <conditionalFormatting sqref="AE51 AM51">
    <cfRule type="expression" dxfId="573" priority="571">
      <formula>IF(RIGHT(TEXT(AE51,"0.#"),1)=".",FALSE,TRUE)</formula>
    </cfRule>
    <cfRule type="expression" dxfId="572" priority="572">
      <formula>IF(RIGHT(TEXT(AE51,"0.#"),1)=".",TRUE,FALSE)</formula>
    </cfRule>
  </conditionalFormatting>
  <conditionalFormatting sqref="AI51">
    <cfRule type="expression" dxfId="571" priority="569">
      <formula>IF(RIGHT(TEXT(AI51,"0.#"),1)=".",FALSE,TRUE)</formula>
    </cfRule>
    <cfRule type="expression" dxfId="570" priority="570">
      <formula>IF(RIGHT(TEXT(AI51,"0.#"),1)=".",TRUE,FALSE)</formula>
    </cfRule>
  </conditionalFormatting>
  <conditionalFormatting sqref="AQ51">
    <cfRule type="expression" dxfId="569" priority="567">
      <formula>IF(RIGHT(TEXT(AQ51,"0.#"),1)=".",FALSE,TRUE)</formula>
    </cfRule>
    <cfRule type="expression" dxfId="568" priority="568">
      <formula>IF(RIGHT(TEXT(AQ51,"0.#"),1)=".",TRUE,FALSE)</formula>
    </cfRule>
  </conditionalFormatting>
  <conditionalFormatting sqref="AE50 AQ50">
    <cfRule type="expression" dxfId="567" priority="577">
      <formula>IF(RIGHT(TEXT(AE50,"0.#"),1)=".",FALSE,TRUE)</formula>
    </cfRule>
    <cfRule type="expression" dxfId="566" priority="578">
      <formula>IF(RIGHT(TEXT(AE50,"0.#"),1)=".",TRUE,FALSE)</formula>
    </cfRule>
  </conditionalFormatting>
  <conditionalFormatting sqref="AI50">
    <cfRule type="expression" dxfId="565" priority="575">
      <formula>IF(RIGHT(TEXT(AI50,"0.#"),1)=".",FALSE,TRUE)</formula>
    </cfRule>
    <cfRule type="expression" dxfId="564" priority="576">
      <formula>IF(RIGHT(TEXT(AI50,"0.#"),1)=".",TRUE,FALSE)</formula>
    </cfRule>
  </conditionalFormatting>
  <conditionalFormatting sqref="AE47 AQ47">
    <cfRule type="expression" dxfId="563" priority="565">
      <formula>IF(RIGHT(TEXT(AE47,"0.#"),1)=".",FALSE,TRUE)</formula>
    </cfRule>
    <cfRule type="expression" dxfId="562" priority="566">
      <formula>IF(RIGHT(TEXT(AE47,"0.#"),1)=".",TRUE,FALSE)</formula>
    </cfRule>
  </conditionalFormatting>
  <conditionalFormatting sqref="AI47">
    <cfRule type="expression" dxfId="561" priority="563">
      <formula>IF(RIGHT(TEXT(AI47,"0.#"),1)=".",FALSE,TRUE)</formula>
    </cfRule>
    <cfRule type="expression" dxfId="560" priority="564">
      <formula>IF(RIGHT(TEXT(AI47,"0.#"),1)=".",TRUE,FALSE)</formula>
    </cfRule>
  </conditionalFormatting>
  <conditionalFormatting sqref="AM47">
    <cfRule type="expression" dxfId="559" priority="561">
      <formula>IF(RIGHT(TEXT(AM47,"0.#"),1)=".",FALSE,TRUE)</formula>
    </cfRule>
    <cfRule type="expression" dxfId="558" priority="562">
      <formula>IF(RIGHT(TEXT(AM47,"0.#"),1)=".",TRUE,FALSE)</formula>
    </cfRule>
  </conditionalFormatting>
  <conditionalFormatting sqref="AE48">
    <cfRule type="expression" dxfId="557" priority="559">
      <formula>IF(RIGHT(TEXT(AE48,"0.#"),1)=".",FALSE,TRUE)</formula>
    </cfRule>
    <cfRule type="expression" dxfId="556" priority="560">
      <formula>IF(RIGHT(TEXT(AE48,"0.#"),1)=".",TRUE,FALSE)</formula>
    </cfRule>
  </conditionalFormatting>
  <conditionalFormatting sqref="AI48">
    <cfRule type="expression" dxfId="555" priority="557">
      <formula>IF(RIGHT(TEXT(AI48,"0.#"),1)=".",FALSE,TRUE)</formula>
    </cfRule>
    <cfRule type="expression" dxfId="554" priority="558">
      <formula>IF(RIGHT(TEXT(AI48,"0.#"),1)=".",TRUE,FALSE)</formula>
    </cfRule>
  </conditionalFormatting>
  <conditionalFormatting sqref="AM48">
    <cfRule type="expression" dxfId="553" priority="555">
      <formula>IF(RIGHT(TEXT(AM48,"0.#"),1)=".",FALSE,TRUE)</formula>
    </cfRule>
    <cfRule type="expression" dxfId="552" priority="556">
      <formula>IF(RIGHT(TEXT(AM48,"0.#"),1)=".",TRUE,FALSE)</formula>
    </cfRule>
  </conditionalFormatting>
  <conditionalFormatting sqref="AQ48">
    <cfRule type="expression" dxfId="551" priority="553">
      <formula>IF(RIGHT(TEXT(AQ48,"0.#"),1)=".",FALSE,TRUE)</formula>
    </cfRule>
    <cfRule type="expression" dxfId="550" priority="554">
      <formula>IF(RIGHT(TEXT(AQ48,"0.#"),1)=".",TRUE,FALSE)</formula>
    </cfRule>
  </conditionalFormatting>
  <conditionalFormatting sqref="AU47">
    <cfRule type="expression" dxfId="549" priority="551">
      <formula>IF(RIGHT(TEXT(AU47,"0.#"),1)=".",FALSE,TRUE)</formula>
    </cfRule>
    <cfRule type="expression" dxfId="548" priority="552">
      <formula>IF(RIGHT(TEXT(AU47,"0.#"),1)=".",TRUE,FALSE)</formula>
    </cfRule>
  </conditionalFormatting>
  <conditionalFormatting sqref="AU48">
    <cfRule type="expression" dxfId="547" priority="549">
      <formula>IF(RIGHT(TEXT(AU48,"0.#"),1)=".",FALSE,TRUE)</formula>
    </cfRule>
    <cfRule type="expression" dxfId="546" priority="550">
      <formula>IF(RIGHT(TEXT(AU48,"0.#"),1)=".",TRUE,FALSE)</formula>
    </cfRule>
  </conditionalFormatting>
  <conditionalFormatting sqref="AE61 AQ61">
    <cfRule type="expression" dxfId="545" priority="547">
      <formula>IF(RIGHT(TEXT(AE61,"0.#"),1)=".",FALSE,TRUE)</formula>
    </cfRule>
    <cfRule type="expression" dxfId="544" priority="548">
      <formula>IF(RIGHT(TEXT(AE61,"0.#"),1)=".",TRUE,FALSE)</formula>
    </cfRule>
  </conditionalFormatting>
  <conditionalFormatting sqref="AI61">
    <cfRule type="expression" dxfId="543" priority="545">
      <formula>IF(RIGHT(TEXT(AI61,"0.#"),1)=".",FALSE,TRUE)</formula>
    </cfRule>
    <cfRule type="expression" dxfId="542" priority="546">
      <formula>IF(RIGHT(TEXT(AI61,"0.#"),1)=".",TRUE,FALSE)</formula>
    </cfRule>
  </conditionalFormatting>
  <conditionalFormatting sqref="AM61">
    <cfRule type="expression" dxfId="541" priority="543">
      <formula>IF(RIGHT(TEXT(AM61,"0.#"),1)=".",FALSE,TRUE)</formula>
    </cfRule>
    <cfRule type="expression" dxfId="540" priority="544">
      <formula>IF(RIGHT(TEXT(AM61,"0.#"),1)=".",TRUE,FALSE)</formula>
    </cfRule>
  </conditionalFormatting>
  <conditionalFormatting sqref="AE62">
    <cfRule type="expression" dxfId="539" priority="541">
      <formula>IF(RIGHT(TEXT(AE62,"0.#"),1)=".",FALSE,TRUE)</formula>
    </cfRule>
    <cfRule type="expression" dxfId="538" priority="542">
      <formula>IF(RIGHT(TEXT(AE62,"0.#"),1)=".",TRUE,FALSE)</formula>
    </cfRule>
  </conditionalFormatting>
  <conditionalFormatting sqref="AI62">
    <cfRule type="expression" dxfId="537" priority="539">
      <formula>IF(RIGHT(TEXT(AI62,"0.#"),1)=".",FALSE,TRUE)</formula>
    </cfRule>
    <cfRule type="expression" dxfId="536" priority="540">
      <formula>IF(RIGHT(TEXT(AI62,"0.#"),1)=".",TRUE,FALSE)</formula>
    </cfRule>
  </conditionalFormatting>
  <conditionalFormatting sqref="AM62">
    <cfRule type="expression" dxfId="535" priority="537">
      <formula>IF(RIGHT(TEXT(AM62,"0.#"),1)=".",FALSE,TRUE)</formula>
    </cfRule>
    <cfRule type="expression" dxfId="534" priority="538">
      <formula>IF(RIGHT(TEXT(AM62,"0.#"),1)=".",TRUE,FALSE)</formula>
    </cfRule>
  </conditionalFormatting>
  <conditionalFormatting sqref="AQ62">
    <cfRule type="expression" dxfId="533" priority="535">
      <formula>IF(RIGHT(TEXT(AQ62,"0.#"),1)=".",FALSE,TRUE)</formula>
    </cfRule>
    <cfRule type="expression" dxfId="532" priority="536">
      <formula>IF(RIGHT(TEXT(AQ62,"0.#"),1)=".",TRUE,FALSE)</formula>
    </cfRule>
  </conditionalFormatting>
  <conditionalFormatting sqref="AU61">
    <cfRule type="expression" dxfId="531" priority="533">
      <formula>IF(RIGHT(TEXT(AU61,"0.#"),1)=".",FALSE,TRUE)</formula>
    </cfRule>
    <cfRule type="expression" dxfId="530" priority="534">
      <formula>IF(RIGHT(TEXT(AU61,"0.#"),1)=".",TRUE,FALSE)</formula>
    </cfRule>
  </conditionalFormatting>
  <conditionalFormatting sqref="AU62">
    <cfRule type="expression" dxfId="529" priority="531">
      <formula>IF(RIGHT(TEXT(AU62,"0.#"),1)=".",FALSE,TRUE)</formula>
    </cfRule>
    <cfRule type="expression" dxfId="528" priority="532">
      <formula>IF(RIGHT(TEXT(AU62,"0.#"),1)=".",TRUE,FALSE)</formula>
    </cfRule>
  </conditionalFormatting>
  <conditionalFormatting sqref="AM36">
    <cfRule type="expression" dxfId="527" priority="525">
      <formula>IF(RIGHT(TEXT(AM36,"0.#"),1)=".",FALSE,TRUE)</formula>
    </cfRule>
    <cfRule type="expression" dxfId="526" priority="526">
      <formula>IF(RIGHT(TEXT(AM36,"0.#"),1)=".",TRUE,FALSE)</formula>
    </cfRule>
  </conditionalFormatting>
  <conditionalFormatting sqref="AE37 AM37">
    <cfRule type="expression" dxfId="525" priority="523">
      <formula>IF(RIGHT(TEXT(AE37,"0.#"),1)=".",FALSE,TRUE)</formula>
    </cfRule>
    <cfRule type="expression" dxfId="524" priority="524">
      <formula>IF(RIGHT(TEXT(AE37,"0.#"),1)=".",TRUE,FALSE)</formula>
    </cfRule>
  </conditionalFormatting>
  <conditionalFormatting sqref="AI37">
    <cfRule type="expression" dxfId="523" priority="521">
      <formula>IF(RIGHT(TEXT(AI37,"0.#"),1)=".",FALSE,TRUE)</formula>
    </cfRule>
    <cfRule type="expression" dxfId="522" priority="522">
      <formula>IF(RIGHT(TEXT(AI37,"0.#"),1)=".",TRUE,FALSE)</formula>
    </cfRule>
  </conditionalFormatting>
  <conditionalFormatting sqref="AQ37">
    <cfRule type="expression" dxfId="521" priority="519">
      <formula>IF(RIGHT(TEXT(AQ37,"0.#"),1)=".",FALSE,TRUE)</formula>
    </cfRule>
    <cfRule type="expression" dxfId="520" priority="520">
      <formula>IF(RIGHT(TEXT(AQ37,"0.#"),1)=".",TRUE,FALSE)</formula>
    </cfRule>
  </conditionalFormatting>
  <conditionalFormatting sqref="AE36 AQ36">
    <cfRule type="expression" dxfId="519" priority="529">
      <formula>IF(RIGHT(TEXT(AE36,"0.#"),1)=".",FALSE,TRUE)</formula>
    </cfRule>
    <cfRule type="expression" dxfId="518" priority="530">
      <formula>IF(RIGHT(TEXT(AE36,"0.#"),1)=".",TRUE,FALSE)</formula>
    </cfRule>
  </conditionalFormatting>
  <conditionalFormatting sqref="AI36">
    <cfRule type="expression" dxfId="517" priority="527">
      <formula>IF(RIGHT(TEXT(AI36,"0.#"),1)=".",FALSE,TRUE)</formula>
    </cfRule>
    <cfRule type="expression" dxfId="516" priority="528">
      <formula>IF(RIGHT(TEXT(AI36,"0.#"),1)=".",TRUE,FALSE)</formula>
    </cfRule>
  </conditionalFormatting>
  <conditionalFormatting sqref="AM64">
    <cfRule type="expression" dxfId="515" priority="513">
      <formula>IF(RIGHT(TEXT(AM64,"0.#"),1)=".",FALSE,TRUE)</formula>
    </cfRule>
    <cfRule type="expression" dxfId="514" priority="514">
      <formula>IF(RIGHT(TEXT(AM64,"0.#"),1)=".",TRUE,FALSE)</formula>
    </cfRule>
  </conditionalFormatting>
  <conditionalFormatting sqref="AE65 AM65">
    <cfRule type="expression" dxfId="513" priority="511">
      <formula>IF(RIGHT(TEXT(AE65,"0.#"),1)=".",FALSE,TRUE)</formula>
    </cfRule>
    <cfRule type="expression" dxfId="512" priority="512">
      <formula>IF(RIGHT(TEXT(AE65,"0.#"),1)=".",TRUE,FALSE)</formula>
    </cfRule>
  </conditionalFormatting>
  <conditionalFormatting sqref="AI65">
    <cfRule type="expression" dxfId="511" priority="509">
      <formula>IF(RIGHT(TEXT(AI65,"0.#"),1)=".",FALSE,TRUE)</formula>
    </cfRule>
    <cfRule type="expression" dxfId="510" priority="510">
      <formula>IF(RIGHT(TEXT(AI65,"0.#"),1)=".",TRUE,FALSE)</formula>
    </cfRule>
  </conditionalFormatting>
  <conditionalFormatting sqref="AQ65">
    <cfRule type="expression" dxfId="509" priority="507">
      <formula>IF(RIGHT(TEXT(AQ65,"0.#"),1)=".",FALSE,TRUE)</formula>
    </cfRule>
    <cfRule type="expression" dxfId="508" priority="508">
      <formula>IF(RIGHT(TEXT(AQ65,"0.#"),1)=".",TRUE,FALSE)</formula>
    </cfRule>
  </conditionalFormatting>
  <conditionalFormatting sqref="AE64 AQ64">
    <cfRule type="expression" dxfId="507" priority="517">
      <formula>IF(RIGHT(TEXT(AE64,"0.#"),1)=".",FALSE,TRUE)</formula>
    </cfRule>
    <cfRule type="expression" dxfId="506" priority="518">
      <formula>IF(RIGHT(TEXT(AE64,"0.#"),1)=".",TRUE,FALSE)</formula>
    </cfRule>
  </conditionalFormatting>
  <conditionalFormatting sqref="AI64">
    <cfRule type="expression" dxfId="505" priority="515">
      <formula>IF(RIGHT(TEXT(AI64,"0.#"),1)=".",FALSE,TRUE)</formula>
    </cfRule>
    <cfRule type="expression" dxfId="504" priority="516">
      <formula>IF(RIGHT(TEXT(AI64,"0.#"),1)=".",TRUE,FALSE)</formula>
    </cfRule>
  </conditionalFormatting>
  <conditionalFormatting sqref="AE54">
    <cfRule type="expression" dxfId="479" priority="481">
      <formula>IF(RIGHT(TEXT(AE54,"0.#"),1)=".",FALSE,TRUE)</formula>
    </cfRule>
    <cfRule type="expression" dxfId="478" priority="482">
      <formula>IF(RIGHT(TEXT(AE54,"0.#"),1)=".",TRUE,FALSE)</formula>
    </cfRule>
  </conditionalFormatting>
  <conditionalFormatting sqref="AM56">
    <cfRule type="expression" dxfId="477" priority="465">
      <formula>IF(RIGHT(TEXT(AM56,"0.#"),1)=".",FALSE,TRUE)</formula>
    </cfRule>
    <cfRule type="expression" dxfId="476" priority="466">
      <formula>IF(RIGHT(TEXT(AM56,"0.#"),1)=".",TRUE,FALSE)</formula>
    </cfRule>
  </conditionalFormatting>
  <conditionalFormatting sqref="AE55">
    <cfRule type="expression" dxfId="475" priority="479">
      <formula>IF(RIGHT(TEXT(AE55,"0.#"),1)=".",FALSE,TRUE)</formula>
    </cfRule>
    <cfRule type="expression" dxfId="474" priority="480">
      <formula>IF(RIGHT(TEXT(AE55,"0.#"),1)=".",TRUE,FALSE)</formula>
    </cfRule>
  </conditionalFormatting>
  <conditionalFormatting sqref="AE56">
    <cfRule type="expression" dxfId="473" priority="477">
      <formula>IF(RIGHT(TEXT(AE56,"0.#"),1)=".",FALSE,TRUE)</formula>
    </cfRule>
    <cfRule type="expression" dxfId="472" priority="478">
      <formula>IF(RIGHT(TEXT(AE56,"0.#"),1)=".",TRUE,FALSE)</formula>
    </cfRule>
  </conditionalFormatting>
  <conditionalFormatting sqref="AI56">
    <cfRule type="expression" dxfId="471" priority="475">
      <formula>IF(RIGHT(TEXT(AI56,"0.#"),1)=".",FALSE,TRUE)</formula>
    </cfRule>
    <cfRule type="expression" dxfId="470" priority="476">
      <formula>IF(RIGHT(TEXT(AI56,"0.#"),1)=".",TRUE,FALSE)</formula>
    </cfRule>
  </conditionalFormatting>
  <conditionalFormatting sqref="AI55">
    <cfRule type="expression" dxfId="469" priority="473">
      <formula>IF(RIGHT(TEXT(AI55,"0.#"),1)=".",FALSE,TRUE)</formula>
    </cfRule>
    <cfRule type="expression" dxfId="468" priority="474">
      <formula>IF(RIGHT(TEXT(AI55,"0.#"),1)=".",TRUE,FALSE)</formula>
    </cfRule>
  </conditionalFormatting>
  <conditionalFormatting sqref="AI54">
    <cfRule type="expression" dxfId="467" priority="471">
      <formula>IF(RIGHT(TEXT(AI54,"0.#"),1)=".",FALSE,TRUE)</formula>
    </cfRule>
    <cfRule type="expression" dxfId="466" priority="472">
      <formula>IF(RIGHT(TEXT(AI54,"0.#"),1)=".",TRUE,FALSE)</formula>
    </cfRule>
  </conditionalFormatting>
  <conditionalFormatting sqref="AM54">
    <cfRule type="expression" dxfId="465" priority="469">
      <formula>IF(RIGHT(TEXT(AM54,"0.#"),1)=".",FALSE,TRUE)</formula>
    </cfRule>
    <cfRule type="expression" dxfId="464" priority="470">
      <formula>IF(RIGHT(TEXT(AM54,"0.#"),1)=".",TRUE,FALSE)</formula>
    </cfRule>
  </conditionalFormatting>
  <conditionalFormatting sqref="AM55">
    <cfRule type="expression" dxfId="463" priority="467">
      <formula>IF(RIGHT(TEXT(AM55,"0.#"),1)=".",FALSE,TRUE)</formula>
    </cfRule>
    <cfRule type="expression" dxfId="462" priority="468">
      <formula>IF(RIGHT(TEXT(AM55,"0.#"),1)=".",TRUE,FALSE)</formula>
    </cfRule>
  </conditionalFormatting>
  <conditionalFormatting sqref="AQ54:AQ56">
    <cfRule type="expression" dxfId="461" priority="463">
      <formula>IF(RIGHT(TEXT(AQ54,"0.#"),1)=".",FALSE,TRUE)</formula>
    </cfRule>
    <cfRule type="expression" dxfId="460" priority="464">
      <formula>IF(RIGHT(TEXT(AQ54,"0.#"),1)=".",TRUE,FALSE)</formula>
    </cfRule>
  </conditionalFormatting>
  <conditionalFormatting sqref="AU54:AU56">
    <cfRule type="expression" dxfId="459" priority="461">
      <formula>IF(RIGHT(TEXT(AU54,"0.#"),1)=".",FALSE,TRUE)</formula>
    </cfRule>
    <cfRule type="expression" dxfId="458" priority="462">
      <formula>IF(RIGHT(TEXT(AU54,"0.#"),1)=".",TRUE,FALSE)</formula>
    </cfRule>
  </conditionalFormatting>
  <conditionalFormatting sqref="AE68">
    <cfRule type="expression" dxfId="457" priority="459">
      <formula>IF(RIGHT(TEXT(AE68,"0.#"),1)=".",FALSE,TRUE)</formula>
    </cfRule>
    <cfRule type="expression" dxfId="456" priority="460">
      <formula>IF(RIGHT(TEXT(AE68,"0.#"),1)=".",TRUE,FALSE)</formula>
    </cfRule>
  </conditionalFormatting>
  <conditionalFormatting sqref="AM70">
    <cfRule type="expression" dxfId="455" priority="443">
      <formula>IF(RIGHT(TEXT(AM70,"0.#"),1)=".",FALSE,TRUE)</formula>
    </cfRule>
    <cfRule type="expression" dxfId="454" priority="444">
      <formula>IF(RIGHT(TEXT(AM70,"0.#"),1)=".",TRUE,FALSE)</formula>
    </cfRule>
  </conditionalFormatting>
  <conditionalFormatting sqref="AE69">
    <cfRule type="expression" dxfId="453" priority="457">
      <formula>IF(RIGHT(TEXT(AE69,"0.#"),1)=".",FALSE,TRUE)</formula>
    </cfRule>
    <cfRule type="expression" dxfId="452" priority="458">
      <formula>IF(RIGHT(TEXT(AE69,"0.#"),1)=".",TRUE,FALSE)</formula>
    </cfRule>
  </conditionalFormatting>
  <conditionalFormatting sqref="AE70">
    <cfRule type="expression" dxfId="451" priority="455">
      <formula>IF(RIGHT(TEXT(AE70,"0.#"),1)=".",FALSE,TRUE)</formula>
    </cfRule>
    <cfRule type="expression" dxfId="450" priority="456">
      <formula>IF(RIGHT(TEXT(AE70,"0.#"),1)=".",TRUE,FALSE)</formula>
    </cfRule>
  </conditionalFormatting>
  <conditionalFormatting sqref="AI70">
    <cfRule type="expression" dxfId="449" priority="453">
      <formula>IF(RIGHT(TEXT(AI70,"0.#"),1)=".",FALSE,TRUE)</formula>
    </cfRule>
    <cfRule type="expression" dxfId="448" priority="454">
      <formula>IF(RIGHT(TEXT(AI70,"0.#"),1)=".",TRUE,FALSE)</formula>
    </cfRule>
  </conditionalFormatting>
  <conditionalFormatting sqref="AI69">
    <cfRule type="expression" dxfId="447" priority="451">
      <formula>IF(RIGHT(TEXT(AI69,"0.#"),1)=".",FALSE,TRUE)</formula>
    </cfRule>
    <cfRule type="expression" dxfId="446" priority="452">
      <formula>IF(RIGHT(TEXT(AI69,"0.#"),1)=".",TRUE,FALSE)</formula>
    </cfRule>
  </conditionalFormatting>
  <conditionalFormatting sqref="AI68">
    <cfRule type="expression" dxfId="445" priority="449">
      <formula>IF(RIGHT(TEXT(AI68,"0.#"),1)=".",FALSE,TRUE)</formula>
    </cfRule>
    <cfRule type="expression" dxfId="444" priority="450">
      <formula>IF(RIGHT(TEXT(AI68,"0.#"),1)=".",TRUE,FALSE)</formula>
    </cfRule>
  </conditionalFormatting>
  <conditionalFormatting sqref="AM68">
    <cfRule type="expression" dxfId="443" priority="447">
      <formula>IF(RIGHT(TEXT(AM68,"0.#"),1)=".",FALSE,TRUE)</formula>
    </cfRule>
    <cfRule type="expression" dxfId="442" priority="448">
      <formula>IF(RIGHT(TEXT(AM68,"0.#"),1)=".",TRUE,FALSE)</formula>
    </cfRule>
  </conditionalFormatting>
  <conditionalFormatting sqref="AM69">
    <cfRule type="expression" dxfId="441" priority="445">
      <formula>IF(RIGHT(TEXT(AM69,"0.#"),1)=".",FALSE,TRUE)</formula>
    </cfRule>
    <cfRule type="expression" dxfId="440" priority="446">
      <formula>IF(RIGHT(TEXT(AM69,"0.#"),1)=".",TRUE,FALSE)</formula>
    </cfRule>
  </conditionalFormatting>
  <conditionalFormatting sqref="AQ68:AQ70">
    <cfRule type="expression" dxfId="439" priority="441">
      <formula>IF(RIGHT(TEXT(AQ68,"0.#"),1)=".",FALSE,TRUE)</formula>
    </cfRule>
    <cfRule type="expression" dxfId="438" priority="442">
      <formula>IF(RIGHT(TEXT(AQ68,"0.#"),1)=".",TRUE,FALSE)</formula>
    </cfRule>
  </conditionalFormatting>
  <conditionalFormatting sqref="AU68:AU70">
    <cfRule type="expression" dxfId="437" priority="439">
      <formula>IF(RIGHT(TEXT(AU68,"0.#"),1)=".",FALSE,TRUE)</formula>
    </cfRule>
    <cfRule type="expression" dxfId="436" priority="440">
      <formula>IF(RIGHT(TEXT(AU68,"0.#"),1)=".",TRUE,FALSE)</formula>
    </cfRule>
  </conditionalFormatting>
  <conditionalFormatting sqref="Y150">
    <cfRule type="expression" dxfId="25" priority="25">
      <formula>IF(RIGHT(TEXT(Y150,"0.#"),1)=".",FALSE,TRUE)</formula>
    </cfRule>
    <cfRule type="expression" dxfId="24" priority="26">
      <formula>IF(RIGHT(TEXT(Y150,"0.#"),1)=".",TRUE,FALSE)</formula>
    </cfRule>
  </conditionalFormatting>
  <conditionalFormatting sqref="AU150">
    <cfRule type="expression" dxfId="23" priority="23">
      <formula>IF(RIGHT(TEXT(AU150,"0.#"),1)=".",FALSE,TRUE)</formula>
    </cfRule>
    <cfRule type="expression" dxfId="22" priority="24">
      <formula>IF(RIGHT(TEXT(AU150,"0.#"),1)=".",TRUE,FALSE)</formula>
    </cfRule>
  </conditionalFormatting>
  <conditionalFormatting sqref="Y154">
    <cfRule type="expression" dxfId="21" priority="21">
      <formula>IF(RIGHT(TEXT(Y154,"0.#"),1)=".",FALSE,TRUE)</formula>
    </cfRule>
    <cfRule type="expression" dxfId="20" priority="22">
      <formula>IF(RIGHT(TEXT(Y154,"0.#"),1)=".",TRUE,FALSE)</formula>
    </cfRule>
  </conditionalFormatting>
  <conditionalFormatting sqref="AU154">
    <cfRule type="expression" dxfId="19" priority="19">
      <formula>IF(RIGHT(TEXT(AU154,"0.#"),1)=".",FALSE,TRUE)</formula>
    </cfRule>
    <cfRule type="expression" dxfId="18" priority="20">
      <formula>IF(RIGHT(TEXT(AU154,"0.#"),1)=".",TRUE,FALSE)</formula>
    </cfRule>
  </conditionalFormatting>
  <conditionalFormatting sqref="AL162:AO162">
    <cfRule type="expression" dxfId="17" priority="15">
      <formula>IF(AND(AL162&gt;=0, RIGHT(TEXT(AL162,"0.#"),1)&lt;&gt;"."),TRUE,FALSE)</formula>
    </cfRule>
    <cfRule type="expression" dxfId="16" priority="16">
      <formula>IF(AND(AL162&gt;=0, RIGHT(TEXT(AL162,"0.#"),1)="."),TRUE,FALSE)</formula>
    </cfRule>
    <cfRule type="expression" dxfId="15" priority="17">
      <formula>IF(AND(AL162&lt;0, RIGHT(TEXT(AL162,"0.#"),1)&lt;&gt;"."),TRUE,FALSE)</formula>
    </cfRule>
    <cfRule type="expression" dxfId="14" priority="18">
      <formula>IF(AND(AL162&lt;0, RIGHT(TEXT(AL162,"0.#"),1)="."),TRUE,FALSE)</formula>
    </cfRule>
  </conditionalFormatting>
  <conditionalFormatting sqref="Y162">
    <cfRule type="expression" dxfId="13" priority="13">
      <formula>IF(RIGHT(TEXT(Y162,"0.#"),1)=".",FALSE,TRUE)</formula>
    </cfRule>
    <cfRule type="expression" dxfId="12" priority="14">
      <formula>IF(RIGHT(TEXT(Y162,"0.#"),1)=".",TRUE,FALSE)</formula>
    </cfRule>
  </conditionalFormatting>
  <conditionalFormatting sqref="Y166">
    <cfRule type="expression" dxfId="11" priority="7">
      <formula>IF(RIGHT(TEXT(Y166,"0.#"),1)=".",FALSE,TRUE)</formula>
    </cfRule>
    <cfRule type="expression" dxfId="10" priority="8">
      <formula>IF(RIGHT(TEXT(Y166,"0.#"),1)=".",TRUE,FALSE)</formula>
    </cfRule>
  </conditionalFormatting>
  <conditionalFormatting sqref="AL166:AO166">
    <cfRule type="expression" dxfId="9" priority="9">
      <formula>IF(AND(AL166&gt;=0, RIGHT(TEXT(AL166,"0.#"),1)&lt;&gt;"."),TRUE,FALSE)</formula>
    </cfRule>
    <cfRule type="expression" dxfId="8" priority="10">
      <formula>IF(AND(AL166&gt;=0, RIGHT(TEXT(AL166,"0.#"),1)="."),TRUE,FALSE)</formula>
    </cfRule>
    <cfRule type="expression" dxfId="7" priority="11">
      <formula>IF(AND(AL166&lt;0, RIGHT(TEXT(AL166,"0.#"),1)&lt;&gt;"."),TRUE,FALSE)</formula>
    </cfRule>
    <cfRule type="expression" dxfId="6" priority="12">
      <formula>IF(AND(AL166&lt;0, RIGHT(TEXT(AL166,"0.#"),1)="."),TRUE,FALSE)</formula>
    </cfRule>
  </conditionalFormatting>
  <conditionalFormatting sqref="Y170">
    <cfRule type="expression" dxfId="5" priority="1">
      <formula>IF(RIGHT(TEXT(Y170,"0.#"),1)=".",FALSE,TRUE)</formula>
    </cfRule>
    <cfRule type="expression" dxfId="4" priority="2">
      <formula>IF(RIGHT(TEXT(Y170,"0.#"),1)=".",TRUE,FALSE)</formula>
    </cfRule>
  </conditionalFormatting>
  <conditionalFormatting sqref="AL170:AO170">
    <cfRule type="expression" dxfId="3" priority="3">
      <formula>IF(AND(AL170&gt;=0, RIGHT(TEXT(AL170,"0.#"),1)&lt;&gt;"."),TRUE,FALSE)</formula>
    </cfRule>
    <cfRule type="expression" dxfId="2" priority="4">
      <formula>IF(AND(AL170&gt;=0, RIGHT(TEXT(AL170,"0.#"),1)="."),TRUE,FALSE)</formula>
    </cfRule>
    <cfRule type="expression" dxfId="1" priority="5">
      <formula>IF(AND(AL170&lt;0, RIGHT(TEXT(AL170,"0.#"),1)&lt;&gt;"."),TRUE,FALSE)</formula>
    </cfRule>
    <cfRule type="expression" dxfId="0" priority="6">
      <formula>IF(AND(AL170&lt;0, RIGHT(TEXT(AL170,"0.#"),1)="."),TRUE,FALSE)</formula>
    </cfRule>
  </conditionalFormatting>
  <dataValidations count="15">
    <dataValidation type="custom" allowBlank="1" showInputMessage="1" showErrorMessage="1" errorTitle="法人番号チェック" error="法人番号は13桁の数字で入力してください。" sqref="J170:O170 J166:O166 J162:O162">
      <formula1>OR(J162="-",AND(LEN(J162)=13,IFERROR(SEARCH("-",J162),"")="",IFERROR(SEARCH(".",J162),"")="",ISNUMBER(J162)))</formula1>
    </dataValidation>
    <dataValidation type="list" allowBlank="1" showInputMessage="1" showErrorMessage="1" sqref="Q111:R111 AO111:AP111 AC111:AD111">
      <formula1>#REF!</formula1>
    </dataValidation>
    <dataValidation type="custom" imeMode="disabled" allowBlank="1" showInputMessage="1" showErrorMessage="1" sqref="AY24 P13:AQ19 P20:AJ20 Y162:AB162 AL162:AO162 Y166:AB166 AL166:AO166 Y170:AB170 AL170:AO170 AQ39:AR39 AU39:AX39 AE40:AX42 AE50:AX50 AE33:AX34 AE61:AX62 AE36:AX36 AE64:AX64 AQ53:AR53 AU53:AX53 AE54:AX56 AQ67:AR67 AU67:AX67 AE68:AX70 AE47:AX48 P24:V30 W24 AU154:AX154 Y154:AB154 AU150:AX150 Y150:AB150">
      <formula1>OR(ISNUMBER(P13), P13="-")</formula1>
    </dataValidation>
    <dataValidation type="list" allowBlank="1" showInputMessage="1" showErrorMessage="1" sqref="S5:X5">
      <formula1>T終了年度</formula1>
    </dataValidation>
    <dataValidation type="list" allowBlank="1" showInputMessage="1" showErrorMessage="1" sqref="AO156">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62:AK162 AH166:AK166 AH170:AK170">
      <formula1>OR(AND(MOD(IF(ISNUMBER(AH162), AH162, 0.5),1)=0, 0&lt;=AH162), AH162="-")</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9:AK110 X109:Y110 AJ111 L109:L111 M109:M110 X111 AU109:AV110 J97">
      <formula1>0</formula1>
      <formula2>9999</formula2>
    </dataValidation>
    <dataValidation type="whole" allowBlank="1" showInputMessage="1" showErrorMessage="1" sqref="O109:P110 AX109:AX111 AA109:AB110 AM109:AN110">
      <formula1>0</formula1>
      <formula2>99</formula2>
    </dataValidation>
    <dataValidation type="list" allowBlank="1" showInputMessage="1" showErrorMessage="1" sqref="H97:I97">
      <formula1>T事業番号</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4" max="16383" man="1"/>
    <brk id="75" max="16383" man="1"/>
    <brk id="111" max="16383" man="1"/>
    <brk id="14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S111:U111 AJ2:AM2 AE111:AG111 G111:I111 AQ111:AS111 E97:G97</xm:sqref>
        </x14:dataValidation>
        <x14:dataValidation type="list" allowBlank="1" showInputMessage="1" showErrorMessage="1">
          <x14:formula1>
            <xm:f>入力規則等!$U$56:$U$58</xm:f>
          </x14:formula1>
          <xm:sqref>J111:K111 AT111:AU111 AH111:AI111 V111:W111</xm:sqref>
        </x14:dataValidation>
        <x14:dataValidation type="list" allowBlank="1" showInputMessage="1" showErrorMessage="1">
          <x14:formula1>
            <xm:f>入力規則等!$U$48</xm:f>
          </x14:formula1>
          <xm:sqref>E111:F111</xm:sqref>
        </x14:dataValidation>
        <x14:dataValidation type="list" allowBlank="1" showInputMessage="1" showErrorMessage="1">
          <x14:formula1>
            <xm:f>入力規則等!$W$2:$W$24</xm:f>
          </x14:formula1>
          <xm:sqref>AO109:AP110 Q109:S110 AC109:AE110 E109:G110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AC162:AG162 AC166:AG166 AC170:AG170</xm:sqref>
        </x14:dataValidation>
        <x14:dataValidation type="list" allowBlank="1" showInputMessage="1" showErrorMessage="1">
          <x14:formula1>
            <xm:f>入力規則等!$U$40:$U$42</xm:f>
          </x14:formula1>
          <xm:sqref>AG109:AH109 U109:V109 I109:J109 AR109:AS109</xm:sqref>
        </x14:dataValidation>
        <x14:dataValidation type="list" allowBlank="1" showInputMessage="1" showErrorMessage="1">
          <x14:formula1>
            <xm:f>入力規則等!$U$7:$U$9</xm:f>
          </x14:formula1>
          <xm:sqref>U110:V110 I110:J110 AG110:AH110 AR110:AS110</xm:sqref>
        </x14:dataValidation>
        <x14:dataValidation type="list" allowBlank="1" showInputMessage="1" showErrorMessage="1">
          <x14:formula1>
            <xm:f>入力規則等!$U$49</xm:f>
          </x14:formula1>
          <xm:sqref>C97:D97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71</v>
      </c>
      <c r="B1" s="24" t="s">
        <v>72</v>
      </c>
      <c r="F1" s="25" t="s">
        <v>4</v>
      </c>
      <c r="G1" s="25" t="s">
        <v>61</v>
      </c>
      <c r="K1" s="26" t="s">
        <v>89</v>
      </c>
      <c r="L1" s="24" t="s">
        <v>72</v>
      </c>
      <c r="O1" s="12"/>
      <c r="P1" s="25" t="s">
        <v>5</v>
      </c>
      <c r="Q1" s="25" t="s">
        <v>61</v>
      </c>
      <c r="T1" s="12"/>
      <c r="U1" s="28" t="s">
        <v>152</v>
      </c>
      <c r="W1" s="28" t="s">
        <v>151</v>
      </c>
      <c r="Y1" s="28" t="s">
        <v>69</v>
      </c>
      <c r="Z1" s="28" t="s">
        <v>381</v>
      </c>
      <c r="AA1" s="28" t="s">
        <v>70</v>
      </c>
      <c r="AB1" s="28" t="s">
        <v>382</v>
      </c>
      <c r="AC1" s="28" t="s">
        <v>30</v>
      </c>
      <c r="AD1" s="27"/>
      <c r="AE1" s="28" t="s">
        <v>42</v>
      </c>
      <c r="AF1" s="29"/>
      <c r="AG1" s="41" t="s">
        <v>164</v>
      </c>
      <c r="AI1" s="41" t="s">
        <v>166</v>
      </c>
      <c r="AK1" s="41" t="s">
        <v>170</v>
      </c>
      <c r="AM1" s="56"/>
      <c r="AN1" s="56"/>
      <c r="AP1" s="27" t="s">
        <v>210</v>
      </c>
    </row>
    <row r="2" spans="1:42" ht="13.5" customHeight="1" x14ac:dyDescent="0.2">
      <c r="A2" s="13" t="s">
        <v>73</v>
      </c>
      <c r="B2" s="14"/>
      <c r="C2" s="12" t="str">
        <f>IF(B2="","",A2)</f>
        <v/>
      </c>
      <c r="D2" s="12" t="str">
        <f>IF(C2="","",IF(D1&lt;&gt;"",CONCATENATE(D1,"、",C2),C2))</f>
        <v/>
      </c>
      <c r="F2" s="11" t="s">
        <v>60</v>
      </c>
      <c r="G2" s="16" t="s">
        <v>560</v>
      </c>
      <c r="H2" s="12" t="str">
        <f>IF(G2="","",F2)</f>
        <v>一般会計</v>
      </c>
      <c r="I2" s="12" t="str">
        <f>IF(H2="","",IF(I1&lt;&gt;"",CONCATENATE(I1,"、",H2),H2))</f>
        <v>一般会計</v>
      </c>
      <c r="K2" s="13" t="s">
        <v>90</v>
      </c>
      <c r="L2" s="14" t="s">
        <v>560</v>
      </c>
      <c r="M2" s="12" t="str">
        <f>IF(L2="","",K2)</f>
        <v>社会保障</v>
      </c>
      <c r="N2" s="12" t="str">
        <f>IF(M2="","",IF(N1&lt;&gt;"",CONCATENATE(N1,"、",M2),M2))</f>
        <v>社会保障</v>
      </c>
      <c r="O2" s="12"/>
      <c r="P2" s="11" t="s">
        <v>62</v>
      </c>
      <c r="Q2" s="16"/>
      <c r="R2" s="12" t="str">
        <f>IF(Q2="","",P2)</f>
        <v/>
      </c>
      <c r="S2" s="12" t="str">
        <f>IF(R2="","",IF(S1&lt;&gt;"",CONCATENATE(S1,"、",R2),R2))</f>
        <v/>
      </c>
      <c r="T2" s="12"/>
      <c r="U2" s="70">
        <v>21</v>
      </c>
      <c r="W2" s="31" t="s">
        <v>157</v>
      </c>
      <c r="Y2" s="31" t="s">
        <v>56</v>
      </c>
      <c r="Z2" s="31" t="s">
        <v>56</v>
      </c>
      <c r="AA2" s="63" t="s">
        <v>251</v>
      </c>
      <c r="AB2" s="63" t="s">
        <v>476</v>
      </c>
      <c r="AC2" s="64" t="s">
        <v>122</v>
      </c>
      <c r="AD2" s="27"/>
      <c r="AE2" s="33" t="s">
        <v>153</v>
      </c>
      <c r="AF2" s="29"/>
      <c r="AG2" s="42" t="s">
        <v>218</v>
      </c>
      <c r="AI2" s="41" t="s">
        <v>248</v>
      </c>
      <c r="AK2" s="41" t="s">
        <v>171</v>
      </c>
      <c r="AM2" s="56"/>
      <c r="AN2" s="56"/>
      <c r="AP2" s="42" t="s">
        <v>218</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社会保障</v>
      </c>
      <c r="O3" s="12"/>
      <c r="P3" s="11" t="s">
        <v>63</v>
      </c>
      <c r="Q3" s="16"/>
      <c r="R3" s="12" t="str">
        <f t="shared" ref="R3:R8" si="3">IF(Q3="","",P3)</f>
        <v/>
      </c>
      <c r="S3" s="12" t="str">
        <f t="shared" ref="S3:S8" si="4">IF(R3="",S2,IF(S2&lt;&gt;"",CONCATENATE(S2,"、",R3),R3))</f>
        <v/>
      </c>
      <c r="T3" s="12"/>
      <c r="U3" s="31" t="s">
        <v>507</v>
      </c>
      <c r="W3" s="31" t="s">
        <v>132</v>
      </c>
      <c r="Y3" s="31" t="s">
        <v>57</v>
      </c>
      <c r="Z3" s="31" t="s">
        <v>383</v>
      </c>
      <c r="AA3" s="63" t="s">
        <v>349</v>
      </c>
      <c r="AB3" s="63" t="s">
        <v>477</v>
      </c>
      <c r="AC3" s="64" t="s">
        <v>123</v>
      </c>
      <c r="AD3" s="27"/>
      <c r="AE3" s="33" t="s">
        <v>154</v>
      </c>
      <c r="AF3" s="29"/>
      <c r="AG3" s="42" t="s">
        <v>219</v>
      </c>
      <c r="AI3" s="41" t="s">
        <v>165</v>
      </c>
      <c r="AK3" s="41" t="str">
        <f>CHAR(CODE(AK2)+1)</f>
        <v>B</v>
      </c>
      <c r="AM3" s="56"/>
      <c r="AN3" s="56"/>
      <c r="AP3" s="42" t="s">
        <v>219</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社会保障</v>
      </c>
      <c r="O4" s="12"/>
      <c r="P4" s="11" t="s">
        <v>64</v>
      </c>
      <c r="Q4" s="16" t="s">
        <v>560</v>
      </c>
      <c r="R4" s="12" t="str">
        <f t="shared" si="3"/>
        <v>補助</v>
      </c>
      <c r="S4" s="12" t="str">
        <f t="shared" si="4"/>
        <v>補助</v>
      </c>
      <c r="T4" s="12"/>
      <c r="U4" s="31" t="s">
        <v>553</v>
      </c>
      <c r="W4" s="31" t="s">
        <v>133</v>
      </c>
      <c r="Y4" s="31" t="s">
        <v>256</v>
      </c>
      <c r="Z4" s="31" t="s">
        <v>384</v>
      </c>
      <c r="AA4" s="63" t="s">
        <v>350</v>
      </c>
      <c r="AB4" s="63" t="s">
        <v>478</v>
      </c>
      <c r="AC4" s="63" t="s">
        <v>124</v>
      </c>
      <c r="AD4" s="27"/>
      <c r="AE4" s="33" t="s">
        <v>155</v>
      </c>
      <c r="AF4" s="29"/>
      <c r="AG4" s="42" t="s">
        <v>220</v>
      </c>
      <c r="AI4" s="41" t="s">
        <v>167</v>
      </c>
      <c r="AK4" s="41" t="str">
        <f t="shared" ref="AK4:AK49" si="7">CHAR(CODE(AK3)+1)</f>
        <v>C</v>
      </c>
      <c r="AM4" s="56"/>
      <c r="AN4" s="56"/>
      <c r="AP4" s="42" t="s">
        <v>220</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社会保障</v>
      </c>
      <c r="O5" s="12"/>
      <c r="P5" s="11" t="s">
        <v>65</v>
      </c>
      <c r="Q5" s="16"/>
      <c r="R5" s="12" t="str">
        <f t="shared" si="3"/>
        <v/>
      </c>
      <c r="S5" s="12" t="str">
        <f t="shared" si="4"/>
        <v>補助</v>
      </c>
      <c r="T5" s="12"/>
      <c r="W5" s="31" t="s">
        <v>531</v>
      </c>
      <c r="Y5" s="31" t="s">
        <v>257</v>
      </c>
      <c r="Z5" s="31" t="s">
        <v>385</v>
      </c>
      <c r="AA5" s="63" t="s">
        <v>351</v>
      </c>
      <c r="AB5" s="63" t="s">
        <v>479</v>
      </c>
      <c r="AC5" s="63" t="s">
        <v>156</v>
      </c>
      <c r="AD5" s="30"/>
      <c r="AE5" s="33" t="s">
        <v>230</v>
      </c>
      <c r="AF5" s="29"/>
      <c r="AG5" s="42" t="s">
        <v>221</v>
      </c>
      <c r="AI5" s="41" t="s">
        <v>254</v>
      </c>
      <c r="AK5" s="41" t="str">
        <f t="shared" si="7"/>
        <v>D</v>
      </c>
      <c r="AP5" s="42" t="s">
        <v>221</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社会保障</v>
      </c>
      <c r="O6" s="12"/>
      <c r="P6" s="11" t="s">
        <v>66</v>
      </c>
      <c r="Q6" s="16"/>
      <c r="R6" s="12" t="str">
        <f t="shared" si="3"/>
        <v/>
      </c>
      <c r="S6" s="12" t="str">
        <f t="shared" si="4"/>
        <v>補助</v>
      </c>
      <c r="T6" s="12"/>
      <c r="U6" s="31" t="s">
        <v>232</v>
      </c>
      <c r="W6" s="31" t="s">
        <v>533</v>
      </c>
      <c r="Y6" s="31" t="s">
        <v>258</v>
      </c>
      <c r="Z6" s="31" t="s">
        <v>386</v>
      </c>
      <c r="AA6" s="63" t="s">
        <v>352</v>
      </c>
      <c r="AB6" s="63" t="s">
        <v>480</v>
      </c>
      <c r="AC6" s="63" t="s">
        <v>125</v>
      </c>
      <c r="AD6" s="30"/>
      <c r="AE6" s="33" t="s">
        <v>228</v>
      </c>
      <c r="AF6" s="29"/>
      <c r="AG6" s="42" t="s">
        <v>222</v>
      </c>
      <c r="AI6" s="41" t="s">
        <v>255</v>
      </c>
      <c r="AK6" s="41" t="str">
        <f>CHAR(CODE(AK5)+1)</f>
        <v>E</v>
      </c>
      <c r="AP6" s="42" t="s">
        <v>222</v>
      </c>
    </row>
    <row r="7" spans="1:42" ht="13.5" customHeight="1" x14ac:dyDescent="0.2">
      <c r="A7" s="13" t="s">
        <v>78</v>
      </c>
      <c r="B7" s="14"/>
      <c r="C7" s="12" t="str">
        <f t="shared" si="0"/>
        <v/>
      </c>
      <c r="D7" s="12" t="str">
        <f t="shared" si="8"/>
        <v/>
      </c>
      <c r="F7" s="17" t="s">
        <v>178</v>
      </c>
      <c r="G7" s="16"/>
      <c r="H7" s="12" t="str">
        <f t="shared" si="1"/>
        <v/>
      </c>
      <c r="I7" s="12" t="str">
        <f t="shared" si="5"/>
        <v>一般会計</v>
      </c>
      <c r="K7" s="13" t="s">
        <v>95</v>
      </c>
      <c r="L7" s="14"/>
      <c r="M7" s="12" t="str">
        <f t="shared" si="2"/>
        <v/>
      </c>
      <c r="N7" s="12" t="str">
        <f t="shared" si="6"/>
        <v>社会保障</v>
      </c>
      <c r="O7" s="12"/>
      <c r="P7" s="11" t="s">
        <v>67</v>
      </c>
      <c r="Q7" s="16"/>
      <c r="R7" s="12" t="str">
        <f t="shared" si="3"/>
        <v/>
      </c>
      <c r="S7" s="12" t="str">
        <f t="shared" si="4"/>
        <v>補助</v>
      </c>
      <c r="T7" s="12"/>
      <c r="U7" s="31"/>
      <c r="W7" s="31" t="s">
        <v>134</v>
      </c>
      <c r="Y7" s="31" t="s">
        <v>259</v>
      </c>
      <c r="Z7" s="31" t="s">
        <v>387</v>
      </c>
      <c r="AA7" s="63" t="s">
        <v>353</v>
      </c>
      <c r="AB7" s="63" t="s">
        <v>481</v>
      </c>
      <c r="AC7" s="30"/>
      <c r="AD7" s="30"/>
      <c r="AE7" s="31" t="s">
        <v>125</v>
      </c>
      <c r="AF7" s="29"/>
      <c r="AG7" s="42" t="s">
        <v>223</v>
      </c>
      <c r="AH7" s="59"/>
      <c r="AI7" s="42" t="s">
        <v>244</v>
      </c>
      <c r="AK7" s="41" t="str">
        <f>CHAR(CODE(AK6)+1)</f>
        <v>F</v>
      </c>
      <c r="AP7" s="42" t="s">
        <v>223</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社会保障</v>
      </c>
      <c r="O8" s="12"/>
      <c r="P8" s="11" t="s">
        <v>68</v>
      </c>
      <c r="Q8" s="16"/>
      <c r="R8" s="12" t="str">
        <f t="shared" si="3"/>
        <v/>
      </c>
      <c r="S8" s="12" t="str">
        <f t="shared" si="4"/>
        <v>補助</v>
      </c>
      <c r="T8" s="12"/>
      <c r="U8" s="31" t="s">
        <v>252</v>
      </c>
      <c r="W8" s="31" t="s">
        <v>135</v>
      </c>
      <c r="Y8" s="31" t="s">
        <v>260</v>
      </c>
      <c r="Z8" s="31" t="s">
        <v>388</v>
      </c>
      <c r="AA8" s="63" t="s">
        <v>354</v>
      </c>
      <c r="AB8" s="63" t="s">
        <v>482</v>
      </c>
      <c r="AC8" s="30"/>
      <c r="AD8" s="30"/>
      <c r="AE8" s="30"/>
      <c r="AF8" s="29"/>
      <c r="AG8" s="42" t="s">
        <v>224</v>
      </c>
      <c r="AI8" s="41" t="s">
        <v>245</v>
      </c>
      <c r="AK8" s="41" t="str">
        <f t="shared" si="7"/>
        <v>G</v>
      </c>
      <c r="AP8" s="42" t="s">
        <v>224</v>
      </c>
    </row>
    <row r="9" spans="1:42" ht="13.5" customHeight="1" x14ac:dyDescent="0.2">
      <c r="A9" s="13" t="s">
        <v>80</v>
      </c>
      <c r="B9" s="14"/>
      <c r="C9" s="12" t="str">
        <f t="shared" si="0"/>
        <v/>
      </c>
      <c r="D9" s="12" t="str">
        <f t="shared" si="8"/>
        <v/>
      </c>
      <c r="F9" s="17" t="s">
        <v>179</v>
      </c>
      <c r="G9" s="16"/>
      <c r="H9" s="12" t="str">
        <f t="shared" si="1"/>
        <v/>
      </c>
      <c r="I9" s="12" t="str">
        <f t="shared" si="5"/>
        <v>一般会計</v>
      </c>
      <c r="K9" s="13" t="s">
        <v>97</v>
      </c>
      <c r="L9" s="14"/>
      <c r="M9" s="12" t="str">
        <f t="shared" si="2"/>
        <v/>
      </c>
      <c r="N9" s="12" t="str">
        <f t="shared" si="6"/>
        <v>社会保障</v>
      </c>
      <c r="O9" s="12"/>
      <c r="P9" s="12"/>
      <c r="Q9" s="18"/>
      <c r="T9" s="12"/>
      <c r="U9" s="31" t="s">
        <v>253</v>
      </c>
      <c r="W9" s="31" t="s">
        <v>136</v>
      </c>
      <c r="Y9" s="31" t="s">
        <v>261</v>
      </c>
      <c r="Z9" s="31" t="s">
        <v>389</v>
      </c>
      <c r="AA9" s="63" t="s">
        <v>355</v>
      </c>
      <c r="AB9" s="63" t="s">
        <v>483</v>
      </c>
      <c r="AC9" s="30"/>
      <c r="AD9" s="30"/>
      <c r="AE9" s="30"/>
      <c r="AF9" s="29"/>
      <c r="AG9" s="42" t="s">
        <v>225</v>
      </c>
      <c r="AI9" s="55"/>
      <c r="AK9" s="41" t="str">
        <f t="shared" si="7"/>
        <v>H</v>
      </c>
      <c r="AP9" s="42" t="s">
        <v>225</v>
      </c>
    </row>
    <row r="10" spans="1:42" ht="13.5" customHeight="1" x14ac:dyDescent="0.2">
      <c r="A10" s="13" t="s">
        <v>198</v>
      </c>
      <c r="B10" s="14"/>
      <c r="C10" s="12" t="str">
        <f t="shared" si="0"/>
        <v/>
      </c>
      <c r="D10" s="12" t="str">
        <f t="shared" si="8"/>
        <v/>
      </c>
      <c r="F10" s="17" t="s">
        <v>104</v>
      </c>
      <c r="G10" s="16"/>
      <c r="H10" s="12" t="str">
        <f t="shared" si="1"/>
        <v/>
      </c>
      <c r="I10" s="12" t="str">
        <f t="shared" si="5"/>
        <v>一般会計</v>
      </c>
      <c r="K10" s="13" t="s">
        <v>199</v>
      </c>
      <c r="L10" s="14"/>
      <c r="M10" s="12" t="str">
        <f t="shared" si="2"/>
        <v/>
      </c>
      <c r="N10" s="12" t="str">
        <f t="shared" si="6"/>
        <v>社会保障</v>
      </c>
      <c r="O10" s="12"/>
      <c r="P10" s="12" t="str">
        <f>S8</f>
        <v>補助</v>
      </c>
      <c r="Q10" s="18"/>
      <c r="T10" s="12"/>
      <c r="W10" s="31" t="s">
        <v>137</v>
      </c>
      <c r="Y10" s="31" t="s">
        <v>262</v>
      </c>
      <c r="Z10" s="31" t="s">
        <v>390</v>
      </c>
      <c r="AA10" s="63" t="s">
        <v>356</v>
      </c>
      <c r="AB10" s="63" t="s">
        <v>484</v>
      </c>
      <c r="AC10" s="30"/>
      <c r="AD10" s="30"/>
      <c r="AE10" s="30"/>
      <c r="AF10" s="29"/>
      <c r="AG10" s="42" t="s">
        <v>213</v>
      </c>
      <c r="AK10" s="41" t="str">
        <f t="shared" si="7"/>
        <v>I</v>
      </c>
      <c r="AP10" s="41" t="s">
        <v>211</v>
      </c>
    </row>
    <row r="11" spans="1:42" ht="13.5" customHeight="1" x14ac:dyDescent="0.2">
      <c r="A11" s="13" t="s">
        <v>81</v>
      </c>
      <c r="B11" s="14" t="s">
        <v>560</v>
      </c>
      <c r="C11" s="12" t="str">
        <f t="shared" si="0"/>
        <v>子ども・若者育成支援</v>
      </c>
      <c r="D11" s="12" t="str">
        <f t="shared" si="8"/>
        <v>子ども・若者育成支援</v>
      </c>
      <c r="F11" s="17" t="s">
        <v>105</v>
      </c>
      <c r="G11" s="16"/>
      <c r="H11" s="12" t="str">
        <f t="shared" si="1"/>
        <v/>
      </c>
      <c r="I11" s="12" t="str">
        <f t="shared" si="5"/>
        <v>一般会計</v>
      </c>
      <c r="K11" s="13" t="s">
        <v>98</v>
      </c>
      <c r="L11" s="14"/>
      <c r="M11" s="12" t="str">
        <f t="shared" si="2"/>
        <v/>
      </c>
      <c r="N11" s="12" t="str">
        <f t="shared" si="6"/>
        <v>社会保障</v>
      </c>
      <c r="O11" s="12"/>
      <c r="P11" s="12"/>
      <c r="Q11" s="18"/>
      <c r="T11" s="12"/>
      <c r="W11" s="31" t="s">
        <v>550</v>
      </c>
      <c r="Y11" s="31" t="s">
        <v>263</v>
      </c>
      <c r="Z11" s="31" t="s">
        <v>391</v>
      </c>
      <c r="AA11" s="63" t="s">
        <v>357</v>
      </c>
      <c r="AB11" s="63" t="s">
        <v>485</v>
      </c>
      <c r="AC11" s="30"/>
      <c r="AD11" s="30"/>
      <c r="AE11" s="30"/>
      <c r="AF11" s="29"/>
      <c r="AG11" s="41" t="s">
        <v>216</v>
      </c>
      <c r="AK11" s="41" t="str">
        <f t="shared" si="7"/>
        <v>J</v>
      </c>
    </row>
    <row r="12" spans="1:42" ht="13.5" customHeight="1" x14ac:dyDescent="0.2">
      <c r="A12" s="13" t="s">
        <v>82</v>
      </c>
      <c r="B12" s="14"/>
      <c r="C12" s="12" t="str">
        <f t="shared" ref="C12:C23" si="9">IF(B12="","",A12)</f>
        <v/>
      </c>
      <c r="D12" s="12" t="str">
        <f t="shared" si="8"/>
        <v>子ども・若者育成支援</v>
      </c>
      <c r="F12" s="17" t="s">
        <v>106</v>
      </c>
      <c r="G12" s="16"/>
      <c r="H12" s="12" t="str">
        <f t="shared" si="1"/>
        <v/>
      </c>
      <c r="I12" s="12" t="str">
        <f t="shared" si="5"/>
        <v>一般会計</v>
      </c>
      <c r="K12" s="12"/>
      <c r="L12" s="12"/>
      <c r="O12" s="12"/>
      <c r="P12" s="12"/>
      <c r="Q12" s="18"/>
      <c r="T12" s="12"/>
      <c r="U12" s="28" t="s">
        <v>508</v>
      </c>
      <c r="W12" s="31" t="s">
        <v>138</v>
      </c>
      <c r="Y12" s="31" t="s">
        <v>264</v>
      </c>
      <c r="Z12" s="31" t="s">
        <v>392</v>
      </c>
      <c r="AA12" s="63" t="s">
        <v>358</v>
      </c>
      <c r="AB12" s="63" t="s">
        <v>486</v>
      </c>
      <c r="AC12" s="30"/>
      <c r="AD12" s="30"/>
      <c r="AE12" s="30"/>
      <c r="AF12" s="29"/>
      <c r="AG12" s="41" t="s">
        <v>214</v>
      </c>
      <c r="AK12" s="41" t="str">
        <f t="shared" si="7"/>
        <v>K</v>
      </c>
    </row>
    <row r="13" spans="1:42" ht="13.5" customHeight="1" x14ac:dyDescent="0.2">
      <c r="A13" s="13" t="s">
        <v>83</v>
      </c>
      <c r="B13" s="14" t="s">
        <v>560</v>
      </c>
      <c r="C13" s="12" t="str">
        <f t="shared" si="9"/>
        <v>少子化社会対策</v>
      </c>
      <c r="D13" s="12" t="str">
        <f t="shared" si="8"/>
        <v>子ども・若者育成支援、少子化社会対策</v>
      </c>
      <c r="F13" s="17" t="s">
        <v>107</v>
      </c>
      <c r="G13" s="16"/>
      <c r="H13" s="12" t="str">
        <f t="shared" si="1"/>
        <v/>
      </c>
      <c r="I13" s="12" t="str">
        <f t="shared" si="5"/>
        <v>一般会計</v>
      </c>
      <c r="K13" s="12" t="str">
        <f>N11</f>
        <v>社会保障</v>
      </c>
      <c r="L13" s="12"/>
      <c r="O13" s="12"/>
      <c r="P13" s="12"/>
      <c r="Q13" s="18"/>
      <c r="T13" s="12"/>
      <c r="U13" s="31" t="s">
        <v>157</v>
      </c>
      <c r="W13" s="31" t="s">
        <v>139</v>
      </c>
      <c r="Y13" s="31" t="s">
        <v>265</v>
      </c>
      <c r="Z13" s="31" t="s">
        <v>393</v>
      </c>
      <c r="AA13" s="63" t="s">
        <v>359</v>
      </c>
      <c r="AB13" s="63" t="s">
        <v>487</v>
      </c>
      <c r="AC13" s="30"/>
      <c r="AD13" s="30"/>
      <c r="AE13" s="30"/>
      <c r="AF13" s="29"/>
      <c r="AG13" s="41" t="s">
        <v>215</v>
      </c>
      <c r="AK13" s="41" t="str">
        <f t="shared" si="7"/>
        <v>L</v>
      </c>
    </row>
    <row r="14" spans="1:42" ht="13.5" customHeight="1" x14ac:dyDescent="0.2">
      <c r="A14" s="13" t="s">
        <v>84</v>
      </c>
      <c r="B14" s="14"/>
      <c r="C14" s="12" t="str">
        <f t="shared" si="9"/>
        <v/>
      </c>
      <c r="D14" s="12" t="str">
        <f t="shared" si="8"/>
        <v>子ども・若者育成支援、少子化社会対策</v>
      </c>
      <c r="F14" s="17" t="s">
        <v>108</v>
      </c>
      <c r="G14" s="16"/>
      <c r="H14" s="12" t="str">
        <f t="shared" si="1"/>
        <v/>
      </c>
      <c r="I14" s="12" t="str">
        <f t="shared" si="5"/>
        <v>一般会計</v>
      </c>
      <c r="K14" s="12"/>
      <c r="L14" s="12"/>
      <c r="O14" s="12"/>
      <c r="P14" s="12"/>
      <c r="Q14" s="18"/>
      <c r="T14" s="12"/>
      <c r="U14" s="31" t="s">
        <v>509</v>
      </c>
      <c r="W14" s="31" t="s">
        <v>140</v>
      </c>
      <c r="Y14" s="31" t="s">
        <v>266</v>
      </c>
      <c r="Z14" s="31" t="s">
        <v>394</v>
      </c>
      <c r="AA14" s="63" t="s">
        <v>360</v>
      </c>
      <c r="AB14" s="63" t="s">
        <v>488</v>
      </c>
      <c r="AC14" s="30"/>
      <c r="AD14" s="30"/>
      <c r="AE14" s="30"/>
      <c r="AF14" s="29"/>
      <c r="AG14" s="55"/>
      <c r="AK14" s="41" t="str">
        <f t="shared" si="7"/>
        <v>M</v>
      </c>
    </row>
    <row r="15" spans="1:42" ht="13.5" customHeight="1" x14ac:dyDescent="0.2">
      <c r="A15" s="13" t="s">
        <v>85</v>
      </c>
      <c r="B15" s="14" t="s">
        <v>560</v>
      </c>
      <c r="C15" s="12" t="str">
        <f t="shared" si="9"/>
        <v>男女共同参画</v>
      </c>
      <c r="D15" s="12" t="str">
        <f t="shared" si="8"/>
        <v>子ども・若者育成支援、少子化社会対策、男女共同参画</v>
      </c>
      <c r="F15" s="17" t="s">
        <v>109</v>
      </c>
      <c r="G15" s="16"/>
      <c r="H15" s="12" t="str">
        <f t="shared" si="1"/>
        <v/>
      </c>
      <c r="I15" s="12" t="str">
        <f t="shared" si="5"/>
        <v>一般会計</v>
      </c>
      <c r="K15" s="12"/>
      <c r="L15" s="12"/>
      <c r="O15" s="12"/>
      <c r="P15" s="12"/>
      <c r="Q15" s="18"/>
      <c r="T15" s="12"/>
      <c r="U15" s="31" t="s">
        <v>510</v>
      </c>
      <c r="W15" s="31" t="s">
        <v>141</v>
      </c>
      <c r="Y15" s="31" t="s">
        <v>267</v>
      </c>
      <c r="Z15" s="31" t="s">
        <v>395</v>
      </c>
      <c r="AA15" s="63" t="s">
        <v>361</v>
      </c>
      <c r="AB15" s="63" t="s">
        <v>489</v>
      </c>
      <c r="AC15" s="30"/>
      <c r="AD15" s="30"/>
      <c r="AE15" s="30"/>
      <c r="AF15" s="29"/>
      <c r="AG15" s="56"/>
      <c r="AK15" s="41" t="str">
        <f t="shared" si="7"/>
        <v>N</v>
      </c>
    </row>
    <row r="16" spans="1:42" ht="13.5" customHeight="1" x14ac:dyDescent="0.2">
      <c r="A16" s="13" t="s">
        <v>86</v>
      </c>
      <c r="B16" s="14"/>
      <c r="C16" s="12" t="str">
        <f t="shared" si="9"/>
        <v/>
      </c>
      <c r="D16" s="12" t="str">
        <f t="shared" si="8"/>
        <v>子ども・若者育成支援、少子化社会対策、男女共同参画</v>
      </c>
      <c r="F16" s="17" t="s">
        <v>110</v>
      </c>
      <c r="G16" s="16"/>
      <c r="H16" s="12" t="str">
        <f t="shared" si="1"/>
        <v/>
      </c>
      <c r="I16" s="12" t="str">
        <f t="shared" si="5"/>
        <v>一般会計</v>
      </c>
      <c r="K16" s="12"/>
      <c r="L16" s="12"/>
      <c r="O16" s="12"/>
      <c r="P16" s="12"/>
      <c r="Q16" s="18"/>
      <c r="T16" s="12"/>
      <c r="U16" s="31" t="s">
        <v>511</v>
      </c>
      <c r="W16" s="31" t="s">
        <v>142</v>
      </c>
      <c r="Y16" s="31" t="s">
        <v>268</v>
      </c>
      <c r="Z16" s="31" t="s">
        <v>396</v>
      </c>
      <c r="AA16" s="63" t="s">
        <v>362</v>
      </c>
      <c r="AB16" s="63" t="s">
        <v>490</v>
      </c>
      <c r="AC16" s="30"/>
      <c r="AD16" s="30"/>
      <c r="AE16" s="30"/>
      <c r="AF16" s="29"/>
      <c r="AG16" s="56"/>
      <c r="AK16" s="41" t="str">
        <f t="shared" si="7"/>
        <v>O</v>
      </c>
    </row>
    <row r="17" spans="1:37" ht="13.5" customHeight="1" x14ac:dyDescent="0.2">
      <c r="A17" s="13" t="s">
        <v>87</v>
      </c>
      <c r="B17" s="14"/>
      <c r="C17" s="12" t="str">
        <f t="shared" si="9"/>
        <v/>
      </c>
      <c r="D17" s="12" t="str">
        <f t="shared" si="8"/>
        <v>子ども・若者育成支援、少子化社会対策、男女共同参画</v>
      </c>
      <c r="F17" s="17" t="s">
        <v>111</v>
      </c>
      <c r="G17" s="16"/>
      <c r="H17" s="12" t="str">
        <f t="shared" si="1"/>
        <v/>
      </c>
      <c r="I17" s="12" t="str">
        <f t="shared" si="5"/>
        <v>一般会計</v>
      </c>
      <c r="K17" s="12"/>
      <c r="L17" s="12"/>
      <c r="O17" s="12"/>
      <c r="P17" s="12"/>
      <c r="Q17" s="18"/>
      <c r="T17" s="12"/>
      <c r="U17" s="31" t="s">
        <v>529</v>
      </c>
      <c r="W17" s="31" t="s">
        <v>143</v>
      </c>
      <c r="Y17" s="31" t="s">
        <v>269</v>
      </c>
      <c r="Z17" s="31" t="s">
        <v>397</v>
      </c>
      <c r="AA17" s="63" t="s">
        <v>363</v>
      </c>
      <c r="AB17" s="63" t="s">
        <v>491</v>
      </c>
      <c r="AC17" s="30"/>
      <c r="AD17" s="30"/>
      <c r="AE17" s="30"/>
      <c r="AF17" s="29"/>
      <c r="AG17" s="56"/>
      <c r="AK17" s="41" t="str">
        <f t="shared" si="7"/>
        <v>P</v>
      </c>
    </row>
    <row r="18" spans="1:37" ht="13.5" customHeight="1" x14ac:dyDescent="0.2">
      <c r="A18" s="13" t="s">
        <v>88</v>
      </c>
      <c r="B18" s="14"/>
      <c r="C18" s="12" t="str">
        <f t="shared" si="9"/>
        <v/>
      </c>
      <c r="D18" s="12" t="str">
        <f t="shared" si="8"/>
        <v>子ども・若者育成支援、少子化社会対策、男女共同参画</v>
      </c>
      <c r="F18" s="17" t="s">
        <v>112</v>
      </c>
      <c r="G18" s="16"/>
      <c r="H18" s="12" t="str">
        <f t="shared" si="1"/>
        <v/>
      </c>
      <c r="I18" s="12" t="str">
        <f t="shared" si="5"/>
        <v>一般会計</v>
      </c>
      <c r="K18" s="12"/>
      <c r="L18" s="12"/>
      <c r="O18" s="12"/>
      <c r="P18" s="12"/>
      <c r="Q18" s="18"/>
      <c r="T18" s="12"/>
      <c r="U18" s="31" t="s">
        <v>512</v>
      </c>
      <c r="W18" s="31" t="s">
        <v>144</v>
      </c>
      <c r="Y18" s="31" t="s">
        <v>270</v>
      </c>
      <c r="Z18" s="31" t="s">
        <v>398</v>
      </c>
      <c r="AA18" s="63" t="s">
        <v>364</v>
      </c>
      <c r="AB18" s="63" t="s">
        <v>492</v>
      </c>
      <c r="AC18" s="30"/>
      <c r="AD18" s="30"/>
      <c r="AE18" s="30"/>
      <c r="AF18" s="29"/>
      <c r="AK18" s="41" t="str">
        <f t="shared" si="7"/>
        <v>Q</v>
      </c>
    </row>
    <row r="19" spans="1:37" ht="13.5" customHeight="1" x14ac:dyDescent="0.2">
      <c r="A19" s="13" t="s">
        <v>189</v>
      </c>
      <c r="B19" s="14"/>
      <c r="C19" s="12" t="str">
        <f t="shared" si="9"/>
        <v/>
      </c>
      <c r="D19" s="12" t="str">
        <f t="shared" si="8"/>
        <v>子ども・若者育成支援、少子化社会対策、男女共同参画</v>
      </c>
      <c r="F19" s="17" t="s">
        <v>113</v>
      </c>
      <c r="G19" s="16"/>
      <c r="H19" s="12" t="str">
        <f t="shared" si="1"/>
        <v/>
      </c>
      <c r="I19" s="12" t="str">
        <f t="shared" si="5"/>
        <v>一般会計</v>
      </c>
      <c r="K19" s="12"/>
      <c r="L19" s="12"/>
      <c r="O19" s="12"/>
      <c r="P19" s="12"/>
      <c r="Q19" s="18"/>
      <c r="T19" s="12"/>
      <c r="U19" s="31" t="s">
        <v>513</v>
      </c>
      <c r="W19" s="31" t="s">
        <v>145</v>
      </c>
      <c r="Y19" s="31" t="s">
        <v>271</v>
      </c>
      <c r="Z19" s="31" t="s">
        <v>399</v>
      </c>
      <c r="AA19" s="63" t="s">
        <v>365</v>
      </c>
      <c r="AB19" s="63" t="s">
        <v>493</v>
      </c>
      <c r="AC19" s="30"/>
      <c r="AD19" s="30"/>
      <c r="AE19" s="30"/>
      <c r="AF19" s="29"/>
      <c r="AK19" s="41" t="str">
        <f t="shared" si="7"/>
        <v>R</v>
      </c>
    </row>
    <row r="20" spans="1:37" ht="13.5" customHeight="1" x14ac:dyDescent="0.2">
      <c r="A20" s="13" t="s">
        <v>190</v>
      </c>
      <c r="B20" s="14"/>
      <c r="C20" s="12" t="str">
        <f t="shared" si="9"/>
        <v/>
      </c>
      <c r="D20" s="12" t="str">
        <f t="shared" si="8"/>
        <v>子ども・若者育成支援、少子化社会対策、男女共同参画</v>
      </c>
      <c r="F20" s="17" t="s">
        <v>188</v>
      </c>
      <c r="G20" s="16" t="s">
        <v>560</v>
      </c>
      <c r="H20" s="12" t="str">
        <f t="shared" si="1"/>
        <v>年金特別会計子ども・子育て支援勘定</v>
      </c>
      <c r="I20" s="12" t="str">
        <f t="shared" si="5"/>
        <v>一般会計、年金特別会計子ども・子育て支援勘定</v>
      </c>
      <c r="K20" s="12"/>
      <c r="L20" s="12"/>
      <c r="O20" s="12"/>
      <c r="P20" s="12"/>
      <c r="Q20" s="18"/>
      <c r="T20" s="12"/>
      <c r="U20" s="31" t="s">
        <v>514</v>
      </c>
      <c r="W20" s="31" t="s">
        <v>146</v>
      </c>
      <c r="Y20" s="31" t="s">
        <v>272</v>
      </c>
      <c r="Z20" s="31" t="s">
        <v>400</v>
      </c>
      <c r="AA20" s="63" t="s">
        <v>366</v>
      </c>
      <c r="AB20" s="63" t="s">
        <v>494</v>
      </c>
      <c r="AC20" s="30"/>
      <c r="AD20" s="30"/>
      <c r="AE20" s="30"/>
      <c r="AF20" s="29"/>
      <c r="AK20" s="41" t="str">
        <f t="shared" si="7"/>
        <v>S</v>
      </c>
    </row>
    <row r="21" spans="1:37" ht="13.5" customHeight="1" x14ac:dyDescent="0.2">
      <c r="A21" s="13" t="s">
        <v>191</v>
      </c>
      <c r="B21" s="14"/>
      <c r="C21" s="12" t="str">
        <f t="shared" si="9"/>
        <v/>
      </c>
      <c r="D21" s="12" t="str">
        <f t="shared" si="8"/>
        <v>子ども・若者育成支援、少子化社会対策、男女共同参画</v>
      </c>
      <c r="F21" s="17" t="s">
        <v>114</v>
      </c>
      <c r="G21" s="16"/>
      <c r="H21" s="12" t="str">
        <f t="shared" si="1"/>
        <v/>
      </c>
      <c r="I21" s="12" t="str">
        <f t="shared" si="5"/>
        <v>一般会計、年金特別会計子ども・子育て支援勘定</v>
      </c>
      <c r="K21" s="12"/>
      <c r="L21" s="12"/>
      <c r="O21" s="12"/>
      <c r="P21" s="12"/>
      <c r="Q21" s="18"/>
      <c r="T21" s="12"/>
      <c r="U21" s="31" t="s">
        <v>515</v>
      </c>
      <c r="W21" s="31" t="s">
        <v>147</v>
      </c>
      <c r="Y21" s="31" t="s">
        <v>273</v>
      </c>
      <c r="Z21" s="31" t="s">
        <v>401</v>
      </c>
      <c r="AA21" s="63" t="s">
        <v>367</v>
      </c>
      <c r="AB21" s="63" t="s">
        <v>495</v>
      </c>
      <c r="AC21" s="30"/>
      <c r="AD21" s="30"/>
      <c r="AE21" s="30"/>
      <c r="AF21" s="29"/>
      <c r="AK21" s="41" t="str">
        <f t="shared" si="7"/>
        <v>T</v>
      </c>
    </row>
    <row r="22" spans="1:37" ht="13.5" customHeight="1" x14ac:dyDescent="0.2">
      <c r="A22" s="13" t="s">
        <v>192</v>
      </c>
      <c r="B22" s="14"/>
      <c r="C22" s="12" t="str">
        <f t="shared" si="9"/>
        <v/>
      </c>
      <c r="D22" s="12" t="str">
        <f>IF(C22="",D21,IF(D21&lt;&gt;"",CONCATENATE(D21,"、",C22),C22))</f>
        <v>子ども・若者育成支援、少子化社会対策、男女共同参画</v>
      </c>
      <c r="F22" s="17" t="s">
        <v>115</v>
      </c>
      <c r="G22" s="16"/>
      <c r="H22" s="12" t="str">
        <f t="shared" si="1"/>
        <v/>
      </c>
      <c r="I22" s="12" t="str">
        <f t="shared" si="5"/>
        <v>一般会計、年金特別会計子ども・子育て支援勘定</v>
      </c>
      <c r="K22" s="12"/>
      <c r="L22" s="12"/>
      <c r="O22" s="12"/>
      <c r="P22" s="12"/>
      <c r="Q22" s="18"/>
      <c r="T22" s="12"/>
      <c r="U22" s="31" t="s">
        <v>552</v>
      </c>
      <c r="W22" s="31" t="s">
        <v>148</v>
      </c>
      <c r="Y22" s="31" t="s">
        <v>274</v>
      </c>
      <c r="Z22" s="31" t="s">
        <v>402</v>
      </c>
      <c r="AA22" s="63" t="s">
        <v>368</v>
      </c>
      <c r="AB22" s="63" t="s">
        <v>496</v>
      </c>
      <c r="AC22" s="30"/>
      <c r="AD22" s="30"/>
      <c r="AE22" s="30"/>
      <c r="AF22" s="29"/>
      <c r="AK22" s="41" t="str">
        <f t="shared" si="7"/>
        <v>U</v>
      </c>
    </row>
    <row r="23" spans="1:37" ht="13.5" customHeight="1" x14ac:dyDescent="0.2">
      <c r="A23" s="62" t="s">
        <v>246</v>
      </c>
      <c r="B23" s="14"/>
      <c r="C23" s="12" t="str">
        <f t="shared" si="9"/>
        <v/>
      </c>
      <c r="D23" s="12" t="str">
        <f>IF(C23="",D22,IF(D22&lt;&gt;"",CONCATENATE(D22,"、",C23),C23))</f>
        <v>子ども・若者育成支援、少子化社会対策、男女共同参画</v>
      </c>
      <c r="F23" s="17" t="s">
        <v>116</v>
      </c>
      <c r="G23" s="16"/>
      <c r="H23" s="12" t="str">
        <f t="shared" si="1"/>
        <v/>
      </c>
      <c r="I23" s="12" t="str">
        <f t="shared" si="5"/>
        <v>一般会計、年金特別会計子ども・子育て支援勘定</v>
      </c>
      <c r="K23" s="12"/>
      <c r="L23" s="12"/>
      <c r="O23" s="12"/>
      <c r="P23" s="12"/>
      <c r="Q23" s="18"/>
      <c r="T23" s="12"/>
      <c r="U23" s="31" t="s">
        <v>516</v>
      </c>
      <c r="W23" s="31" t="s">
        <v>149</v>
      </c>
      <c r="Y23" s="31" t="s">
        <v>275</v>
      </c>
      <c r="Z23" s="31" t="s">
        <v>403</v>
      </c>
      <c r="AA23" s="63" t="s">
        <v>369</v>
      </c>
      <c r="AB23" s="63" t="s">
        <v>497</v>
      </c>
      <c r="AC23" s="30"/>
      <c r="AD23" s="30"/>
      <c r="AE23" s="30"/>
      <c r="AF23" s="29"/>
      <c r="AK23" s="41" t="str">
        <f t="shared" si="7"/>
        <v>V</v>
      </c>
    </row>
    <row r="24" spans="1:37" ht="13.5" customHeight="1" x14ac:dyDescent="0.2">
      <c r="A24" s="73"/>
      <c r="B24" s="60"/>
      <c r="F24" s="17" t="s">
        <v>249</v>
      </c>
      <c r="G24" s="16"/>
      <c r="H24" s="12" t="str">
        <f t="shared" si="1"/>
        <v/>
      </c>
      <c r="I24" s="12" t="str">
        <f t="shared" si="5"/>
        <v>一般会計、年金特別会計子ども・子育て支援勘定</v>
      </c>
      <c r="K24" s="12"/>
      <c r="L24" s="12"/>
      <c r="O24" s="12"/>
      <c r="P24" s="12"/>
      <c r="Q24" s="18"/>
      <c r="T24" s="12"/>
      <c r="U24" s="31" t="s">
        <v>517</v>
      </c>
      <c r="W24" s="31" t="s">
        <v>150</v>
      </c>
      <c r="Y24" s="31" t="s">
        <v>276</v>
      </c>
      <c r="Z24" s="31" t="s">
        <v>404</v>
      </c>
      <c r="AA24" s="63" t="s">
        <v>370</v>
      </c>
      <c r="AB24" s="63" t="s">
        <v>498</v>
      </c>
      <c r="AC24" s="30"/>
      <c r="AD24" s="30"/>
      <c r="AE24" s="30"/>
      <c r="AF24" s="29"/>
      <c r="AK24" s="41" t="str">
        <f>CHAR(CODE(AK23)+1)</f>
        <v>W</v>
      </c>
    </row>
    <row r="25" spans="1:37" ht="13.5" customHeight="1" x14ac:dyDescent="0.2">
      <c r="A25" s="61"/>
      <c r="B25" s="60"/>
      <c r="F25" s="17" t="s">
        <v>117</v>
      </c>
      <c r="G25" s="16"/>
      <c r="H25" s="12" t="str">
        <f t="shared" si="1"/>
        <v/>
      </c>
      <c r="I25" s="12" t="str">
        <f t="shared" si="5"/>
        <v>一般会計、年金特別会計子ども・子育て支援勘定</v>
      </c>
      <c r="K25" s="12"/>
      <c r="L25" s="12"/>
      <c r="O25" s="12"/>
      <c r="P25" s="12"/>
      <c r="Q25" s="18"/>
      <c r="T25" s="12"/>
      <c r="U25" s="31" t="s">
        <v>518</v>
      </c>
      <c r="W25" s="54"/>
      <c r="Y25" s="31" t="s">
        <v>277</v>
      </c>
      <c r="Z25" s="31" t="s">
        <v>405</v>
      </c>
      <c r="AA25" s="63" t="s">
        <v>371</v>
      </c>
      <c r="AB25" s="63" t="s">
        <v>499</v>
      </c>
      <c r="AC25" s="30"/>
      <c r="AD25" s="30"/>
      <c r="AE25" s="30"/>
      <c r="AF25" s="29"/>
      <c r="AK25" s="41" t="str">
        <f t="shared" si="7"/>
        <v>X</v>
      </c>
    </row>
    <row r="26" spans="1:37" ht="13.5" customHeight="1" x14ac:dyDescent="0.2">
      <c r="A26" s="61"/>
      <c r="B26" s="60"/>
      <c r="F26" s="17" t="s">
        <v>118</v>
      </c>
      <c r="G26" s="16"/>
      <c r="H26" s="12" t="str">
        <f t="shared" si="1"/>
        <v/>
      </c>
      <c r="I26" s="12" t="str">
        <f t="shared" si="5"/>
        <v>一般会計、年金特別会計子ども・子育て支援勘定</v>
      </c>
      <c r="K26" s="12"/>
      <c r="L26" s="12"/>
      <c r="O26" s="12"/>
      <c r="P26" s="12"/>
      <c r="Q26" s="18"/>
      <c r="T26" s="12"/>
      <c r="U26" s="31" t="s">
        <v>519</v>
      </c>
      <c r="Y26" s="31" t="s">
        <v>278</v>
      </c>
      <c r="Z26" s="31" t="s">
        <v>406</v>
      </c>
      <c r="AA26" s="63" t="s">
        <v>372</v>
      </c>
      <c r="AB26" s="63" t="s">
        <v>500</v>
      </c>
      <c r="AC26" s="30"/>
      <c r="AD26" s="30"/>
      <c r="AE26" s="30"/>
      <c r="AF26" s="29"/>
      <c r="AK26" s="41" t="str">
        <f t="shared" si="7"/>
        <v>Y</v>
      </c>
    </row>
    <row r="27" spans="1:37" ht="13.5" customHeight="1" x14ac:dyDescent="0.2">
      <c r="A27" s="12" t="str">
        <f>IF(D23="", "-", D23)</f>
        <v>子ども・若者育成支援、少子化社会対策、男女共同参画</v>
      </c>
      <c r="B27" s="12"/>
      <c r="F27" s="17" t="s">
        <v>119</v>
      </c>
      <c r="G27" s="16"/>
      <c r="H27" s="12" t="str">
        <f t="shared" si="1"/>
        <v/>
      </c>
      <c r="I27" s="12" t="str">
        <f t="shared" si="5"/>
        <v>一般会計、年金特別会計子ども・子育て支援勘定</v>
      </c>
      <c r="K27" s="12"/>
      <c r="L27" s="12"/>
      <c r="O27" s="12"/>
      <c r="P27" s="12"/>
      <c r="Q27" s="18"/>
      <c r="T27" s="12"/>
      <c r="U27" s="31" t="s">
        <v>520</v>
      </c>
      <c r="Y27" s="31" t="s">
        <v>279</v>
      </c>
      <c r="Z27" s="31" t="s">
        <v>407</v>
      </c>
      <c r="AA27" s="63" t="s">
        <v>373</v>
      </c>
      <c r="AB27" s="63" t="s">
        <v>501</v>
      </c>
      <c r="AC27" s="30"/>
      <c r="AD27" s="30"/>
      <c r="AE27" s="30"/>
      <c r="AF27" s="29"/>
      <c r="AK27" s="41" t="str">
        <f>CHAR(CODE(AK26)+1)</f>
        <v>Z</v>
      </c>
    </row>
    <row r="28" spans="1:37" ht="13.5" customHeight="1" x14ac:dyDescent="0.2">
      <c r="B28" s="12"/>
      <c r="F28" s="17" t="s">
        <v>120</v>
      </c>
      <c r="G28" s="16"/>
      <c r="H28" s="12" t="str">
        <f t="shared" si="1"/>
        <v/>
      </c>
      <c r="I28" s="12" t="str">
        <f t="shared" si="5"/>
        <v>一般会計、年金特別会計子ども・子育て支援勘定</v>
      </c>
      <c r="K28" s="12"/>
      <c r="L28" s="12"/>
      <c r="O28" s="12"/>
      <c r="P28" s="12"/>
      <c r="Q28" s="18"/>
      <c r="T28" s="12"/>
      <c r="U28" s="31" t="s">
        <v>521</v>
      </c>
      <c r="Y28" s="31" t="s">
        <v>280</v>
      </c>
      <c r="Z28" s="31" t="s">
        <v>408</v>
      </c>
      <c r="AA28" s="63" t="s">
        <v>374</v>
      </c>
      <c r="AB28" s="63" t="s">
        <v>502</v>
      </c>
      <c r="AC28" s="30"/>
      <c r="AD28" s="30"/>
      <c r="AE28" s="30"/>
      <c r="AF28" s="29"/>
      <c r="AK28" s="41" t="s">
        <v>172</v>
      </c>
    </row>
    <row r="29" spans="1:37" ht="13.5" customHeight="1" x14ac:dyDescent="0.2">
      <c r="A29" s="12"/>
      <c r="B29" s="12"/>
      <c r="F29" s="17" t="s">
        <v>180</v>
      </c>
      <c r="G29" s="16"/>
      <c r="H29" s="12" t="str">
        <f t="shared" si="1"/>
        <v/>
      </c>
      <c r="I29" s="12" t="str">
        <f t="shared" si="5"/>
        <v>一般会計、年金特別会計子ども・子育て支援勘定</v>
      </c>
      <c r="K29" s="12"/>
      <c r="L29" s="12"/>
      <c r="O29" s="12"/>
      <c r="P29" s="12"/>
      <c r="Q29" s="18"/>
      <c r="T29" s="12"/>
      <c r="U29" s="31" t="s">
        <v>522</v>
      </c>
      <c r="Y29" s="31" t="s">
        <v>281</v>
      </c>
      <c r="Z29" s="31" t="s">
        <v>409</v>
      </c>
      <c r="AA29" s="63" t="s">
        <v>375</v>
      </c>
      <c r="AB29" s="63" t="s">
        <v>503</v>
      </c>
      <c r="AC29" s="30"/>
      <c r="AD29" s="30"/>
      <c r="AE29" s="30"/>
      <c r="AF29" s="29"/>
      <c r="AK29" s="41" t="str">
        <f t="shared" si="7"/>
        <v>b</v>
      </c>
    </row>
    <row r="30" spans="1:37" ht="13.5" customHeight="1" x14ac:dyDescent="0.2">
      <c r="A30" s="12"/>
      <c r="B30" s="12"/>
      <c r="F30" s="17" t="s">
        <v>181</v>
      </c>
      <c r="G30" s="16"/>
      <c r="H30" s="12" t="str">
        <f t="shared" si="1"/>
        <v/>
      </c>
      <c r="I30" s="12" t="str">
        <f t="shared" si="5"/>
        <v>一般会計、年金特別会計子ども・子育て支援勘定</v>
      </c>
      <c r="K30" s="12"/>
      <c r="L30" s="12"/>
      <c r="O30" s="12"/>
      <c r="P30" s="12"/>
      <c r="Q30" s="18"/>
      <c r="T30" s="12"/>
      <c r="U30" s="31" t="s">
        <v>523</v>
      </c>
      <c r="Y30" s="31" t="s">
        <v>282</v>
      </c>
      <c r="Z30" s="31" t="s">
        <v>410</v>
      </c>
      <c r="AA30" s="63" t="s">
        <v>376</v>
      </c>
      <c r="AB30" s="63" t="s">
        <v>504</v>
      </c>
      <c r="AC30" s="30"/>
      <c r="AD30" s="30"/>
      <c r="AE30" s="30"/>
      <c r="AF30" s="29"/>
      <c r="AK30" s="41" t="str">
        <f t="shared" si="7"/>
        <v>c</v>
      </c>
    </row>
    <row r="31" spans="1:37" ht="13.5" customHeight="1" x14ac:dyDescent="0.2">
      <c r="A31" s="12"/>
      <c r="B31" s="12"/>
      <c r="F31" s="17" t="s">
        <v>182</v>
      </c>
      <c r="G31" s="16"/>
      <c r="H31" s="12" t="str">
        <f t="shared" si="1"/>
        <v/>
      </c>
      <c r="I31" s="12" t="str">
        <f t="shared" si="5"/>
        <v>一般会計、年金特別会計子ども・子育て支援勘定</v>
      </c>
      <c r="K31" s="12"/>
      <c r="L31" s="12"/>
      <c r="O31" s="12"/>
      <c r="P31" s="12"/>
      <c r="Q31" s="18"/>
      <c r="T31" s="12"/>
      <c r="U31" s="31" t="s">
        <v>524</v>
      </c>
      <c r="Y31" s="31" t="s">
        <v>283</v>
      </c>
      <c r="Z31" s="31" t="s">
        <v>411</v>
      </c>
      <c r="AA31" s="63" t="s">
        <v>377</v>
      </c>
      <c r="AB31" s="63" t="s">
        <v>505</v>
      </c>
      <c r="AC31" s="30"/>
      <c r="AD31" s="30"/>
      <c r="AE31" s="30"/>
      <c r="AF31" s="29"/>
      <c r="AK31" s="41" t="str">
        <f t="shared" si="7"/>
        <v>d</v>
      </c>
    </row>
    <row r="32" spans="1:37" ht="13.5" customHeight="1" x14ac:dyDescent="0.2">
      <c r="A32" s="12"/>
      <c r="B32" s="12"/>
      <c r="F32" s="17" t="s">
        <v>183</v>
      </c>
      <c r="G32" s="16"/>
      <c r="H32" s="12" t="str">
        <f t="shared" si="1"/>
        <v/>
      </c>
      <c r="I32" s="12" t="str">
        <f t="shared" si="5"/>
        <v>一般会計、年金特別会計子ども・子育て支援勘定</v>
      </c>
      <c r="K32" s="12"/>
      <c r="L32" s="12"/>
      <c r="O32" s="12"/>
      <c r="P32" s="12"/>
      <c r="Q32" s="18"/>
      <c r="T32" s="12"/>
      <c r="U32" s="31" t="s">
        <v>525</v>
      </c>
      <c r="Y32" s="31" t="s">
        <v>284</v>
      </c>
      <c r="Z32" s="31" t="s">
        <v>412</v>
      </c>
      <c r="AA32" s="63" t="s">
        <v>58</v>
      </c>
      <c r="AB32" s="63" t="s">
        <v>58</v>
      </c>
      <c r="AC32" s="30"/>
      <c r="AD32" s="30"/>
      <c r="AE32" s="30"/>
      <c r="AF32" s="29"/>
      <c r="AK32" s="41" t="str">
        <f t="shared" si="7"/>
        <v>e</v>
      </c>
    </row>
    <row r="33" spans="1:37" ht="13.5" customHeight="1" x14ac:dyDescent="0.2">
      <c r="A33" s="12"/>
      <c r="B33" s="12"/>
      <c r="F33" s="17" t="s">
        <v>184</v>
      </c>
      <c r="G33" s="16"/>
      <c r="H33" s="12" t="str">
        <f t="shared" si="1"/>
        <v/>
      </c>
      <c r="I33" s="12" t="str">
        <f t="shared" si="5"/>
        <v>一般会計、年金特別会計子ども・子育て支援勘定</v>
      </c>
      <c r="K33" s="12"/>
      <c r="L33" s="12"/>
      <c r="O33" s="12"/>
      <c r="P33" s="12"/>
      <c r="Q33" s="18"/>
      <c r="T33" s="12"/>
      <c r="U33" s="31" t="s">
        <v>526</v>
      </c>
      <c r="Y33" s="31" t="s">
        <v>285</v>
      </c>
      <c r="Z33" s="31" t="s">
        <v>413</v>
      </c>
      <c r="AA33" s="54"/>
      <c r="AB33" s="30"/>
      <c r="AC33" s="30"/>
      <c r="AD33" s="30"/>
      <c r="AE33" s="30"/>
      <c r="AF33" s="29"/>
      <c r="AK33" s="41" t="str">
        <f t="shared" si="7"/>
        <v>f</v>
      </c>
    </row>
    <row r="34" spans="1:37" ht="13.5" customHeight="1" x14ac:dyDescent="0.2">
      <c r="A34" s="12"/>
      <c r="B34" s="12"/>
      <c r="F34" s="17" t="s">
        <v>185</v>
      </c>
      <c r="G34" s="16"/>
      <c r="H34" s="12" t="str">
        <f t="shared" si="1"/>
        <v/>
      </c>
      <c r="I34" s="12" t="str">
        <f t="shared" si="5"/>
        <v>一般会計、年金特別会計子ども・子育て支援勘定</v>
      </c>
      <c r="K34" s="12"/>
      <c r="L34" s="12"/>
      <c r="O34" s="12"/>
      <c r="P34" s="12"/>
      <c r="Q34" s="18"/>
      <c r="T34" s="12"/>
      <c r="U34" s="31" t="s">
        <v>527</v>
      </c>
      <c r="Y34" s="31" t="s">
        <v>286</v>
      </c>
      <c r="Z34" s="31" t="s">
        <v>414</v>
      </c>
      <c r="AB34" s="30"/>
      <c r="AC34" s="30"/>
      <c r="AD34" s="30"/>
      <c r="AE34" s="30"/>
      <c r="AF34" s="29"/>
      <c r="AK34" s="41" t="str">
        <f t="shared" si="7"/>
        <v>g</v>
      </c>
    </row>
    <row r="35" spans="1:37" ht="13.5" customHeight="1" x14ac:dyDescent="0.2">
      <c r="A35" s="12"/>
      <c r="B35" s="12"/>
      <c r="F35" s="17" t="s">
        <v>186</v>
      </c>
      <c r="G35" s="16"/>
      <c r="H35" s="12" t="str">
        <f t="shared" si="1"/>
        <v/>
      </c>
      <c r="I35" s="12" t="str">
        <f t="shared" si="5"/>
        <v>一般会計、年金特別会計子ども・子育て支援勘定</v>
      </c>
      <c r="K35" s="12"/>
      <c r="L35" s="12"/>
      <c r="O35" s="12"/>
      <c r="P35" s="12"/>
      <c r="Q35" s="18"/>
      <c r="T35" s="12"/>
      <c r="U35" s="31" t="s">
        <v>528</v>
      </c>
      <c r="Y35" s="31" t="s">
        <v>287</v>
      </c>
      <c r="Z35" s="31" t="s">
        <v>415</v>
      </c>
      <c r="AC35" s="30"/>
      <c r="AF35" s="29"/>
      <c r="AK35" s="41" t="str">
        <f t="shared" si="7"/>
        <v>h</v>
      </c>
    </row>
    <row r="36" spans="1:37" ht="13.5" customHeight="1" x14ac:dyDescent="0.2">
      <c r="A36" s="12"/>
      <c r="B36" s="12"/>
      <c r="F36" s="17" t="s">
        <v>187</v>
      </c>
      <c r="G36" s="16"/>
      <c r="H36" s="12" t="str">
        <f t="shared" si="1"/>
        <v/>
      </c>
      <c r="I36" s="12" t="str">
        <f t="shared" si="5"/>
        <v>一般会計、年金特別会計子ども・子育て支援勘定</v>
      </c>
      <c r="K36" s="12"/>
      <c r="L36" s="12"/>
      <c r="O36" s="12"/>
      <c r="P36" s="12"/>
      <c r="Q36" s="18"/>
      <c r="T36" s="12"/>
      <c r="Y36" s="31" t="s">
        <v>288</v>
      </c>
      <c r="Z36" s="31" t="s">
        <v>416</v>
      </c>
      <c r="AF36" s="29"/>
      <c r="AK36" s="41" t="str">
        <f t="shared" si="7"/>
        <v>i</v>
      </c>
    </row>
    <row r="37" spans="1:37" ht="13.5" customHeight="1" x14ac:dyDescent="0.2">
      <c r="A37" s="12"/>
      <c r="B37" s="12"/>
      <c r="F37" s="12"/>
      <c r="G37" s="18"/>
      <c r="H37" s="12" t="str">
        <f t="shared" si="1"/>
        <v/>
      </c>
      <c r="I37" s="12" t="str">
        <f t="shared" si="5"/>
        <v>一般会計、年金特別会計子ども・子育て支援勘定</v>
      </c>
      <c r="K37" s="12"/>
      <c r="L37" s="12"/>
      <c r="O37" s="12"/>
      <c r="P37" s="12"/>
      <c r="Q37" s="18"/>
      <c r="T37" s="12"/>
      <c r="Y37" s="31" t="s">
        <v>289</v>
      </c>
      <c r="Z37" s="31" t="s">
        <v>417</v>
      </c>
      <c r="AF37" s="29"/>
      <c r="AK37" s="41" t="str">
        <f t="shared" si="7"/>
        <v>j</v>
      </c>
    </row>
    <row r="38" spans="1:37" x14ac:dyDescent="0.2">
      <c r="A38" s="12"/>
      <c r="B38" s="12"/>
      <c r="F38" s="12"/>
      <c r="G38" s="18"/>
      <c r="K38" s="12"/>
      <c r="L38" s="12"/>
      <c r="O38" s="12"/>
      <c r="P38" s="12"/>
      <c r="Q38" s="18"/>
      <c r="T38" s="12"/>
      <c r="Y38" s="31" t="s">
        <v>290</v>
      </c>
      <c r="Z38" s="31" t="s">
        <v>418</v>
      </c>
      <c r="AF38" s="29"/>
      <c r="AK38" s="41" t="str">
        <f t="shared" si="7"/>
        <v>k</v>
      </c>
    </row>
    <row r="39" spans="1:37" x14ac:dyDescent="0.2">
      <c r="A39" s="12"/>
      <c r="B39" s="12"/>
      <c r="F39" s="12" t="str">
        <f>I37</f>
        <v>一般会計、年金特別会計子ども・子育て支援勘定</v>
      </c>
      <c r="G39" s="18"/>
      <c r="K39" s="12"/>
      <c r="L39" s="12"/>
      <c r="O39" s="12"/>
      <c r="P39" s="12"/>
      <c r="Q39" s="18"/>
      <c r="T39" s="12"/>
      <c r="U39" s="31" t="s">
        <v>530</v>
      </c>
      <c r="Y39" s="31" t="s">
        <v>291</v>
      </c>
      <c r="Z39" s="31" t="s">
        <v>419</v>
      </c>
      <c r="AF39" s="29"/>
      <c r="AK39" s="41" t="str">
        <f t="shared" si="7"/>
        <v>l</v>
      </c>
    </row>
    <row r="40" spans="1:37" x14ac:dyDescent="0.2">
      <c r="A40" s="12"/>
      <c r="B40" s="12"/>
      <c r="F40" s="12"/>
      <c r="G40" s="18"/>
      <c r="K40" s="12"/>
      <c r="L40" s="12"/>
      <c r="O40" s="12"/>
      <c r="P40" s="12"/>
      <c r="Q40" s="18"/>
      <c r="T40" s="12"/>
      <c r="U40" s="31"/>
      <c r="Y40" s="31" t="s">
        <v>292</v>
      </c>
      <c r="Z40" s="31" t="s">
        <v>420</v>
      </c>
      <c r="AF40" s="29"/>
      <c r="AK40" s="41" t="str">
        <f t="shared" si="7"/>
        <v>m</v>
      </c>
    </row>
    <row r="41" spans="1:37" x14ac:dyDescent="0.2">
      <c r="A41" s="12"/>
      <c r="B41" s="12"/>
      <c r="F41" s="12"/>
      <c r="G41" s="18"/>
      <c r="K41" s="12"/>
      <c r="L41" s="12"/>
      <c r="O41" s="12"/>
      <c r="P41" s="12"/>
      <c r="Q41" s="18"/>
      <c r="T41" s="12"/>
      <c r="U41" s="31" t="s">
        <v>233</v>
      </c>
      <c r="Y41" s="31" t="s">
        <v>293</v>
      </c>
      <c r="Z41" s="31" t="s">
        <v>421</v>
      </c>
      <c r="AF41" s="29"/>
      <c r="AK41" s="41" t="str">
        <f t="shared" si="7"/>
        <v>n</v>
      </c>
    </row>
    <row r="42" spans="1:37" x14ac:dyDescent="0.2">
      <c r="A42" s="12"/>
      <c r="B42" s="12"/>
      <c r="F42" s="12"/>
      <c r="G42" s="18"/>
      <c r="K42" s="12"/>
      <c r="L42" s="12"/>
      <c r="O42" s="12"/>
      <c r="P42" s="12"/>
      <c r="Q42" s="18"/>
      <c r="T42" s="12"/>
      <c r="U42" s="31" t="s">
        <v>243</v>
      </c>
      <c r="Y42" s="31" t="s">
        <v>294</v>
      </c>
      <c r="Z42" s="31" t="s">
        <v>422</v>
      </c>
      <c r="AF42" s="29"/>
      <c r="AK42" s="41" t="str">
        <f t="shared" si="7"/>
        <v>o</v>
      </c>
    </row>
    <row r="43" spans="1:37" x14ac:dyDescent="0.2">
      <c r="A43" s="12"/>
      <c r="B43" s="12"/>
      <c r="F43" s="12"/>
      <c r="G43" s="18"/>
      <c r="K43" s="12"/>
      <c r="L43" s="12"/>
      <c r="O43" s="12"/>
      <c r="P43" s="12"/>
      <c r="Q43" s="18"/>
      <c r="T43" s="12"/>
      <c r="Y43" s="31" t="s">
        <v>295</v>
      </c>
      <c r="Z43" s="31" t="s">
        <v>423</v>
      </c>
      <c r="AF43" s="29"/>
      <c r="AK43" s="41" t="str">
        <f t="shared" si="7"/>
        <v>p</v>
      </c>
    </row>
    <row r="44" spans="1:37" x14ac:dyDescent="0.2">
      <c r="A44" s="12"/>
      <c r="B44" s="12"/>
      <c r="F44" s="12"/>
      <c r="G44" s="18"/>
      <c r="K44" s="12"/>
      <c r="L44" s="12"/>
      <c r="O44" s="12"/>
      <c r="P44" s="12"/>
      <c r="Q44" s="18"/>
      <c r="T44" s="12"/>
      <c r="Y44" s="31" t="s">
        <v>296</v>
      </c>
      <c r="Z44" s="31" t="s">
        <v>424</v>
      </c>
      <c r="AF44" s="29"/>
      <c r="AK44" s="41" t="str">
        <f t="shared" si="7"/>
        <v>q</v>
      </c>
    </row>
    <row r="45" spans="1:37" x14ac:dyDescent="0.2">
      <c r="A45" s="12"/>
      <c r="B45" s="12"/>
      <c r="F45" s="12"/>
      <c r="G45" s="18"/>
      <c r="K45" s="12"/>
      <c r="L45" s="12"/>
      <c r="O45" s="12"/>
      <c r="P45" s="12"/>
      <c r="Q45" s="18"/>
      <c r="T45" s="12"/>
      <c r="U45" s="28" t="s">
        <v>152</v>
      </c>
      <c r="Y45" s="31" t="s">
        <v>297</v>
      </c>
      <c r="Z45" s="31" t="s">
        <v>425</v>
      </c>
      <c r="AF45" s="29"/>
      <c r="AK45" s="41" t="str">
        <f t="shared" si="7"/>
        <v>r</v>
      </c>
    </row>
    <row r="46" spans="1:37" x14ac:dyDescent="0.2">
      <c r="A46" s="12"/>
      <c r="B46" s="12"/>
      <c r="F46" s="12"/>
      <c r="G46" s="18"/>
      <c r="K46" s="12"/>
      <c r="L46" s="12"/>
      <c r="O46" s="12"/>
      <c r="P46" s="12"/>
      <c r="Q46" s="18"/>
      <c r="T46" s="12"/>
      <c r="U46" s="70" t="s">
        <v>551</v>
      </c>
      <c r="Y46" s="31" t="s">
        <v>298</v>
      </c>
      <c r="Z46" s="31" t="s">
        <v>426</v>
      </c>
      <c r="AF46" s="29"/>
      <c r="AK46" s="41" t="str">
        <f t="shared" si="7"/>
        <v>s</v>
      </c>
    </row>
    <row r="47" spans="1:37" x14ac:dyDescent="0.2">
      <c r="A47" s="12"/>
      <c r="B47" s="12"/>
      <c r="F47" s="12"/>
      <c r="G47" s="18"/>
      <c r="K47" s="12"/>
      <c r="L47" s="12"/>
      <c r="O47" s="12"/>
      <c r="P47" s="12"/>
      <c r="Q47" s="18"/>
      <c r="T47" s="12"/>
      <c r="Y47" s="31" t="s">
        <v>299</v>
      </c>
      <c r="Z47" s="31" t="s">
        <v>427</v>
      </c>
      <c r="AF47" s="29"/>
      <c r="AK47" s="41" t="str">
        <f t="shared" si="7"/>
        <v>t</v>
      </c>
    </row>
    <row r="48" spans="1:37" x14ac:dyDescent="0.2">
      <c r="A48" s="12"/>
      <c r="B48" s="12"/>
      <c r="F48" s="12"/>
      <c r="G48" s="18"/>
      <c r="K48" s="12"/>
      <c r="L48" s="12"/>
      <c r="O48" s="12"/>
      <c r="P48" s="12"/>
      <c r="Q48" s="18"/>
      <c r="T48" s="12"/>
      <c r="U48" s="70">
        <v>2021</v>
      </c>
      <c r="Y48" s="31" t="s">
        <v>300</v>
      </c>
      <c r="Z48" s="31" t="s">
        <v>428</v>
      </c>
      <c r="AF48" s="29"/>
      <c r="AK48" s="41" t="str">
        <f t="shared" si="7"/>
        <v>u</v>
      </c>
    </row>
    <row r="49" spans="1:37" x14ac:dyDescent="0.2">
      <c r="A49" s="12"/>
      <c r="B49" s="12"/>
      <c r="F49" s="12"/>
      <c r="G49" s="18"/>
      <c r="K49" s="12"/>
      <c r="L49" s="12"/>
      <c r="O49" s="12"/>
      <c r="P49" s="12"/>
      <c r="Q49" s="18"/>
      <c r="T49" s="12"/>
      <c r="U49" s="70">
        <v>2022</v>
      </c>
      <c r="Y49" s="31" t="s">
        <v>301</v>
      </c>
      <c r="Z49" s="31" t="s">
        <v>429</v>
      </c>
      <c r="AF49" s="29"/>
      <c r="AK49" s="41" t="str">
        <f t="shared" si="7"/>
        <v>v</v>
      </c>
    </row>
    <row r="50" spans="1:37" x14ac:dyDescent="0.2">
      <c r="A50" s="12"/>
      <c r="B50" s="12"/>
      <c r="F50" s="12"/>
      <c r="G50" s="18"/>
      <c r="K50" s="12"/>
      <c r="L50" s="12"/>
      <c r="O50" s="12"/>
      <c r="P50" s="12"/>
      <c r="Q50" s="18"/>
      <c r="T50" s="12"/>
      <c r="U50" s="70">
        <v>2023</v>
      </c>
      <c r="Y50" s="31" t="s">
        <v>302</v>
      </c>
      <c r="Z50" s="31" t="s">
        <v>430</v>
      </c>
      <c r="AF50" s="29"/>
    </row>
    <row r="51" spans="1:37" x14ac:dyDescent="0.2">
      <c r="A51" s="12"/>
      <c r="B51" s="12"/>
      <c r="F51" s="12"/>
      <c r="G51" s="18"/>
      <c r="K51" s="12"/>
      <c r="L51" s="12"/>
      <c r="O51" s="12"/>
      <c r="P51" s="12"/>
      <c r="Q51" s="18"/>
      <c r="T51" s="12"/>
      <c r="U51" s="70">
        <v>2024</v>
      </c>
      <c r="Y51" s="31" t="s">
        <v>303</v>
      </c>
      <c r="Z51" s="31" t="s">
        <v>431</v>
      </c>
      <c r="AF51" s="29"/>
    </row>
    <row r="52" spans="1:37" x14ac:dyDescent="0.2">
      <c r="A52" s="12"/>
      <c r="B52" s="12"/>
      <c r="F52" s="12"/>
      <c r="G52" s="18"/>
      <c r="K52" s="12"/>
      <c r="L52" s="12"/>
      <c r="O52" s="12"/>
      <c r="P52" s="12"/>
      <c r="Q52" s="18"/>
      <c r="T52" s="12"/>
      <c r="U52" s="70">
        <v>2025</v>
      </c>
      <c r="Y52" s="31" t="s">
        <v>304</v>
      </c>
      <c r="Z52" s="31" t="s">
        <v>432</v>
      </c>
      <c r="AF52" s="29"/>
    </row>
    <row r="53" spans="1:37" x14ac:dyDescent="0.2">
      <c r="A53" s="12"/>
      <c r="B53" s="12"/>
      <c r="F53" s="12"/>
      <c r="G53" s="18"/>
      <c r="K53" s="12"/>
      <c r="L53" s="12"/>
      <c r="O53" s="12"/>
      <c r="P53" s="12"/>
      <c r="Q53" s="18"/>
      <c r="T53" s="12"/>
      <c r="U53" s="70">
        <v>2026</v>
      </c>
      <c r="Y53" s="31" t="s">
        <v>305</v>
      </c>
      <c r="Z53" s="31" t="s">
        <v>433</v>
      </c>
      <c r="AF53" s="29"/>
    </row>
    <row r="54" spans="1:37" x14ac:dyDescent="0.2">
      <c r="A54" s="12"/>
      <c r="B54" s="12"/>
      <c r="F54" s="12"/>
      <c r="G54" s="18"/>
      <c r="K54" s="12"/>
      <c r="L54" s="12"/>
      <c r="O54" s="12"/>
      <c r="P54" s="19"/>
      <c r="Q54" s="18"/>
      <c r="T54" s="12"/>
      <c r="Y54" s="31" t="s">
        <v>306</v>
      </c>
      <c r="Z54" s="31" t="s">
        <v>434</v>
      </c>
      <c r="AF54" s="29"/>
    </row>
    <row r="55" spans="1:37" x14ac:dyDescent="0.2">
      <c r="A55" s="12"/>
      <c r="B55" s="12"/>
      <c r="F55" s="12"/>
      <c r="G55" s="18"/>
      <c r="K55" s="12"/>
      <c r="L55" s="12"/>
      <c r="O55" s="12"/>
      <c r="P55" s="12"/>
      <c r="Q55" s="18"/>
      <c r="T55" s="12"/>
      <c r="Y55" s="31" t="s">
        <v>307</v>
      </c>
      <c r="Z55" s="31" t="s">
        <v>435</v>
      </c>
      <c r="AF55" s="29"/>
    </row>
    <row r="56" spans="1:37" x14ac:dyDescent="0.2">
      <c r="A56" s="12"/>
      <c r="B56" s="12"/>
      <c r="F56" s="12"/>
      <c r="G56" s="18"/>
      <c r="K56" s="12"/>
      <c r="L56" s="12"/>
      <c r="O56" s="12"/>
      <c r="P56" s="12"/>
      <c r="Q56" s="18"/>
      <c r="T56" s="12"/>
      <c r="U56" s="70">
        <v>20</v>
      </c>
      <c r="Y56" s="31" t="s">
        <v>308</v>
      </c>
      <c r="Z56" s="31" t="s">
        <v>436</v>
      </c>
      <c r="AF56" s="29"/>
    </row>
    <row r="57" spans="1:37" x14ac:dyDescent="0.2">
      <c r="A57" s="12"/>
      <c r="B57" s="12"/>
      <c r="F57" s="12"/>
      <c r="G57" s="18"/>
      <c r="K57" s="12"/>
      <c r="L57" s="12"/>
      <c r="O57" s="12"/>
      <c r="P57" s="12"/>
      <c r="Q57" s="18"/>
      <c r="T57" s="12"/>
      <c r="U57" s="31" t="s">
        <v>506</v>
      </c>
      <c r="Y57" s="31" t="s">
        <v>309</v>
      </c>
      <c r="Z57" s="31" t="s">
        <v>437</v>
      </c>
      <c r="AF57" s="29"/>
    </row>
    <row r="58" spans="1:37" x14ac:dyDescent="0.2">
      <c r="A58" s="12"/>
      <c r="B58" s="12"/>
      <c r="F58" s="12"/>
      <c r="G58" s="18"/>
      <c r="K58" s="12"/>
      <c r="L58" s="12"/>
      <c r="O58" s="12"/>
      <c r="P58" s="12"/>
      <c r="Q58" s="18"/>
      <c r="T58" s="12"/>
      <c r="U58" s="31" t="s">
        <v>507</v>
      </c>
      <c r="Y58" s="31" t="s">
        <v>310</v>
      </c>
      <c r="Z58" s="31" t="s">
        <v>438</v>
      </c>
      <c r="AF58" s="29"/>
    </row>
    <row r="59" spans="1:37" x14ac:dyDescent="0.2">
      <c r="A59" s="12"/>
      <c r="B59" s="12"/>
      <c r="F59" s="12"/>
      <c r="G59" s="18"/>
      <c r="K59" s="12"/>
      <c r="L59" s="12"/>
      <c r="O59" s="12"/>
      <c r="P59" s="12"/>
      <c r="Q59" s="18"/>
      <c r="T59" s="12"/>
      <c r="Y59" s="31" t="s">
        <v>311</v>
      </c>
      <c r="Z59" s="31" t="s">
        <v>439</v>
      </c>
      <c r="AF59" s="29"/>
    </row>
    <row r="60" spans="1:37" x14ac:dyDescent="0.2">
      <c r="A60" s="12"/>
      <c r="B60" s="12"/>
      <c r="F60" s="12"/>
      <c r="G60" s="18"/>
      <c r="K60" s="12"/>
      <c r="L60" s="12"/>
      <c r="O60" s="12"/>
      <c r="P60" s="12"/>
      <c r="Q60" s="18"/>
      <c r="T60" s="12"/>
      <c r="Y60" s="31" t="s">
        <v>312</v>
      </c>
      <c r="Z60" s="31" t="s">
        <v>440</v>
      </c>
      <c r="AF60" s="29"/>
    </row>
    <row r="61" spans="1:37" x14ac:dyDescent="0.2">
      <c r="A61" s="12"/>
      <c r="B61" s="12"/>
      <c r="F61" s="12"/>
      <c r="G61" s="18"/>
      <c r="K61" s="12"/>
      <c r="L61" s="12"/>
      <c r="O61" s="12"/>
      <c r="P61" s="12"/>
      <c r="Q61" s="18"/>
      <c r="T61" s="12"/>
      <c r="Y61" s="31" t="s">
        <v>313</v>
      </c>
      <c r="Z61" s="31" t="s">
        <v>441</v>
      </c>
      <c r="AF61" s="29"/>
    </row>
    <row r="62" spans="1:37" x14ac:dyDescent="0.2">
      <c r="A62" s="12"/>
      <c r="B62" s="12"/>
      <c r="F62" s="12"/>
      <c r="G62" s="18"/>
      <c r="K62" s="12"/>
      <c r="L62" s="12"/>
      <c r="O62" s="12"/>
      <c r="P62" s="12"/>
      <c r="Q62" s="18"/>
      <c r="T62" s="12"/>
      <c r="Y62" s="31" t="s">
        <v>314</v>
      </c>
      <c r="Z62" s="31" t="s">
        <v>442</v>
      </c>
      <c r="AF62" s="29"/>
    </row>
    <row r="63" spans="1:37" x14ac:dyDescent="0.2">
      <c r="A63" s="12"/>
      <c r="B63" s="12"/>
      <c r="F63" s="12"/>
      <c r="G63" s="18"/>
      <c r="K63" s="12"/>
      <c r="L63" s="12"/>
      <c r="O63" s="12"/>
      <c r="P63" s="12"/>
      <c r="Q63" s="18"/>
      <c r="T63" s="12"/>
      <c r="Y63" s="31" t="s">
        <v>315</v>
      </c>
      <c r="Z63" s="31" t="s">
        <v>443</v>
      </c>
      <c r="AF63" s="29"/>
    </row>
    <row r="64" spans="1:37" x14ac:dyDescent="0.2">
      <c r="A64" s="12"/>
      <c r="B64" s="12"/>
      <c r="F64" s="12"/>
      <c r="G64" s="18"/>
      <c r="K64" s="12"/>
      <c r="L64" s="12"/>
      <c r="O64" s="12"/>
      <c r="P64" s="12"/>
      <c r="Q64" s="18"/>
      <c r="T64" s="12"/>
      <c r="Y64" s="31" t="s">
        <v>316</v>
      </c>
      <c r="Z64" s="31" t="s">
        <v>444</v>
      </c>
      <c r="AF64" s="29"/>
    </row>
    <row r="65" spans="1:32" x14ac:dyDescent="0.2">
      <c r="A65" s="12"/>
      <c r="B65" s="12"/>
      <c r="F65" s="12"/>
      <c r="G65" s="18"/>
      <c r="K65" s="12"/>
      <c r="L65" s="12"/>
      <c r="O65" s="12"/>
      <c r="P65" s="12"/>
      <c r="Q65" s="18"/>
      <c r="T65" s="12"/>
      <c r="Y65" s="31" t="s">
        <v>317</v>
      </c>
      <c r="Z65" s="31" t="s">
        <v>445</v>
      </c>
      <c r="AF65" s="29"/>
    </row>
    <row r="66" spans="1:32" x14ac:dyDescent="0.2">
      <c r="A66" s="12"/>
      <c r="B66" s="12"/>
      <c r="F66" s="12"/>
      <c r="G66" s="18"/>
      <c r="K66" s="12"/>
      <c r="L66" s="12"/>
      <c r="O66" s="12"/>
      <c r="P66" s="12"/>
      <c r="Q66" s="18"/>
      <c r="T66" s="12"/>
      <c r="Y66" s="31" t="s">
        <v>59</v>
      </c>
      <c r="Z66" s="31" t="s">
        <v>446</v>
      </c>
      <c r="AF66" s="29"/>
    </row>
    <row r="67" spans="1:32" x14ac:dyDescent="0.2">
      <c r="A67" s="12"/>
      <c r="B67" s="12"/>
      <c r="F67" s="12"/>
      <c r="G67" s="18"/>
      <c r="K67" s="12"/>
      <c r="L67" s="12"/>
      <c r="O67" s="12"/>
      <c r="P67" s="12"/>
      <c r="Q67" s="18"/>
      <c r="T67" s="12"/>
      <c r="Y67" s="31" t="s">
        <v>318</v>
      </c>
      <c r="Z67" s="31" t="s">
        <v>447</v>
      </c>
      <c r="AF67" s="29"/>
    </row>
    <row r="68" spans="1:32" x14ac:dyDescent="0.2">
      <c r="A68" s="12"/>
      <c r="B68" s="12"/>
      <c r="F68" s="12"/>
      <c r="G68" s="18"/>
      <c r="K68" s="12"/>
      <c r="L68" s="12"/>
      <c r="O68" s="12"/>
      <c r="P68" s="12"/>
      <c r="Q68" s="18"/>
      <c r="T68" s="12"/>
      <c r="Y68" s="31" t="s">
        <v>319</v>
      </c>
      <c r="Z68" s="31" t="s">
        <v>448</v>
      </c>
      <c r="AF68" s="29"/>
    </row>
    <row r="69" spans="1:32" x14ac:dyDescent="0.2">
      <c r="A69" s="12"/>
      <c r="B69" s="12"/>
      <c r="F69" s="12"/>
      <c r="G69" s="18"/>
      <c r="K69" s="12"/>
      <c r="L69" s="12"/>
      <c r="O69" s="12"/>
      <c r="P69" s="12"/>
      <c r="Q69" s="18"/>
      <c r="T69" s="12"/>
      <c r="Y69" s="31" t="s">
        <v>320</v>
      </c>
      <c r="Z69" s="31" t="s">
        <v>449</v>
      </c>
      <c r="AF69" s="29"/>
    </row>
    <row r="70" spans="1:32" x14ac:dyDescent="0.2">
      <c r="A70" s="12"/>
      <c r="B70" s="12"/>
      <c r="Y70" s="31" t="s">
        <v>321</v>
      </c>
      <c r="Z70" s="31" t="s">
        <v>450</v>
      </c>
    </row>
    <row r="71" spans="1:32" x14ac:dyDescent="0.2">
      <c r="Y71" s="31" t="s">
        <v>322</v>
      </c>
      <c r="Z71" s="31" t="s">
        <v>451</v>
      </c>
    </row>
    <row r="72" spans="1:32" x14ac:dyDescent="0.2">
      <c r="Y72" s="31" t="s">
        <v>323</v>
      </c>
      <c r="Z72" s="31" t="s">
        <v>452</v>
      </c>
    </row>
    <row r="73" spans="1:32" x14ac:dyDescent="0.2">
      <c r="Y73" s="31" t="s">
        <v>324</v>
      </c>
      <c r="Z73" s="31" t="s">
        <v>453</v>
      </c>
    </row>
    <row r="74" spans="1:32" x14ac:dyDescent="0.2">
      <c r="Y74" s="31" t="s">
        <v>325</v>
      </c>
      <c r="Z74" s="31" t="s">
        <v>454</v>
      </c>
    </row>
    <row r="75" spans="1:32" x14ac:dyDescent="0.2">
      <c r="Y75" s="31" t="s">
        <v>326</v>
      </c>
      <c r="Z75" s="31" t="s">
        <v>455</v>
      </c>
    </row>
    <row r="76" spans="1:32" x14ac:dyDescent="0.2">
      <c r="Y76" s="31" t="s">
        <v>327</v>
      </c>
      <c r="Z76" s="31" t="s">
        <v>456</v>
      </c>
    </row>
    <row r="77" spans="1:32" x14ac:dyDescent="0.2">
      <c r="Y77" s="31" t="s">
        <v>328</v>
      </c>
      <c r="Z77" s="31" t="s">
        <v>457</v>
      </c>
    </row>
    <row r="78" spans="1:32" x14ac:dyDescent="0.2">
      <c r="Y78" s="31" t="s">
        <v>329</v>
      </c>
      <c r="Z78" s="31" t="s">
        <v>458</v>
      </c>
    </row>
    <row r="79" spans="1:32" x14ac:dyDescent="0.2">
      <c r="Y79" s="31" t="s">
        <v>330</v>
      </c>
      <c r="Z79" s="31" t="s">
        <v>459</v>
      </c>
    </row>
    <row r="80" spans="1:32" x14ac:dyDescent="0.2">
      <c r="Y80" s="31" t="s">
        <v>331</v>
      </c>
      <c r="Z80" s="31" t="s">
        <v>460</v>
      </c>
    </row>
    <row r="81" spans="25:26" x14ac:dyDescent="0.2">
      <c r="Y81" s="31" t="s">
        <v>332</v>
      </c>
      <c r="Z81" s="31" t="s">
        <v>461</v>
      </c>
    </row>
    <row r="82" spans="25:26" x14ac:dyDescent="0.2">
      <c r="Y82" s="31" t="s">
        <v>333</v>
      </c>
      <c r="Z82" s="31" t="s">
        <v>462</v>
      </c>
    </row>
    <row r="83" spans="25:26" x14ac:dyDescent="0.2">
      <c r="Y83" s="31" t="s">
        <v>334</v>
      </c>
      <c r="Z83" s="31" t="s">
        <v>463</v>
      </c>
    </row>
    <row r="84" spans="25:26" x14ac:dyDescent="0.2">
      <c r="Y84" s="31" t="s">
        <v>335</v>
      </c>
      <c r="Z84" s="31" t="s">
        <v>464</v>
      </c>
    </row>
    <row r="85" spans="25:26" x14ac:dyDescent="0.2">
      <c r="Y85" s="31" t="s">
        <v>336</v>
      </c>
      <c r="Z85" s="31" t="s">
        <v>465</v>
      </c>
    </row>
    <row r="86" spans="25:26" x14ac:dyDescent="0.2">
      <c r="Y86" s="31" t="s">
        <v>337</v>
      </c>
      <c r="Z86" s="31" t="s">
        <v>466</v>
      </c>
    </row>
    <row r="87" spans="25:26" x14ac:dyDescent="0.2">
      <c r="Y87" s="31" t="s">
        <v>338</v>
      </c>
      <c r="Z87" s="31" t="s">
        <v>467</v>
      </c>
    </row>
    <row r="88" spans="25:26" x14ac:dyDescent="0.2">
      <c r="Y88" s="31" t="s">
        <v>339</v>
      </c>
      <c r="Z88" s="31" t="s">
        <v>468</v>
      </c>
    </row>
    <row r="89" spans="25:26" x14ac:dyDescent="0.2">
      <c r="Y89" s="31" t="s">
        <v>340</v>
      </c>
      <c r="Z89" s="31" t="s">
        <v>469</v>
      </c>
    </row>
    <row r="90" spans="25:26" x14ac:dyDescent="0.2">
      <c r="Y90" s="31" t="s">
        <v>341</v>
      </c>
      <c r="Z90" s="31" t="s">
        <v>470</v>
      </c>
    </row>
    <row r="91" spans="25:26" x14ac:dyDescent="0.2">
      <c r="Y91" s="31" t="s">
        <v>342</v>
      </c>
      <c r="Z91" s="31" t="s">
        <v>471</v>
      </c>
    </row>
    <row r="92" spans="25:26" x14ac:dyDescent="0.2">
      <c r="Y92" s="31" t="s">
        <v>343</v>
      </c>
      <c r="Z92" s="31" t="s">
        <v>472</v>
      </c>
    </row>
    <row r="93" spans="25:26" x14ac:dyDescent="0.2">
      <c r="Y93" s="31" t="s">
        <v>344</v>
      </c>
      <c r="Z93" s="31" t="s">
        <v>473</v>
      </c>
    </row>
    <row r="94" spans="25:26" x14ac:dyDescent="0.2">
      <c r="Y94" s="31" t="s">
        <v>345</v>
      </c>
      <c r="Z94" s="31" t="s">
        <v>474</v>
      </c>
    </row>
    <row r="95" spans="25:26" x14ac:dyDescent="0.2">
      <c r="Y95" s="31" t="s">
        <v>346</v>
      </c>
      <c r="Z95" s="31" t="s">
        <v>475</v>
      </c>
    </row>
    <row r="96" spans="25:26" x14ac:dyDescent="0.2">
      <c r="Y96" s="31" t="s">
        <v>250</v>
      </c>
      <c r="Z96" s="31" t="s">
        <v>476</v>
      </c>
    </row>
    <row r="97" spans="25:26" x14ac:dyDescent="0.2">
      <c r="Y97" s="31" t="s">
        <v>347</v>
      </c>
      <c r="Z97" s="31" t="s">
        <v>477</v>
      </c>
    </row>
    <row r="98" spans="25:26" x14ac:dyDescent="0.2">
      <c r="Y98" s="31" t="s">
        <v>348</v>
      </c>
      <c r="Z98" s="31" t="s">
        <v>478</v>
      </c>
    </row>
    <row r="99" spans="25:26" x14ac:dyDescent="0.2">
      <c r="Y99" s="31" t="s">
        <v>378</v>
      </c>
      <c r="Z99" s="31" t="s">
        <v>479</v>
      </c>
    </row>
    <row r="100" spans="25:26" x14ac:dyDescent="0.2">
      <c r="Y100" s="31" t="s">
        <v>554</v>
      </c>
      <c r="Z100" s="31"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2022-12-06T09:16:58Z</dcterms:created>
  <dcterms:modified xsi:type="dcterms:W3CDTF">2022-12-06T09:18:07Z</dcterms:modified>
</cp:coreProperties>
</file>