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2" sheetId="6" r:id="rId3"/>
    <sheet name="別紙3" sheetId="7" r:id="rId4"/>
  </sheets>
  <definedNames>
    <definedName name="_xlnm._FilterDatabase" localSheetId="2" hidden="1">別紙2!$A$1:$BK$42</definedName>
    <definedName name="_xlnm._FilterDatabase" localSheetId="3" hidden="1">別紙3!$A$2:$BK$64</definedName>
    <definedName name="_xlnm._FilterDatabase" localSheetId="0" hidden="1">補正予算レビューシート!$A$2:$BH$179</definedName>
    <definedName name="_xlnm.Print_Area" localSheetId="2">別紙2!$A$1:$AX$42</definedName>
    <definedName name="_xlnm.Print_Area" localSheetId="3">別紙3!$A$1:$AX$64</definedName>
    <definedName name="_xlnm.Print_Area" localSheetId="0">補正予算レビューシート!$A$1:$AX$179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3" l="1"/>
  <c r="AD22" i="13" l="1"/>
  <c r="W22" i="13"/>
  <c r="P22" i="13"/>
  <c r="AK19" i="13" l="1"/>
  <c r="AY179" i="13" l="1"/>
  <c r="AY175" i="13"/>
  <c r="AY177" i="13" s="1"/>
  <c r="AY171" i="13"/>
  <c r="AY173" i="13" s="1"/>
  <c r="AY167" i="13"/>
  <c r="AY169" i="13" s="1"/>
  <c r="AY163" i="13"/>
  <c r="AY159" i="13"/>
  <c r="AY161" i="13" s="1"/>
  <c r="AY155" i="13"/>
  <c r="AY157" i="13" s="1"/>
  <c r="AY151" i="13"/>
  <c r="AY153" i="13" s="1"/>
  <c r="AY144" i="13"/>
  <c r="AU143" i="13"/>
  <c r="Y143" i="13"/>
  <c r="AY138" i="13"/>
  <c r="AU137" i="13"/>
  <c r="Y137" i="13"/>
  <c r="AY132" i="13"/>
  <c r="AY137" i="13" s="1"/>
  <c r="AU131" i="13"/>
  <c r="Y131" i="13"/>
  <c r="AY128" i="13"/>
  <c r="AU127" i="13"/>
  <c r="Y127" i="13"/>
  <c r="AW83" i="13"/>
  <c r="AT83" i="13"/>
  <c r="AQ83" i="13"/>
  <c r="AL83" i="13"/>
  <c r="AI83" i="13"/>
  <c r="AF83" i="13"/>
  <c r="Z83" i="13"/>
  <c r="W83" i="13"/>
  <c r="T83" i="13"/>
  <c r="N83" i="13"/>
  <c r="AW82" i="13"/>
  <c r="AT82" i="13"/>
  <c r="AQ82" i="13"/>
  <c r="AL82" i="13"/>
  <c r="AI82" i="13"/>
  <c r="AF82" i="13"/>
  <c r="Z82" i="13"/>
  <c r="W82" i="13"/>
  <c r="T82" i="13"/>
  <c r="N82" i="13"/>
  <c r="K82" i="13"/>
  <c r="H82" i="13"/>
  <c r="AY38" i="13"/>
  <c r="AD19" i="13"/>
  <c r="AD21" i="13" s="1"/>
  <c r="W19" i="13"/>
  <c r="W21" i="13" s="1"/>
  <c r="P19" i="13"/>
  <c r="P21" i="13" s="1"/>
  <c r="AV2" i="13"/>
  <c r="AY160" i="13" l="1"/>
  <c r="AY133" i="13"/>
  <c r="AY168" i="13"/>
  <c r="AY135" i="13"/>
  <c r="AY154" i="13"/>
  <c r="AY178" i="13"/>
  <c r="AY152" i="13"/>
  <c r="AY162" i="13"/>
  <c r="AY170" i="13"/>
  <c r="AY176" i="13"/>
  <c r="AY129" i="13"/>
  <c r="AY131" i="13"/>
  <c r="AY141" i="13"/>
  <c r="AY139" i="13"/>
  <c r="AY142" i="13"/>
  <c r="AY143" i="13"/>
  <c r="AY166" i="13"/>
  <c r="AY164" i="13"/>
  <c r="AY130" i="13"/>
  <c r="AY140" i="13"/>
  <c r="AY158" i="13"/>
  <c r="AY156" i="13"/>
  <c r="AY165" i="13"/>
  <c r="AY174" i="13"/>
  <c r="AY172" i="13"/>
  <c r="AY134" i="13"/>
  <c r="AY136" i="13"/>
  <c r="AY29" i="7" l="1"/>
  <c r="AY31" i="7" s="1"/>
  <c r="AY32" i="7" l="1"/>
  <c r="AY30" i="7"/>
  <c r="AY61" i="7" l="1"/>
  <c r="AY57" i="7"/>
  <c r="AY53" i="7"/>
  <c r="AY49" i="7"/>
  <c r="AY33" i="7"/>
  <c r="AY34" i="7" s="1"/>
  <c r="AY25" i="7"/>
  <c r="AY13" i="7"/>
  <c r="AY9" i="7"/>
  <c r="AY10" i="7" s="1"/>
  <c r="AY11" i="7" l="1"/>
  <c r="AY63" i="7" l="1"/>
  <c r="AY64" i="7"/>
  <c r="AY62" i="7"/>
  <c r="AY59" i="7"/>
  <c r="AY60" i="7"/>
  <c r="AY58" i="7"/>
  <c r="AY55" i="7"/>
  <c r="AY56" i="7"/>
  <c r="AY54" i="7"/>
  <c r="AY51" i="7"/>
  <c r="AY52" i="7"/>
  <c r="AY50" i="7"/>
  <c r="AY45" i="7"/>
  <c r="AY47" i="7" s="1"/>
  <c r="AY41" i="7"/>
  <c r="AY43" i="7" s="1"/>
  <c r="AY37" i="7"/>
  <c r="AY39" i="7" s="1"/>
  <c r="AY35" i="7"/>
  <c r="AY36" i="7"/>
  <c r="AY26" i="7"/>
  <c r="AY21" i="7"/>
  <c r="AY22" i="7" s="1"/>
  <c r="AY17" i="7"/>
  <c r="AY18" i="7" s="1"/>
  <c r="AY24" i="7" l="1"/>
  <c r="AY20" i="7"/>
  <c r="AY19" i="7"/>
  <c r="AY23" i="7"/>
  <c r="AY42" i="7"/>
  <c r="AY38" i="7"/>
  <c r="AY48" i="7"/>
  <c r="AY46" i="7"/>
  <c r="AY40" i="7"/>
  <c r="AY44" i="7"/>
  <c r="AY28" i="7"/>
  <c r="AY27" i="7"/>
  <c r="AY15" i="7" l="1"/>
  <c r="AY16" i="7"/>
  <c r="AY14" i="7"/>
  <c r="AY12" i="7"/>
  <c r="AY5" i="7"/>
  <c r="AY6" i="7" s="1"/>
  <c r="AY2" i="7"/>
  <c r="AY4" i="7" s="1"/>
  <c r="AY39" i="6"/>
  <c r="AY33" i="6"/>
  <c r="AY37" i="6" s="1"/>
  <c r="AY27" i="6"/>
  <c r="AY30" i="6" s="1"/>
  <c r="AY23" i="6"/>
  <c r="AY25" i="6" s="1"/>
  <c r="AY18" i="6"/>
  <c r="AY14" i="6"/>
  <c r="AY8" i="6"/>
  <c r="AY10" i="6" s="1"/>
  <c r="AY2" i="6"/>
  <c r="AY9" i="6" l="1"/>
  <c r="AY26" i="6"/>
  <c r="AY13" i="6"/>
  <c r="AY29" i="6"/>
  <c r="AY36" i="6"/>
  <c r="AY42" i="6"/>
  <c r="AY24" i="6"/>
  <c r="AY6" i="6"/>
  <c r="AY12" i="6"/>
  <c r="AY15" i="6"/>
  <c r="AY28" i="6"/>
  <c r="AY35" i="6"/>
  <c r="AY3" i="7"/>
  <c r="AY16" i="6"/>
  <c r="AY5" i="6"/>
  <c r="AY11" i="6"/>
  <c r="AY17" i="6"/>
  <c r="AY32" i="6"/>
  <c r="AY31" i="6"/>
  <c r="AY34" i="6"/>
  <c r="AY41" i="6"/>
  <c r="AY38" i="6"/>
  <c r="AY40" i="6"/>
  <c r="AY7" i="7"/>
  <c r="AY8" i="7"/>
  <c r="AY21" i="6"/>
  <c r="AY20" i="6"/>
  <c r="AY19" i="6"/>
  <c r="AY4" i="6"/>
  <c r="AY3" i="6"/>
  <c r="AY7" i="6"/>
  <c r="C12" i="4" l="1"/>
  <c r="C23" i="4" l="1"/>
  <c r="AU42" i="6" l="1"/>
  <c r="Y42" i="6"/>
  <c r="AU38" i="6"/>
  <c r="Y38" i="6"/>
  <c r="AU32" i="6"/>
  <c r="Y32" i="6"/>
  <c r="AU26" i="6"/>
  <c r="Y26" i="6"/>
  <c r="AU21" i="6"/>
  <c r="Y21" i="6"/>
  <c r="Y17" i="6"/>
  <c r="AU17" i="6"/>
  <c r="AU13" i="6"/>
  <c r="Y13" i="6"/>
  <c r="Y7"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<sst xmlns="http://schemas.openxmlformats.org/spreadsheetml/2006/main" count="1201" uniqueCount="726">
  <si>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</si>
  <si>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</si>
  <si>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</si>
  <si>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</si>
  <si>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</si>
  <si>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</si>
  <si>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</si>
  <si>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</si>
  <si>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</si>
  <si>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</si>
  <si>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</si>
  <si>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</si>
  <si>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</si>
  <si>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</si>
  <si>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</si>
  <si>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</si>
  <si>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</si>
  <si>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</si>
  <si>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</si>
  <si>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</si>
  <si>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</si>
  <si>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</si>
  <si>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</si>
  <si>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</si>
  <si>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</si>
  <si>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</si>
  <si>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</si>
  <si>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</si>
  <si>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</si>
  <si>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</si>
  <si>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</si>
  <si>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</si>
  <si>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</si>
  <si>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</si>
  <si>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</si>
  <si>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</si>
  <si>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</si>
  <si>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</si>
  <si>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</si>
  <si>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</si>
  <si>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</si>
  <si>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</si>
  <si>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</si>
  <si>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</si>
  <si>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</si>
  <si>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</si>
  <si>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</si>
  <si>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</si>
  <si>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</si>
  <si>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</si>
  <si>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</si>
  <si>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</si>
  <si>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</si>
  <si>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</si>
  <si>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</si>
  <si>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</si>
  <si>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</si>
  <si>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</si>
  <si>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</si>
  <si>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</si>
  <si>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</si>
  <si>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</si>
  <si>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</si>
  <si>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</si>
  <si>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</si>
  <si>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</si>
  <si>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</si>
  <si>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</si>
  <si>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</si>
  <si>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</si>
  <si>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</si>
  <si>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</si>
  <si>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</si>
  <si>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</si>
  <si>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</si>
  <si>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</si>
  <si>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</si>
  <si>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</si>
  <si>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</si>
  <si>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</si>
  <si>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</si>
  <si>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</si>
  <si>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</si>
  <si>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</si>
  <si>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</si>
  <si>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</si>
  <si>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</si>
  <si>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</si>
  <si>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</si>
  <si>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</si>
  <si>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</si>
  <si>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</si>
  <si>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</si>
  <si>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</si>
  <si>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</si>
  <si>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</si>
  <si>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</si>
  <si>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</si>
  <si>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</si>
  <si>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</si>
  <si>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</si>
  <si>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</si>
  <si>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</si>
  <si>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</si>
  <si>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</si>
  <si>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</si>
  <si>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</si>
  <si>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</si>
  <si>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</si>
  <si>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</si>
  <si>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</si>
  <si>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</si>
  <si>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</si>
  <si>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</si>
  <si>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</si>
  <si>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</si>
  <si>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</si>
  <si>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</si>
  <si>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</si>
  <si>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</si>
  <si>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</si>
  <si>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</si>
  <si>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</si>
  <si>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</si>
  <si>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</si>
  <si>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</si>
  <si>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</si>
  <si>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</si>
  <si>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</si>
  <si>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</si>
  <si>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</si>
  <si>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</si>
  <si>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</si>
  <si>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</si>
  <si>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</si>
  <si>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</si>
  <si>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</si>
  <si>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</si>
  <si>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</si>
  <si>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</si>
  <si>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</si>
  <si>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</si>
  <si>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</si>
  <si>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</si>
  <si>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</si>
  <si>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</si>
  <si>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</si>
  <si>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</si>
  <si>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</si>
  <si>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</si>
  <si>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</si>
  <si>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</si>
  <si>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</si>
  <si>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</si>
  <si>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</si>
  <si>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</si>
  <si>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</si>
  <si>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</si>
  <si>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</si>
  <si>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</si>
  <si>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</si>
  <si>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</si>
  <si>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</si>
  <si>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</si>
  <si>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</si>
  <si>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</si>
  <si>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</si>
  <si>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</si>
  <si>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</si>
  <si>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</si>
  <si>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</si>
  <si>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</si>
  <si>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</si>
  <si>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</si>
  <si>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</si>
  <si>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T</t>
    <phoneticPr fontId="5"/>
  </si>
  <si>
    <t>U</t>
    <phoneticPr fontId="5"/>
  </si>
  <si>
    <t>V</t>
    <phoneticPr fontId="5"/>
  </si>
  <si>
    <t>W</t>
    <phoneticPr fontId="5"/>
  </si>
  <si>
    <t>X</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</si>
  <si>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</si>
  <si>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</si>
  <si>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</si>
  <si>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</si>
  <si>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</si>
  <si>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</si>
  <si>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</si>
  <si>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</si>
  <si>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</si>
  <si>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</si>
  <si>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</si>
  <si>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</si>
  <si>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</si>
  <si>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</si>
  <si>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</si>
  <si>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</si>
  <si>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</si>
  <si>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</si>
  <si>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</si>
  <si>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</si>
  <si>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</si>
  <si>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</si>
  <si>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</si>
  <si>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</si>
  <si>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</si>
  <si>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</si>
  <si>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</si>
  <si>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</si>
  <si>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</si>
  <si>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</si>
  <si>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</si>
  <si>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</si>
  <si>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</si>
  <si>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</si>
  <si>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</si>
  <si>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</si>
  <si>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</si>
  <si>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</si>
  <si>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</si>
  <si>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</si>
  <si>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</si>
  <si>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</si>
  <si>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</si>
  <si>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</si>
  <si>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</si>
  <si>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</si>
  <si>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</si>
  <si>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</si>
  <si>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</si>
  <si>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</si>
  <si>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</si>
  <si>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</si>
  <si>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</si>
  <si>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</si>
  <si>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</si>
  <si>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</si>
  <si>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</si>
  <si>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</si>
  <si>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</si>
  <si>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</si>
  <si>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</si>
  <si>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</si>
  <si>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</si>
  <si>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</si>
  <si>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</si>
  <si>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</si>
  <si>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</si>
  <si>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</si>
  <si>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</si>
  <si>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</si>
  <si>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</si>
  <si>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</si>
  <si>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</si>
  <si>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</si>
  <si>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</si>
  <si>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</si>
  <si>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</si>
  <si>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</si>
  <si>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</si>
  <si>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</si>
  <si>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</si>
  <si>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</si>
  <si>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</si>
  <si>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</si>
  <si>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</si>
  <si>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</si>
  <si>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</si>
  <si>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</si>
  <si>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</si>
  <si>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</si>
  <si>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</si>
  <si>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</si>
  <si>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</si>
  <si>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</si>
  <si>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</si>
  <si>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</si>
  <si>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</si>
  <si>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</si>
  <si>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</si>
  <si>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</si>
  <si>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</si>
  <si>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</si>
  <si>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</si>
  <si>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</si>
  <si>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</si>
  <si>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</si>
  <si>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</si>
  <si>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</si>
  <si>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</si>
  <si>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</si>
  <si>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</si>
  <si>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</si>
  <si>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</si>
  <si>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</si>
  <si>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</si>
  <si>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</si>
  <si>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</si>
  <si>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</si>
  <si>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</si>
  <si>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</si>
  <si>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</si>
  <si>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</si>
  <si>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</si>
  <si>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</si>
  <si>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</si>
  <si>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</si>
  <si>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</si>
  <si>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</si>
  <si>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</si>
  <si>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</si>
  <si>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</si>
  <si>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</si>
  <si>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</si>
  <si>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</si>
  <si>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</si>
  <si>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</si>
  <si>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</si>
  <si>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</si>
  <si>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</si>
  <si>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</si>
  <si>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</si>
  <si>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</si>
  <si>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</si>
  <si>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</si>
  <si>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</si>
  <si>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</si>
  <si>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</si>
  <si>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</si>
  <si>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</si>
  <si>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</si>
  <si>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</si>
  <si>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</si>
  <si>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</si>
  <si>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</si>
  <si>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</si>
  <si>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</si>
  <si>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</si>
  <si>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</si>
  <si>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</si>
  <si>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</si>
  <si>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</si>
  <si>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</si>
  <si>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</si>
  <si>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</si>
  <si>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</si>
  <si>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</si>
  <si>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</si>
  <si>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</si>
  <si>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</si>
  <si>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</si>
  <si>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</si>
  <si>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</si>
  <si>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</si>
  <si>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</si>
  <si>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</si>
  <si>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</si>
  <si>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</si>
  <si>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</si>
  <si>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</si>
  <si>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</si>
  <si>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</si>
  <si>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</si>
  <si>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</si>
  <si>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</si>
  <si>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</si>
  <si>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</si>
  <si>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</si>
  <si>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</si>
  <si>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</si>
  <si>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</si>
  <si>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</si>
  <si>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</si>
  <si>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</si>
  <si>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</si>
  <si>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</si>
  <si>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</si>
  <si>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</si>
  <si>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</si>
  <si>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</si>
  <si>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</si>
  <si>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</si>
  <si>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</si>
  <si>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</si>
  <si>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</si>
  <si>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</si>
  <si>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</si>
  <si>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</si>
  <si>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</si>
  <si>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</si>
  <si>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</si>
  <si>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</si>
  <si>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</si>
  <si>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</si>
  <si>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</si>
  <si>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</si>
  <si>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</si>
  <si>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</si>
  <si>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</si>
  <si>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</si>
  <si>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</si>
  <si>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</si>
  <si>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</si>
  <si>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</si>
  <si>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</si>
  <si>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</si>
  <si>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</si>
  <si>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</si>
  <si>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</si>
  <si>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</si>
  <si>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</si>
  <si>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</si>
  <si>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</si>
  <si>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</si>
  <si>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</si>
  <si>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</si>
  <si>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</si>
  <si>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</si>
  <si>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</si>
  <si>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</si>
  <si>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</si>
  <si>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</si>
  <si>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</si>
  <si>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</si>
  <si>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</si>
  <si>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</si>
  <si>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</si>
  <si>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</si>
  <si>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</si>
  <si>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</si>
  <si>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</si>
  <si>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</si>
  <si>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</si>
  <si>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</si>
  <si>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</si>
  <si>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</si>
  <si>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</si>
  <si>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</si>
  <si>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</si>
  <si>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</si>
  <si>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</si>
  <si>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</si>
  <si>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</si>
  <si>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</si>
  <si>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</si>
  <si>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</si>
  <si>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</si>
  <si>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</si>
  <si>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</si>
  <si>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</si>
  <si>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</si>
  <si>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</si>
  <si>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</si>
  <si>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</si>
  <si>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</si>
  <si>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</si>
  <si>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</si>
  <si>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</si>
  <si>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</si>
  <si>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</si>
  <si>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</si>
  <si>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</si>
  <si>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</si>
  <si>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</si>
  <si>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</si>
  <si>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</si>
  <si>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</si>
  <si>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</si>
  <si>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</si>
  <si>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</si>
  <si>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</si>
  <si>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</si>
  <si>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</si>
  <si>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</si>
  <si>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</si>
  <si>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</si>
  <si>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</si>
  <si>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</si>
  <si>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</si>
  <si>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</si>
  <si>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</si>
  <si>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</si>
  <si>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</si>
  <si>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</si>
  <si>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</si>
  <si>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</si>
  <si>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</si>
  <si>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</si>
  <si>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</si>
  <si>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</si>
  <si>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</si>
  <si>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</si>
  <si>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</si>
  <si>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</si>
  <si>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</si>
  <si>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</si>
  <si>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</si>
  <si>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</si>
  <si>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</si>
  <si>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</si>
  <si>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</si>
  <si>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</si>
  <si>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</si>
  <si>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</si>
  <si>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</si>
  <si>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</si>
  <si>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</si>
  <si>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</si>
  <si>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</si>
  <si>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</si>
  <si>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</si>
  <si>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</si>
  <si>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</si>
  <si>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</si>
  <si>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</si>
  <si>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</si>
  <si>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</si>
  <si>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</si>
  <si>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</si>
  <si>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</si>
  <si>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</si>
  <si>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</si>
  <si>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</si>
  <si>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</si>
  <si>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</si>
  <si>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</si>
  <si>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</si>
  <si>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</si>
  <si>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</si>
  <si>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</si>
  <si>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</si>
  <si>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</si>
  <si>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</si>
  <si>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</si>
  <si>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</si>
  <si>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</si>
  <si>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</si>
  <si>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</si>
  <si>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</si>
  <si>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</si>
  <si>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</si>
  <si>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</si>
  <si>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</si>
  <si>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</si>
  <si>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</si>
  <si>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</si>
  <si>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</si>
  <si>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</si>
  <si>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</si>
  <si>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</si>
  <si>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</si>
  <si>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</si>
  <si>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</si>
  <si>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</si>
  <si>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</si>
  <si>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</si>
  <si>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</si>
  <si>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</si>
  <si>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</si>
  <si>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</si>
  <si>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</si>
  <si>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</si>
  <si>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</si>
  <si>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</si>
  <si>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</si>
  <si>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</si>
  <si>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</si>
  <si>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</si>
  <si>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</si>
  <si>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</si>
  <si>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</si>
  <si>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</si>
  <si>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</si>
  <si>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</si>
  <si>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</si>
  <si>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</si>
  <si>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</si>
  <si>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</si>
  <si>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</si>
  <si>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</si>
  <si>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</si>
  <si>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</si>
  <si>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</si>
  <si>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</si>
  <si>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実用準天頂衛星システム事業の推進</t>
  </si>
  <si>
    <t>宇宙開発戦略推進事務局</t>
  </si>
  <si>
    <t>内閣府</t>
  </si>
  <si>
    <t>平成24年度</t>
  </si>
  <si>
    <t>令和14年度</t>
  </si>
  <si>
    <t>準天頂衛星システム戦略室</t>
  </si>
  <si>
    <t>参事官　上野　麻子</t>
  </si>
  <si>
    <t>○</t>
  </si>
  <si>
    <t>宇宙基本法(平成20年5月28日法律第43号)
地理空間情報活用推進基本法(平成19年5月30日法律第63号)（第三条、第二十条、第二十一条）</t>
  </si>
  <si>
    <t>宇宙基本計画　(令和2年6月30日　閣議決定)
地理空間情報活用推進基本計画　(令和4年3月18日　閣議決定）</t>
    <rPh sb="40" eb="42">
      <t>レイワ</t>
    </rPh>
    <phoneticPr fontId="5"/>
  </si>
  <si>
    <t>衛星測位システムは社会経済活動の基盤的なインフラであることから、各国が競って衛星測位システムの構築を進めている。我が国は米国のＧＰＳに依存しているために測位可能時間や精度が限定的であるなどの問題があり、我が国独自の準天頂衛星システムの開発・整備を行うことで、産業の国際競争力強化、産業・生活・行政の高度化・効率化、アジア太平洋地域への貢献と我が国プレゼンスの向上、日米協力の強化及び災害対応能力の向上等広義の安全保障に資することを目的とする。</t>
  </si>
  <si>
    <t>宇宙基本計画（令和2年6月閣議決定）地理空間情報活用推進基本計画（令和4年3月閣議決定）等において、準天頂衛星システムの開発・整備を着実に推進するとされたことを踏まえ、取り組みを進める。具体的には、測位衛星の補完機能(測位可能時間の拡大）や、測位の精度や信頼性を向上させる補強機能等を有する準天頂衛星システムを開発・整備・運用する。その際、民間の資金、経営能力及び技術的能力を活用し、効率的かつ効果的に実行する。</t>
  </si>
  <si>
    <t>-</t>
  </si>
  <si>
    <t>委託費</t>
  </si>
  <si>
    <t>調査費</t>
    <rPh sb="0" eb="2">
      <t>チョウサ</t>
    </rPh>
    <rPh sb="2" eb="3">
      <t>ヒ</t>
    </rPh>
    <phoneticPr fontId="5"/>
  </si>
  <si>
    <t>衛星測位の精度や信頼性を向上させる測位衛星の補強機能に加え、災害情報・安否情報を配信するメッセージ機能等を有する準天頂衛星システムの開発・整備を行う。</t>
  </si>
  <si>
    <t>4機体制を確立し、平成30年度からサービス開始。（令和5年度をめどに7機体制での運用開始）</t>
  </si>
  <si>
    <t>製造、試験中の衛星数</t>
  </si>
  <si>
    <t>機</t>
  </si>
  <si>
    <t>平成29年度に準天頂衛星3機を打上げ、4機体制を確立し、平成30年度からサービス開始。（令和5年度をめどに7機体制での運用開始）</t>
  </si>
  <si>
    <t>打上げ後、サービス開始、運用可能な衛星数</t>
  </si>
  <si>
    <t>宇宙基本計画　(令和2年6月30日　閣議決定)</t>
  </si>
  <si>
    <t>宇宙開発利用に関する施策の推進</t>
  </si>
  <si>
    <t>宇宙開発利用の推進</t>
  </si>
  <si>
    <t>https://www8.cao.go.jp/hyouka/r2hyouka/r2jigo/r2jigo-8.pdf</t>
  </si>
  <si>
    <t>中目標（Ⅱ）１、２</t>
  </si>
  <si>
    <t>○</t>
    <phoneticPr fontId="5"/>
  </si>
  <si>
    <t>有</t>
  </si>
  <si>
    <t>‐</t>
  </si>
  <si>
    <t>我が国は米国のGPSに依存しているために測位可能時間や精度が限定的である等の問題があり、我が国独自の準天頂衛星システムの開発・整備を行うことで、産業の国際競争力強化、産業・生活・行政の高度化・効率化、アジア太平洋地域への貢献と我が国プレゼンスの向上、日米協力の強化及び災害対応能力の向上等広義の安全保障に資する。</t>
  </si>
  <si>
    <t>準天頂衛星システムは、その測位サービスによって広く国民に裨益するものである。また、安否確認・災害危機管理通報といった災害対応や安全保障への貢献が求められているところ、国民生活の安全・安心を確保する観点から、国が行うことが適当である。</t>
  </si>
  <si>
    <t>宇宙基本計画等で、実用準天頂衛星システムの整備に可及的速やかに取り組むこと、実用準天頂衛星システムの開発・整備・運用は、準天頂衛星初号機の成果を活用しつつ、内閣府が実施することとし、関連する予算要求を行うことが決定されている。</t>
  </si>
  <si>
    <t>準天頂衛星システムは、専門性及び特殊性が極めて高い事業であり、企画競争等を実施し、最も優れた提案者と契約した。随意契約（公募）を実施するに当たっては、契約前に公募を行い、可能な限り競争性を確保した。
また、準天頂衛星の打上げは一社以外に本事業を実施可能な機関がなく随意契約とした。なお、いずれの事業も選定の際は外部有識者を含めた委員会等を活用し、厳正かつ公平・透明なプロセスを経ることを徹底した。</t>
  </si>
  <si>
    <t>中間段階での支出があるものについては、業務の進捗を踏まえた実績確認を帳票等をもとに確認した上で、支出を行っており、合理的なものとなっている。</t>
  </si>
  <si>
    <t>予算の執行に当たっては、事前に提出された支出計画を精査し、適切な金額で事業を進めている。また、外部有識者による事前審査及び事後検証並びに民間コンサルティング会社等の技術監理及び事業監理等を行い経費の適正化、効率化を図っている。</t>
  </si>
  <si>
    <t>衛星製造、打上げ輸送の特殊性からやむを得ないものである。</t>
  </si>
  <si>
    <t>外部有識者による事前審査及び事後検証や民間コンサルティング会社等の技術監理及び事業監理等を行い経費の適正化、さらなる効率化を図った。加えて、PFIを活用することで、国が直接行う場合に比べて、個別の事業契約ではなく関係民間企業が連携することで、コスト削減に取り組んでいる。</t>
  </si>
  <si>
    <t>成果目標は、事業の進捗に合わせて設定されている。</t>
  </si>
  <si>
    <t>準天頂衛星システムの運用等事業に当たっては、PFI事業として実施することの定量的評価を行い、国が直接実施する場合に比べて、本事業に必要な国の財政負担は、現在価値ベースよりも軽減されることが見込まれる調査結果を得た。</t>
  </si>
  <si>
    <t>活動指標を踏まえ、システムの整備を進めている。</t>
  </si>
  <si>
    <t>新24-0010</t>
  </si>
  <si>
    <t>0038</t>
  </si>
  <si>
    <t>0039</t>
  </si>
  <si>
    <t>0103</t>
  </si>
  <si>
    <t>0106</t>
  </si>
  <si>
    <t>0113</t>
  </si>
  <si>
    <t>A.（国研）宇宙航空研究開発機構</t>
  </si>
  <si>
    <t>B. 準天頂衛星システムサービス（株）</t>
  </si>
  <si>
    <t>役務費</t>
    <rPh sb="0" eb="2">
      <t>エキム</t>
    </rPh>
    <rPh sb="2" eb="3">
      <t>ヒ</t>
    </rPh>
    <phoneticPr fontId="5"/>
  </si>
  <si>
    <t>高精度測位システムの設計・製造・試験</t>
    <rPh sb="0" eb="3">
      <t>コウセイド</t>
    </rPh>
    <rPh sb="3" eb="5">
      <t>ソクイ</t>
    </rPh>
    <rPh sb="10" eb="12">
      <t>セッケイ</t>
    </rPh>
    <rPh sb="13" eb="15">
      <t>セイゾウ</t>
    </rPh>
    <rPh sb="16" eb="18">
      <t>シケン</t>
    </rPh>
    <phoneticPr fontId="5"/>
  </si>
  <si>
    <t>公共施設等維持管理運営費</t>
    <rPh sb="0" eb="2">
      <t>コウキョウ</t>
    </rPh>
    <rPh sb="2" eb="4">
      <t>シセツ</t>
    </rPh>
    <rPh sb="4" eb="5">
      <t>トウ</t>
    </rPh>
    <rPh sb="5" eb="7">
      <t>イジ</t>
    </rPh>
    <rPh sb="7" eb="9">
      <t>カンリ</t>
    </rPh>
    <rPh sb="9" eb="12">
      <t>ウンエイヒ</t>
    </rPh>
    <phoneticPr fontId="5"/>
  </si>
  <si>
    <t>地上システムの整備、維持管理、運用等</t>
    <rPh sb="0" eb="2">
      <t>チジョウ</t>
    </rPh>
    <rPh sb="7" eb="9">
      <t>セイビ</t>
    </rPh>
    <rPh sb="10" eb="12">
      <t>イジ</t>
    </rPh>
    <rPh sb="12" eb="14">
      <t>カンリ</t>
    </rPh>
    <rPh sb="15" eb="17">
      <t>ウンヨウ</t>
    </rPh>
    <rPh sb="17" eb="18">
      <t>トウ</t>
    </rPh>
    <phoneticPr fontId="5"/>
  </si>
  <si>
    <t>C. 三菱電機（株）</t>
    <rPh sb="3" eb="5">
      <t>ミツビシ</t>
    </rPh>
    <rPh sb="5" eb="7">
      <t>デンキ</t>
    </rPh>
    <rPh sb="8" eb="9">
      <t>カブ</t>
    </rPh>
    <phoneticPr fontId="5"/>
  </si>
  <si>
    <t>D. 三菱重工業（株）</t>
    <rPh sb="3" eb="5">
      <t>ミツビシ</t>
    </rPh>
    <rPh sb="5" eb="8">
      <t>ジュウコウギョウ</t>
    </rPh>
    <rPh sb="9" eb="10">
      <t>カブ</t>
    </rPh>
    <phoneticPr fontId="5"/>
  </si>
  <si>
    <t>役務費</t>
    <rPh sb="0" eb="3">
      <t>エキムヒ</t>
    </rPh>
    <phoneticPr fontId="5"/>
  </si>
  <si>
    <t>衛星システムの設計・製造・試験</t>
    <rPh sb="0" eb="2">
      <t>エイセイ</t>
    </rPh>
    <rPh sb="7" eb="9">
      <t>セッケイ</t>
    </rPh>
    <rPh sb="10" eb="12">
      <t>セイゾウ</t>
    </rPh>
    <rPh sb="13" eb="15">
      <t>シケン</t>
    </rPh>
    <phoneticPr fontId="5"/>
  </si>
  <si>
    <t>準天頂衛星に係るロケット打ち上げ輸送サービス</t>
    <rPh sb="0" eb="3">
      <t>ジュンテンチョウ</t>
    </rPh>
    <rPh sb="3" eb="5">
      <t>エイセイ</t>
    </rPh>
    <rPh sb="6" eb="7">
      <t>カカ</t>
    </rPh>
    <rPh sb="12" eb="13">
      <t>ウ</t>
    </rPh>
    <rPh sb="14" eb="15">
      <t>ア</t>
    </rPh>
    <rPh sb="16" eb="18">
      <t>ユソウ</t>
    </rPh>
    <phoneticPr fontId="5"/>
  </si>
  <si>
    <t>E.ﾗｲﾄﾊｳｽﾃｸﾉﾛｼﾞｰ・ｱﾝﾄﾞ・ｺﾝｻﾙﾃｨﾝｸﾞ（株）</t>
  </si>
  <si>
    <t>F. 日本電気（株）</t>
    <rPh sb="3" eb="5">
      <t>ニホン</t>
    </rPh>
    <rPh sb="5" eb="7">
      <t>デンキ</t>
    </rPh>
    <rPh sb="8" eb="9">
      <t>カブ</t>
    </rPh>
    <phoneticPr fontId="5"/>
  </si>
  <si>
    <t>人件費</t>
    <rPh sb="0" eb="3">
      <t>ジンケンヒ</t>
    </rPh>
    <phoneticPr fontId="5"/>
  </si>
  <si>
    <t>事業費等</t>
    <rPh sb="0" eb="3">
      <t>ジギョウヒ</t>
    </rPh>
    <rPh sb="3" eb="4">
      <t>トウ</t>
    </rPh>
    <phoneticPr fontId="5"/>
  </si>
  <si>
    <t>一般管理費</t>
    <rPh sb="0" eb="2">
      <t>イッパン</t>
    </rPh>
    <rPh sb="2" eb="5">
      <t>カンリヒ</t>
    </rPh>
    <phoneticPr fontId="5"/>
  </si>
  <si>
    <t>プロジェクト管理、設計、製造、試験等</t>
    <rPh sb="6" eb="8">
      <t>カンリ</t>
    </rPh>
    <rPh sb="9" eb="11">
      <t>セッケイ</t>
    </rPh>
    <rPh sb="12" eb="14">
      <t>セイゾウ</t>
    </rPh>
    <rPh sb="15" eb="17">
      <t>シケン</t>
    </rPh>
    <rPh sb="17" eb="18">
      <t>トウ</t>
    </rPh>
    <phoneticPr fontId="5"/>
  </si>
  <si>
    <t>事務費、交通費等</t>
    <rPh sb="0" eb="3">
      <t>ジムヒ</t>
    </rPh>
    <rPh sb="4" eb="7">
      <t>コウツウヒ</t>
    </rPh>
    <rPh sb="7" eb="8">
      <t>トウ</t>
    </rPh>
    <phoneticPr fontId="5"/>
  </si>
  <si>
    <t>一般管理費等</t>
    <rPh sb="0" eb="2">
      <t>イッパン</t>
    </rPh>
    <rPh sb="2" eb="5">
      <t>カンリヒ</t>
    </rPh>
    <rPh sb="5" eb="6">
      <t>トウ</t>
    </rPh>
    <phoneticPr fontId="5"/>
  </si>
  <si>
    <t>G.日本電気（株）</t>
  </si>
  <si>
    <t>H. 日本電気（株）</t>
    <rPh sb="3" eb="5">
      <t>ニホン</t>
    </rPh>
    <rPh sb="5" eb="7">
      <t>デンキ</t>
    </rPh>
    <rPh sb="8" eb="9">
      <t>カブ</t>
    </rPh>
    <phoneticPr fontId="5"/>
  </si>
  <si>
    <t>準天頂衛星システムのセキュリティ機能強化</t>
    <rPh sb="0" eb="1">
      <t>ジュン</t>
    </rPh>
    <rPh sb="1" eb="3">
      <t>テンチョウ</t>
    </rPh>
    <phoneticPr fontId="5"/>
  </si>
  <si>
    <t>☑</t>
  </si>
  <si>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5"/>
  </si>
  <si>
    <t>国庫債務負担行為等</t>
  </si>
  <si>
    <t>準天頂衛星システムサービス株式会社</t>
    <rPh sb="0" eb="1">
      <t>ジュン</t>
    </rPh>
    <rPh sb="1" eb="3">
      <t>テンチョウ</t>
    </rPh>
    <rPh sb="3" eb="5">
      <t>エイセイ</t>
    </rPh>
    <rPh sb="13" eb="17">
      <t>カブシキガイシャ</t>
    </rPh>
    <phoneticPr fontId="5"/>
  </si>
  <si>
    <t>地上システムの整備、維持管理、運用等総合システムの設計</t>
    <rPh sb="0" eb="2">
      <t>チジョウ</t>
    </rPh>
    <rPh sb="7" eb="9">
      <t>セイビ</t>
    </rPh>
    <rPh sb="10" eb="12">
      <t>イジ</t>
    </rPh>
    <rPh sb="12" eb="14">
      <t>カンリ</t>
    </rPh>
    <rPh sb="15" eb="17">
      <t>ウンヨウ</t>
    </rPh>
    <rPh sb="17" eb="18">
      <t>トウ</t>
    </rPh>
    <rPh sb="18" eb="20">
      <t>ソウゴウ</t>
    </rPh>
    <rPh sb="25" eb="27">
      <t>セッケイ</t>
    </rPh>
    <phoneticPr fontId="5"/>
  </si>
  <si>
    <t>三菱電機株式会社</t>
    <rPh sb="0" eb="2">
      <t>ミツビシ</t>
    </rPh>
    <rPh sb="2" eb="4">
      <t>デンキ</t>
    </rPh>
    <rPh sb="4" eb="8">
      <t>カブシキガイシャ</t>
    </rPh>
    <phoneticPr fontId="5"/>
  </si>
  <si>
    <t>三菱重工業株式会社</t>
    <rPh sb="0" eb="2">
      <t>ミツビシ</t>
    </rPh>
    <rPh sb="2" eb="5">
      <t>ジュウコウギョウ</t>
    </rPh>
    <rPh sb="5" eb="9">
      <t>カブシキガイシャ</t>
    </rPh>
    <phoneticPr fontId="5"/>
  </si>
  <si>
    <t>準天頂衛星に係るロケット打上げ輸送サービス</t>
    <rPh sb="0" eb="3">
      <t>ジュンテンチョウ</t>
    </rPh>
    <rPh sb="3" eb="5">
      <t>エイセイ</t>
    </rPh>
    <rPh sb="6" eb="7">
      <t>カカ</t>
    </rPh>
    <rPh sb="12" eb="14">
      <t>ウチア</t>
    </rPh>
    <rPh sb="15" eb="17">
      <t>ユソウ</t>
    </rPh>
    <phoneticPr fontId="5"/>
  </si>
  <si>
    <t>ライトハウステクノロジー・アンド・コンサルティング株式会社</t>
  </si>
  <si>
    <t>高精度測位補強情報の生成設備の整備</t>
  </si>
  <si>
    <t>日本電気株式会社</t>
    <rPh sb="0" eb="2">
      <t>ニホン</t>
    </rPh>
    <rPh sb="2" eb="4">
      <t>デンキ</t>
    </rPh>
    <rPh sb="4" eb="8">
      <t>カブシキガイシャ</t>
    </rPh>
    <phoneticPr fontId="5"/>
  </si>
  <si>
    <t>信号認証システムの設計・製造・試験</t>
    <rPh sb="0" eb="2">
      <t>シンゴウ</t>
    </rPh>
    <rPh sb="2" eb="4">
      <t>ニンショウ</t>
    </rPh>
    <rPh sb="9" eb="11">
      <t>セッケイ</t>
    </rPh>
    <rPh sb="12" eb="14">
      <t>セイゾウ</t>
    </rPh>
    <rPh sb="15" eb="17">
      <t>シケン</t>
    </rPh>
    <phoneticPr fontId="5"/>
  </si>
  <si>
    <t>災危機能拡張設備の整備</t>
  </si>
  <si>
    <t>衛星システムのセキュリティ機能強化</t>
  </si>
  <si>
    <t>I. 三菱電機（株）</t>
    <rPh sb="3" eb="5">
      <t>ミツビシ</t>
    </rPh>
    <rPh sb="5" eb="7">
      <t>デンキ</t>
    </rPh>
    <rPh sb="7" eb="10">
      <t>カブ</t>
    </rPh>
    <rPh sb="8" eb="9">
      <t>カブ</t>
    </rPh>
    <phoneticPr fontId="5"/>
  </si>
  <si>
    <t>J. 日本電気（株）</t>
    <rPh sb="3" eb="5">
      <t>ニホン</t>
    </rPh>
    <rPh sb="5" eb="7">
      <t>デンキ</t>
    </rPh>
    <rPh sb="7" eb="10">
      <t>カブ</t>
    </rPh>
    <rPh sb="8" eb="9">
      <t>カブ</t>
    </rPh>
    <phoneticPr fontId="5"/>
  </si>
  <si>
    <t>事業費</t>
    <rPh sb="0" eb="3">
      <t>ジギョウヒ</t>
    </rPh>
    <phoneticPr fontId="5"/>
  </si>
  <si>
    <t>保全機能強化、プロジェクト管理、施設整備等</t>
    <rPh sb="0" eb="2">
      <t>ホゼン</t>
    </rPh>
    <rPh sb="2" eb="4">
      <t>キノウ</t>
    </rPh>
    <rPh sb="4" eb="6">
      <t>キョウカ</t>
    </rPh>
    <rPh sb="13" eb="15">
      <t>カンリ</t>
    </rPh>
    <rPh sb="16" eb="18">
      <t>シセツ</t>
    </rPh>
    <rPh sb="18" eb="20">
      <t>セイビ</t>
    </rPh>
    <rPh sb="20" eb="21">
      <t>トウ</t>
    </rPh>
    <phoneticPr fontId="5"/>
  </si>
  <si>
    <t>保全機能強化、施設整備等</t>
  </si>
  <si>
    <t>一般管理費等</t>
  </si>
  <si>
    <t>防災機能拡張に伴う実証・調査</t>
    <rPh sb="0" eb="2">
      <t>ボウサイ</t>
    </rPh>
    <rPh sb="2" eb="4">
      <t>キノウ</t>
    </rPh>
    <rPh sb="4" eb="6">
      <t>カクチョウ</t>
    </rPh>
    <rPh sb="7" eb="8">
      <t>トモナ</t>
    </rPh>
    <rPh sb="9" eb="11">
      <t>ジッショウ</t>
    </rPh>
    <rPh sb="12" eb="14">
      <t>チョウサ</t>
    </rPh>
    <phoneticPr fontId="5"/>
  </si>
  <si>
    <t>K.（株）NTTデータ</t>
    <rPh sb="3" eb="4">
      <t>カブ</t>
    </rPh>
    <phoneticPr fontId="5"/>
  </si>
  <si>
    <t>L. （株）日本総合研究所</t>
    <rPh sb="4" eb="5">
      <t>カブ</t>
    </rPh>
    <rPh sb="6" eb="8">
      <t>ニホン</t>
    </rPh>
    <rPh sb="8" eb="10">
      <t>ソウゴウ</t>
    </rPh>
    <rPh sb="10" eb="13">
      <t>ケンキュウジョ</t>
    </rPh>
    <phoneticPr fontId="5"/>
  </si>
  <si>
    <t>災危機能海外展開に関する実証・調査</t>
    <rPh sb="0" eb="1">
      <t>サイ</t>
    </rPh>
    <rPh sb="1" eb="3">
      <t>キキ</t>
    </rPh>
    <rPh sb="3" eb="4">
      <t>ノウ</t>
    </rPh>
    <rPh sb="4" eb="6">
      <t>カイガイ</t>
    </rPh>
    <phoneticPr fontId="5"/>
  </si>
  <si>
    <t>準天頂衛星システムの事業監理等調査</t>
    <rPh sb="0" eb="3">
      <t>ジュンテンチョウ</t>
    </rPh>
    <rPh sb="3" eb="5">
      <t>エイセイ</t>
    </rPh>
    <rPh sb="10" eb="12">
      <t>ジギョウ</t>
    </rPh>
    <rPh sb="12" eb="14">
      <t>カンリ</t>
    </rPh>
    <rPh sb="14" eb="15">
      <t>トウ</t>
    </rPh>
    <rPh sb="15" eb="17">
      <t>チョウサ</t>
    </rPh>
    <phoneticPr fontId="5"/>
  </si>
  <si>
    <t>M. （一財）日本宇宙フォーラム</t>
    <rPh sb="4" eb="5">
      <t>イチ</t>
    </rPh>
    <rPh sb="5" eb="6">
      <t>ザイ</t>
    </rPh>
    <rPh sb="7" eb="9">
      <t>ニホン</t>
    </rPh>
    <rPh sb="9" eb="11">
      <t>ウチュウ</t>
    </rPh>
    <phoneticPr fontId="5"/>
  </si>
  <si>
    <t>N. スカパーJSAT（株）</t>
    <rPh sb="12" eb="13">
      <t>カブ</t>
    </rPh>
    <phoneticPr fontId="5"/>
  </si>
  <si>
    <t>準天頂衛星システムのサービス性能評価</t>
    <rPh sb="0" eb="3">
      <t>ジュンテンチョウ</t>
    </rPh>
    <rPh sb="3" eb="5">
      <t>エイセイ</t>
    </rPh>
    <phoneticPr fontId="5"/>
  </si>
  <si>
    <t>準天頂衛星システムの周波数調整支援</t>
  </si>
  <si>
    <t>O. 三菱電機（株）</t>
    <rPh sb="3" eb="5">
      <t>ミツビシ</t>
    </rPh>
    <rPh sb="5" eb="7">
      <t>デンキ</t>
    </rPh>
    <rPh sb="7" eb="10">
      <t>カブ</t>
    </rPh>
    <phoneticPr fontId="5"/>
  </si>
  <si>
    <t>P. スカパーJSAT（株）</t>
    <rPh sb="12" eb="13">
      <t>カブ</t>
    </rPh>
    <phoneticPr fontId="5"/>
  </si>
  <si>
    <t>初号機異常時の支援作業</t>
  </si>
  <si>
    <t>準天頂衛星システムの継続性に係る調査・検討</t>
  </si>
  <si>
    <t>G.（一財）河川情報センター</t>
  </si>
  <si>
    <t>R. 三菱電機（株）</t>
  </si>
  <si>
    <t>安否確認サービスの実証・評価・調査</t>
  </si>
  <si>
    <t>セキュリティモジュールの脆弱性検証事業</t>
    <rPh sb="12" eb="15">
      <t>ゼイジャクセイ</t>
    </rPh>
    <rPh sb="15" eb="17">
      <t>ケンショウ</t>
    </rPh>
    <rPh sb="17" eb="19">
      <t>ジギョウ</t>
    </rPh>
    <phoneticPr fontId="5"/>
  </si>
  <si>
    <t>S. （一財）航空保安無線システム協会</t>
    <rPh sb="4" eb="6">
      <t>イチザイ</t>
    </rPh>
    <rPh sb="7" eb="9">
      <t>コウクウ</t>
    </rPh>
    <rPh sb="9" eb="11">
      <t>ホアン</t>
    </rPh>
    <rPh sb="11" eb="13">
      <t>ムセン</t>
    </rPh>
    <rPh sb="17" eb="19">
      <t>キョウカイ</t>
    </rPh>
    <phoneticPr fontId="5"/>
  </si>
  <si>
    <t>T. （国研）海上・港湾・航空技術研究所</t>
    <rPh sb="4" eb="5">
      <t>コク</t>
    </rPh>
    <rPh sb="5" eb="6">
      <t>ケン</t>
    </rPh>
    <rPh sb="7" eb="9">
      <t>カイジョウ</t>
    </rPh>
    <rPh sb="10" eb="12">
      <t>コウワン</t>
    </rPh>
    <rPh sb="13" eb="15">
      <t>コウクウ</t>
    </rPh>
    <rPh sb="15" eb="17">
      <t>ギジュツ</t>
    </rPh>
    <rPh sb="17" eb="20">
      <t>ケンキュウジョ</t>
    </rPh>
    <phoneticPr fontId="5"/>
  </si>
  <si>
    <t>一般管理費</t>
    <rPh sb="0" eb="2">
      <t>イッパン</t>
    </rPh>
    <rPh sb="2" eb="4">
      <t>カンリ</t>
    </rPh>
    <rPh sb="4" eb="5">
      <t>ヒ</t>
    </rPh>
    <phoneticPr fontId="5"/>
  </si>
  <si>
    <t>航空分野における衛星測位システムに関する調査</t>
  </si>
  <si>
    <t>衛星システムの性能評価支援</t>
  </si>
  <si>
    <t>U. アイサンテクノロジー（株）</t>
    <rPh sb="14" eb="15">
      <t>カブ</t>
    </rPh>
    <phoneticPr fontId="5"/>
  </si>
  <si>
    <t>V.グローバル測位サービス（株）</t>
  </si>
  <si>
    <t>実験実施、評価、報告書作成等</t>
    <rPh sb="0" eb="2">
      <t>ジッケン</t>
    </rPh>
    <rPh sb="2" eb="4">
      <t>ジッシ</t>
    </rPh>
    <rPh sb="5" eb="7">
      <t>ヒョウカ</t>
    </rPh>
    <rPh sb="8" eb="11">
      <t>ホウコクショ</t>
    </rPh>
    <rPh sb="11" eb="13">
      <t>サクセイ</t>
    </rPh>
    <rPh sb="13" eb="14">
      <t>トウ</t>
    </rPh>
    <phoneticPr fontId="5"/>
  </si>
  <si>
    <t>技術実証用補正情報の性能調査</t>
  </si>
  <si>
    <t>W.日本電気（株）</t>
  </si>
  <si>
    <t>X. （国研）海上・港湾・航空技術研究所</t>
  </si>
  <si>
    <t>産業廃棄物の収集運搬／処分</t>
  </si>
  <si>
    <t>SLAS性能改善解析調査</t>
  </si>
  <si>
    <t>衛星システムの保全機能強化</t>
    <phoneticPr fontId="5"/>
  </si>
  <si>
    <t>防災機能拡張に伴う実証・調査</t>
    <phoneticPr fontId="5"/>
  </si>
  <si>
    <t>株式会社エヌ・ティ・ティ・データ</t>
    <phoneticPr fontId="5"/>
  </si>
  <si>
    <t>災危機能海外展開に関する実証・調査</t>
    <phoneticPr fontId="5"/>
  </si>
  <si>
    <t xml:space="preserve">株式会社日本総合研究所 </t>
    <phoneticPr fontId="5"/>
  </si>
  <si>
    <t>準天頂衛星システムの事業監理等調査</t>
    <rPh sb="0" eb="3">
      <t>ジュンテンチョウ</t>
    </rPh>
    <rPh sb="3" eb="5">
      <t>エイセイ</t>
    </rPh>
    <rPh sb="10" eb="12">
      <t>ジギョウ</t>
    </rPh>
    <rPh sb="12" eb="15">
      <t>カンリトウ</t>
    </rPh>
    <rPh sb="15" eb="17">
      <t>チョウサ</t>
    </rPh>
    <phoneticPr fontId="5"/>
  </si>
  <si>
    <t>一般財団法人日本宇宙フォーラム</t>
    <phoneticPr fontId="5"/>
  </si>
  <si>
    <t>サービス性能評価</t>
    <rPh sb="4" eb="8">
      <t>セイノウヒョウカ</t>
    </rPh>
    <phoneticPr fontId="5"/>
  </si>
  <si>
    <t>スカパーＪＳＡＴ株式会社</t>
    <phoneticPr fontId="5"/>
  </si>
  <si>
    <t>周波数調整支援</t>
    <rPh sb="0" eb="3">
      <t>シュウハスウ</t>
    </rPh>
    <rPh sb="3" eb="5">
      <t>チョウセイ</t>
    </rPh>
    <rPh sb="5" eb="7">
      <t>シエン</t>
    </rPh>
    <phoneticPr fontId="5"/>
  </si>
  <si>
    <t>初号機異常時の支援作業</t>
    <phoneticPr fontId="5"/>
  </si>
  <si>
    <t>システムの継続性に係る調査・検討</t>
    <rPh sb="5" eb="8">
      <t>ケイゾクセイ</t>
    </rPh>
    <rPh sb="9" eb="10">
      <t>カカ</t>
    </rPh>
    <rPh sb="11" eb="13">
      <t>チョウサ</t>
    </rPh>
    <rPh sb="14" eb="16">
      <t>ケントウ</t>
    </rPh>
    <phoneticPr fontId="5"/>
  </si>
  <si>
    <t>一般財団法人河川情報センター</t>
    <phoneticPr fontId="5"/>
  </si>
  <si>
    <t>安否確認サービスの実証・評価・調査</t>
    <phoneticPr fontId="5"/>
  </si>
  <si>
    <t>セキュリティモジュールの脆弱性検証事業</t>
    <phoneticPr fontId="5"/>
  </si>
  <si>
    <t>一般財団法人航空保安無線システム協会</t>
    <rPh sb="0" eb="2">
      <t>イッパン</t>
    </rPh>
    <rPh sb="2" eb="4">
      <t>ザイダン</t>
    </rPh>
    <rPh sb="4" eb="6">
      <t>ホウジン</t>
    </rPh>
    <rPh sb="6" eb="8">
      <t>コウクウ</t>
    </rPh>
    <rPh sb="8" eb="10">
      <t>ホアン</t>
    </rPh>
    <rPh sb="10" eb="12">
      <t>ムセン</t>
    </rPh>
    <rPh sb="16" eb="18">
      <t>キョウカイ</t>
    </rPh>
    <phoneticPr fontId="5"/>
  </si>
  <si>
    <t>航空分野における衛星測位システムに関する調査</t>
    <rPh sb="0" eb="2">
      <t>コウクウ</t>
    </rPh>
    <rPh sb="2" eb="4">
      <t>ブンヤ</t>
    </rPh>
    <rPh sb="8" eb="10">
      <t>エイセイ</t>
    </rPh>
    <rPh sb="10" eb="12">
      <t>ソクイ</t>
    </rPh>
    <rPh sb="17" eb="18">
      <t>カン</t>
    </rPh>
    <rPh sb="20" eb="22">
      <t>チョウサ</t>
    </rPh>
    <phoneticPr fontId="5"/>
  </si>
  <si>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5"/>
  </si>
  <si>
    <t>準天頂衛星システムの性能評価支援</t>
    <rPh sb="0" eb="3">
      <t>ジュンテンチョウ</t>
    </rPh>
    <rPh sb="3" eb="5">
      <t>エイセイ</t>
    </rPh>
    <rPh sb="10" eb="14">
      <t>セイノウヒョウカ</t>
    </rPh>
    <rPh sb="14" eb="16">
      <t>シエン</t>
    </rPh>
    <phoneticPr fontId="5"/>
  </si>
  <si>
    <t>アイサンテクノロジー株式会社</t>
    <phoneticPr fontId="5"/>
  </si>
  <si>
    <t>次世代民生測位信号に関する性能調査</t>
    <rPh sb="0" eb="3">
      <t>ジセダイ</t>
    </rPh>
    <rPh sb="3" eb="5">
      <t>ミンセイ</t>
    </rPh>
    <rPh sb="5" eb="7">
      <t>ソクイ</t>
    </rPh>
    <rPh sb="7" eb="9">
      <t>シンゴウ</t>
    </rPh>
    <rPh sb="10" eb="11">
      <t>カン</t>
    </rPh>
    <rPh sb="13" eb="15">
      <t>セイノウ</t>
    </rPh>
    <rPh sb="15" eb="17">
      <t>チョウサ</t>
    </rPh>
    <phoneticPr fontId="5"/>
  </si>
  <si>
    <t>グローバル測位サービス株式会社</t>
    <phoneticPr fontId="5"/>
  </si>
  <si>
    <t>技術実証用補正情報の生成及び配信にかかる性能調査</t>
    <phoneticPr fontId="5"/>
  </si>
  <si>
    <t>産業廃棄物の収集運搬／処分</t>
    <phoneticPr fontId="5"/>
  </si>
  <si>
    <t>SLAS性能改善解析調査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</si>
</sst>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4" applyFont="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13"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9"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14" xfId="0" applyFont="1" applyFill="1" applyBorder="1" applyAlignment="1">
      <alignment vertical="center" wrapText="1"/>
    </xf>
    <xf numFmtId="0" fontId="0" fillId="5" borderId="101" xfId="0" applyFont="1" applyFill="1" applyBorder="1" applyAlignment="1">
      <alignment vertical="center" wrapText="1"/>
    </xf>
    <xf numFmtId="0" fontId="0" fillId="5" borderId="116"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6"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3" fillId="6" borderId="108" xfId="0" applyFont="1" applyFill="1" applyBorder="1" applyAlignment="1">
      <alignment horizontal="center" vertical="center" wrapText="1"/>
    </xf>
    <xf numFmtId="0" fontId="13" fillId="6" borderId="113"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117"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13"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8" xfId="0" applyFont="1" applyFill="1" applyBorder="1" applyAlignment="1">
      <alignment horizontal="center" vertical="center" wrapText="1"/>
    </xf>
    <xf numFmtId="0" fontId="13" fillId="2" borderId="113"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3"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2" borderId="113"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29"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16"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23"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0" fillId="2" borderId="13" xfId="3" applyFont="1" applyFill="1" applyBorder="1" applyAlignment="1" applyProtection="1">
      <alignment horizontal="center" vertical="center" wrapText="1"/>
    </xf>
    <xf numFmtId="0" fontId="30" fillId="2" borderId="14" xfId="3" applyFont="1" applyFill="1" applyBorder="1" applyAlignment="1" applyProtection="1">
      <alignment horizontal="center" vertical="center" wrapText="1"/>
    </xf>
    <xf numFmtId="0" fontId="30" fillId="2" borderId="15" xfId="3" applyFont="1" applyFill="1" applyBorder="1" applyAlignment="1" applyProtection="1">
      <alignment horizontal="center" vertical="center" wrapText="1"/>
    </xf>
    <xf numFmtId="177" fontId="0" fillId="0" borderId="145" xfId="0" applyNumberFormat="1" applyFont="1" applyFill="1" applyBorder="1" applyAlignment="1" applyProtection="1">
      <alignment horizontal="center" vertical="center"/>
      <protection locked="0"/>
    </xf>
    <xf numFmtId="177" fontId="0" fillId="0" borderId="146" xfId="0" applyNumberFormat="1" applyFont="1" applyFill="1" applyBorder="1" applyAlignment="1" applyProtection="1">
      <alignment horizontal="center" vertical="center"/>
      <protection locked="0"/>
    </xf>
    <xf numFmtId="177" fontId="0" fillId="0" borderId="147"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7" xfId="0" applyNumberFormat="1" applyFont="1" applyFill="1" applyBorder="1" applyAlignment="1">
      <alignment horizontal="center" vertical="center"/>
    </xf>
    <xf numFmtId="177" fontId="0" fillId="5" borderId="128" xfId="0" applyNumberFormat="1" applyFont="1" applyFill="1" applyBorder="1" applyAlignment="1">
      <alignment horizontal="center" vertical="center"/>
    </xf>
    <xf numFmtId="177" fontId="0" fillId="5" borderId="149" xfId="0" applyNumberFormat="1" applyFont="1" applyFill="1" applyBorder="1" applyAlignment="1">
      <alignment horizontal="center" vertical="center"/>
    </xf>
    <xf numFmtId="177" fontId="0" fillId="5" borderId="129" xfId="0" applyNumberFormat="1" applyFont="1" applyFill="1" applyBorder="1" applyAlignment="1">
      <alignment horizontal="center" vertical="center"/>
    </xf>
    <xf numFmtId="177" fontId="0" fillId="5" borderId="148" xfId="0" applyNumberFormat="1" applyFont="1" applyFill="1" applyBorder="1" applyAlignment="1">
      <alignment horizontal="center" vertical="center"/>
    </xf>
    <xf numFmtId="177" fontId="0" fillId="5" borderId="150" xfId="0" applyNumberFormat="1" applyFont="1" applyFill="1" applyBorder="1" applyAlignment="1">
      <alignment horizontal="center" vertical="center"/>
    </xf>
    <xf numFmtId="177" fontId="0" fillId="5" borderId="105" xfId="0" applyNumberFormat="1" applyFont="1" applyFill="1" applyBorder="1" applyAlignment="1">
      <alignment horizontal="center" vertical="center"/>
    </xf>
    <xf numFmtId="177" fontId="0" fillId="5" borderId="106" xfId="0" applyNumberFormat="1" applyFont="1" applyFill="1" applyBorder="1" applyAlignment="1">
      <alignment horizontal="center" vertical="center"/>
    </xf>
    <xf numFmtId="177" fontId="0" fillId="5" borderId="151"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3" fillId="0" borderId="111" xfId="0" applyFont="1" applyBorder="1" applyAlignment="1">
      <alignment horizontal="center" vertical="center"/>
    </xf>
    <xf numFmtId="0" fontId="3" fillId="0" borderId="72" xfId="0" applyFont="1" applyBorder="1" applyAlignment="1">
      <alignment horizontal="center" vertical="center"/>
    </xf>
    <xf numFmtId="0" fontId="11" fillId="0" borderId="90" xfId="0" applyFont="1" applyBorder="1" applyAlignment="1">
      <alignment horizontal="center" vertical="center" wrapText="1"/>
    </xf>
    <xf numFmtId="0" fontId="3" fillId="0" borderId="91" xfId="0" applyFont="1" applyBorder="1" applyAlignment="1">
      <alignment horizontal="center" vertical="center"/>
    </xf>
    <xf numFmtId="0" fontId="3" fillId="0" borderId="92" xfId="0" applyFont="1" applyBorder="1" applyAlignment="1">
      <alignment horizontal="center" vertical="center"/>
    </xf>
    <xf numFmtId="177" fontId="0" fillId="0" borderId="93" xfId="0" applyNumberFormat="1" applyFont="1" applyFill="1" applyBorder="1" applyAlignment="1" applyProtection="1">
      <alignment horizontal="right" vertical="center"/>
    </xf>
    <xf numFmtId="177" fontId="0" fillId="0" borderId="72" xfId="0" applyNumberFormat="1" applyFont="1" applyFill="1" applyBorder="1" applyAlignment="1" applyProtection="1">
      <alignment horizontal="right" vertical="center"/>
    </xf>
    <xf numFmtId="177" fontId="0" fillId="0" borderId="112" xfId="0" applyNumberFormat="1" applyFont="1" applyFill="1" applyBorder="1" applyAlignment="1" applyProtection="1">
      <alignment horizontal="right" vertical="center"/>
    </xf>
    <xf numFmtId="177" fontId="0" fillId="0" borderId="95" xfId="0" applyNumberFormat="1" applyFont="1" applyFill="1" applyBorder="1" applyAlignment="1" applyProtection="1">
      <alignment horizontal="right" vertical="center"/>
    </xf>
    <xf numFmtId="0" fontId="13" fillId="2" borderId="76"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4"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5"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6">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66675</xdr:colOff>
      <xdr:row>90</xdr:row>
      <xdr:rowOff>142875</xdr:rowOff>
    </xdr:from>
    <xdr:to>
      <xdr:col>14</xdr:col>
      <xdr:colOff>161925</xdr:colOff>
      <xdr:row>92</xdr:row>
      <xdr:rowOff>165652</xdr:rowOff>
    </xdr:to>
    <xdr:sp macro="" textlink="">
      <xdr:nvSpPr>
        <xdr:cNvPr id="2" name="テキスト ボックス 1"/>
        <xdr:cNvSpPr txBox="1"/>
      </xdr:nvSpPr>
      <xdr:spPr>
        <a:xfrm>
          <a:off x="1266825" y="45186600"/>
          <a:ext cx="1695450" cy="7276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a:t>
          </a:r>
          <a:r>
            <a:rPr kumimoji="1" lang="en-US" altLang="ja-JP" sz="1100" baseline="0">
              <a:solidFill>
                <a:sysClr val="windowText" lastClr="000000"/>
              </a:solidFill>
            </a:rPr>
            <a:t> </a:t>
          </a:r>
          <a:r>
            <a:rPr kumimoji="1" lang="ja-JP" altLang="en-US" sz="1100" baseline="0">
              <a:solidFill>
                <a:sysClr val="windowText" lastClr="000000"/>
              </a:solidFill>
            </a:rPr>
            <a:t>（国研）宇宙航空研究開発機構</a:t>
          </a:r>
          <a:endParaRPr kumimoji="1" lang="en-US" altLang="ja-JP" sz="1100" baseline="0">
            <a:solidFill>
              <a:sysClr val="windowText" lastClr="000000"/>
            </a:solidFill>
          </a:endParaRPr>
        </a:p>
        <a:p>
          <a:pPr algn="ctr"/>
          <a:r>
            <a:rPr kumimoji="1" lang="en-US" altLang="ja-JP" sz="1100">
              <a:solidFill>
                <a:sysClr val="windowText" lastClr="000000"/>
              </a:solidFill>
            </a:rPr>
            <a:t>10,878 </a:t>
          </a:r>
          <a:r>
            <a:rPr kumimoji="1" lang="ja-JP" altLang="en-US" sz="1100">
              <a:solidFill>
                <a:sysClr val="windowText" lastClr="000000"/>
              </a:solidFill>
            </a:rPr>
            <a:t>百万円</a:t>
          </a:r>
        </a:p>
      </xdr:txBody>
    </xdr:sp>
    <xdr:clientData/>
  </xdr:twoCellAnchor>
  <xdr:twoCellAnchor>
    <xdr:from>
      <xdr:col>14</xdr:col>
      <xdr:colOff>190500</xdr:colOff>
      <xdr:row>90</xdr:row>
      <xdr:rowOff>142875</xdr:rowOff>
    </xdr:from>
    <xdr:to>
      <xdr:col>23</xdr:col>
      <xdr:colOff>85725</xdr:colOff>
      <xdr:row>92</xdr:row>
      <xdr:rowOff>165652</xdr:rowOff>
    </xdr:to>
    <xdr:sp macro="" textlink="">
      <xdr:nvSpPr>
        <xdr:cNvPr id="3" name="テキスト ボックス 2"/>
        <xdr:cNvSpPr txBox="1"/>
      </xdr:nvSpPr>
      <xdr:spPr>
        <a:xfrm>
          <a:off x="2990850" y="45186600"/>
          <a:ext cx="1695450" cy="7276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B. </a:t>
          </a:r>
          <a:r>
            <a:rPr kumimoji="1" lang="ja-JP" altLang="en-US" sz="1100">
              <a:solidFill>
                <a:sysClr val="windowText" lastClr="000000"/>
              </a:solidFill>
            </a:rPr>
            <a:t>準天頂衛星システムサービス（株）</a:t>
          </a:r>
          <a:endParaRPr kumimoji="1" lang="en-US" altLang="ja-JP" sz="1100">
            <a:solidFill>
              <a:sysClr val="windowText" lastClr="000000"/>
            </a:solidFill>
          </a:endParaRPr>
        </a:p>
        <a:p>
          <a:pPr algn="ctr"/>
          <a:r>
            <a:rPr kumimoji="1" lang="en-US" altLang="ja-JP" sz="1100">
              <a:solidFill>
                <a:sysClr val="windowText" lastClr="000000"/>
              </a:solidFill>
            </a:rPr>
            <a:t>7,664 </a:t>
          </a:r>
          <a:r>
            <a:rPr kumimoji="1" lang="ja-JP" altLang="en-US" sz="1100">
              <a:solidFill>
                <a:sysClr val="windowText" lastClr="000000"/>
              </a:solidFill>
            </a:rPr>
            <a:t>百万円</a:t>
          </a:r>
        </a:p>
      </xdr:txBody>
    </xdr:sp>
    <xdr:clientData/>
  </xdr:twoCellAnchor>
  <xdr:twoCellAnchor>
    <xdr:from>
      <xdr:col>23</xdr:col>
      <xdr:colOff>110938</xdr:colOff>
      <xdr:row>90</xdr:row>
      <xdr:rowOff>142875</xdr:rowOff>
    </xdr:from>
    <xdr:to>
      <xdr:col>32</xdr:col>
      <xdr:colOff>6163</xdr:colOff>
      <xdr:row>92</xdr:row>
      <xdr:rowOff>133350</xdr:rowOff>
    </xdr:to>
    <xdr:sp macro="" textlink="">
      <xdr:nvSpPr>
        <xdr:cNvPr id="4" name="テキスト ボックス 3"/>
        <xdr:cNvSpPr txBox="1"/>
      </xdr:nvSpPr>
      <xdr:spPr>
        <a:xfrm>
          <a:off x="4711513" y="45186600"/>
          <a:ext cx="1695450"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C. </a:t>
          </a:r>
          <a:r>
            <a:rPr kumimoji="1" lang="ja-JP" altLang="en-US" sz="1100" baseline="0">
              <a:solidFill>
                <a:sysClr val="windowText" lastClr="000000"/>
              </a:solidFill>
            </a:rPr>
            <a:t>三菱電機（株）</a:t>
          </a:r>
        </a:p>
        <a:p>
          <a:pPr algn="ctr"/>
          <a:r>
            <a:rPr kumimoji="1" lang="en-US" altLang="ja-JP" sz="1100" baseline="0">
              <a:solidFill>
                <a:sysClr val="windowText" lastClr="000000"/>
              </a:solidFill>
            </a:rPr>
            <a:t>9,001 </a:t>
          </a:r>
          <a:r>
            <a:rPr kumimoji="1" lang="ja-JP" altLang="en-US" sz="1100" baseline="0">
              <a:solidFill>
                <a:sysClr val="windowText" lastClr="000000"/>
              </a:solidFill>
            </a:rPr>
            <a:t>百万円</a:t>
          </a:r>
        </a:p>
      </xdr:txBody>
    </xdr:sp>
    <xdr:clientData/>
  </xdr:twoCellAnchor>
  <xdr:oneCellAnchor>
    <xdr:from>
      <xdr:col>6</xdr:col>
      <xdr:colOff>7705</xdr:colOff>
      <xdr:row>88</xdr:row>
      <xdr:rowOff>269080</xdr:rowOff>
    </xdr:from>
    <xdr:ext cx="1595309" cy="275717"/>
    <xdr:sp macro="" textlink="">
      <xdr:nvSpPr>
        <xdr:cNvPr id="5" name="テキスト ボックス 4"/>
        <xdr:cNvSpPr txBox="1"/>
      </xdr:nvSpPr>
      <xdr:spPr>
        <a:xfrm>
          <a:off x="1217940" y="37035580"/>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15</xdr:col>
      <xdr:colOff>137412</xdr:colOff>
      <xdr:row>88</xdr:row>
      <xdr:rowOff>277836</xdr:rowOff>
    </xdr:from>
    <xdr:ext cx="1595309" cy="275717"/>
    <xdr:sp macro="" textlink="">
      <xdr:nvSpPr>
        <xdr:cNvPr id="6" name="テキスト ボックス 5"/>
        <xdr:cNvSpPr txBox="1"/>
      </xdr:nvSpPr>
      <xdr:spPr>
        <a:xfrm>
          <a:off x="3137787" y="44616711"/>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23</xdr:col>
      <xdr:colOff>161925</xdr:colOff>
      <xdr:row>88</xdr:row>
      <xdr:rowOff>295275</xdr:rowOff>
    </xdr:from>
    <xdr:ext cx="1595309" cy="275717"/>
    <xdr:sp macro="" textlink="">
      <xdr:nvSpPr>
        <xdr:cNvPr id="7" name="テキスト ボックス 6"/>
        <xdr:cNvSpPr txBox="1"/>
      </xdr:nvSpPr>
      <xdr:spPr>
        <a:xfrm>
          <a:off x="4762500" y="44634150"/>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33</xdr:col>
      <xdr:colOff>12886</xdr:colOff>
      <xdr:row>88</xdr:row>
      <xdr:rowOff>282388</xdr:rowOff>
    </xdr:from>
    <xdr:ext cx="1595309" cy="275717"/>
    <xdr:sp macro="" textlink="">
      <xdr:nvSpPr>
        <xdr:cNvPr id="8" name="テキスト ボックス 7"/>
        <xdr:cNvSpPr txBox="1"/>
      </xdr:nvSpPr>
      <xdr:spPr>
        <a:xfrm>
          <a:off x="6613711" y="44621263"/>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10</xdr:col>
      <xdr:colOff>114301</xdr:colOff>
      <xdr:row>86</xdr:row>
      <xdr:rowOff>121048</xdr:rowOff>
    </xdr:from>
    <xdr:to>
      <xdr:col>14</xdr:col>
      <xdr:colOff>122034</xdr:colOff>
      <xdr:row>90</xdr:row>
      <xdr:rowOff>142875</xdr:rowOff>
    </xdr:to>
    <xdr:cxnSp macro="">
      <xdr:nvCxnSpPr>
        <xdr:cNvPr id="9" name="カギ線コネクタ 8"/>
        <xdr:cNvCxnSpPr>
          <a:stCxn id="19" idx="2"/>
          <a:endCxn id="2" idx="0"/>
        </xdr:cNvCxnSpPr>
      </xdr:nvCxnSpPr>
      <xdr:spPr>
        <a:xfrm rot="5400000">
          <a:off x="1802704" y="44066920"/>
          <a:ext cx="1431527" cy="807833"/>
        </a:xfrm>
        <a:prstGeom prst="bentConnector3">
          <a:avLst>
            <a:gd name="adj1" fmla="val 8664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103414</xdr:colOff>
      <xdr:row>89</xdr:row>
      <xdr:rowOff>304800</xdr:rowOff>
    </xdr:from>
    <xdr:to>
      <xdr:col>49</xdr:col>
      <xdr:colOff>289891</xdr:colOff>
      <xdr:row>106</xdr:row>
      <xdr:rowOff>157369</xdr:rowOff>
    </xdr:to>
    <xdr:cxnSp macro="">
      <xdr:nvCxnSpPr>
        <xdr:cNvPr id="10" name="カギ線コネクタ 9"/>
        <xdr:cNvCxnSpPr/>
      </xdr:nvCxnSpPr>
      <xdr:spPr>
        <a:xfrm>
          <a:off x="2903764" y="44996100"/>
          <a:ext cx="7187352" cy="6681994"/>
        </a:xfrm>
        <a:prstGeom prst="bentConnector3">
          <a:avLst>
            <a:gd name="adj1" fmla="val 99970"/>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38533</xdr:colOff>
      <xdr:row>89</xdr:row>
      <xdr:rowOff>304800</xdr:rowOff>
    </xdr:from>
    <xdr:to>
      <xdr:col>19</xdr:col>
      <xdr:colOff>38721</xdr:colOff>
      <xdr:row>90</xdr:row>
      <xdr:rowOff>142875</xdr:rowOff>
    </xdr:to>
    <xdr:cxnSp macro="">
      <xdr:nvCxnSpPr>
        <xdr:cNvPr id="11" name="直線矢印コネクタ 10"/>
        <xdr:cNvCxnSpPr>
          <a:endCxn id="3" idx="0"/>
        </xdr:cNvCxnSpPr>
      </xdr:nvCxnSpPr>
      <xdr:spPr>
        <a:xfrm>
          <a:off x="3839008" y="44996100"/>
          <a:ext cx="188"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433</xdr:colOff>
      <xdr:row>89</xdr:row>
      <xdr:rowOff>304800</xdr:rowOff>
    </xdr:from>
    <xdr:to>
      <xdr:col>28</xdr:col>
      <xdr:colOff>433</xdr:colOff>
      <xdr:row>90</xdr:row>
      <xdr:rowOff>130752</xdr:rowOff>
    </xdr:to>
    <xdr:cxnSp macro="">
      <xdr:nvCxnSpPr>
        <xdr:cNvPr id="12" name="直線矢印コネクタ 11"/>
        <xdr:cNvCxnSpPr/>
      </xdr:nvCxnSpPr>
      <xdr:spPr>
        <a:xfrm>
          <a:off x="5601133" y="44996100"/>
          <a:ext cx="0" cy="1783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125557</xdr:colOff>
      <xdr:row>89</xdr:row>
      <xdr:rowOff>304800</xdr:rowOff>
    </xdr:from>
    <xdr:to>
      <xdr:col>36</xdr:col>
      <xdr:colOff>125557</xdr:colOff>
      <xdr:row>90</xdr:row>
      <xdr:rowOff>129886</xdr:rowOff>
    </xdr:to>
    <xdr:cxnSp macro="">
      <xdr:nvCxnSpPr>
        <xdr:cNvPr id="13" name="直線矢印コネクタ 12"/>
        <xdr:cNvCxnSpPr/>
      </xdr:nvCxnSpPr>
      <xdr:spPr>
        <a:xfrm>
          <a:off x="7326457" y="44996100"/>
          <a:ext cx="0" cy="1775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136921</xdr:colOff>
      <xdr:row>92</xdr:row>
      <xdr:rowOff>196454</xdr:rowOff>
    </xdr:from>
    <xdr:to>
      <xdr:col>14</xdr:col>
      <xdr:colOff>125015</xdr:colOff>
      <xdr:row>94</xdr:row>
      <xdr:rowOff>83345</xdr:rowOff>
    </xdr:to>
    <xdr:sp macro="" textlink="">
      <xdr:nvSpPr>
        <xdr:cNvPr id="14" name="大かっこ 13"/>
        <xdr:cNvSpPr/>
      </xdr:nvSpPr>
      <xdr:spPr>
        <a:xfrm>
          <a:off x="1337071" y="45945029"/>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高精度測位システムの設計・製造・試験</a:t>
          </a:r>
        </a:p>
      </xdr:txBody>
    </xdr:sp>
    <xdr:clientData/>
  </xdr:twoCellAnchor>
  <xdr:twoCellAnchor>
    <xdr:from>
      <xdr:col>15</xdr:col>
      <xdr:colOff>45243</xdr:colOff>
      <xdr:row>92</xdr:row>
      <xdr:rowOff>194072</xdr:rowOff>
    </xdr:from>
    <xdr:to>
      <xdr:col>23</xdr:col>
      <xdr:colOff>33337</xdr:colOff>
      <xdr:row>94</xdr:row>
      <xdr:rowOff>80963</xdr:rowOff>
    </xdr:to>
    <xdr:sp macro="" textlink="">
      <xdr:nvSpPr>
        <xdr:cNvPr id="15" name="大かっこ 14"/>
        <xdr:cNvSpPr/>
      </xdr:nvSpPr>
      <xdr:spPr>
        <a:xfrm>
          <a:off x="3045618" y="45942647"/>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地上システムの整備、維持管理、運用等</a:t>
          </a:r>
        </a:p>
      </xdr:txBody>
    </xdr:sp>
    <xdr:clientData/>
  </xdr:twoCellAnchor>
  <xdr:twoCellAnchor>
    <xdr:from>
      <xdr:col>23</xdr:col>
      <xdr:colOff>175231</xdr:colOff>
      <xdr:row>92</xdr:row>
      <xdr:rowOff>195263</xdr:rowOff>
    </xdr:from>
    <xdr:to>
      <xdr:col>31</xdr:col>
      <xdr:colOff>163325</xdr:colOff>
      <xdr:row>94</xdr:row>
      <xdr:rowOff>82154</xdr:rowOff>
    </xdr:to>
    <xdr:sp macro="" textlink="">
      <xdr:nvSpPr>
        <xdr:cNvPr id="16" name="大かっこ 15"/>
        <xdr:cNvSpPr/>
      </xdr:nvSpPr>
      <xdr:spPr>
        <a:xfrm>
          <a:off x="4775806" y="45943838"/>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衛星システムの設計・製造・試験</a:t>
          </a:r>
          <a:endParaRPr lang="ja-JP" altLang="ja-JP">
            <a:effectLst/>
          </a:endParaRPr>
        </a:p>
      </xdr:txBody>
    </xdr:sp>
    <xdr:clientData/>
  </xdr:twoCellAnchor>
  <xdr:twoCellAnchor>
    <xdr:from>
      <xdr:col>10</xdr:col>
      <xdr:colOff>85656</xdr:colOff>
      <xdr:row>95</xdr:row>
      <xdr:rowOff>231913</xdr:rowOff>
    </xdr:from>
    <xdr:to>
      <xdr:col>49</xdr:col>
      <xdr:colOff>298175</xdr:colOff>
      <xdr:row>96</xdr:row>
      <xdr:rowOff>105831</xdr:rowOff>
    </xdr:to>
    <xdr:cxnSp macro="">
      <xdr:nvCxnSpPr>
        <xdr:cNvPr id="17" name="カギ線コネクタ 16"/>
        <xdr:cNvCxnSpPr/>
      </xdr:nvCxnSpPr>
      <xdr:spPr>
        <a:xfrm rot="10800000" flipV="1">
          <a:off x="2085906" y="47037763"/>
          <a:ext cx="8013494" cy="226343"/>
        </a:xfrm>
        <a:prstGeom prst="bentConnector3">
          <a:avLst>
            <a:gd name="adj1" fmla="val 10001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134121</xdr:colOff>
      <xdr:row>101</xdr:row>
      <xdr:rowOff>405848</xdr:rowOff>
    </xdr:from>
    <xdr:to>
      <xdr:col>49</xdr:col>
      <xdr:colOff>289892</xdr:colOff>
      <xdr:row>101</xdr:row>
      <xdr:rowOff>616428</xdr:rowOff>
    </xdr:to>
    <xdr:cxnSp macro="">
      <xdr:nvCxnSpPr>
        <xdr:cNvPr id="18" name="カギ線コネクタ 17"/>
        <xdr:cNvCxnSpPr/>
      </xdr:nvCxnSpPr>
      <xdr:spPr>
        <a:xfrm rot="10800000" flipV="1">
          <a:off x="2134371" y="49326248"/>
          <a:ext cx="7956746" cy="21058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147917</xdr:colOff>
      <xdr:row>85</xdr:row>
      <xdr:rowOff>18100</xdr:rowOff>
    </xdr:from>
    <xdr:ext cx="2333625" cy="459100"/>
    <xdr:sp macro="" textlink="">
      <xdr:nvSpPr>
        <xdr:cNvPr id="19" name="テキスト ボックス 18"/>
        <xdr:cNvSpPr txBox="1"/>
      </xdr:nvSpPr>
      <xdr:spPr>
        <a:xfrm>
          <a:off x="1748117" y="43299700"/>
          <a:ext cx="2333625"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宇宙開発戦略推進事務局</a:t>
          </a:r>
          <a:endParaRPr kumimoji="1" lang="en-US" altLang="ja-JP" sz="1100"/>
        </a:p>
        <a:p>
          <a:pPr algn="ctr"/>
          <a:r>
            <a:rPr kumimoji="1" lang="en-US" altLang="ja-JP" sz="1100"/>
            <a:t>32,665 </a:t>
          </a:r>
          <a:r>
            <a:rPr kumimoji="1" lang="ja-JP" altLang="en-US" sz="1100"/>
            <a:t>百万円</a:t>
          </a:r>
        </a:p>
      </xdr:txBody>
    </xdr:sp>
    <xdr:clientData/>
  </xdr:oneCellAnchor>
  <xdr:twoCellAnchor>
    <xdr:from>
      <xdr:col>32</xdr:col>
      <xdr:colOff>67236</xdr:colOff>
      <xdr:row>90</xdr:row>
      <xdr:rowOff>145677</xdr:rowOff>
    </xdr:from>
    <xdr:to>
      <xdr:col>40</xdr:col>
      <xdr:colOff>164167</xdr:colOff>
      <xdr:row>92</xdr:row>
      <xdr:rowOff>136152</xdr:rowOff>
    </xdr:to>
    <xdr:sp macro="" textlink="">
      <xdr:nvSpPr>
        <xdr:cNvPr id="20" name="テキスト ボックス 19"/>
        <xdr:cNvSpPr txBox="1"/>
      </xdr:nvSpPr>
      <xdr:spPr>
        <a:xfrm>
          <a:off x="6468036" y="45189402"/>
          <a:ext cx="1697131"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D.</a:t>
          </a:r>
          <a:r>
            <a:rPr kumimoji="1" lang="ja-JP" altLang="en-US" sz="1100" baseline="0">
              <a:solidFill>
                <a:sysClr val="windowText" lastClr="000000"/>
              </a:solidFill>
            </a:rPr>
            <a:t>三菱重工業（株）</a:t>
          </a:r>
        </a:p>
        <a:p>
          <a:pPr algn="ctr"/>
          <a:r>
            <a:rPr kumimoji="1" lang="en-US" altLang="ja-JP" sz="1100" baseline="0">
              <a:solidFill>
                <a:sysClr val="windowText" lastClr="000000"/>
              </a:solidFill>
            </a:rPr>
            <a:t>2,690 </a:t>
          </a:r>
          <a:r>
            <a:rPr kumimoji="1" lang="ja-JP" altLang="en-US" sz="1100" baseline="0">
              <a:solidFill>
                <a:sysClr val="windowText" lastClr="000000"/>
              </a:solidFill>
            </a:rPr>
            <a:t>百万円</a:t>
          </a:r>
          <a:r>
            <a:rPr kumimoji="1" lang="en-US" altLang="ja-JP" sz="1100" baseline="0">
              <a:solidFill>
                <a:sysClr val="windowText" lastClr="000000"/>
              </a:solidFill>
            </a:rPr>
            <a:t> </a:t>
          </a:r>
          <a:endParaRPr kumimoji="1" lang="ja-JP" altLang="en-US" sz="1100">
            <a:solidFill>
              <a:sysClr val="windowText" lastClr="000000"/>
            </a:solidFill>
          </a:endParaRPr>
        </a:p>
      </xdr:txBody>
    </xdr:sp>
    <xdr:clientData/>
  </xdr:twoCellAnchor>
  <xdr:twoCellAnchor>
    <xdr:from>
      <xdr:col>32</xdr:col>
      <xdr:colOff>141544</xdr:colOff>
      <xdr:row>92</xdr:row>
      <xdr:rowOff>189730</xdr:rowOff>
    </xdr:from>
    <xdr:to>
      <xdr:col>40</xdr:col>
      <xdr:colOff>129638</xdr:colOff>
      <xdr:row>94</xdr:row>
      <xdr:rowOff>76621</xdr:rowOff>
    </xdr:to>
    <xdr:sp macro="" textlink="">
      <xdr:nvSpPr>
        <xdr:cNvPr id="21" name="大かっこ 20"/>
        <xdr:cNvSpPr/>
      </xdr:nvSpPr>
      <xdr:spPr>
        <a:xfrm>
          <a:off x="6542344" y="45938305"/>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100">
              <a:solidFill>
                <a:sysClr val="windowText" lastClr="000000"/>
              </a:solidFill>
            </a:rPr>
            <a:t>H-IIA</a:t>
          </a:r>
          <a:r>
            <a:rPr kumimoji="1" lang="ja-JP" altLang="en-US" sz="1100">
              <a:solidFill>
                <a:sysClr val="windowText" lastClr="000000"/>
              </a:solidFill>
            </a:rPr>
            <a:t>ロケット、</a:t>
          </a:r>
          <a:r>
            <a:rPr kumimoji="1" lang="en-US" altLang="ja-JP" sz="1100">
              <a:solidFill>
                <a:sysClr val="windowText" lastClr="000000"/>
              </a:solidFill>
            </a:rPr>
            <a:t>H3</a:t>
          </a:r>
          <a:r>
            <a:rPr kumimoji="1" lang="ja-JP" altLang="en-US" sz="1100">
              <a:solidFill>
                <a:sysClr val="windowText" lastClr="000000"/>
              </a:solidFill>
            </a:rPr>
            <a:t>ロケットによる打上げ</a:t>
          </a:r>
        </a:p>
      </xdr:txBody>
    </xdr:sp>
    <xdr:clientData/>
  </xdr:twoCellAnchor>
  <xdr:twoCellAnchor>
    <xdr:from>
      <xdr:col>35</xdr:col>
      <xdr:colOff>126188</xdr:colOff>
      <xdr:row>85</xdr:row>
      <xdr:rowOff>215348</xdr:rowOff>
    </xdr:from>
    <xdr:to>
      <xdr:col>47</xdr:col>
      <xdr:colOff>47748</xdr:colOff>
      <xdr:row>87</xdr:row>
      <xdr:rowOff>213132</xdr:rowOff>
    </xdr:to>
    <xdr:sp macro="" textlink="">
      <xdr:nvSpPr>
        <xdr:cNvPr id="22" name="テキスト ボックス 21"/>
        <xdr:cNvSpPr txBox="1"/>
      </xdr:nvSpPr>
      <xdr:spPr>
        <a:xfrm>
          <a:off x="7127063" y="43496948"/>
          <a:ext cx="2321860" cy="7026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aseline="0"/>
            <a:t>事務費</a:t>
          </a:r>
          <a:endParaRPr kumimoji="1" lang="en-US" altLang="ja-JP" sz="1100" baseline="0"/>
        </a:p>
        <a:p>
          <a:pPr algn="ctr"/>
          <a:r>
            <a:rPr kumimoji="1" lang="en-US" altLang="ja-JP" sz="1100" baseline="0"/>
            <a:t>37</a:t>
          </a:r>
          <a:r>
            <a:rPr kumimoji="1" lang="en-US" altLang="ja-JP" sz="1100"/>
            <a:t> </a:t>
          </a:r>
          <a:r>
            <a:rPr kumimoji="1" lang="ja-JP" altLang="en-US" sz="1100"/>
            <a:t>百万円</a:t>
          </a:r>
        </a:p>
      </xdr:txBody>
    </xdr:sp>
    <xdr:clientData/>
  </xdr:twoCellAnchor>
  <xdr:twoCellAnchor>
    <xdr:from>
      <xdr:col>35</xdr:col>
      <xdr:colOff>93145</xdr:colOff>
      <xdr:row>87</xdr:row>
      <xdr:rowOff>156381</xdr:rowOff>
    </xdr:from>
    <xdr:to>
      <xdr:col>47</xdr:col>
      <xdr:colOff>90135</xdr:colOff>
      <xdr:row>88</xdr:row>
      <xdr:rowOff>226065</xdr:rowOff>
    </xdr:to>
    <xdr:sp macro="" textlink="">
      <xdr:nvSpPr>
        <xdr:cNvPr id="23" name="大かっこ 22"/>
        <xdr:cNvSpPr/>
      </xdr:nvSpPr>
      <xdr:spPr>
        <a:xfrm>
          <a:off x="7094020" y="44142831"/>
          <a:ext cx="2397290" cy="42210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職員旅費、期間業務職員賃金等</a:t>
          </a:r>
        </a:p>
      </xdr:txBody>
    </xdr:sp>
    <xdr:clientData/>
  </xdr:twoCellAnchor>
  <xdr:twoCellAnchor>
    <xdr:from>
      <xdr:col>14</xdr:col>
      <xdr:colOff>103414</xdr:colOff>
      <xdr:row>86</xdr:row>
      <xdr:rowOff>277585</xdr:rowOff>
    </xdr:from>
    <xdr:to>
      <xdr:col>35</xdr:col>
      <xdr:colOff>141514</xdr:colOff>
      <xdr:row>86</xdr:row>
      <xdr:rowOff>277585</xdr:rowOff>
    </xdr:to>
    <xdr:cxnSp macro="">
      <xdr:nvCxnSpPr>
        <xdr:cNvPr id="24" name="直線矢印コネクタ 23"/>
        <xdr:cNvCxnSpPr/>
      </xdr:nvCxnSpPr>
      <xdr:spPr>
        <a:xfrm>
          <a:off x="2903764" y="43911610"/>
          <a:ext cx="42386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140898</xdr:colOff>
      <xdr:row>106</xdr:row>
      <xdr:rowOff>159958</xdr:rowOff>
    </xdr:from>
    <xdr:to>
      <xdr:col>49</xdr:col>
      <xdr:colOff>277466</xdr:colOff>
      <xdr:row>106</xdr:row>
      <xdr:rowOff>331986</xdr:rowOff>
    </xdr:to>
    <xdr:cxnSp macro="">
      <xdr:nvCxnSpPr>
        <xdr:cNvPr id="25" name="カギ線コネクタ 24"/>
        <xdr:cNvCxnSpPr/>
      </xdr:nvCxnSpPr>
      <xdr:spPr>
        <a:xfrm rot="10800000" flipV="1">
          <a:off x="2141148" y="51680683"/>
          <a:ext cx="7937543" cy="17202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78596</xdr:colOff>
      <xdr:row>89</xdr:row>
      <xdr:rowOff>294388</xdr:rowOff>
    </xdr:from>
    <xdr:to>
      <xdr:col>45</xdr:col>
      <xdr:colOff>79710</xdr:colOff>
      <xdr:row>90</xdr:row>
      <xdr:rowOff>132463</xdr:rowOff>
    </xdr:to>
    <xdr:cxnSp macro="">
      <xdr:nvCxnSpPr>
        <xdr:cNvPr id="26" name="直線矢印コネクタ 25"/>
        <xdr:cNvCxnSpPr/>
      </xdr:nvCxnSpPr>
      <xdr:spPr>
        <a:xfrm flipH="1">
          <a:off x="9079721" y="44985688"/>
          <a:ext cx="1114"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53747</xdr:colOff>
      <xdr:row>95</xdr:row>
      <xdr:rowOff>230256</xdr:rowOff>
    </xdr:from>
    <xdr:to>
      <xdr:col>19</xdr:col>
      <xdr:colOff>54861</xdr:colOff>
      <xdr:row>96</xdr:row>
      <xdr:rowOff>68331</xdr:rowOff>
    </xdr:to>
    <xdr:cxnSp macro="">
      <xdr:nvCxnSpPr>
        <xdr:cNvPr id="27" name="直線矢印コネクタ 26"/>
        <xdr:cNvCxnSpPr/>
      </xdr:nvCxnSpPr>
      <xdr:spPr>
        <a:xfrm flipH="1">
          <a:off x="3854222" y="47036106"/>
          <a:ext cx="1114"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16761</xdr:colOff>
      <xdr:row>95</xdr:row>
      <xdr:rowOff>230256</xdr:rowOff>
    </xdr:from>
    <xdr:to>
      <xdr:col>28</xdr:col>
      <xdr:colOff>16761</xdr:colOff>
      <xdr:row>96</xdr:row>
      <xdr:rowOff>56208</xdr:rowOff>
    </xdr:to>
    <xdr:cxnSp macro="">
      <xdr:nvCxnSpPr>
        <xdr:cNvPr id="28" name="直線矢印コネクタ 27"/>
        <xdr:cNvCxnSpPr/>
      </xdr:nvCxnSpPr>
      <xdr:spPr>
        <a:xfrm>
          <a:off x="5617461" y="47036106"/>
          <a:ext cx="0" cy="1783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141885</xdr:colOff>
      <xdr:row>95</xdr:row>
      <xdr:rowOff>230256</xdr:rowOff>
    </xdr:from>
    <xdr:to>
      <xdr:col>36</xdr:col>
      <xdr:colOff>141885</xdr:colOff>
      <xdr:row>96</xdr:row>
      <xdr:rowOff>55342</xdr:rowOff>
    </xdr:to>
    <xdr:cxnSp macro="">
      <xdr:nvCxnSpPr>
        <xdr:cNvPr id="29" name="直線矢印コネクタ 28"/>
        <xdr:cNvCxnSpPr/>
      </xdr:nvCxnSpPr>
      <xdr:spPr>
        <a:xfrm>
          <a:off x="7342785" y="47036106"/>
          <a:ext cx="0" cy="1775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94924</xdr:colOff>
      <xdr:row>95</xdr:row>
      <xdr:rowOff>219844</xdr:rowOff>
    </xdr:from>
    <xdr:to>
      <xdr:col>45</xdr:col>
      <xdr:colOff>96038</xdr:colOff>
      <xdr:row>96</xdr:row>
      <xdr:rowOff>57919</xdr:rowOff>
    </xdr:to>
    <xdr:cxnSp macro="">
      <xdr:nvCxnSpPr>
        <xdr:cNvPr id="30" name="直線矢印コネクタ 29"/>
        <xdr:cNvCxnSpPr/>
      </xdr:nvCxnSpPr>
      <xdr:spPr>
        <a:xfrm flipH="1">
          <a:off x="9096049" y="47025694"/>
          <a:ext cx="1114"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90190</xdr:colOff>
      <xdr:row>101</xdr:row>
      <xdr:rowOff>407503</xdr:rowOff>
    </xdr:from>
    <xdr:to>
      <xdr:col>19</xdr:col>
      <xdr:colOff>91304</xdr:colOff>
      <xdr:row>101</xdr:row>
      <xdr:rowOff>601730</xdr:rowOff>
    </xdr:to>
    <xdr:cxnSp macro="">
      <xdr:nvCxnSpPr>
        <xdr:cNvPr id="31" name="直線矢印コネクタ 30"/>
        <xdr:cNvCxnSpPr/>
      </xdr:nvCxnSpPr>
      <xdr:spPr>
        <a:xfrm flipH="1">
          <a:off x="3890665" y="49327903"/>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53204</xdr:colOff>
      <xdr:row>101</xdr:row>
      <xdr:rowOff>407503</xdr:rowOff>
    </xdr:from>
    <xdr:to>
      <xdr:col>28</xdr:col>
      <xdr:colOff>53204</xdr:colOff>
      <xdr:row>101</xdr:row>
      <xdr:rowOff>589607</xdr:rowOff>
    </xdr:to>
    <xdr:cxnSp macro="">
      <xdr:nvCxnSpPr>
        <xdr:cNvPr id="32" name="直線矢印コネクタ 31"/>
        <xdr:cNvCxnSpPr/>
      </xdr:nvCxnSpPr>
      <xdr:spPr>
        <a:xfrm>
          <a:off x="5653904" y="49327903"/>
          <a:ext cx="0" cy="1821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178328</xdr:colOff>
      <xdr:row>101</xdr:row>
      <xdr:rowOff>407503</xdr:rowOff>
    </xdr:from>
    <xdr:to>
      <xdr:col>36</xdr:col>
      <xdr:colOff>178328</xdr:colOff>
      <xdr:row>101</xdr:row>
      <xdr:rowOff>588741</xdr:rowOff>
    </xdr:to>
    <xdr:cxnSp macro="">
      <xdr:nvCxnSpPr>
        <xdr:cNvPr id="33" name="直線矢印コネクタ 32"/>
        <xdr:cNvCxnSpPr/>
      </xdr:nvCxnSpPr>
      <xdr:spPr>
        <a:xfrm>
          <a:off x="7379228" y="49327903"/>
          <a:ext cx="0" cy="1812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131367</xdr:colOff>
      <xdr:row>101</xdr:row>
      <xdr:rowOff>397091</xdr:rowOff>
    </xdr:from>
    <xdr:to>
      <xdr:col>45</xdr:col>
      <xdr:colOff>132481</xdr:colOff>
      <xdr:row>101</xdr:row>
      <xdr:rowOff>591318</xdr:rowOff>
    </xdr:to>
    <xdr:cxnSp macro="">
      <xdr:nvCxnSpPr>
        <xdr:cNvPr id="34" name="直線矢印コネクタ 33"/>
        <xdr:cNvCxnSpPr/>
      </xdr:nvCxnSpPr>
      <xdr:spPr>
        <a:xfrm flipH="1">
          <a:off x="9132492" y="49317491"/>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110068</xdr:colOff>
      <xdr:row>106</xdr:row>
      <xdr:rowOff>145772</xdr:rowOff>
    </xdr:from>
    <xdr:to>
      <xdr:col>19</xdr:col>
      <xdr:colOff>111182</xdr:colOff>
      <xdr:row>106</xdr:row>
      <xdr:rowOff>339999</xdr:rowOff>
    </xdr:to>
    <xdr:cxnSp macro="">
      <xdr:nvCxnSpPr>
        <xdr:cNvPr id="35" name="直線矢印コネクタ 34"/>
        <xdr:cNvCxnSpPr/>
      </xdr:nvCxnSpPr>
      <xdr:spPr>
        <a:xfrm flipH="1">
          <a:off x="3910543" y="51666497"/>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73082</xdr:colOff>
      <xdr:row>106</xdr:row>
      <xdr:rowOff>145772</xdr:rowOff>
    </xdr:from>
    <xdr:to>
      <xdr:col>28</xdr:col>
      <xdr:colOff>73082</xdr:colOff>
      <xdr:row>106</xdr:row>
      <xdr:rowOff>327876</xdr:rowOff>
    </xdr:to>
    <xdr:cxnSp macro="">
      <xdr:nvCxnSpPr>
        <xdr:cNvPr id="36" name="直線矢印コネクタ 35"/>
        <xdr:cNvCxnSpPr/>
      </xdr:nvCxnSpPr>
      <xdr:spPr>
        <a:xfrm>
          <a:off x="5673782" y="51666497"/>
          <a:ext cx="0" cy="1821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170483</xdr:colOff>
      <xdr:row>106</xdr:row>
      <xdr:rowOff>161925</xdr:rowOff>
    </xdr:from>
    <xdr:to>
      <xdr:col>36</xdr:col>
      <xdr:colOff>171597</xdr:colOff>
      <xdr:row>106</xdr:row>
      <xdr:rowOff>352425</xdr:rowOff>
    </xdr:to>
    <xdr:cxnSp macro="">
      <xdr:nvCxnSpPr>
        <xdr:cNvPr id="37" name="直線矢印コネクタ 36"/>
        <xdr:cNvCxnSpPr/>
      </xdr:nvCxnSpPr>
      <xdr:spPr>
        <a:xfrm flipH="1">
          <a:off x="7371383" y="51682650"/>
          <a:ext cx="1114"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76200</xdr:colOff>
      <xdr:row>106</xdr:row>
      <xdr:rowOff>161925</xdr:rowOff>
    </xdr:from>
    <xdr:to>
      <xdr:col>45</xdr:col>
      <xdr:colOff>77314</xdr:colOff>
      <xdr:row>106</xdr:row>
      <xdr:rowOff>352425</xdr:rowOff>
    </xdr:to>
    <xdr:cxnSp macro="">
      <xdr:nvCxnSpPr>
        <xdr:cNvPr id="38" name="直線矢印コネクタ 37"/>
        <xdr:cNvCxnSpPr/>
      </xdr:nvCxnSpPr>
      <xdr:spPr>
        <a:xfrm flipH="1">
          <a:off x="9077325" y="51682650"/>
          <a:ext cx="1114"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133350</xdr:colOff>
      <xdr:row>113</xdr:row>
      <xdr:rowOff>11962</xdr:rowOff>
    </xdr:from>
    <xdr:to>
      <xdr:col>49</xdr:col>
      <xdr:colOff>289121</xdr:colOff>
      <xdr:row>113</xdr:row>
      <xdr:rowOff>222542</xdr:rowOff>
    </xdr:to>
    <xdr:cxnSp macro="">
      <xdr:nvCxnSpPr>
        <xdr:cNvPr id="39" name="カギ線コネクタ 38"/>
        <xdr:cNvCxnSpPr/>
      </xdr:nvCxnSpPr>
      <xdr:spPr>
        <a:xfrm rot="10800000" flipV="1">
          <a:off x="2133600" y="53932987"/>
          <a:ext cx="7956746" cy="21058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286864</xdr:colOff>
      <xdr:row>106</xdr:row>
      <xdr:rowOff>161925</xdr:rowOff>
    </xdr:from>
    <xdr:to>
      <xdr:col>49</xdr:col>
      <xdr:colOff>286864</xdr:colOff>
      <xdr:row>113</xdr:row>
      <xdr:rowOff>0</xdr:rowOff>
    </xdr:to>
    <xdr:cxnSp macro="">
      <xdr:nvCxnSpPr>
        <xdr:cNvPr id="40" name="直線矢印コネクタ 39"/>
        <xdr:cNvCxnSpPr/>
      </xdr:nvCxnSpPr>
      <xdr:spPr>
        <a:xfrm>
          <a:off x="10088089" y="51682650"/>
          <a:ext cx="0" cy="2238375"/>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148831</xdr:colOff>
      <xdr:row>113</xdr:row>
      <xdr:rowOff>30491</xdr:rowOff>
    </xdr:from>
    <xdr:to>
      <xdr:col>19</xdr:col>
      <xdr:colOff>148831</xdr:colOff>
      <xdr:row>113</xdr:row>
      <xdr:rowOff>212595</xdr:rowOff>
    </xdr:to>
    <xdr:cxnSp macro="">
      <xdr:nvCxnSpPr>
        <xdr:cNvPr id="41" name="直線矢印コネクタ 40"/>
        <xdr:cNvCxnSpPr/>
      </xdr:nvCxnSpPr>
      <xdr:spPr>
        <a:xfrm>
          <a:off x="3949306" y="53951516"/>
          <a:ext cx="0" cy="1821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65708</xdr:colOff>
      <xdr:row>113</xdr:row>
      <xdr:rowOff>28575</xdr:rowOff>
    </xdr:from>
    <xdr:to>
      <xdr:col>28</xdr:col>
      <xdr:colOff>66822</xdr:colOff>
      <xdr:row>113</xdr:row>
      <xdr:rowOff>219075</xdr:rowOff>
    </xdr:to>
    <xdr:cxnSp macro="">
      <xdr:nvCxnSpPr>
        <xdr:cNvPr id="42" name="直線矢印コネクタ 41"/>
        <xdr:cNvCxnSpPr/>
      </xdr:nvCxnSpPr>
      <xdr:spPr>
        <a:xfrm flipH="1">
          <a:off x="5666408" y="53949600"/>
          <a:ext cx="1114"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46658</xdr:colOff>
      <xdr:row>113</xdr:row>
      <xdr:rowOff>28575</xdr:rowOff>
    </xdr:from>
    <xdr:to>
      <xdr:col>37</xdr:col>
      <xdr:colOff>47772</xdr:colOff>
      <xdr:row>113</xdr:row>
      <xdr:rowOff>219075</xdr:rowOff>
    </xdr:to>
    <xdr:cxnSp macro="">
      <xdr:nvCxnSpPr>
        <xdr:cNvPr id="43" name="直線矢印コネクタ 42"/>
        <xdr:cNvCxnSpPr/>
      </xdr:nvCxnSpPr>
      <xdr:spPr>
        <a:xfrm flipH="1">
          <a:off x="7447583" y="53949600"/>
          <a:ext cx="1114"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47625</xdr:colOff>
      <xdr:row>90</xdr:row>
      <xdr:rowOff>154407</xdr:rowOff>
    </xdr:from>
    <xdr:to>
      <xdr:col>49</xdr:col>
      <xdr:colOff>144556</xdr:colOff>
      <xdr:row>92</xdr:row>
      <xdr:rowOff>144882</xdr:rowOff>
    </xdr:to>
    <xdr:sp macro="" textlink="">
      <xdr:nvSpPr>
        <xdr:cNvPr id="44" name="テキスト ボックス 43"/>
        <xdr:cNvSpPr txBox="1"/>
      </xdr:nvSpPr>
      <xdr:spPr>
        <a:xfrm>
          <a:off x="8248650" y="45198132"/>
          <a:ext cx="1697131"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E. </a:t>
          </a:r>
          <a:r>
            <a:rPr kumimoji="1" lang="ja-JP" altLang="en-US" sz="800" baseline="0">
              <a:solidFill>
                <a:sysClr val="windowText" lastClr="000000"/>
              </a:solidFill>
            </a:rPr>
            <a:t>ライトハウステクノロジー・アンド・コンサルティング（株）</a:t>
          </a:r>
          <a:endParaRPr kumimoji="1" lang="en-US" altLang="ja-JP" sz="800" baseline="0">
            <a:solidFill>
              <a:sysClr val="windowText" lastClr="000000"/>
            </a:solidFill>
          </a:endParaRPr>
        </a:p>
        <a:p>
          <a:pPr algn="ctr"/>
          <a:r>
            <a:rPr kumimoji="1" lang="en-US" altLang="ja-JP" sz="1100">
              <a:solidFill>
                <a:sysClr val="windowText" lastClr="000000"/>
              </a:solidFill>
            </a:rPr>
            <a:t>520 </a:t>
          </a:r>
          <a:r>
            <a:rPr kumimoji="1" lang="ja-JP" altLang="en-US" sz="1100">
              <a:solidFill>
                <a:sysClr val="windowText" lastClr="000000"/>
              </a:solidFill>
            </a:rPr>
            <a:t>百万円</a:t>
          </a:r>
        </a:p>
      </xdr:txBody>
    </xdr:sp>
    <xdr:clientData/>
  </xdr:twoCellAnchor>
  <xdr:twoCellAnchor>
    <xdr:from>
      <xdr:col>41</xdr:col>
      <xdr:colOff>121933</xdr:colOff>
      <xdr:row>92</xdr:row>
      <xdr:rowOff>198460</xdr:rowOff>
    </xdr:from>
    <xdr:to>
      <xdr:col>49</xdr:col>
      <xdr:colOff>110027</xdr:colOff>
      <xdr:row>94</xdr:row>
      <xdr:rowOff>85351</xdr:rowOff>
    </xdr:to>
    <xdr:sp macro="" textlink="">
      <xdr:nvSpPr>
        <xdr:cNvPr id="45" name="大かっこ 44"/>
        <xdr:cNvSpPr/>
      </xdr:nvSpPr>
      <xdr:spPr>
        <a:xfrm>
          <a:off x="8322958" y="45947035"/>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高精度測位補強情報の生成設備の整備</a:t>
          </a:r>
        </a:p>
      </xdr:txBody>
    </xdr:sp>
    <xdr:clientData/>
  </xdr:twoCellAnchor>
  <xdr:oneCellAnchor>
    <xdr:from>
      <xdr:col>41</xdr:col>
      <xdr:colOff>152400</xdr:colOff>
      <xdr:row>88</xdr:row>
      <xdr:rowOff>266700</xdr:rowOff>
    </xdr:from>
    <xdr:ext cx="1595309" cy="275717"/>
    <xdr:sp macro="" textlink="">
      <xdr:nvSpPr>
        <xdr:cNvPr id="46" name="テキスト ボックス 45"/>
        <xdr:cNvSpPr txBox="1"/>
      </xdr:nvSpPr>
      <xdr:spPr>
        <a:xfrm>
          <a:off x="8353425" y="4460557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twoCellAnchor>
    <xdr:from>
      <xdr:col>6</xdr:col>
      <xdr:colOff>47625</xdr:colOff>
      <xdr:row>96</xdr:row>
      <xdr:rowOff>110379</xdr:rowOff>
    </xdr:from>
    <xdr:to>
      <xdr:col>14</xdr:col>
      <xdr:colOff>144556</xdr:colOff>
      <xdr:row>98</xdr:row>
      <xdr:rowOff>105336</xdr:rowOff>
    </xdr:to>
    <xdr:sp macro="" textlink="">
      <xdr:nvSpPr>
        <xdr:cNvPr id="47" name="テキスト ボックス 46"/>
        <xdr:cNvSpPr txBox="1"/>
      </xdr:nvSpPr>
      <xdr:spPr>
        <a:xfrm>
          <a:off x="1247775" y="47268654"/>
          <a:ext cx="1697131" cy="6998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F.</a:t>
          </a:r>
          <a:r>
            <a:rPr kumimoji="1" lang="en-US" altLang="ja-JP" sz="1100" baseline="0">
              <a:solidFill>
                <a:sysClr val="windowText" lastClr="000000"/>
              </a:solidFill>
            </a:rPr>
            <a:t> </a:t>
          </a:r>
          <a:r>
            <a:rPr kumimoji="1" lang="ja-JP" altLang="en-US" sz="1100" baseline="0">
              <a:solidFill>
                <a:sysClr val="windowText" lastClr="000000"/>
              </a:solidFill>
            </a:rPr>
            <a:t>日本電気（株）</a:t>
          </a:r>
          <a:endParaRPr kumimoji="1" lang="en-US" altLang="ja-JP" sz="1100">
            <a:solidFill>
              <a:sysClr val="windowText" lastClr="000000"/>
            </a:solidFill>
          </a:endParaRPr>
        </a:p>
        <a:p>
          <a:pPr algn="ctr"/>
          <a:r>
            <a:rPr kumimoji="1" lang="en-US" altLang="ja-JP" sz="1100">
              <a:solidFill>
                <a:sysClr val="windowText" lastClr="000000"/>
              </a:solidFill>
            </a:rPr>
            <a:t>453 </a:t>
          </a:r>
          <a:r>
            <a:rPr kumimoji="1" lang="ja-JP" altLang="en-US" sz="1100">
              <a:solidFill>
                <a:sysClr val="windowText" lastClr="000000"/>
              </a:solidFill>
            </a:rPr>
            <a:t>百万円</a:t>
          </a:r>
        </a:p>
      </xdr:txBody>
    </xdr:sp>
    <xdr:clientData/>
  </xdr:twoCellAnchor>
  <xdr:twoCellAnchor>
    <xdr:from>
      <xdr:col>6</xdr:col>
      <xdr:colOff>58340</xdr:colOff>
      <xdr:row>98</xdr:row>
      <xdr:rowOff>139585</xdr:rowOff>
    </xdr:from>
    <xdr:to>
      <xdr:col>14</xdr:col>
      <xdr:colOff>46434</xdr:colOff>
      <xdr:row>100</xdr:row>
      <xdr:rowOff>31518</xdr:rowOff>
    </xdr:to>
    <xdr:sp macro="" textlink="">
      <xdr:nvSpPr>
        <xdr:cNvPr id="48" name="大かっこ 47"/>
        <xdr:cNvSpPr/>
      </xdr:nvSpPr>
      <xdr:spPr>
        <a:xfrm>
          <a:off x="1258490" y="48002710"/>
          <a:ext cx="1588294" cy="5967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信号認証システムの設計・製造・試験</a:t>
          </a:r>
        </a:p>
      </xdr:txBody>
    </xdr:sp>
    <xdr:clientData/>
  </xdr:twoCellAnchor>
  <xdr:oneCellAnchor>
    <xdr:from>
      <xdr:col>6</xdr:col>
      <xdr:colOff>142876</xdr:colOff>
      <xdr:row>94</xdr:row>
      <xdr:rowOff>266700</xdr:rowOff>
    </xdr:from>
    <xdr:ext cx="1595309" cy="275717"/>
    <xdr:sp macro="" textlink="">
      <xdr:nvSpPr>
        <xdr:cNvPr id="49" name="テキスト ボックス 48"/>
        <xdr:cNvSpPr txBox="1"/>
      </xdr:nvSpPr>
      <xdr:spPr>
        <a:xfrm>
          <a:off x="1343026" y="4672012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15</xdr:col>
      <xdr:colOff>9525</xdr:colOff>
      <xdr:row>96</xdr:row>
      <xdr:rowOff>106782</xdr:rowOff>
    </xdr:from>
    <xdr:to>
      <xdr:col>23</xdr:col>
      <xdr:colOff>106456</xdr:colOff>
      <xdr:row>98</xdr:row>
      <xdr:rowOff>97257</xdr:rowOff>
    </xdr:to>
    <xdr:sp macro="" textlink="">
      <xdr:nvSpPr>
        <xdr:cNvPr id="50" name="テキスト ボックス 49"/>
        <xdr:cNvSpPr txBox="1"/>
      </xdr:nvSpPr>
      <xdr:spPr>
        <a:xfrm>
          <a:off x="3009900" y="47265057"/>
          <a:ext cx="1697131"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G. </a:t>
          </a:r>
          <a:r>
            <a:rPr kumimoji="1" lang="ja-JP" altLang="en-US" sz="1100" baseline="0">
              <a:solidFill>
                <a:sysClr val="windowText" lastClr="000000"/>
              </a:solidFill>
            </a:rPr>
            <a:t>日本電気（株）</a:t>
          </a:r>
          <a:endParaRPr kumimoji="1" lang="en-US" altLang="ja-JP" sz="1100" baseline="0">
            <a:solidFill>
              <a:sysClr val="windowText" lastClr="000000"/>
            </a:solidFill>
          </a:endParaRPr>
        </a:p>
        <a:p>
          <a:pPr algn="ctr"/>
          <a:r>
            <a:rPr kumimoji="1" lang="en-US" altLang="ja-JP" sz="1100" baseline="0">
              <a:solidFill>
                <a:sysClr val="windowText" lastClr="000000"/>
              </a:solidFill>
            </a:rPr>
            <a:t>361</a:t>
          </a:r>
          <a:r>
            <a:rPr kumimoji="1" lang="en-US" altLang="ja-JP" sz="1100">
              <a:solidFill>
                <a:sysClr val="windowText" lastClr="000000"/>
              </a:solidFill>
            </a:rPr>
            <a:t> </a:t>
          </a:r>
          <a:r>
            <a:rPr kumimoji="1" lang="ja-JP" altLang="en-US" sz="1100">
              <a:solidFill>
                <a:sysClr val="windowText" lastClr="000000"/>
              </a:solidFill>
            </a:rPr>
            <a:t>百万円</a:t>
          </a:r>
        </a:p>
      </xdr:txBody>
    </xdr:sp>
    <xdr:clientData/>
  </xdr:twoCellAnchor>
  <xdr:twoCellAnchor>
    <xdr:from>
      <xdr:col>15</xdr:col>
      <xdr:colOff>83833</xdr:colOff>
      <xdr:row>98</xdr:row>
      <xdr:rowOff>150835</xdr:rowOff>
    </xdr:from>
    <xdr:to>
      <xdr:col>23</xdr:col>
      <xdr:colOff>71927</xdr:colOff>
      <xdr:row>100</xdr:row>
      <xdr:rowOff>37726</xdr:rowOff>
    </xdr:to>
    <xdr:sp macro="" textlink="">
      <xdr:nvSpPr>
        <xdr:cNvPr id="51" name="大かっこ 50"/>
        <xdr:cNvSpPr/>
      </xdr:nvSpPr>
      <xdr:spPr>
        <a:xfrm>
          <a:off x="3084208" y="48013960"/>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災危機能拡張設備の整備</a:t>
          </a:r>
        </a:p>
      </xdr:txBody>
    </xdr:sp>
    <xdr:clientData/>
  </xdr:twoCellAnchor>
  <xdr:oneCellAnchor>
    <xdr:from>
      <xdr:col>15</xdr:col>
      <xdr:colOff>66675</xdr:colOff>
      <xdr:row>94</xdr:row>
      <xdr:rowOff>266700</xdr:rowOff>
    </xdr:from>
    <xdr:ext cx="1595309" cy="275717"/>
    <xdr:sp macro="" textlink="">
      <xdr:nvSpPr>
        <xdr:cNvPr id="52" name="テキスト ボックス 51"/>
        <xdr:cNvSpPr txBox="1"/>
      </xdr:nvSpPr>
      <xdr:spPr>
        <a:xfrm>
          <a:off x="3067050" y="4672012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23</xdr:col>
      <xdr:colOff>152400</xdr:colOff>
      <xdr:row>96</xdr:row>
      <xdr:rowOff>108699</xdr:rowOff>
    </xdr:from>
    <xdr:to>
      <xdr:col>32</xdr:col>
      <xdr:colOff>47625</xdr:colOff>
      <xdr:row>98</xdr:row>
      <xdr:rowOff>103656</xdr:rowOff>
    </xdr:to>
    <xdr:sp macro="" textlink="">
      <xdr:nvSpPr>
        <xdr:cNvPr id="53" name="テキスト ボックス 52"/>
        <xdr:cNvSpPr txBox="1"/>
      </xdr:nvSpPr>
      <xdr:spPr>
        <a:xfrm>
          <a:off x="4752975" y="47266974"/>
          <a:ext cx="1695450" cy="6998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H.</a:t>
          </a:r>
          <a:r>
            <a:rPr kumimoji="1" lang="en-US" altLang="ja-JP" sz="1100" baseline="0">
              <a:solidFill>
                <a:sysClr val="windowText" lastClr="000000"/>
              </a:solidFill>
            </a:rPr>
            <a:t> </a:t>
          </a:r>
          <a:r>
            <a:rPr kumimoji="1" lang="ja-JP" altLang="en-US" sz="1100" baseline="0">
              <a:solidFill>
                <a:sysClr val="windowText" lastClr="000000"/>
              </a:solidFill>
            </a:rPr>
            <a:t>日本電気（株）</a:t>
          </a:r>
          <a:endParaRPr kumimoji="1" lang="en-US" altLang="ja-JP" sz="1100">
            <a:solidFill>
              <a:sysClr val="windowText" lastClr="000000"/>
            </a:solidFill>
          </a:endParaRPr>
        </a:p>
        <a:p>
          <a:pPr algn="ctr"/>
          <a:r>
            <a:rPr kumimoji="1" lang="en-US" altLang="ja-JP" sz="1100">
              <a:solidFill>
                <a:sysClr val="windowText" lastClr="000000"/>
              </a:solidFill>
            </a:rPr>
            <a:t>255 </a:t>
          </a:r>
          <a:r>
            <a:rPr kumimoji="1" lang="ja-JP" altLang="en-US" sz="1100">
              <a:solidFill>
                <a:sysClr val="windowText" lastClr="000000"/>
              </a:solidFill>
            </a:rPr>
            <a:t>百万円</a:t>
          </a:r>
        </a:p>
      </xdr:txBody>
    </xdr:sp>
    <xdr:clientData/>
  </xdr:twoCellAnchor>
  <xdr:twoCellAnchor>
    <xdr:from>
      <xdr:col>23</xdr:col>
      <xdr:colOff>163115</xdr:colOff>
      <xdr:row>98</xdr:row>
      <xdr:rowOff>137905</xdr:rowOff>
    </xdr:from>
    <xdr:to>
      <xdr:col>31</xdr:col>
      <xdr:colOff>151209</xdr:colOff>
      <xdr:row>100</xdr:row>
      <xdr:rowOff>29838</xdr:rowOff>
    </xdr:to>
    <xdr:sp macro="" textlink="">
      <xdr:nvSpPr>
        <xdr:cNvPr id="54" name="大かっこ 53"/>
        <xdr:cNvSpPr/>
      </xdr:nvSpPr>
      <xdr:spPr>
        <a:xfrm>
          <a:off x="4763690" y="48001030"/>
          <a:ext cx="1588294" cy="5967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衛星システムのセキュリティ機能強化</a:t>
          </a:r>
        </a:p>
      </xdr:txBody>
    </xdr:sp>
    <xdr:clientData/>
  </xdr:twoCellAnchor>
  <xdr:oneCellAnchor>
    <xdr:from>
      <xdr:col>23</xdr:col>
      <xdr:colOff>191621</xdr:colOff>
      <xdr:row>94</xdr:row>
      <xdr:rowOff>285750</xdr:rowOff>
    </xdr:from>
    <xdr:ext cx="1595309" cy="275717"/>
    <xdr:sp macro="" textlink="">
      <xdr:nvSpPr>
        <xdr:cNvPr id="55" name="テキスト ボックス 54"/>
        <xdr:cNvSpPr txBox="1"/>
      </xdr:nvSpPr>
      <xdr:spPr>
        <a:xfrm>
          <a:off x="4792196" y="4673917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32</xdr:col>
      <xdr:colOff>123825</xdr:colOff>
      <xdr:row>96</xdr:row>
      <xdr:rowOff>93010</xdr:rowOff>
    </xdr:from>
    <xdr:to>
      <xdr:col>41</xdr:col>
      <xdr:colOff>20731</xdr:colOff>
      <xdr:row>98</xdr:row>
      <xdr:rowOff>83485</xdr:rowOff>
    </xdr:to>
    <xdr:sp macro="" textlink="">
      <xdr:nvSpPr>
        <xdr:cNvPr id="56" name="テキスト ボックス 55"/>
        <xdr:cNvSpPr txBox="1"/>
      </xdr:nvSpPr>
      <xdr:spPr>
        <a:xfrm>
          <a:off x="6524625" y="47251285"/>
          <a:ext cx="1697131"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I. </a:t>
          </a:r>
          <a:r>
            <a:rPr kumimoji="1" lang="ja-JP" altLang="en-US" sz="1100" baseline="0">
              <a:solidFill>
                <a:sysClr val="windowText" lastClr="000000"/>
              </a:solidFill>
            </a:rPr>
            <a:t>三菱電機（株）</a:t>
          </a:r>
          <a:endParaRPr kumimoji="1" lang="en-US" altLang="ja-JP" sz="1100">
            <a:solidFill>
              <a:sysClr val="windowText" lastClr="000000"/>
            </a:solidFill>
          </a:endParaRPr>
        </a:p>
        <a:p>
          <a:pPr algn="ctr"/>
          <a:r>
            <a:rPr kumimoji="1" lang="en-US" altLang="ja-JP" sz="1100">
              <a:solidFill>
                <a:sysClr val="windowText" lastClr="000000"/>
              </a:solidFill>
            </a:rPr>
            <a:t>232 </a:t>
          </a:r>
          <a:r>
            <a:rPr kumimoji="1" lang="ja-JP" altLang="en-US" sz="1100">
              <a:solidFill>
                <a:sysClr val="windowText" lastClr="000000"/>
              </a:solidFill>
            </a:rPr>
            <a:t>百万円</a:t>
          </a:r>
        </a:p>
      </xdr:txBody>
    </xdr:sp>
    <xdr:clientData/>
  </xdr:twoCellAnchor>
  <xdr:oneCellAnchor>
    <xdr:from>
      <xdr:col>33</xdr:col>
      <xdr:colOff>50988</xdr:colOff>
      <xdr:row>94</xdr:row>
      <xdr:rowOff>276225</xdr:rowOff>
    </xdr:from>
    <xdr:ext cx="1595309" cy="275717"/>
    <xdr:sp macro="" textlink="">
      <xdr:nvSpPr>
        <xdr:cNvPr id="57" name="テキスト ボックス 56"/>
        <xdr:cNvSpPr txBox="1"/>
      </xdr:nvSpPr>
      <xdr:spPr>
        <a:xfrm>
          <a:off x="6651813" y="46729650"/>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32</xdr:col>
      <xdr:colOff>198133</xdr:colOff>
      <xdr:row>98</xdr:row>
      <xdr:rowOff>137063</xdr:rowOff>
    </xdr:from>
    <xdr:to>
      <xdr:col>40</xdr:col>
      <xdr:colOff>186227</xdr:colOff>
      <xdr:row>100</xdr:row>
      <xdr:rowOff>23954</xdr:rowOff>
    </xdr:to>
    <xdr:sp macro="" textlink="">
      <xdr:nvSpPr>
        <xdr:cNvPr id="58" name="大かっこ 57"/>
        <xdr:cNvSpPr/>
      </xdr:nvSpPr>
      <xdr:spPr>
        <a:xfrm>
          <a:off x="6598933" y="48000188"/>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衛星システムの保全機能強化</a:t>
          </a:r>
        </a:p>
      </xdr:txBody>
    </xdr:sp>
    <xdr:clientData/>
  </xdr:twoCellAnchor>
  <xdr:twoCellAnchor>
    <xdr:from>
      <xdr:col>41</xdr:col>
      <xdr:colOff>104775</xdr:colOff>
      <xdr:row>96</xdr:row>
      <xdr:rowOff>90627</xdr:rowOff>
    </xdr:from>
    <xdr:to>
      <xdr:col>49</xdr:col>
      <xdr:colOff>201706</xdr:colOff>
      <xdr:row>98</xdr:row>
      <xdr:rowOff>81102</xdr:rowOff>
    </xdr:to>
    <xdr:sp macro="" textlink="">
      <xdr:nvSpPr>
        <xdr:cNvPr id="59" name="テキスト ボックス 58"/>
        <xdr:cNvSpPr txBox="1"/>
      </xdr:nvSpPr>
      <xdr:spPr>
        <a:xfrm>
          <a:off x="8305800" y="47248902"/>
          <a:ext cx="1697131"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J. </a:t>
          </a:r>
          <a:r>
            <a:rPr kumimoji="1" lang="ja-JP" altLang="en-US" sz="1100" baseline="0">
              <a:solidFill>
                <a:sysClr val="windowText" lastClr="000000"/>
              </a:solidFill>
            </a:rPr>
            <a:t>日本電気（株）</a:t>
          </a:r>
          <a:endParaRPr kumimoji="1" lang="en-US" altLang="ja-JP" sz="1100" baseline="0">
            <a:solidFill>
              <a:sysClr val="windowText" lastClr="000000"/>
            </a:solidFill>
          </a:endParaRPr>
        </a:p>
        <a:p>
          <a:pPr algn="ctr"/>
          <a:r>
            <a:rPr kumimoji="1" lang="en-US" altLang="ja-JP" sz="1100">
              <a:solidFill>
                <a:sysClr val="windowText" lastClr="000000"/>
              </a:solidFill>
            </a:rPr>
            <a:t>141 </a:t>
          </a:r>
          <a:r>
            <a:rPr kumimoji="1" lang="ja-JP" altLang="en-US" sz="1100">
              <a:solidFill>
                <a:sysClr val="windowText" lastClr="000000"/>
              </a:solidFill>
            </a:rPr>
            <a:t>百万円</a:t>
          </a:r>
        </a:p>
      </xdr:txBody>
    </xdr:sp>
    <xdr:clientData/>
  </xdr:twoCellAnchor>
  <xdr:twoCellAnchor>
    <xdr:from>
      <xdr:col>41</xdr:col>
      <xdr:colOff>179083</xdr:colOff>
      <xdr:row>98</xdr:row>
      <xdr:rowOff>134680</xdr:rowOff>
    </xdr:from>
    <xdr:to>
      <xdr:col>49</xdr:col>
      <xdr:colOff>167177</xdr:colOff>
      <xdr:row>100</xdr:row>
      <xdr:rowOff>21571</xdr:rowOff>
    </xdr:to>
    <xdr:sp macro="" textlink="">
      <xdr:nvSpPr>
        <xdr:cNvPr id="60" name="大かっこ 59"/>
        <xdr:cNvSpPr/>
      </xdr:nvSpPr>
      <xdr:spPr>
        <a:xfrm>
          <a:off x="8380108" y="47997805"/>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防災機能拡張に伴う実証・調査</a:t>
          </a:r>
        </a:p>
      </xdr:txBody>
    </xdr:sp>
    <xdr:clientData/>
  </xdr:twoCellAnchor>
  <xdr:oneCellAnchor>
    <xdr:from>
      <xdr:col>42</xdr:col>
      <xdr:colOff>7844</xdr:colOff>
      <xdr:row>94</xdr:row>
      <xdr:rowOff>247650</xdr:rowOff>
    </xdr:from>
    <xdr:ext cx="1595309" cy="275717"/>
    <xdr:sp macro="" textlink="">
      <xdr:nvSpPr>
        <xdr:cNvPr id="61" name="テキスト ボックス 60"/>
        <xdr:cNvSpPr txBox="1"/>
      </xdr:nvSpPr>
      <xdr:spPr>
        <a:xfrm>
          <a:off x="8408894" y="4670107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ja-JP" sz="1100">
              <a:solidFill>
                <a:sysClr val="windowText" lastClr="000000"/>
              </a:solidFill>
              <a:effectLst/>
              <a:latin typeface="+mn-lt"/>
              <a:ea typeface="+mn-ea"/>
              <a:cs typeface="+mn-cs"/>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6</xdr:col>
      <xdr:colOff>57150</xdr:colOff>
      <xdr:row>101</xdr:row>
      <xdr:rowOff>640182</xdr:rowOff>
    </xdr:from>
    <xdr:to>
      <xdr:col>14</xdr:col>
      <xdr:colOff>154081</xdr:colOff>
      <xdr:row>103</xdr:row>
      <xdr:rowOff>2007</xdr:rowOff>
    </xdr:to>
    <xdr:sp macro="" textlink="">
      <xdr:nvSpPr>
        <xdr:cNvPr id="62" name="テキスト ボックス 61"/>
        <xdr:cNvSpPr txBox="1"/>
      </xdr:nvSpPr>
      <xdr:spPr>
        <a:xfrm>
          <a:off x="1257300" y="49560582"/>
          <a:ext cx="1697131"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K. </a:t>
          </a:r>
          <a:r>
            <a:rPr kumimoji="1" lang="ja-JP" altLang="en-US" sz="1100" baseline="0">
              <a:solidFill>
                <a:sysClr val="windowText" lastClr="000000"/>
              </a:solidFill>
            </a:rPr>
            <a:t>（株）</a:t>
          </a:r>
          <a:r>
            <a:rPr kumimoji="1" lang="en-US" altLang="ja-JP" sz="1100" baseline="0">
              <a:solidFill>
                <a:sysClr val="windowText" lastClr="000000"/>
              </a:solidFill>
            </a:rPr>
            <a:t>NTT</a:t>
          </a:r>
          <a:r>
            <a:rPr kumimoji="1" lang="ja-JP" altLang="en-US" sz="1100" baseline="0">
              <a:solidFill>
                <a:sysClr val="windowText" lastClr="000000"/>
              </a:solidFill>
            </a:rPr>
            <a:t>データ</a:t>
          </a:r>
          <a:endParaRPr kumimoji="1" lang="en-US" altLang="ja-JP" sz="1100" baseline="0">
            <a:solidFill>
              <a:sysClr val="windowText" lastClr="000000"/>
            </a:solidFill>
          </a:endParaRPr>
        </a:p>
        <a:p>
          <a:pPr algn="ctr"/>
          <a:r>
            <a:rPr kumimoji="1" lang="en-US" altLang="ja-JP" sz="1100" baseline="0">
              <a:solidFill>
                <a:sysClr val="windowText" lastClr="000000"/>
              </a:solidFill>
            </a:rPr>
            <a:t>80</a:t>
          </a:r>
          <a:r>
            <a:rPr kumimoji="1" lang="en-US" altLang="ja-JP" sz="1100">
              <a:solidFill>
                <a:sysClr val="windowText" lastClr="000000"/>
              </a:solidFill>
            </a:rPr>
            <a:t> </a:t>
          </a:r>
          <a:r>
            <a:rPr kumimoji="1" lang="ja-JP" altLang="en-US" sz="1100">
              <a:solidFill>
                <a:sysClr val="windowText" lastClr="000000"/>
              </a:solidFill>
            </a:rPr>
            <a:t>百万円</a:t>
          </a:r>
        </a:p>
      </xdr:txBody>
    </xdr:sp>
    <xdr:clientData/>
  </xdr:twoCellAnchor>
  <xdr:twoCellAnchor>
    <xdr:from>
      <xdr:col>6</xdr:col>
      <xdr:colOff>131458</xdr:colOff>
      <xdr:row>103</xdr:row>
      <xdr:rowOff>55585</xdr:rowOff>
    </xdr:from>
    <xdr:to>
      <xdr:col>14</xdr:col>
      <xdr:colOff>119552</xdr:colOff>
      <xdr:row>103</xdr:row>
      <xdr:rowOff>647326</xdr:rowOff>
    </xdr:to>
    <xdr:sp macro="" textlink="">
      <xdr:nvSpPr>
        <xdr:cNvPr id="63" name="大かっこ 62"/>
        <xdr:cNvSpPr/>
      </xdr:nvSpPr>
      <xdr:spPr>
        <a:xfrm>
          <a:off x="1331608" y="50309485"/>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災危機能海外展開に関する実証・調査</a:t>
          </a:r>
        </a:p>
      </xdr:txBody>
    </xdr:sp>
    <xdr:clientData/>
  </xdr:twoCellAnchor>
  <xdr:oneCellAnchor>
    <xdr:from>
      <xdr:col>6</xdr:col>
      <xdr:colOff>161925</xdr:colOff>
      <xdr:row>101</xdr:row>
      <xdr:rowOff>133350</xdr:rowOff>
    </xdr:from>
    <xdr:ext cx="1595309" cy="275717"/>
    <xdr:sp macro="" textlink="">
      <xdr:nvSpPr>
        <xdr:cNvPr id="64" name="テキスト ボックス 63"/>
        <xdr:cNvSpPr txBox="1"/>
      </xdr:nvSpPr>
      <xdr:spPr>
        <a:xfrm>
          <a:off x="1362075" y="49053750"/>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15</xdr:col>
      <xdr:colOff>38100</xdr:colOff>
      <xdr:row>101</xdr:row>
      <xdr:rowOff>635870</xdr:rowOff>
    </xdr:from>
    <xdr:to>
      <xdr:col>23</xdr:col>
      <xdr:colOff>133350</xdr:colOff>
      <xdr:row>102</xdr:row>
      <xdr:rowOff>664444</xdr:rowOff>
    </xdr:to>
    <xdr:sp macro="" textlink="">
      <xdr:nvSpPr>
        <xdr:cNvPr id="65" name="テキスト ボックス 64"/>
        <xdr:cNvSpPr txBox="1"/>
      </xdr:nvSpPr>
      <xdr:spPr>
        <a:xfrm>
          <a:off x="3038475" y="49556270"/>
          <a:ext cx="1695450" cy="6953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L.</a:t>
          </a:r>
          <a:r>
            <a:rPr kumimoji="1" lang="en-US" altLang="ja-JP" sz="1100" baseline="0">
              <a:solidFill>
                <a:sysClr val="windowText" lastClr="000000"/>
              </a:solidFill>
            </a:rPr>
            <a:t> </a:t>
          </a:r>
          <a:r>
            <a:rPr kumimoji="1" lang="ja-JP" altLang="en-US" sz="900" baseline="0">
              <a:solidFill>
                <a:sysClr val="windowText" lastClr="000000"/>
              </a:solidFill>
            </a:rPr>
            <a:t>（株）日本総合研究所</a:t>
          </a:r>
          <a:endParaRPr kumimoji="1" lang="en-US" altLang="ja-JP" sz="900" baseline="0">
            <a:solidFill>
              <a:sysClr val="windowText" lastClr="000000"/>
            </a:solidFill>
          </a:endParaRPr>
        </a:p>
        <a:p>
          <a:pPr algn="ctr"/>
          <a:r>
            <a:rPr kumimoji="1" lang="en-US" altLang="ja-JP" sz="1100">
              <a:solidFill>
                <a:sysClr val="windowText" lastClr="000000"/>
              </a:solidFill>
            </a:rPr>
            <a:t>72 </a:t>
          </a:r>
          <a:r>
            <a:rPr kumimoji="1" lang="ja-JP" altLang="en-US" sz="1100">
              <a:solidFill>
                <a:sysClr val="windowText" lastClr="000000"/>
              </a:solidFill>
            </a:rPr>
            <a:t>百万円</a:t>
          </a:r>
        </a:p>
      </xdr:txBody>
    </xdr:sp>
    <xdr:clientData/>
  </xdr:twoCellAnchor>
  <xdr:twoCellAnchor>
    <xdr:from>
      <xdr:col>15</xdr:col>
      <xdr:colOff>108346</xdr:colOff>
      <xdr:row>103</xdr:row>
      <xdr:rowOff>60798</xdr:rowOff>
    </xdr:from>
    <xdr:to>
      <xdr:col>23</xdr:col>
      <xdr:colOff>96440</xdr:colOff>
      <xdr:row>103</xdr:row>
      <xdr:rowOff>652539</xdr:rowOff>
    </xdr:to>
    <xdr:sp macro="" textlink="">
      <xdr:nvSpPr>
        <xdr:cNvPr id="66" name="大かっこ 65"/>
        <xdr:cNvSpPr/>
      </xdr:nvSpPr>
      <xdr:spPr>
        <a:xfrm>
          <a:off x="3108721" y="50314698"/>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solidFill>
                <a:sysClr val="windowText" lastClr="000000"/>
              </a:solidFill>
            </a:rPr>
            <a:t>事業監理等調査</a:t>
          </a:r>
        </a:p>
      </xdr:txBody>
    </xdr:sp>
    <xdr:clientData/>
  </xdr:twoCellAnchor>
  <xdr:oneCellAnchor>
    <xdr:from>
      <xdr:col>16</xdr:col>
      <xdr:colOff>64085</xdr:colOff>
      <xdr:row>101</xdr:row>
      <xdr:rowOff>152400</xdr:rowOff>
    </xdr:from>
    <xdr:ext cx="1313180" cy="275717"/>
    <xdr:sp macro="" textlink="">
      <xdr:nvSpPr>
        <xdr:cNvPr id="67" name="テキスト ボックス 66"/>
        <xdr:cNvSpPr txBox="1"/>
      </xdr:nvSpPr>
      <xdr:spPr>
        <a:xfrm>
          <a:off x="3264485" y="49072800"/>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随意契約（公募）</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23</xdr:col>
      <xdr:colOff>193091</xdr:colOff>
      <xdr:row>101</xdr:row>
      <xdr:rowOff>607295</xdr:rowOff>
    </xdr:from>
    <xdr:to>
      <xdr:col>32</xdr:col>
      <xdr:colOff>90697</xdr:colOff>
      <xdr:row>102</xdr:row>
      <xdr:rowOff>635869</xdr:rowOff>
    </xdr:to>
    <xdr:sp macro="" textlink="">
      <xdr:nvSpPr>
        <xdr:cNvPr id="68" name="テキスト ボックス 67"/>
        <xdr:cNvSpPr txBox="1"/>
      </xdr:nvSpPr>
      <xdr:spPr>
        <a:xfrm>
          <a:off x="4793666" y="49527695"/>
          <a:ext cx="1697831" cy="6953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M. </a:t>
          </a:r>
          <a:r>
            <a:rPr kumimoji="1" lang="ja-JP" altLang="en-US" sz="900">
              <a:solidFill>
                <a:sysClr val="windowText" lastClr="000000"/>
              </a:solidFill>
            </a:rPr>
            <a:t>（一財）日本宇宙フォーラム</a:t>
          </a:r>
          <a:endParaRPr kumimoji="1" lang="en-US" altLang="ja-JP" sz="900">
            <a:solidFill>
              <a:sysClr val="windowText" lastClr="000000"/>
            </a:solidFill>
          </a:endParaRPr>
        </a:p>
        <a:p>
          <a:pPr algn="ctr"/>
          <a:r>
            <a:rPr kumimoji="1" lang="en-US" altLang="ja-JP" sz="1100">
              <a:solidFill>
                <a:sysClr val="windowText" lastClr="000000"/>
              </a:solidFill>
            </a:rPr>
            <a:t>70 </a:t>
          </a:r>
          <a:r>
            <a:rPr kumimoji="1" lang="ja-JP" altLang="en-US" sz="1100">
              <a:solidFill>
                <a:sysClr val="windowText" lastClr="000000"/>
              </a:solidFill>
            </a:rPr>
            <a:t>百万円</a:t>
          </a:r>
        </a:p>
      </xdr:txBody>
    </xdr:sp>
    <xdr:clientData/>
  </xdr:twoCellAnchor>
  <xdr:twoCellAnchor>
    <xdr:from>
      <xdr:col>24</xdr:col>
      <xdr:colOff>50215</xdr:colOff>
      <xdr:row>103</xdr:row>
      <xdr:rowOff>29841</xdr:rowOff>
    </xdr:from>
    <xdr:to>
      <xdr:col>32</xdr:col>
      <xdr:colOff>38309</xdr:colOff>
      <xdr:row>103</xdr:row>
      <xdr:rowOff>621582</xdr:rowOff>
    </xdr:to>
    <xdr:sp macro="" textlink="">
      <xdr:nvSpPr>
        <xdr:cNvPr id="69" name="大かっこ 68"/>
        <xdr:cNvSpPr/>
      </xdr:nvSpPr>
      <xdr:spPr>
        <a:xfrm>
          <a:off x="4850815" y="50283741"/>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solidFill>
                <a:sysClr val="windowText" lastClr="000000"/>
              </a:solidFill>
            </a:rPr>
            <a:t>サービス性能評価</a:t>
          </a:r>
        </a:p>
      </xdr:txBody>
    </xdr:sp>
    <xdr:clientData/>
  </xdr:twoCellAnchor>
  <xdr:oneCellAnchor>
    <xdr:from>
      <xdr:col>23</xdr:col>
      <xdr:colOff>142875</xdr:colOff>
      <xdr:row>101</xdr:row>
      <xdr:rowOff>133350</xdr:rowOff>
    </xdr:from>
    <xdr:ext cx="1877437" cy="275717"/>
    <xdr:sp macro="" textlink="">
      <xdr:nvSpPr>
        <xdr:cNvPr id="70" name="テキスト ボックス 69"/>
        <xdr:cNvSpPr txBox="1"/>
      </xdr:nvSpPr>
      <xdr:spPr>
        <a:xfrm>
          <a:off x="4743450" y="49053750"/>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一般競争契約（最低価格）</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32</xdr:col>
      <xdr:colOff>180975</xdr:colOff>
      <xdr:row>101</xdr:row>
      <xdr:rowOff>617829</xdr:rowOff>
    </xdr:from>
    <xdr:to>
      <xdr:col>41</xdr:col>
      <xdr:colOff>77881</xdr:colOff>
      <xdr:row>102</xdr:row>
      <xdr:rowOff>629253</xdr:rowOff>
    </xdr:to>
    <xdr:sp macro="" textlink="">
      <xdr:nvSpPr>
        <xdr:cNvPr id="71" name="テキスト ボックス 70"/>
        <xdr:cNvSpPr txBox="1"/>
      </xdr:nvSpPr>
      <xdr:spPr>
        <a:xfrm>
          <a:off x="6581775" y="49538229"/>
          <a:ext cx="1697131" cy="6781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N.</a:t>
          </a:r>
          <a:r>
            <a:rPr kumimoji="1" lang="en-US" altLang="ja-JP" sz="1100" baseline="0">
              <a:solidFill>
                <a:sysClr val="windowText" lastClr="000000"/>
              </a:solidFill>
            </a:rPr>
            <a:t> </a:t>
          </a:r>
          <a:r>
            <a:rPr kumimoji="1" lang="ja-JP" altLang="en-US" sz="1100" baseline="0">
              <a:solidFill>
                <a:sysClr val="windowText" lastClr="000000"/>
              </a:solidFill>
            </a:rPr>
            <a:t>スカパー</a:t>
          </a:r>
          <a:r>
            <a:rPr kumimoji="1" lang="en-US" altLang="ja-JP" sz="1100" baseline="0">
              <a:solidFill>
                <a:sysClr val="windowText" lastClr="000000"/>
              </a:solidFill>
            </a:rPr>
            <a:t>JSAT</a:t>
          </a:r>
          <a:r>
            <a:rPr kumimoji="1" lang="ja-JP" altLang="en-US" sz="1100" baseline="0">
              <a:solidFill>
                <a:sysClr val="windowText" lastClr="000000"/>
              </a:solidFill>
            </a:rPr>
            <a:t>（株）</a:t>
          </a:r>
          <a:endParaRPr kumimoji="1" lang="en-US" altLang="ja-JP" sz="1100">
            <a:solidFill>
              <a:sysClr val="windowText" lastClr="000000"/>
            </a:solidFill>
          </a:endParaRPr>
        </a:p>
        <a:p>
          <a:pPr algn="ctr"/>
          <a:r>
            <a:rPr kumimoji="1" lang="en-US" altLang="ja-JP" sz="1100">
              <a:solidFill>
                <a:sysClr val="windowText" lastClr="000000"/>
              </a:solidFill>
            </a:rPr>
            <a:t>49 </a:t>
          </a:r>
          <a:r>
            <a:rPr kumimoji="1" lang="ja-JP" altLang="en-US" sz="1100">
              <a:solidFill>
                <a:sysClr val="windowText" lastClr="000000"/>
              </a:solidFill>
            </a:rPr>
            <a:t>百万円</a:t>
          </a:r>
        </a:p>
      </xdr:txBody>
    </xdr:sp>
    <xdr:clientData/>
  </xdr:twoCellAnchor>
  <xdr:twoCellAnchor>
    <xdr:from>
      <xdr:col>33</xdr:col>
      <xdr:colOff>57640</xdr:colOff>
      <xdr:row>103</xdr:row>
      <xdr:rowOff>16703</xdr:rowOff>
    </xdr:from>
    <xdr:to>
      <xdr:col>41</xdr:col>
      <xdr:colOff>45734</xdr:colOff>
      <xdr:row>103</xdr:row>
      <xdr:rowOff>598359</xdr:rowOff>
    </xdr:to>
    <xdr:sp macro="" textlink="">
      <xdr:nvSpPr>
        <xdr:cNvPr id="72" name="大かっこ 71"/>
        <xdr:cNvSpPr/>
      </xdr:nvSpPr>
      <xdr:spPr>
        <a:xfrm>
          <a:off x="6658465" y="50270603"/>
          <a:ext cx="1588294"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solidFill>
                <a:sysClr val="windowText" lastClr="000000"/>
              </a:solidFill>
            </a:rPr>
            <a:t>周波数調整支援</a:t>
          </a:r>
        </a:p>
      </xdr:txBody>
    </xdr:sp>
    <xdr:clientData/>
  </xdr:twoCellAnchor>
  <xdr:oneCellAnchor>
    <xdr:from>
      <xdr:col>33</xdr:col>
      <xdr:colOff>142246</xdr:colOff>
      <xdr:row>101</xdr:row>
      <xdr:rowOff>123825</xdr:rowOff>
    </xdr:from>
    <xdr:ext cx="1443216" cy="275717"/>
    <xdr:sp macro="" textlink="">
      <xdr:nvSpPr>
        <xdr:cNvPr id="73" name="テキスト ボックス 72"/>
        <xdr:cNvSpPr txBox="1"/>
      </xdr:nvSpPr>
      <xdr:spPr>
        <a:xfrm>
          <a:off x="6743071" y="49044225"/>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随意契約（その他）</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41</xdr:col>
      <xdr:colOff>123825</xdr:colOff>
      <xdr:row>101</xdr:row>
      <xdr:rowOff>619594</xdr:rowOff>
    </xdr:from>
    <xdr:to>
      <xdr:col>49</xdr:col>
      <xdr:colOff>214496</xdr:colOff>
      <xdr:row>102</xdr:row>
      <xdr:rowOff>640446</xdr:rowOff>
    </xdr:to>
    <xdr:sp macro="" textlink="">
      <xdr:nvSpPr>
        <xdr:cNvPr id="74" name="テキスト ボックス 73"/>
        <xdr:cNvSpPr txBox="1"/>
      </xdr:nvSpPr>
      <xdr:spPr>
        <a:xfrm>
          <a:off x="8324850" y="49539994"/>
          <a:ext cx="1690871" cy="6876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O.</a:t>
          </a:r>
          <a:r>
            <a:rPr kumimoji="1" lang="en-US" altLang="ja-JP" sz="1100" baseline="0">
              <a:solidFill>
                <a:sysClr val="windowText" lastClr="000000"/>
              </a:solidFill>
            </a:rPr>
            <a:t> </a:t>
          </a:r>
          <a:r>
            <a:rPr kumimoji="1" lang="ja-JP" altLang="en-US" sz="1100" baseline="0">
              <a:solidFill>
                <a:sysClr val="windowText" lastClr="000000"/>
              </a:solidFill>
            </a:rPr>
            <a:t>三菱電機（株）</a:t>
          </a:r>
          <a:endParaRPr kumimoji="1" lang="en-US" altLang="ja-JP" sz="1100" baseline="0">
            <a:solidFill>
              <a:sysClr val="windowText" lastClr="000000"/>
            </a:solidFill>
          </a:endParaRPr>
        </a:p>
        <a:p>
          <a:pPr algn="ctr"/>
          <a:r>
            <a:rPr kumimoji="1" lang="en-US" altLang="ja-JP" sz="1100">
              <a:solidFill>
                <a:sysClr val="windowText" lastClr="000000"/>
              </a:solidFill>
            </a:rPr>
            <a:t>47 </a:t>
          </a:r>
          <a:r>
            <a:rPr kumimoji="1" lang="ja-JP" altLang="en-US" sz="1100">
              <a:solidFill>
                <a:sysClr val="windowText" lastClr="000000"/>
              </a:solidFill>
            </a:rPr>
            <a:t>百万円</a:t>
          </a:r>
        </a:p>
      </xdr:txBody>
    </xdr:sp>
    <xdr:clientData/>
  </xdr:twoCellAnchor>
  <xdr:twoCellAnchor>
    <xdr:from>
      <xdr:col>41</xdr:col>
      <xdr:colOff>189491</xdr:colOff>
      <xdr:row>103</xdr:row>
      <xdr:rowOff>32659</xdr:rowOff>
    </xdr:from>
    <xdr:to>
      <xdr:col>49</xdr:col>
      <xdr:colOff>177586</xdr:colOff>
      <xdr:row>103</xdr:row>
      <xdr:rowOff>620296</xdr:rowOff>
    </xdr:to>
    <xdr:sp macro="" textlink="">
      <xdr:nvSpPr>
        <xdr:cNvPr id="75" name="大かっこ 74"/>
        <xdr:cNvSpPr/>
      </xdr:nvSpPr>
      <xdr:spPr>
        <a:xfrm>
          <a:off x="8390516" y="50286559"/>
          <a:ext cx="1588295" cy="5876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solidFill>
                <a:sysClr val="windowText" lastClr="000000"/>
              </a:solidFill>
            </a:rPr>
            <a:t>初号機異常時の支援作業</a:t>
          </a:r>
        </a:p>
      </xdr:txBody>
    </xdr:sp>
    <xdr:clientData/>
  </xdr:twoCellAnchor>
  <xdr:oneCellAnchor>
    <xdr:from>
      <xdr:col>42</xdr:col>
      <xdr:colOff>85274</xdr:colOff>
      <xdr:row>101</xdr:row>
      <xdr:rowOff>95250</xdr:rowOff>
    </xdr:from>
    <xdr:ext cx="1443216" cy="275717"/>
    <xdr:sp macro="" textlink="">
      <xdr:nvSpPr>
        <xdr:cNvPr id="76" name="テキスト ボックス 75"/>
        <xdr:cNvSpPr txBox="1"/>
      </xdr:nvSpPr>
      <xdr:spPr>
        <a:xfrm>
          <a:off x="8486324" y="49015650"/>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随意契約（その他）</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6</xdr:col>
      <xdr:colOff>85725</xdr:colOff>
      <xdr:row>106</xdr:row>
      <xdr:rowOff>377323</xdr:rowOff>
    </xdr:from>
    <xdr:to>
      <xdr:col>14</xdr:col>
      <xdr:colOff>180975</xdr:colOff>
      <xdr:row>108</xdr:row>
      <xdr:rowOff>226822</xdr:rowOff>
    </xdr:to>
    <xdr:sp macro="" textlink="">
      <xdr:nvSpPr>
        <xdr:cNvPr id="77" name="テキスト ボックス 76"/>
        <xdr:cNvSpPr txBox="1"/>
      </xdr:nvSpPr>
      <xdr:spPr>
        <a:xfrm>
          <a:off x="1285875" y="51898048"/>
          <a:ext cx="1695450" cy="6781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P. </a:t>
          </a:r>
          <a:r>
            <a:rPr kumimoji="1" lang="ja-JP" altLang="en-US" sz="1100" baseline="0">
              <a:solidFill>
                <a:sysClr val="windowText" lastClr="000000"/>
              </a:solidFill>
            </a:rPr>
            <a:t>スカパー</a:t>
          </a:r>
          <a:r>
            <a:rPr kumimoji="1" lang="en-US" altLang="ja-JP" sz="1100" baseline="0">
              <a:solidFill>
                <a:sysClr val="windowText" lastClr="000000"/>
              </a:solidFill>
            </a:rPr>
            <a:t>JSAT</a:t>
          </a:r>
          <a:r>
            <a:rPr kumimoji="1" lang="ja-JP" altLang="en-US" sz="1100" baseline="0">
              <a:solidFill>
                <a:sysClr val="windowText" lastClr="000000"/>
              </a:solidFill>
            </a:rPr>
            <a:t>（株）</a:t>
          </a:r>
          <a:endParaRPr kumimoji="1" lang="en-US" altLang="ja-JP" sz="1100">
            <a:solidFill>
              <a:sysClr val="windowText" lastClr="000000"/>
            </a:solidFill>
          </a:endParaRPr>
        </a:p>
        <a:p>
          <a:pPr algn="ctr"/>
          <a:r>
            <a:rPr kumimoji="1" lang="en-US" altLang="ja-JP" sz="1100">
              <a:solidFill>
                <a:sysClr val="windowText" lastClr="000000"/>
              </a:solidFill>
            </a:rPr>
            <a:t>34 </a:t>
          </a:r>
          <a:r>
            <a:rPr kumimoji="1" lang="ja-JP" altLang="en-US" sz="1100">
              <a:solidFill>
                <a:sysClr val="windowText" lastClr="000000"/>
              </a:solidFill>
            </a:rPr>
            <a:t>百万円</a:t>
          </a:r>
        </a:p>
      </xdr:txBody>
    </xdr:sp>
    <xdr:clientData/>
  </xdr:twoCellAnchor>
  <xdr:twoCellAnchor>
    <xdr:from>
      <xdr:col>6</xdr:col>
      <xdr:colOff>150018</xdr:colOff>
      <xdr:row>108</xdr:row>
      <xdr:rowOff>284594</xdr:rowOff>
    </xdr:from>
    <xdr:to>
      <xdr:col>14</xdr:col>
      <xdr:colOff>138112</xdr:colOff>
      <xdr:row>110</xdr:row>
      <xdr:rowOff>237600</xdr:rowOff>
    </xdr:to>
    <xdr:sp macro="" textlink="">
      <xdr:nvSpPr>
        <xdr:cNvPr id="78" name="大かっこ 77"/>
        <xdr:cNvSpPr/>
      </xdr:nvSpPr>
      <xdr:spPr>
        <a:xfrm>
          <a:off x="1350168" y="52633994"/>
          <a:ext cx="1588294"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solidFill>
                <a:sysClr val="windowText" lastClr="000000"/>
              </a:solidFill>
            </a:rPr>
            <a:t>システムの継続性に係る調査・検討</a:t>
          </a:r>
        </a:p>
      </xdr:txBody>
    </xdr:sp>
    <xdr:clientData/>
  </xdr:twoCellAnchor>
  <xdr:oneCellAnchor>
    <xdr:from>
      <xdr:col>7</xdr:col>
      <xdr:colOff>43634</xdr:colOff>
      <xdr:row>105</xdr:row>
      <xdr:rowOff>85725</xdr:rowOff>
    </xdr:from>
    <xdr:ext cx="1443216" cy="275717"/>
    <xdr:sp macro="" textlink="">
      <xdr:nvSpPr>
        <xdr:cNvPr id="79" name="テキスト ボックス 78"/>
        <xdr:cNvSpPr txBox="1"/>
      </xdr:nvSpPr>
      <xdr:spPr>
        <a:xfrm>
          <a:off x="1443809" y="51377850"/>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随意契約（その他）</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15</xdr:col>
      <xdr:colOff>47625</xdr:colOff>
      <xdr:row>106</xdr:row>
      <xdr:rowOff>373482</xdr:rowOff>
    </xdr:from>
    <xdr:to>
      <xdr:col>23</xdr:col>
      <xdr:colOff>144556</xdr:colOff>
      <xdr:row>108</xdr:row>
      <xdr:rowOff>240132</xdr:rowOff>
    </xdr:to>
    <xdr:sp macro="" textlink="">
      <xdr:nvSpPr>
        <xdr:cNvPr id="80" name="テキスト ボックス 79"/>
        <xdr:cNvSpPr txBox="1"/>
      </xdr:nvSpPr>
      <xdr:spPr>
        <a:xfrm>
          <a:off x="3048000" y="51894207"/>
          <a:ext cx="1697131"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Q </a:t>
          </a:r>
          <a:r>
            <a:rPr kumimoji="1" lang="en-US" altLang="ja-JP" sz="1100">
              <a:solidFill>
                <a:sysClr val="windowText" lastClr="000000"/>
              </a:solidFill>
              <a:effectLst/>
              <a:latin typeface="+mn-lt"/>
              <a:ea typeface="+mn-ea"/>
              <a:cs typeface="+mn-cs"/>
            </a:rPr>
            <a:t>.</a:t>
          </a:r>
          <a:r>
            <a:rPr kumimoji="1" lang="en-US" altLang="ja-JP"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a:t>
          </a:r>
          <a:r>
            <a:rPr kumimoji="1" lang="ja-JP" altLang="ja-JP" sz="800">
              <a:solidFill>
                <a:sysClr val="windowText" lastClr="000000"/>
              </a:solidFill>
              <a:effectLst/>
              <a:latin typeface="+mn-lt"/>
              <a:ea typeface="+mn-ea"/>
              <a:cs typeface="+mn-cs"/>
            </a:rPr>
            <a:t>一財）</a:t>
          </a:r>
          <a:r>
            <a:rPr kumimoji="1" lang="ja-JP" altLang="en-US" sz="800">
              <a:solidFill>
                <a:sysClr val="windowText" lastClr="000000"/>
              </a:solidFill>
              <a:effectLst/>
              <a:latin typeface="+mn-lt"/>
              <a:ea typeface="+mn-ea"/>
              <a:cs typeface="+mn-cs"/>
            </a:rPr>
            <a:t>河川情報センター</a:t>
          </a:r>
          <a:endParaRPr kumimoji="1" lang="en-US" altLang="ja-JP" sz="800">
            <a:solidFill>
              <a:sysClr val="windowText" lastClr="000000"/>
            </a:solidFill>
            <a:effectLst/>
            <a:latin typeface="+mn-lt"/>
            <a:ea typeface="+mn-ea"/>
            <a:cs typeface="+mn-cs"/>
          </a:endParaRPr>
        </a:p>
        <a:p>
          <a:pPr algn="ctr"/>
          <a:r>
            <a:rPr kumimoji="1" lang="en-US" altLang="ja-JP" sz="1000">
              <a:solidFill>
                <a:sysClr val="windowText" lastClr="000000"/>
              </a:solidFill>
            </a:rPr>
            <a:t>22 </a:t>
          </a:r>
          <a:r>
            <a:rPr kumimoji="1" lang="ja-JP" altLang="en-US" sz="1000">
              <a:solidFill>
                <a:sysClr val="windowText" lastClr="000000"/>
              </a:solidFill>
            </a:rPr>
            <a:t>百万円</a:t>
          </a:r>
        </a:p>
      </xdr:txBody>
    </xdr:sp>
    <xdr:clientData/>
  </xdr:twoCellAnchor>
  <xdr:twoCellAnchor>
    <xdr:from>
      <xdr:col>15</xdr:col>
      <xdr:colOff>121933</xdr:colOff>
      <xdr:row>108</xdr:row>
      <xdr:rowOff>293710</xdr:rowOff>
    </xdr:from>
    <xdr:to>
      <xdr:col>23</xdr:col>
      <xdr:colOff>110027</xdr:colOff>
      <xdr:row>110</xdr:row>
      <xdr:rowOff>256801</xdr:rowOff>
    </xdr:to>
    <xdr:sp macro="" textlink="">
      <xdr:nvSpPr>
        <xdr:cNvPr id="81" name="大かっこ 80"/>
        <xdr:cNvSpPr/>
      </xdr:nvSpPr>
      <xdr:spPr>
        <a:xfrm>
          <a:off x="3122308" y="52643110"/>
          <a:ext cx="1588294" cy="591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安否確認サービスの実証・評価・調査</a:t>
          </a:r>
        </a:p>
      </xdr:txBody>
    </xdr:sp>
    <xdr:clientData/>
  </xdr:twoCellAnchor>
  <xdr:oneCellAnchor>
    <xdr:from>
      <xdr:col>15</xdr:col>
      <xdr:colOff>152400</xdr:colOff>
      <xdr:row>105</xdr:row>
      <xdr:rowOff>95250</xdr:rowOff>
    </xdr:from>
    <xdr:ext cx="1595309" cy="275717"/>
    <xdr:sp macro="" textlink="">
      <xdr:nvSpPr>
        <xdr:cNvPr id="82" name="テキスト ボックス 81"/>
        <xdr:cNvSpPr txBox="1"/>
      </xdr:nvSpPr>
      <xdr:spPr>
        <a:xfrm>
          <a:off x="3152775" y="5138737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国庫債務負担行為等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23</xdr:col>
      <xdr:colOff>187348</xdr:colOff>
      <xdr:row>106</xdr:row>
      <xdr:rowOff>365418</xdr:rowOff>
    </xdr:from>
    <xdr:to>
      <xdr:col>32</xdr:col>
      <xdr:colOff>82573</xdr:colOff>
      <xdr:row>108</xdr:row>
      <xdr:rowOff>214917</xdr:rowOff>
    </xdr:to>
    <xdr:sp macro="" textlink="">
      <xdr:nvSpPr>
        <xdr:cNvPr id="83" name="テキスト ボックス 82"/>
        <xdr:cNvSpPr txBox="1"/>
      </xdr:nvSpPr>
      <xdr:spPr>
        <a:xfrm>
          <a:off x="4787923" y="51886143"/>
          <a:ext cx="1695450" cy="6781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R. </a:t>
          </a:r>
          <a:r>
            <a:rPr kumimoji="1" lang="ja-JP" altLang="en-US" sz="1100" baseline="0">
              <a:solidFill>
                <a:sysClr val="windowText" lastClr="000000"/>
              </a:solidFill>
            </a:rPr>
            <a:t>三菱電機（株）</a:t>
          </a:r>
          <a:endParaRPr kumimoji="1" lang="en-US" altLang="ja-JP" sz="1100">
            <a:solidFill>
              <a:sysClr val="windowText" lastClr="000000"/>
            </a:solidFill>
          </a:endParaRPr>
        </a:p>
        <a:p>
          <a:pPr algn="ctr"/>
          <a:r>
            <a:rPr kumimoji="1" lang="en-US" altLang="ja-JP" sz="1100">
              <a:solidFill>
                <a:sysClr val="windowText" lastClr="000000"/>
              </a:solidFill>
            </a:rPr>
            <a:t>20 </a:t>
          </a:r>
          <a:r>
            <a:rPr kumimoji="1" lang="ja-JP" altLang="en-US" sz="1100">
              <a:solidFill>
                <a:sysClr val="windowText" lastClr="000000"/>
              </a:solidFill>
            </a:rPr>
            <a:t>百万円</a:t>
          </a:r>
        </a:p>
      </xdr:txBody>
    </xdr:sp>
    <xdr:clientData/>
  </xdr:twoCellAnchor>
  <xdr:twoCellAnchor>
    <xdr:from>
      <xdr:col>24</xdr:col>
      <xdr:colOff>59950</xdr:colOff>
      <xdr:row>108</xdr:row>
      <xdr:rowOff>264354</xdr:rowOff>
    </xdr:from>
    <xdr:to>
      <xdr:col>32</xdr:col>
      <xdr:colOff>48044</xdr:colOff>
      <xdr:row>110</xdr:row>
      <xdr:rowOff>285750</xdr:rowOff>
    </xdr:to>
    <xdr:sp macro="" textlink="">
      <xdr:nvSpPr>
        <xdr:cNvPr id="84" name="大かっこ 83"/>
        <xdr:cNvSpPr/>
      </xdr:nvSpPr>
      <xdr:spPr>
        <a:xfrm>
          <a:off x="4860550" y="52613754"/>
          <a:ext cx="1588294" cy="6500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00">
              <a:solidFill>
                <a:sysClr val="windowText" lastClr="000000"/>
              </a:solidFill>
            </a:rPr>
            <a:t>セキュリティモジュールの脆弱性検証事業</a:t>
          </a:r>
        </a:p>
      </xdr:txBody>
    </xdr:sp>
    <xdr:clientData/>
  </xdr:twoCellAnchor>
  <xdr:oneCellAnchor>
    <xdr:from>
      <xdr:col>23</xdr:col>
      <xdr:colOff>85725</xdr:colOff>
      <xdr:row>105</xdr:row>
      <xdr:rowOff>95250</xdr:rowOff>
    </xdr:from>
    <xdr:ext cx="1877437" cy="275717"/>
    <xdr:sp macro="" textlink="">
      <xdr:nvSpPr>
        <xdr:cNvPr id="85" name="テキスト ボックス 84"/>
        <xdr:cNvSpPr txBox="1"/>
      </xdr:nvSpPr>
      <xdr:spPr>
        <a:xfrm>
          <a:off x="4686300" y="51387375"/>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一般競争契約（最低価格）</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32</xdr:col>
      <xdr:colOff>150471</xdr:colOff>
      <xdr:row>106</xdr:row>
      <xdr:rowOff>371475</xdr:rowOff>
    </xdr:from>
    <xdr:to>
      <xdr:col>41</xdr:col>
      <xdr:colOff>48077</xdr:colOff>
      <xdr:row>108</xdr:row>
      <xdr:rowOff>228601</xdr:rowOff>
    </xdr:to>
    <xdr:sp macro="" textlink="">
      <xdr:nvSpPr>
        <xdr:cNvPr id="86" name="テキスト ボックス 85"/>
        <xdr:cNvSpPr txBox="1"/>
      </xdr:nvSpPr>
      <xdr:spPr>
        <a:xfrm>
          <a:off x="6551271" y="51892200"/>
          <a:ext cx="1697831" cy="685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S. </a:t>
          </a:r>
          <a:r>
            <a:rPr kumimoji="1" lang="ja-JP" altLang="en-US" sz="900">
              <a:solidFill>
                <a:sysClr val="windowText" lastClr="000000"/>
              </a:solidFill>
            </a:rPr>
            <a:t>（一財）航空保安無線システム協会</a:t>
          </a:r>
          <a:endParaRPr kumimoji="1" lang="en-US" altLang="ja-JP" sz="900">
            <a:solidFill>
              <a:sysClr val="windowText" lastClr="000000"/>
            </a:solidFill>
          </a:endParaRPr>
        </a:p>
        <a:p>
          <a:pPr algn="ctr"/>
          <a:r>
            <a:rPr kumimoji="1" lang="en-US" altLang="ja-JP" sz="1100">
              <a:solidFill>
                <a:sysClr val="windowText" lastClr="000000"/>
              </a:solidFill>
            </a:rPr>
            <a:t>13 </a:t>
          </a:r>
          <a:r>
            <a:rPr kumimoji="1" lang="ja-JP" altLang="en-US" sz="1100">
              <a:solidFill>
                <a:sysClr val="windowText" lastClr="000000"/>
              </a:solidFill>
            </a:rPr>
            <a:t>百万円</a:t>
          </a:r>
        </a:p>
      </xdr:txBody>
    </xdr:sp>
    <xdr:clientData/>
  </xdr:twoCellAnchor>
  <xdr:twoCellAnchor>
    <xdr:from>
      <xdr:col>33</xdr:col>
      <xdr:colOff>7595</xdr:colOff>
      <xdr:row>108</xdr:row>
      <xdr:rowOff>285750</xdr:rowOff>
    </xdr:from>
    <xdr:to>
      <xdr:col>40</xdr:col>
      <xdr:colOff>195714</xdr:colOff>
      <xdr:row>111</xdr:row>
      <xdr:rowOff>9525</xdr:rowOff>
    </xdr:to>
    <xdr:sp macro="" textlink="">
      <xdr:nvSpPr>
        <xdr:cNvPr id="87" name="大かっこ 86"/>
        <xdr:cNvSpPr/>
      </xdr:nvSpPr>
      <xdr:spPr>
        <a:xfrm>
          <a:off x="6608420" y="52635150"/>
          <a:ext cx="1588294"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800">
              <a:solidFill>
                <a:sysClr val="windowText" lastClr="000000"/>
              </a:solidFill>
            </a:rPr>
            <a:t>航空分野における衛星測位システムに関する調査</a:t>
          </a:r>
        </a:p>
      </xdr:txBody>
    </xdr:sp>
    <xdr:clientData/>
  </xdr:twoCellAnchor>
  <xdr:oneCellAnchor>
    <xdr:from>
      <xdr:col>32</xdr:col>
      <xdr:colOff>76200</xdr:colOff>
      <xdr:row>105</xdr:row>
      <xdr:rowOff>95250</xdr:rowOff>
    </xdr:from>
    <xdr:ext cx="1877437" cy="275717"/>
    <xdr:sp macro="" textlink="">
      <xdr:nvSpPr>
        <xdr:cNvPr id="88" name="テキスト ボックス 87"/>
        <xdr:cNvSpPr txBox="1"/>
      </xdr:nvSpPr>
      <xdr:spPr>
        <a:xfrm>
          <a:off x="6477000" y="51387375"/>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一般競争契約（最低価格）</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41</xdr:col>
      <xdr:colOff>114300</xdr:colOff>
      <xdr:row>106</xdr:row>
      <xdr:rowOff>373867</xdr:rowOff>
    </xdr:from>
    <xdr:to>
      <xdr:col>49</xdr:col>
      <xdr:colOff>215810</xdr:colOff>
      <xdr:row>108</xdr:row>
      <xdr:rowOff>282076</xdr:rowOff>
    </xdr:to>
    <xdr:sp macro="" textlink="">
      <xdr:nvSpPr>
        <xdr:cNvPr id="89" name="テキスト ボックス 88"/>
        <xdr:cNvSpPr txBox="1"/>
      </xdr:nvSpPr>
      <xdr:spPr>
        <a:xfrm>
          <a:off x="8315325" y="51894592"/>
          <a:ext cx="1701710" cy="7368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T.</a:t>
          </a:r>
          <a:r>
            <a:rPr kumimoji="1" lang="en-US" altLang="ja-JP" sz="1100" baseline="0">
              <a:solidFill>
                <a:sysClr val="windowText" lastClr="000000"/>
              </a:solidFill>
            </a:rPr>
            <a:t> </a:t>
          </a:r>
          <a:r>
            <a:rPr kumimoji="1" lang="ja-JP" altLang="en-US" sz="1100" baseline="0">
              <a:solidFill>
                <a:sysClr val="windowText" lastClr="000000"/>
              </a:solidFill>
            </a:rPr>
            <a:t>（国研）海上・港湾・航空技術研究所</a:t>
          </a:r>
          <a:endParaRPr kumimoji="1" lang="en-US" altLang="ja-JP" sz="1100">
            <a:solidFill>
              <a:sysClr val="windowText" lastClr="000000"/>
            </a:solidFill>
          </a:endParaRPr>
        </a:p>
        <a:p>
          <a:pPr algn="ctr"/>
          <a:r>
            <a:rPr kumimoji="1" lang="en-US" altLang="ja-JP" sz="1100">
              <a:solidFill>
                <a:sysClr val="windowText" lastClr="000000"/>
              </a:solidFill>
            </a:rPr>
            <a:t>9 </a:t>
          </a:r>
          <a:r>
            <a:rPr kumimoji="1" lang="ja-JP" altLang="en-US" sz="1100">
              <a:solidFill>
                <a:sysClr val="windowText" lastClr="000000"/>
              </a:solidFill>
            </a:rPr>
            <a:t>百万円</a:t>
          </a:r>
        </a:p>
      </xdr:txBody>
    </xdr:sp>
    <xdr:clientData/>
  </xdr:twoCellAnchor>
  <xdr:twoCellAnchor>
    <xdr:from>
      <xdr:col>41</xdr:col>
      <xdr:colOff>195569</xdr:colOff>
      <xdr:row>108</xdr:row>
      <xdr:rowOff>298614</xdr:rowOff>
    </xdr:from>
    <xdr:to>
      <xdr:col>49</xdr:col>
      <xdr:colOff>183663</xdr:colOff>
      <xdr:row>110</xdr:row>
      <xdr:rowOff>257748</xdr:rowOff>
    </xdr:to>
    <xdr:sp macro="" textlink="">
      <xdr:nvSpPr>
        <xdr:cNvPr id="90" name="大かっこ 89"/>
        <xdr:cNvSpPr/>
      </xdr:nvSpPr>
      <xdr:spPr>
        <a:xfrm>
          <a:off x="8396594" y="52648014"/>
          <a:ext cx="1588294" cy="5877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solidFill>
                <a:sysClr val="windowText" lastClr="000000"/>
              </a:solidFill>
            </a:rPr>
            <a:t>衛星システムの性能評価支援</a:t>
          </a:r>
        </a:p>
      </xdr:txBody>
    </xdr:sp>
    <xdr:clientData/>
  </xdr:twoCellAnchor>
  <xdr:oneCellAnchor>
    <xdr:from>
      <xdr:col>42</xdr:col>
      <xdr:colOff>78226</xdr:colOff>
      <xdr:row>105</xdr:row>
      <xdr:rowOff>76200</xdr:rowOff>
    </xdr:from>
    <xdr:ext cx="1443216" cy="275717"/>
    <xdr:sp macro="" textlink="">
      <xdr:nvSpPr>
        <xdr:cNvPr id="91" name="テキスト ボックス 90"/>
        <xdr:cNvSpPr txBox="1"/>
      </xdr:nvSpPr>
      <xdr:spPr>
        <a:xfrm>
          <a:off x="8479276" y="51368325"/>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随意契約（その他）</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6</xdr:col>
      <xdr:colOff>70909</xdr:colOff>
      <xdr:row>113</xdr:row>
      <xdr:rowOff>261950</xdr:rowOff>
    </xdr:from>
    <xdr:to>
      <xdr:col>14</xdr:col>
      <xdr:colOff>161580</xdr:colOff>
      <xdr:row>116</xdr:row>
      <xdr:rowOff>64142</xdr:rowOff>
    </xdr:to>
    <xdr:sp macro="" textlink="">
      <xdr:nvSpPr>
        <xdr:cNvPr id="92" name="テキスト ボックス 91"/>
        <xdr:cNvSpPr txBox="1"/>
      </xdr:nvSpPr>
      <xdr:spPr>
        <a:xfrm>
          <a:off x="1271059" y="54182975"/>
          <a:ext cx="1690871" cy="7451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U. </a:t>
          </a:r>
          <a:r>
            <a:rPr kumimoji="1" lang="ja-JP" altLang="en-US" sz="1100" baseline="0">
              <a:solidFill>
                <a:sysClr val="windowText" lastClr="000000"/>
              </a:solidFill>
            </a:rPr>
            <a:t>アイサンテクノロジー（株）</a:t>
          </a:r>
          <a:endParaRPr kumimoji="1" lang="en-US" altLang="ja-JP" sz="1100">
            <a:solidFill>
              <a:sysClr val="windowText" lastClr="000000"/>
            </a:solidFill>
          </a:endParaRPr>
        </a:p>
        <a:p>
          <a:pPr algn="ctr"/>
          <a:r>
            <a:rPr kumimoji="1" lang="en-US" altLang="ja-JP" sz="1100">
              <a:solidFill>
                <a:sysClr val="windowText" lastClr="000000"/>
              </a:solidFill>
            </a:rPr>
            <a:t>9 </a:t>
          </a:r>
          <a:r>
            <a:rPr kumimoji="1" lang="ja-JP" altLang="en-US" sz="1100">
              <a:solidFill>
                <a:sysClr val="windowText" lastClr="000000"/>
              </a:solidFill>
            </a:rPr>
            <a:t>百万円</a:t>
          </a:r>
        </a:p>
      </xdr:txBody>
    </xdr:sp>
    <xdr:clientData/>
  </xdr:twoCellAnchor>
  <xdr:twoCellAnchor>
    <xdr:from>
      <xdr:col>6</xdr:col>
      <xdr:colOff>130622</xdr:colOff>
      <xdr:row>116</xdr:row>
      <xdr:rowOff>75969</xdr:rowOff>
    </xdr:from>
    <xdr:to>
      <xdr:col>14</xdr:col>
      <xdr:colOff>123296</xdr:colOff>
      <xdr:row>118</xdr:row>
      <xdr:rowOff>35103</xdr:rowOff>
    </xdr:to>
    <xdr:sp macro="" textlink="">
      <xdr:nvSpPr>
        <xdr:cNvPr id="93" name="大かっこ 92"/>
        <xdr:cNvSpPr/>
      </xdr:nvSpPr>
      <xdr:spPr>
        <a:xfrm>
          <a:off x="1330772" y="54939969"/>
          <a:ext cx="1592874" cy="5877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solidFill>
                <a:sysClr val="windowText" lastClr="000000"/>
              </a:solidFill>
            </a:rPr>
            <a:t>次世代民生測位信号に関する性能調査</a:t>
          </a:r>
        </a:p>
      </xdr:txBody>
    </xdr:sp>
    <xdr:clientData/>
  </xdr:twoCellAnchor>
  <xdr:oneCellAnchor>
    <xdr:from>
      <xdr:col>5</xdr:col>
      <xdr:colOff>180975</xdr:colOff>
      <xdr:row>111</xdr:row>
      <xdr:rowOff>295275</xdr:rowOff>
    </xdr:from>
    <xdr:ext cx="1877437" cy="275717"/>
    <xdr:sp macro="" textlink="">
      <xdr:nvSpPr>
        <xdr:cNvPr id="94" name="テキスト ボックス 93"/>
        <xdr:cNvSpPr txBox="1"/>
      </xdr:nvSpPr>
      <xdr:spPr>
        <a:xfrm>
          <a:off x="1181100" y="53587650"/>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一般競争契約（総合評価）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15</xdr:col>
      <xdr:colOff>36171</xdr:colOff>
      <xdr:row>113</xdr:row>
      <xdr:rowOff>240976</xdr:rowOff>
    </xdr:from>
    <xdr:to>
      <xdr:col>23</xdr:col>
      <xdr:colOff>133802</xdr:colOff>
      <xdr:row>116</xdr:row>
      <xdr:rowOff>25214</xdr:rowOff>
    </xdr:to>
    <xdr:sp macro="" textlink="">
      <xdr:nvSpPr>
        <xdr:cNvPr id="95" name="テキスト ボックス 94"/>
        <xdr:cNvSpPr txBox="1"/>
      </xdr:nvSpPr>
      <xdr:spPr>
        <a:xfrm>
          <a:off x="3036546" y="54162001"/>
          <a:ext cx="1697831" cy="7272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V. </a:t>
          </a:r>
          <a:r>
            <a:rPr kumimoji="1" lang="ja-JP" altLang="en-US" sz="1100">
              <a:solidFill>
                <a:sysClr val="windowText" lastClr="000000"/>
              </a:solidFill>
            </a:rPr>
            <a:t>グローバル測位サービス（株）</a:t>
          </a:r>
          <a:endParaRPr kumimoji="1" lang="en-US" altLang="ja-JP" sz="1100">
            <a:solidFill>
              <a:sysClr val="windowText" lastClr="000000"/>
            </a:solidFill>
          </a:endParaRPr>
        </a:p>
        <a:p>
          <a:pPr algn="ctr"/>
          <a:r>
            <a:rPr kumimoji="1" lang="en-US" altLang="ja-JP" sz="1100">
              <a:solidFill>
                <a:sysClr val="windowText" lastClr="000000"/>
              </a:solidFill>
            </a:rPr>
            <a:t>5 </a:t>
          </a:r>
          <a:r>
            <a:rPr kumimoji="1" lang="ja-JP" altLang="en-US" sz="1100">
              <a:solidFill>
                <a:sysClr val="windowText" lastClr="000000"/>
              </a:solidFill>
            </a:rPr>
            <a:t>百万円</a:t>
          </a:r>
        </a:p>
      </xdr:txBody>
    </xdr:sp>
    <xdr:clientData/>
  </xdr:twoCellAnchor>
  <xdr:twoCellAnchor>
    <xdr:from>
      <xdr:col>15</xdr:col>
      <xdr:colOff>93320</xdr:colOff>
      <xdr:row>116</xdr:row>
      <xdr:rowOff>42184</xdr:rowOff>
    </xdr:from>
    <xdr:to>
      <xdr:col>23</xdr:col>
      <xdr:colOff>81414</xdr:colOff>
      <xdr:row>118</xdr:row>
      <xdr:rowOff>174985</xdr:rowOff>
    </xdr:to>
    <xdr:sp macro="" textlink="">
      <xdr:nvSpPr>
        <xdr:cNvPr id="96" name="大かっこ 95"/>
        <xdr:cNvSpPr/>
      </xdr:nvSpPr>
      <xdr:spPr>
        <a:xfrm>
          <a:off x="3093695" y="54906184"/>
          <a:ext cx="1588294" cy="7614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900">
              <a:solidFill>
                <a:sysClr val="windowText" lastClr="000000"/>
              </a:solidFill>
            </a:rPr>
            <a:t>技術実証用補正情報の生成及び配信にかかる性能調査</a:t>
          </a:r>
        </a:p>
      </xdr:txBody>
    </xdr:sp>
    <xdr:clientData/>
  </xdr:twoCellAnchor>
  <xdr:oneCellAnchor>
    <xdr:from>
      <xdr:col>14</xdr:col>
      <xdr:colOff>161925</xdr:colOff>
      <xdr:row>112</xdr:row>
      <xdr:rowOff>0</xdr:rowOff>
    </xdr:from>
    <xdr:ext cx="1877437" cy="275717"/>
    <xdr:sp macro="" textlink="">
      <xdr:nvSpPr>
        <xdr:cNvPr id="97" name="テキスト ボックス 96"/>
        <xdr:cNvSpPr txBox="1"/>
      </xdr:nvSpPr>
      <xdr:spPr>
        <a:xfrm>
          <a:off x="2962275" y="53606700"/>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一般競争契約（最低価格）</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24</xdr:col>
      <xdr:colOff>0</xdr:colOff>
      <xdr:row>113</xdr:row>
      <xdr:rowOff>235755</xdr:rowOff>
    </xdr:from>
    <xdr:to>
      <xdr:col>32</xdr:col>
      <xdr:colOff>95950</xdr:colOff>
      <xdr:row>116</xdr:row>
      <xdr:rowOff>29664</xdr:rowOff>
    </xdr:to>
    <xdr:sp macro="" textlink="">
      <xdr:nvSpPr>
        <xdr:cNvPr id="98" name="テキスト ボックス 97"/>
        <xdr:cNvSpPr txBox="1"/>
      </xdr:nvSpPr>
      <xdr:spPr>
        <a:xfrm>
          <a:off x="4800600" y="54156780"/>
          <a:ext cx="1696150" cy="7368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W. </a:t>
          </a:r>
          <a:r>
            <a:rPr kumimoji="1" lang="ja-JP" altLang="en-US" sz="1100" baseline="0">
              <a:solidFill>
                <a:sysClr val="windowText" lastClr="000000"/>
              </a:solidFill>
            </a:rPr>
            <a:t>日本電気（株）</a:t>
          </a:r>
          <a:endParaRPr kumimoji="1" lang="en-US" altLang="ja-JP" sz="1050">
            <a:solidFill>
              <a:sysClr val="windowText" lastClr="000000"/>
            </a:solidFill>
          </a:endParaRPr>
        </a:p>
        <a:p>
          <a:pPr algn="ctr"/>
          <a:r>
            <a:rPr kumimoji="1" lang="en-US" altLang="ja-JP" sz="1100">
              <a:solidFill>
                <a:sysClr val="windowText" lastClr="000000"/>
              </a:solidFill>
            </a:rPr>
            <a:t>2 </a:t>
          </a:r>
          <a:r>
            <a:rPr kumimoji="1" lang="ja-JP" altLang="en-US" sz="1100">
              <a:solidFill>
                <a:sysClr val="windowText" lastClr="000000"/>
              </a:solidFill>
            </a:rPr>
            <a:t>百万円</a:t>
          </a:r>
        </a:p>
      </xdr:txBody>
    </xdr:sp>
    <xdr:clientData/>
  </xdr:twoCellAnchor>
  <xdr:twoCellAnchor>
    <xdr:from>
      <xdr:col>24</xdr:col>
      <xdr:colOff>73327</xdr:colOff>
      <xdr:row>116</xdr:row>
      <xdr:rowOff>41439</xdr:rowOff>
    </xdr:from>
    <xdr:to>
      <xdr:col>32</xdr:col>
      <xdr:colOff>61421</xdr:colOff>
      <xdr:row>118</xdr:row>
      <xdr:rowOff>573</xdr:rowOff>
    </xdr:to>
    <xdr:sp macro="" textlink="">
      <xdr:nvSpPr>
        <xdr:cNvPr id="99" name="大かっこ 98"/>
        <xdr:cNvSpPr/>
      </xdr:nvSpPr>
      <xdr:spPr>
        <a:xfrm>
          <a:off x="4873927" y="54905439"/>
          <a:ext cx="1588294" cy="5877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solidFill>
                <a:sysClr val="windowText" lastClr="000000"/>
              </a:solidFill>
            </a:rPr>
            <a:t>産業廃棄物の収集運搬／処分</a:t>
          </a:r>
        </a:p>
      </xdr:txBody>
    </xdr:sp>
    <xdr:clientData/>
  </xdr:twoCellAnchor>
  <xdr:oneCellAnchor>
    <xdr:from>
      <xdr:col>24</xdr:col>
      <xdr:colOff>70287</xdr:colOff>
      <xdr:row>112</xdr:row>
      <xdr:rowOff>0</xdr:rowOff>
    </xdr:from>
    <xdr:ext cx="1313180" cy="275717"/>
    <xdr:sp macro="" textlink="">
      <xdr:nvSpPr>
        <xdr:cNvPr id="100" name="テキスト ボックス 99"/>
        <xdr:cNvSpPr txBox="1"/>
      </xdr:nvSpPr>
      <xdr:spPr>
        <a:xfrm>
          <a:off x="4870887" y="53606700"/>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随意契約（少額）</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32</xdr:col>
      <xdr:colOff>180975</xdr:colOff>
      <xdr:row>113</xdr:row>
      <xdr:rowOff>254805</xdr:rowOff>
    </xdr:from>
    <xdr:to>
      <xdr:col>41</xdr:col>
      <xdr:colOff>76900</xdr:colOff>
      <xdr:row>116</xdr:row>
      <xdr:rowOff>48714</xdr:rowOff>
    </xdr:to>
    <xdr:sp macro="" textlink="">
      <xdr:nvSpPr>
        <xdr:cNvPr id="101" name="テキスト ボックス 100"/>
        <xdr:cNvSpPr txBox="1"/>
      </xdr:nvSpPr>
      <xdr:spPr>
        <a:xfrm>
          <a:off x="6581775" y="54175830"/>
          <a:ext cx="1696150" cy="7368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solidFill>
                <a:sysClr val="windowText" lastClr="000000"/>
              </a:solidFill>
            </a:rPr>
            <a:t>X. </a:t>
          </a:r>
          <a:r>
            <a:rPr kumimoji="1" lang="ja-JP" altLang="en-US" sz="1100" baseline="0">
              <a:solidFill>
                <a:sysClr val="windowText" lastClr="000000"/>
              </a:solidFill>
            </a:rPr>
            <a:t>（国研）海上・港湾・航空技術研究所</a:t>
          </a:r>
          <a:endParaRPr kumimoji="1" lang="en-US" altLang="ja-JP" sz="1050">
            <a:solidFill>
              <a:sysClr val="windowText" lastClr="000000"/>
            </a:solidFill>
          </a:endParaRPr>
        </a:p>
        <a:p>
          <a:pPr algn="ctr"/>
          <a:r>
            <a:rPr kumimoji="1" lang="en-US" altLang="ja-JP" sz="1100">
              <a:solidFill>
                <a:sysClr val="windowText" lastClr="000000"/>
              </a:solidFill>
            </a:rPr>
            <a:t>1 </a:t>
          </a:r>
          <a:r>
            <a:rPr kumimoji="1" lang="ja-JP" altLang="en-US" sz="1100">
              <a:solidFill>
                <a:sysClr val="windowText" lastClr="000000"/>
              </a:solidFill>
            </a:rPr>
            <a:t>百万円</a:t>
          </a:r>
        </a:p>
      </xdr:txBody>
    </xdr:sp>
    <xdr:clientData/>
  </xdr:twoCellAnchor>
  <xdr:twoCellAnchor>
    <xdr:from>
      <xdr:col>33</xdr:col>
      <xdr:colOff>54277</xdr:colOff>
      <xdr:row>116</xdr:row>
      <xdr:rowOff>60489</xdr:rowOff>
    </xdr:from>
    <xdr:to>
      <xdr:col>41</xdr:col>
      <xdr:colOff>42371</xdr:colOff>
      <xdr:row>118</xdr:row>
      <xdr:rowOff>19623</xdr:rowOff>
    </xdr:to>
    <xdr:sp macro="" textlink="">
      <xdr:nvSpPr>
        <xdr:cNvPr id="102" name="大かっこ 101"/>
        <xdr:cNvSpPr/>
      </xdr:nvSpPr>
      <xdr:spPr>
        <a:xfrm>
          <a:off x="6655102" y="54924489"/>
          <a:ext cx="1588294" cy="5877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en-US" altLang="ja-JP" sz="1100">
              <a:solidFill>
                <a:sysClr val="windowText" lastClr="000000"/>
              </a:solidFill>
            </a:rPr>
            <a:t>SLAS</a:t>
          </a:r>
          <a:r>
            <a:rPr kumimoji="1" lang="ja-JP" altLang="en-US" sz="1100">
              <a:solidFill>
                <a:sysClr val="windowText" lastClr="000000"/>
              </a:solidFill>
            </a:rPr>
            <a:t>性能改善解析調査</a:t>
          </a:r>
        </a:p>
      </xdr:txBody>
    </xdr:sp>
    <xdr:clientData/>
  </xdr:twoCellAnchor>
  <xdr:oneCellAnchor>
    <xdr:from>
      <xdr:col>33</xdr:col>
      <xdr:colOff>51237</xdr:colOff>
      <xdr:row>112</xdr:row>
      <xdr:rowOff>9525</xdr:rowOff>
    </xdr:from>
    <xdr:ext cx="1432187" cy="275717"/>
    <xdr:sp macro="" textlink="">
      <xdr:nvSpPr>
        <xdr:cNvPr id="103" name="テキスト ボックス 102"/>
        <xdr:cNvSpPr txBox="1"/>
      </xdr:nvSpPr>
      <xdr:spPr>
        <a:xfrm>
          <a:off x="6652062" y="53616225"/>
          <a:ext cx="14321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随意契約（その他）</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7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71"/>
      <c r="B2" s="71"/>
      <c r="C2" s="71"/>
      <c r="D2" s="71"/>
      <c r="E2" s="71"/>
      <c r="F2" s="71"/>
      <c r="G2" s="71"/>
      <c r="H2" s="71"/>
      <c r="I2" s="71"/>
      <c r="J2" s="71"/>
      <c r="K2" s="71"/>
      <c r="L2" s="71"/>
      <c r="M2" s="71"/>
      <c r="N2" s="71"/>
      <c r="O2" s="71"/>
      <c r="P2" s="71"/>
      <c r="Q2" s="71"/>
      <c r="R2" s="71"/>
      <c r="S2" s="71"/>
      <c r="T2" s="71"/>
      <c r="U2" s="71"/>
      <c r="V2" s="71"/>
      <c r="W2" s="71"/>
      <c r="X2" s="80" t="s">
        <v>0</v>
      </c>
      <c r="Y2" s="71"/>
      <c r="Z2" s="48"/>
      <c r="AA2" s="48"/>
      <c r="AB2" s="48"/>
      <c r="AC2" s="48"/>
      <c r="AD2" s="669">
        <v>2022</v>
      </c>
      <c r="AE2" s="669"/>
      <c r="AF2" s="669"/>
      <c r="AG2" s="669"/>
      <c r="AH2" s="669"/>
      <c r="AI2" s="82" t="s">
        <v>272</v>
      </c>
      <c r="AJ2" s="669" t="s">
        <v>582</v>
      </c>
      <c r="AK2" s="669"/>
      <c r="AL2" s="669"/>
      <c r="AM2" s="669"/>
      <c r="AN2" s="82" t="s">
        <v>272</v>
      </c>
      <c r="AO2" s="669">
        <v>21</v>
      </c>
      <c r="AP2" s="669"/>
      <c r="AQ2" s="669"/>
      <c r="AR2" s="83" t="s">
        <v>272</v>
      </c>
      <c r="AS2" s="670">
        <v>142</v>
      </c>
      <c r="AT2" s="670"/>
      <c r="AU2" s="670"/>
      <c r="AV2" s="82" t="str">
        <f>IF(AW2="","","-")</f>
        <v/>
      </c>
      <c r="AW2" s="671"/>
      <c r="AX2" s="671"/>
    </row>
    <row r="3" spans="1:50" ht="21" customHeight="1" thickBot="1" x14ac:dyDescent="0.2">
      <c r="A3" s="672" t="s">
        <v>580</v>
      </c>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22" t="s">
        <v>53</v>
      </c>
      <c r="AJ3" s="674" t="s">
        <v>585</v>
      </c>
      <c r="AK3" s="674"/>
      <c r="AL3" s="674"/>
      <c r="AM3" s="674"/>
      <c r="AN3" s="674"/>
      <c r="AO3" s="674"/>
      <c r="AP3" s="674"/>
      <c r="AQ3" s="674"/>
      <c r="AR3" s="674"/>
      <c r="AS3" s="674"/>
      <c r="AT3" s="674"/>
      <c r="AU3" s="674"/>
      <c r="AV3" s="674"/>
      <c r="AW3" s="674"/>
      <c r="AX3" s="23" t="s">
        <v>54</v>
      </c>
    </row>
    <row r="4" spans="1:50" ht="24.75" customHeight="1" x14ac:dyDescent="0.15">
      <c r="A4" s="644" t="s">
        <v>23</v>
      </c>
      <c r="B4" s="645"/>
      <c r="C4" s="645"/>
      <c r="D4" s="645"/>
      <c r="E4" s="645"/>
      <c r="F4" s="645"/>
      <c r="G4" s="646" t="s">
        <v>583</v>
      </c>
      <c r="H4" s="647"/>
      <c r="I4" s="647"/>
      <c r="J4" s="647"/>
      <c r="K4" s="647"/>
      <c r="L4" s="647"/>
      <c r="M4" s="647"/>
      <c r="N4" s="647"/>
      <c r="O4" s="647"/>
      <c r="P4" s="647"/>
      <c r="Q4" s="647"/>
      <c r="R4" s="647"/>
      <c r="S4" s="647"/>
      <c r="T4" s="647"/>
      <c r="U4" s="647"/>
      <c r="V4" s="647"/>
      <c r="W4" s="647"/>
      <c r="X4" s="647"/>
      <c r="Y4" s="648" t="s">
        <v>1</v>
      </c>
      <c r="Z4" s="649"/>
      <c r="AA4" s="649"/>
      <c r="AB4" s="649"/>
      <c r="AC4" s="649"/>
      <c r="AD4" s="650"/>
      <c r="AE4" s="651" t="s">
        <v>584</v>
      </c>
      <c r="AF4" s="652"/>
      <c r="AG4" s="652"/>
      <c r="AH4" s="652"/>
      <c r="AI4" s="652"/>
      <c r="AJ4" s="652"/>
      <c r="AK4" s="652"/>
      <c r="AL4" s="652"/>
      <c r="AM4" s="652"/>
      <c r="AN4" s="652"/>
      <c r="AO4" s="652"/>
      <c r="AP4" s="653"/>
      <c r="AQ4" s="654" t="s">
        <v>2</v>
      </c>
      <c r="AR4" s="649"/>
      <c r="AS4" s="649"/>
      <c r="AT4" s="649"/>
      <c r="AU4" s="649"/>
      <c r="AV4" s="649"/>
      <c r="AW4" s="649"/>
      <c r="AX4" s="655"/>
    </row>
    <row r="5" spans="1:50" ht="30" customHeight="1" x14ac:dyDescent="0.15">
      <c r="A5" s="656" t="s">
        <v>56</v>
      </c>
      <c r="B5" s="657"/>
      <c r="C5" s="657"/>
      <c r="D5" s="657"/>
      <c r="E5" s="657"/>
      <c r="F5" s="658"/>
      <c r="G5" s="659" t="s">
        <v>586</v>
      </c>
      <c r="H5" s="660"/>
      <c r="I5" s="660"/>
      <c r="J5" s="660"/>
      <c r="K5" s="660"/>
      <c r="L5" s="660"/>
      <c r="M5" s="661" t="s">
        <v>55</v>
      </c>
      <c r="N5" s="662"/>
      <c r="O5" s="662"/>
      <c r="P5" s="662"/>
      <c r="Q5" s="662"/>
      <c r="R5" s="663"/>
      <c r="S5" s="664" t="s">
        <v>587</v>
      </c>
      <c r="T5" s="660"/>
      <c r="U5" s="660"/>
      <c r="V5" s="660"/>
      <c r="W5" s="660"/>
      <c r="X5" s="665"/>
      <c r="Y5" s="666" t="s">
        <v>3</v>
      </c>
      <c r="Z5" s="667"/>
      <c r="AA5" s="667"/>
      <c r="AB5" s="667"/>
      <c r="AC5" s="667"/>
      <c r="AD5" s="668"/>
      <c r="AE5" s="625" t="s">
        <v>588</v>
      </c>
      <c r="AF5" s="625"/>
      <c r="AG5" s="625"/>
      <c r="AH5" s="625"/>
      <c r="AI5" s="625"/>
      <c r="AJ5" s="625"/>
      <c r="AK5" s="625"/>
      <c r="AL5" s="625"/>
      <c r="AM5" s="625"/>
      <c r="AN5" s="625"/>
      <c r="AO5" s="625"/>
      <c r="AP5" s="626"/>
      <c r="AQ5" s="627" t="s">
        <v>589</v>
      </c>
      <c r="AR5" s="628"/>
      <c r="AS5" s="628"/>
      <c r="AT5" s="628"/>
      <c r="AU5" s="628"/>
      <c r="AV5" s="628"/>
      <c r="AW5" s="628"/>
      <c r="AX5" s="629"/>
    </row>
    <row r="6" spans="1:50" ht="39" customHeight="1" x14ac:dyDescent="0.15">
      <c r="A6" s="630" t="s">
        <v>4</v>
      </c>
      <c r="B6" s="631"/>
      <c r="C6" s="631"/>
      <c r="D6" s="631"/>
      <c r="E6" s="631"/>
      <c r="F6" s="631"/>
      <c r="G6" s="632" t="str">
        <f>入力規則等!F39</f>
        <v>一般会計</v>
      </c>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633"/>
      <c r="AV6" s="633"/>
      <c r="AW6" s="633"/>
      <c r="AX6" s="634"/>
    </row>
    <row r="7" spans="1:50" ht="49.5" customHeight="1" x14ac:dyDescent="0.15">
      <c r="A7" s="611" t="s">
        <v>20</v>
      </c>
      <c r="B7" s="612"/>
      <c r="C7" s="612"/>
      <c r="D7" s="612"/>
      <c r="E7" s="612"/>
      <c r="F7" s="613"/>
      <c r="G7" s="635" t="s">
        <v>591</v>
      </c>
      <c r="H7" s="636"/>
      <c r="I7" s="636"/>
      <c r="J7" s="636"/>
      <c r="K7" s="636"/>
      <c r="L7" s="636"/>
      <c r="M7" s="636"/>
      <c r="N7" s="636"/>
      <c r="O7" s="636"/>
      <c r="P7" s="636"/>
      <c r="Q7" s="636"/>
      <c r="R7" s="636"/>
      <c r="S7" s="636"/>
      <c r="T7" s="636"/>
      <c r="U7" s="636"/>
      <c r="V7" s="636"/>
      <c r="W7" s="636"/>
      <c r="X7" s="637"/>
      <c r="Y7" s="638" t="s">
        <v>257</v>
      </c>
      <c r="Z7" s="639"/>
      <c r="AA7" s="639"/>
      <c r="AB7" s="639"/>
      <c r="AC7" s="639"/>
      <c r="AD7" s="640"/>
      <c r="AE7" s="641" t="s">
        <v>592</v>
      </c>
      <c r="AF7" s="642"/>
      <c r="AG7" s="642"/>
      <c r="AH7" s="642"/>
      <c r="AI7" s="642"/>
      <c r="AJ7" s="642"/>
      <c r="AK7" s="642"/>
      <c r="AL7" s="642"/>
      <c r="AM7" s="642"/>
      <c r="AN7" s="642"/>
      <c r="AO7" s="642"/>
      <c r="AP7" s="642"/>
      <c r="AQ7" s="642"/>
      <c r="AR7" s="642"/>
      <c r="AS7" s="642"/>
      <c r="AT7" s="642"/>
      <c r="AU7" s="642"/>
      <c r="AV7" s="642"/>
      <c r="AW7" s="642"/>
      <c r="AX7" s="643"/>
    </row>
    <row r="8" spans="1:50" ht="53.25" customHeight="1" x14ac:dyDescent="0.15">
      <c r="A8" s="611" t="s">
        <v>189</v>
      </c>
      <c r="B8" s="612"/>
      <c r="C8" s="612"/>
      <c r="D8" s="612"/>
      <c r="E8" s="612"/>
      <c r="F8" s="613"/>
      <c r="G8" s="614" t="str">
        <f>入力規則等!A27</f>
        <v>宇宙開発利用</v>
      </c>
      <c r="H8" s="615"/>
      <c r="I8" s="615"/>
      <c r="J8" s="615"/>
      <c r="K8" s="615"/>
      <c r="L8" s="615"/>
      <c r="M8" s="615"/>
      <c r="N8" s="615"/>
      <c r="O8" s="615"/>
      <c r="P8" s="615"/>
      <c r="Q8" s="615"/>
      <c r="R8" s="615"/>
      <c r="S8" s="615"/>
      <c r="T8" s="615"/>
      <c r="U8" s="615"/>
      <c r="V8" s="615"/>
      <c r="W8" s="615"/>
      <c r="X8" s="616"/>
      <c r="Y8" s="617" t="s">
        <v>190</v>
      </c>
      <c r="Z8" s="618"/>
      <c r="AA8" s="618"/>
      <c r="AB8" s="618"/>
      <c r="AC8" s="618"/>
      <c r="AD8" s="619"/>
      <c r="AE8" s="620" t="str">
        <f>入力規則等!K13</f>
        <v>その他の事項経費</v>
      </c>
      <c r="AF8" s="615"/>
      <c r="AG8" s="615"/>
      <c r="AH8" s="615"/>
      <c r="AI8" s="615"/>
      <c r="AJ8" s="615"/>
      <c r="AK8" s="615"/>
      <c r="AL8" s="615"/>
      <c r="AM8" s="615"/>
      <c r="AN8" s="615"/>
      <c r="AO8" s="615"/>
      <c r="AP8" s="615"/>
      <c r="AQ8" s="615"/>
      <c r="AR8" s="615"/>
      <c r="AS8" s="615"/>
      <c r="AT8" s="615"/>
      <c r="AU8" s="615"/>
      <c r="AV8" s="615"/>
      <c r="AW8" s="615"/>
      <c r="AX8" s="621"/>
    </row>
    <row r="9" spans="1:50" ht="58.5" customHeight="1" x14ac:dyDescent="0.15">
      <c r="A9" s="606" t="s">
        <v>21</v>
      </c>
      <c r="B9" s="607"/>
      <c r="C9" s="607"/>
      <c r="D9" s="607"/>
      <c r="E9" s="607"/>
      <c r="F9" s="607"/>
      <c r="G9" s="622" t="s">
        <v>593</v>
      </c>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4"/>
    </row>
    <row r="10" spans="1:50" ht="80.25" customHeight="1" x14ac:dyDescent="0.15">
      <c r="A10" s="594" t="s">
        <v>28</v>
      </c>
      <c r="B10" s="595"/>
      <c r="C10" s="595"/>
      <c r="D10" s="595"/>
      <c r="E10" s="595"/>
      <c r="F10" s="595"/>
      <c r="G10" s="596" t="s">
        <v>594</v>
      </c>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c r="AX10" s="598"/>
    </row>
    <row r="11" spans="1:50" ht="42" customHeight="1" x14ac:dyDescent="0.15">
      <c r="A11" s="594" t="s">
        <v>5</v>
      </c>
      <c r="B11" s="595"/>
      <c r="C11" s="595"/>
      <c r="D11" s="595"/>
      <c r="E11" s="595"/>
      <c r="F11" s="599"/>
      <c r="G11" s="600" t="str">
        <f>入力規則等!P10</f>
        <v>委託・請負</v>
      </c>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601"/>
      <c r="AN11" s="601"/>
      <c r="AO11" s="601"/>
      <c r="AP11" s="601"/>
      <c r="AQ11" s="601"/>
      <c r="AR11" s="601"/>
      <c r="AS11" s="601"/>
      <c r="AT11" s="601"/>
      <c r="AU11" s="601"/>
      <c r="AV11" s="601"/>
      <c r="AW11" s="601"/>
      <c r="AX11" s="602"/>
    </row>
    <row r="12" spans="1:50" ht="21" customHeight="1" x14ac:dyDescent="0.15">
      <c r="A12" s="603" t="s">
        <v>22</v>
      </c>
      <c r="B12" s="604"/>
      <c r="C12" s="604"/>
      <c r="D12" s="604"/>
      <c r="E12" s="604"/>
      <c r="F12" s="605"/>
      <c r="G12" s="609"/>
      <c r="H12" s="610"/>
      <c r="I12" s="610"/>
      <c r="J12" s="610"/>
      <c r="K12" s="610"/>
      <c r="L12" s="610"/>
      <c r="M12" s="610"/>
      <c r="N12" s="610"/>
      <c r="O12" s="610"/>
      <c r="P12" s="409" t="s">
        <v>404</v>
      </c>
      <c r="Q12" s="410"/>
      <c r="R12" s="410"/>
      <c r="S12" s="410"/>
      <c r="T12" s="410"/>
      <c r="U12" s="410"/>
      <c r="V12" s="411"/>
      <c r="W12" s="409" t="s">
        <v>556</v>
      </c>
      <c r="X12" s="410"/>
      <c r="Y12" s="410"/>
      <c r="Z12" s="410"/>
      <c r="AA12" s="410"/>
      <c r="AB12" s="410"/>
      <c r="AC12" s="411"/>
      <c r="AD12" s="409" t="s">
        <v>558</v>
      </c>
      <c r="AE12" s="410"/>
      <c r="AF12" s="410"/>
      <c r="AG12" s="410"/>
      <c r="AH12" s="410"/>
      <c r="AI12" s="410"/>
      <c r="AJ12" s="411"/>
      <c r="AK12" s="409" t="s">
        <v>568</v>
      </c>
      <c r="AL12" s="410"/>
      <c r="AM12" s="410"/>
      <c r="AN12" s="410"/>
      <c r="AO12" s="410"/>
      <c r="AP12" s="410"/>
      <c r="AQ12" s="411"/>
      <c r="AR12" s="555"/>
      <c r="AS12" s="556"/>
      <c r="AT12" s="556"/>
      <c r="AU12" s="556"/>
      <c r="AV12" s="556"/>
      <c r="AW12" s="556"/>
      <c r="AX12" s="557"/>
    </row>
    <row r="13" spans="1:50" ht="21" customHeight="1" x14ac:dyDescent="0.15">
      <c r="A13" s="171"/>
      <c r="B13" s="172"/>
      <c r="C13" s="172"/>
      <c r="D13" s="172"/>
      <c r="E13" s="172"/>
      <c r="F13" s="173"/>
      <c r="G13" s="558" t="s">
        <v>6</v>
      </c>
      <c r="H13" s="559"/>
      <c r="I13" s="565" t="s">
        <v>7</v>
      </c>
      <c r="J13" s="566"/>
      <c r="K13" s="566"/>
      <c r="L13" s="566"/>
      <c r="M13" s="566"/>
      <c r="N13" s="566"/>
      <c r="O13" s="567"/>
      <c r="P13" s="90">
        <v>26254</v>
      </c>
      <c r="Q13" s="91"/>
      <c r="R13" s="91"/>
      <c r="S13" s="91"/>
      <c r="T13" s="91"/>
      <c r="U13" s="91"/>
      <c r="V13" s="92"/>
      <c r="W13" s="90">
        <v>26735</v>
      </c>
      <c r="X13" s="91"/>
      <c r="Y13" s="91"/>
      <c r="Z13" s="91"/>
      <c r="AA13" s="91"/>
      <c r="AB13" s="91"/>
      <c r="AC13" s="92"/>
      <c r="AD13" s="90">
        <v>17069</v>
      </c>
      <c r="AE13" s="91"/>
      <c r="AF13" s="91"/>
      <c r="AG13" s="91"/>
      <c r="AH13" s="91"/>
      <c r="AI13" s="91"/>
      <c r="AJ13" s="92"/>
      <c r="AK13" s="90">
        <v>16752.472000000002</v>
      </c>
      <c r="AL13" s="91"/>
      <c r="AM13" s="91"/>
      <c r="AN13" s="91"/>
      <c r="AO13" s="91"/>
      <c r="AP13" s="91"/>
      <c r="AQ13" s="92"/>
      <c r="AR13" s="585"/>
      <c r="AS13" s="586"/>
      <c r="AT13" s="586"/>
      <c r="AU13" s="586"/>
      <c r="AV13" s="586"/>
      <c r="AW13" s="586"/>
      <c r="AX13" s="587"/>
    </row>
    <row r="14" spans="1:50" ht="21" customHeight="1" x14ac:dyDescent="0.15">
      <c r="A14" s="171"/>
      <c r="B14" s="172"/>
      <c r="C14" s="172"/>
      <c r="D14" s="172"/>
      <c r="E14" s="172"/>
      <c r="F14" s="173"/>
      <c r="G14" s="560"/>
      <c r="H14" s="561"/>
      <c r="I14" s="580" t="s">
        <v>8</v>
      </c>
      <c r="J14" s="581"/>
      <c r="K14" s="581"/>
      <c r="L14" s="581"/>
      <c r="M14" s="581"/>
      <c r="N14" s="581"/>
      <c r="O14" s="582"/>
      <c r="P14" s="90">
        <v>11126</v>
      </c>
      <c r="Q14" s="91"/>
      <c r="R14" s="91"/>
      <c r="S14" s="91"/>
      <c r="T14" s="91"/>
      <c r="U14" s="91"/>
      <c r="V14" s="92"/>
      <c r="W14" s="90">
        <v>11730</v>
      </c>
      <c r="X14" s="91"/>
      <c r="Y14" s="91"/>
      <c r="Z14" s="91"/>
      <c r="AA14" s="91"/>
      <c r="AB14" s="91"/>
      <c r="AC14" s="92"/>
      <c r="AD14" s="90">
        <v>11025</v>
      </c>
      <c r="AE14" s="91"/>
      <c r="AF14" s="91"/>
      <c r="AG14" s="91"/>
      <c r="AH14" s="91"/>
      <c r="AI14" s="91"/>
      <c r="AJ14" s="92"/>
      <c r="AK14" s="90">
        <v>8248</v>
      </c>
      <c r="AL14" s="91"/>
      <c r="AM14" s="91"/>
      <c r="AN14" s="91"/>
      <c r="AO14" s="91"/>
      <c r="AP14" s="91"/>
      <c r="AQ14" s="92"/>
      <c r="AR14" s="588"/>
      <c r="AS14" s="589"/>
      <c r="AT14" s="589"/>
      <c r="AU14" s="589"/>
      <c r="AV14" s="589"/>
      <c r="AW14" s="589"/>
      <c r="AX14" s="590"/>
    </row>
    <row r="15" spans="1:50" ht="21" customHeight="1" x14ac:dyDescent="0.15">
      <c r="A15" s="171"/>
      <c r="B15" s="172"/>
      <c r="C15" s="172"/>
      <c r="D15" s="172"/>
      <c r="E15" s="172"/>
      <c r="F15" s="173"/>
      <c r="G15" s="562"/>
      <c r="H15" s="561"/>
      <c r="I15" s="568" t="s">
        <v>579</v>
      </c>
      <c r="J15" s="569"/>
      <c r="K15" s="569"/>
      <c r="L15" s="569"/>
      <c r="M15" s="569"/>
      <c r="N15" s="569"/>
      <c r="O15" s="570"/>
      <c r="P15" s="571"/>
      <c r="Q15" s="572"/>
      <c r="R15" s="572"/>
      <c r="S15" s="572"/>
      <c r="T15" s="572"/>
      <c r="U15" s="572"/>
      <c r="V15" s="573"/>
      <c r="W15" s="571"/>
      <c r="X15" s="572"/>
      <c r="Y15" s="572"/>
      <c r="Z15" s="572"/>
      <c r="AA15" s="572"/>
      <c r="AB15" s="572"/>
      <c r="AC15" s="573"/>
      <c r="AD15" s="571"/>
      <c r="AE15" s="572"/>
      <c r="AF15" s="572"/>
      <c r="AG15" s="572"/>
      <c r="AH15" s="572"/>
      <c r="AI15" s="572"/>
      <c r="AJ15" s="573"/>
      <c r="AK15" s="90">
        <v>8248</v>
      </c>
      <c r="AL15" s="91"/>
      <c r="AM15" s="91"/>
      <c r="AN15" s="91"/>
      <c r="AO15" s="91"/>
      <c r="AP15" s="91"/>
      <c r="AQ15" s="92"/>
      <c r="AR15" s="588"/>
      <c r="AS15" s="589"/>
      <c r="AT15" s="589"/>
      <c r="AU15" s="589"/>
      <c r="AV15" s="589"/>
      <c r="AW15" s="589"/>
      <c r="AX15" s="590"/>
    </row>
    <row r="16" spans="1:50" ht="21" customHeight="1" x14ac:dyDescent="0.15">
      <c r="A16" s="171"/>
      <c r="B16" s="172"/>
      <c r="C16" s="172"/>
      <c r="D16" s="172"/>
      <c r="E16" s="172"/>
      <c r="F16" s="173"/>
      <c r="G16" s="562"/>
      <c r="H16" s="561"/>
      <c r="I16" s="580" t="s">
        <v>46</v>
      </c>
      <c r="J16" s="583"/>
      <c r="K16" s="583"/>
      <c r="L16" s="583"/>
      <c r="M16" s="583"/>
      <c r="N16" s="583"/>
      <c r="O16" s="584"/>
      <c r="P16" s="90">
        <v>21982</v>
      </c>
      <c r="Q16" s="91"/>
      <c r="R16" s="91"/>
      <c r="S16" s="91"/>
      <c r="T16" s="91"/>
      <c r="U16" s="91"/>
      <c r="V16" s="92"/>
      <c r="W16" s="90">
        <v>20302</v>
      </c>
      <c r="X16" s="91"/>
      <c r="Y16" s="91"/>
      <c r="Z16" s="91"/>
      <c r="AA16" s="91"/>
      <c r="AB16" s="91"/>
      <c r="AC16" s="92"/>
      <c r="AD16" s="90">
        <v>20884</v>
      </c>
      <c r="AE16" s="91"/>
      <c r="AF16" s="91"/>
      <c r="AG16" s="91"/>
      <c r="AH16" s="91"/>
      <c r="AI16" s="91"/>
      <c r="AJ16" s="92"/>
      <c r="AK16" s="90">
        <v>16075</v>
      </c>
      <c r="AL16" s="91"/>
      <c r="AM16" s="91"/>
      <c r="AN16" s="91"/>
      <c r="AO16" s="91"/>
      <c r="AP16" s="91"/>
      <c r="AQ16" s="92"/>
      <c r="AR16" s="588"/>
      <c r="AS16" s="589"/>
      <c r="AT16" s="589"/>
      <c r="AU16" s="589"/>
      <c r="AV16" s="589"/>
      <c r="AW16" s="589"/>
      <c r="AX16" s="590"/>
    </row>
    <row r="17" spans="1:50" ht="21" customHeight="1" x14ac:dyDescent="0.15">
      <c r="A17" s="171"/>
      <c r="B17" s="172"/>
      <c r="C17" s="172"/>
      <c r="D17" s="172"/>
      <c r="E17" s="172"/>
      <c r="F17" s="173"/>
      <c r="G17" s="562"/>
      <c r="H17" s="561"/>
      <c r="I17" s="580" t="s">
        <v>47</v>
      </c>
      <c r="J17" s="583"/>
      <c r="K17" s="583"/>
      <c r="L17" s="583"/>
      <c r="M17" s="583"/>
      <c r="N17" s="583"/>
      <c r="O17" s="584"/>
      <c r="P17" s="90">
        <v>-20302</v>
      </c>
      <c r="Q17" s="91"/>
      <c r="R17" s="91"/>
      <c r="S17" s="91"/>
      <c r="T17" s="91"/>
      <c r="U17" s="91"/>
      <c r="V17" s="92"/>
      <c r="W17" s="90">
        <v>-20884</v>
      </c>
      <c r="X17" s="91"/>
      <c r="Y17" s="91"/>
      <c r="Z17" s="91"/>
      <c r="AA17" s="91"/>
      <c r="AB17" s="91"/>
      <c r="AC17" s="92"/>
      <c r="AD17" s="90">
        <v>-16075</v>
      </c>
      <c r="AE17" s="91"/>
      <c r="AF17" s="91"/>
      <c r="AG17" s="91"/>
      <c r="AH17" s="91"/>
      <c r="AI17" s="91"/>
      <c r="AJ17" s="92"/>
      <c r="AK17" s="90" t="s">
        <v>595</v>
      </c>
      <c r="AL17" s="91"/>
      <c r="AM17" s="91"/>
      <c r="AN17" s="91"/>
      <c r="AO17" s="91"/>
      <c r="AP17" s="91"/>
      <c r="AQ17" s="92"/>
      <c r="AR17" s="588"/>
      <c r="AS17" s="589"/>
      <c r="AT17" s="589"/>
      <c r="AU17" s="589"/>
      <c r="AV17" s="589"/>
      <c r="AW17" s="589"/>
      <c r="AX17" s="590"/>
    </row>
    <row r="18" spans="1:50" ht="24.75" customHeight="1" x14ac:dyDescent="0.15">
      <c r="A18" s="171"/>
      <c r="B18" s="172"/>
      <c r="C18" s="172"/>
      <c r="D18" s="172"/>
      <c r="E18" s="172"/>
      <c r="F18" s="173"/>
      <c r="G18" s="562"/>
      <c r="H18" s="561"/>
      <c r="I18" s="580" t="s">
        <v>45</v>
      </c>
      <c r="J18" s="581"/>
      <c r="K18" s="581"/>
      <c r="L18" s="581"/>
      <c r="M18" s="581"/>
      <c r="N18" s="581"/>
      <c r="O18" s="582"/>
      <c r="P18" s="90" t="s">
        <v>595</v>
      </c>
      <c r="Q18" s="91"/>
      <c r="R18" s="91"/>
      <c r="S18" s="91"/>
      <c r="T18" s="91"/>
      <c r="U18" s="91"/>
      <c r="V18" s="92"/>
      <c r="W18" s="90" t="s">
        <v>595</v>
      </c>
      <c r="X18" s="91"/>
      <c r="Y18" s="91"/>
      <c r="Z18" s="91"/>
      <c r="AA18" s="91"/>
      <c r="AB18" s="91"/>
      <c r="AC18" s="92"/>
      <c r="AD18" s="90" t="s">
        <v>595</v>
      </c>
      <c r="AE18" s="91"/>
      <c r="AF18" s="91"/>
      <c r="AG18" s="91"/>
      <c r="AH18" s="91"/>
      <c r="AI18" s="91"/>
      <c r="AJ18" s="92"/>
      <c r="AK18" s="90" t="s">
        <v>595</v>
      </c>
      <c r="AL18" s="91"/>
      <c r="AM18" s="91"/>
      <c r="AN18" s="91"/>
      <c r="AO18" s="91"/>
      <c r="AP18" s="91"/>
      <c r="AQ18" s="92"/>
      <c r="AR18" s="588"/>
      <c r="AS18" s="589"/>
      <c r="AT18" s="589"/>
      <c r="AU18" s="589"/>
      <c r="AV18" s="589"/>
      <c r="AW18" s="589"/>
      <c r="AX18" s="590"/>
    </row>
    <row r="19" spans="1:50" ht="24.75" customHeight="1" x14ac:dyDescent="0.15">
      <c r="A19" s="171"/>
      <c r="B19" s="172"/>
      <c r="C19" s="172"/>
      <c r="D19" s="172"/>
      <c r="E19" s="172"/>
      <c r="F19" s="173"/>
      <c r="G19" s="563"/>
      <c r="H19" s="564"/>
      <c r="I19" s="574" t="s">
        <v>18</v>
      </c>
      <c r="J19" s="575"/>
      <c r="K19" s="575"/>
      <c r="L19" s="575"/>
      <c r="M19" s="575"/>
      <c r="N19" s="575"/>
      <c r="O19" s="576"/>
      <c r="P19" s="577">
        <f>SUM(P13:V18)</f>
        <v>39060</v>
      </c>
      <c r="Q19" s="578"/>
      <c r="R19" s="578"/>
      <c r="S19" s="578"/>
      <c r="T19" s="578"/>
      <c r="U19" s="578"/>
      <c r="V19" s="579"/>
      <c r="W19" s="577">
        <f>SUM(W13:AC18)</f>
        <v>37883</v>
      </c>
      <c r="X19" s="578"/>
      <c r="Y19" s="578"/>
      <c r="Z19" s="578"/>
      <c r="AA19" s="578"/>
      <c r="AB19" s="578"/>
      <c r="AC19" s="579"/>
      <c r="AD19" s="577">
        <f>SUM(AD13:AJ18)</f>
        <v>32903</v>
      </c>
      <c r="AE19" s="578"/>
      <c r="AF19" s="578"/>
      <c r="AG19" s="578"/>
      <c r="AH19" s="578"/>
      <c r="AI19" s="578"/>
      <c r="AJ19" s="579"/>
      <c r="AK19" s="577">
        <f>SUM(AK13:AQ18)-AK15</f>
        <v>41075.472000000002</v>
      </c>
      <c r="AL19" s="578"/>
      <c r="AM19" s="578"/>
      <c r="AN19" s="578"/>
      <c r="AO19" s="578"/>
      <c r="AP19" s="578"/>
      <c r="AQ19" s="579"/>
      <c r="AR19" s="588"/>
      <c r="AS19" s="589"/>
      <c r="AT19" s="589"/>
      <c r="AU19" s="589"/>
      <c r="AV19" s="589"/>
      <c r="AW19" s="589"/>
      <c r="AX19" s="590"/>
    </row>
    <row r="20" spans="1:50" ht="24.75" customHeight="1" x14ac:dyDescent="0.15">
      <c r="A20" s="171"/>
      <c r="B20" s="172"/>
      <c r="C20" s="172"/>
      <c r="D20" s="172"/>
      <c r="E20" s="172"/>
      <c r="F20" s="173"/>
      <c r="G20" s="537" t="s">
        <v>9</v>
      </c>
      <c r="H20" s="538"/>
      <c r="I20" s="538"/>
      <c r="J20" s="538"/>
      <c r="K20" s="538"/>
      <c r="L20" s="538"/>
      <c r="M20" s="538"/>
      <c r="N20" s="538"/>
      <c r="O20" s="538"/>
      <c r="P20" s="90">
        <v>39009</v>
      </c>
      <c r="Q20" s="91"/>
      <c r="R20" s="91"/>
      <c r="S20" s="91"/>
      <c r="T20" s="91"/>
      <c r="U20" s="91"/>
      <c r="V20" s="92"/>
      <c r="W20" s="90">
        <v>37198</v>
      </c>
      <c r="X20" s="91"/>
      <c r="Y20" s="91"/>
      <c r="Z20" s="91"/>
      <c r="AA20" s="91"/>
      <c r="AB20" s="91"/>
      <c r="AC20" s="92"/>
      <c r="AD20" s="90">
        <v>32665</v>
      </c>
      <c r="AE20" s="91"/>
      <c r="AF20" s="91"/>
      <c r="AG20" s="91"/>
      <c r="AH20" s="91"/>
      <c r="AI20" s="91"/>
      <c r="AJ20" s="92"/>
      <c r="AK20" s="535"/>
      <c r="AL20" s="535"/>
      <c r="AM20" s="535"/>
      <c r="AN20" s="535"/>
      <c r="AO20" s="535"/>
      <c r="AP20" s="535"/>
      <c r="AQ20" s="535"/>
      <c r="AR20" s="588"/>
      <c r="AS20" s="589"/>
      <c r="AT20" s="589"/>
      <c r="AU20" s="589"/>
      <c r="AV20" s="589"/>
      <c r="AW20" s="589"/>
      <c r="AX20" s="590"/>
    </row>
    <row r="21" spans="1:50" ht="24.75" customHeight="1" x14ac:dyDescent="0.15">
      <c r="A21" s="171"/>
      <c r="B21" s="172"/>
      <c r="C21" s="172"/>
      <c r="D21" s="172"/>
      <c r="E21" s="172"/>
      <c r="F21" s="173"/>
      <c r="G21" s="537" t="s">
        <v>10</v>
      </c>
      <c r="H21" s="538"/>
      <c r="I21" s="538"/>
      <c r="J21" s="538"/>
      <c r="K21" s="538"/>
      <c r="L21" s="538"/>
      <c r="M21" s="538"/>
      <c r="N21" s="538"/>
      <c r="O21" s="538"/>
      <c r="P21" s="534">
        <f>IF(P19=0, "-", SUM(P20)/P19)</f>
        <v>0.99869431643625195</v>
      </c>
      <c r="Q21" s="534"/>
      <c r="R21" s="534"/>
      <c r="S21" s="534"/>
      <c r="T21" s="534"/>
      <c r="U21" s="534"/>
      <c r="V21" s="534"/>
      <c r="W21" s="534">
        <f>IF(W19=0, "-", SUM(W20)/W19)</f>
        <v>0.9819180107172083</v>
      </c>
      <c r="X21" s="534"/>
      <c r="Y21" s="534"/>
      <c r="Z21" s="534"/>
      <c r="AA21" s="534"/>
      <c r="AB21" s="534"/>
      <c r="AC21" s="534"/>
      <c r="AD21" s="534">
        <f>IF(AD19=0, "-", SUM(AD20)/AD19)</f>
        <v>0.99276661702580316</v>
      </c>
      <c r="AE21" s="534"/>
      <c r="AF21" s="534"/>
      <c r="AG21" s="534"/>
      <c r="AH21" s="534"/>
      <c r="AI21" s="534"/>
      <c r="AJ21" s="534"/>
      <c r="AK21" s="535"/>
      <c r="AL21" s="535"/>
      <c r="AM21" s="535"/>
      <c r="AN21" s="535"/>
      <c r="AO21" s="535"/>
      <c r="AP21" s="535"/>
      <c r="AQ21" s="536"/>
      <c r="AR21" s="588"/>
      <c r="AS21" s="589"/>
      <c r="AT21" s="589"/>
      <c r="AU21" s="589"/>
      <c r="AV21" s="589"/>
      <c r="AW21" s="589"/>
      <c r="AX21" s="590"/>
    </row>
    <row r="22" spans="1:50" ht="25.5" customHeight="1" x14ac:dyDescent="0.15">
      <c r="A22" s="606"/>
      <c r="B22" s="607"/>
      <c r="C22" s="607"/>
      <c r="D22" s="607"/>
      <c r="E22" s="607"/>
      <c r="F22" s="608"/>
      <c r="G22" s="532" t="s">
        <v>232</v>
      </c>
      <c r="H22" s="533"/>
      <c r="I22" s="533"/>
      <c r="J22" s="533"/>
      <c r="K22" s="533"/>
      <c r="L22" s="533"/>
      <c r="M22" s="533"/>
      <c r="N22" s="533"/>
      <c r="O22" s="533"/>
      <c r="P22" s="534">
        <f>IF(P20=0, "-", SUM(P20)/SUM(P13,P14))</f>
        <v>1.0435794542536116</v>
      </c>
      <c r="Q22" s="534"/>
      <c r="R22" s="534"/>
      <c r="S22" s="534"/>
      <c r="T22" s="534"/>
      <c r="U22" s="534"/>
      <c r="V22" s="534"/>
      <c r="W22" s="534">
        <f>IF(W20=0, "-", SUM(W20)/SUM(W13,W14))</f>
        <v>0.96706096451319379</v>
      </c>
      <c r="X22" s="534"/>
      <c r="Y22" s="534"/>
      <c r="Z22" s="534"/>
      <c r="AA22" s="534"/>
      <c r="AB22" s="534"/>
      <c r="AC22" s="534"/>
      <c r="AD22" s="534">
        <f>IF(AD20=0, "-", SUM(AD20)/SUM(AD13,AD14))</f>
        <v>1.1627037801665836</v>
      </c>
      <c r="AE22" s="534"/>
      <c r="AF22" s="534"/>
      <c r="AG22" s="534"/>
      <c r="AH22" s="534"/>
      <c r="AI22" s="534"/>
      <c r="AJ22" s="534"/>
      <c r="AK22" s="535"/>
      <c r="AL22" s="535"/>
      <c r="AM22" s="535"/>
      <c r="AN22" s="535"/>
      <c r="AO22" s="535"/>
      <c r="AP22" s="535"/>
      <c r="AQ22" s="536"/>
      <c r="AR22" s="591"/>
      <c r="AS22" s="592"/>
      <c r="AT22" s="592"/>
      <c r="AU22" s="592"/>
      <c r="AV22" s="592"/>
      <c r="AW22" s="592"/>
      <c r="AX22" s="593"/>
    </row>
    <row r="23" spans="1:50" ht="39.75" customHeight="1" x14ac:dyDescent="0.15">
      <c r="A23" s="510" t="s">
        <v>581</v>
      </c>
      <c r="B23" s="511"/>
      <c r="C23" s="511"/>
      <c r="D23" s="511"/>
      <c r="E23" s="511"/>
      <c r="F23" s="512"/>
      <c r="G23" s="516" t="s">
        <v>224</v>
      </c>
      <c r="H23" s="517"/>
      <c r="I23" s="517"/>
      <c r="J23" s="517"/>
      <c r="K23" s="517"/>
      <c r="L23" s="517"/>
      <c r="M23" s="517"/>
      <c r="N23" s="517"/>
      <c r="O23" s="518"/>
      <c r="P23" s="519" t="s">
        <v>579</v>
      </c>
      <c r="Q23" s="517"/>
      <c r="R23" s="517"/>
      <c r="S23" s="517"/>
      <c r="T23" s="517"/>
      <c r="U23" s="517"/>
      <c r="V23" s="518"/>
      <c r="W23" s="544" t="s">
        <v>223</v>
      </c>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c r="AW23" s="517"/>
      <c r="AX23" s="545"/>
    </row>
    <row r="24" spans="1:50" ht="25.5" customHeight="1" x14ac:dyDescent="0.15">
      <c r="A24" s="513"/>
      <c r="B24" s="514"/>
      <c r="C24" s="514"/>
      <c r="D24" s="514"/>
      <c r="E24" s="514"/>
      <c r="F24" s="515"/>
      <c r="G24" s="520" t="s">
        <v>596</v>
      </c>
      <c r="H24" s="521"/>
      <c r="I24" s="521"/>
      <c r="J24" s="521"/>
      <c r="K24" s="521"/>
      <c r="L24" s="521"/>
      <c r="M24" s="521"/>
      <c r="N24" s="521"/>
      <c r="O24" s="522"/>
      <c r="P24" s="523">
        <v>8048</v>
      </c>
      <c r="Q24" s="524"/>
      <c r="R24" s="524"/>
      <c r="S24" s="524"/>
      <c r="T24" s="524"/>
      <c r="U24" s="524"/>
      <c r="V24" s="525"/>
      <c r="W24" s="546"/>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8"/>
    </row>
    <row r="25" spans="1:50" ht="25.5" customHeight="1" x14ac:dyDescent="0.15">
      <c r="A25" s="513"/>
      <c r="B25" s="514"/>
      <c r="C25" s="514"/>
      <c r="D25" s="514"/>
      <c r="E25" s="514"/>
      <c r="F25" s="515"/>
      <c r="G25" s="529" t="s">
        <v>597</v>
      </c>
      <c r="H25" s="530"/>
      <c r="I25" s="530"/>
      <c r="J25" s="530"/>
      <c r="K25" s="530"/>
      <c r="L25" s="530"/>
      <c r="M25" s="530"/>
      <c r="N25" s="530"/>
      <c r="O25" s="531"/>
      <c r="P25" s="90">
        <v>200</v>
      </c>
      <c r="Q25" s="91"/>
      <c r="R25" s="91"/>
      <c r="S25" s="91"/>
      <c r="T25" s="91"/>
      <c r="U25" s="91"/>
      <c r="V25" s="92"/>
      <c r="W25" s="549"/>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550"/>
      <c r="AV25" s="550"/>
      <c r="AW25" s="550"/>
      <c r="AX25" s="551"/>
    </row>
    <row r="26" spans="1:50" ht="25.5" customHeight="1" thickBot="1" x14ac:dyDescent="0.2">
      <c r="A26" s="513"/>
      <c r="B26" s="514"/>
      <c r="C26" s="514"/>
      <c r="D26" s="514"/>
      <c r="E26" s="514"/>
      <c r="F26" s="515"/>
      <c r="G26" s="160" t="s">
        <v>18</v>
      </c>
      <c r="H26" s="539"/>
      <c r="I26" s="539"/>
      <c r="J26" s="539"/>
      <c r="K26" s="539"/>
      <c r="L26" s="539"/>
      <c r="M26" s="539"/>
      <c r="N26" s="539"/>
      <c r="O26" s="540"/>
      <c r="P26" s="541">
        <f>AK15</f>
        <v>8248</v>
      </c>
      <c r="Q26" s="542"/>
      <c r="R26" s="542"/>
      <c r="S26" s="542"/>
      <c r="T26" s="542"/>
      <c r="U26" s="542"/>
      <c r="V26" s="543"/>
      <c r="W26" s="552"/>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4"/>
    </row>
    <row r="27" spans="1:50" ht="47.25" customHeight="1" x14ac:dyDescent="0.15">
      <c r="A27" s="494" t="s">
        <v>564</v>
      </c>
      <c r="B27" s="495"/>
      <c r="C27" s="495"/>
      <c r="D27" s="495"/>
      <c r="E27" s="495"/>
      <c r="F27" s="496"/>
      <c r="G27" s="497" t="s">
        <v>598</v>
      </c>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9"/>
    </row>
    <row r="28" spans="1:50" ht="31.5" customHeight="1" x14ac:dyDescent="0.15">
      <c r="A28" s="500" t="s">
        <v>565</v>
      </c>
      <c r="B28" s="501"/>
      <c r="C28" s="501"/>
      <c r="D28" s="501"/>
      <c r="E28" s="501"/>
      <c r="F28" s="354"/>
      <c r="G28" s="502" t="s">
        <v>560</v>
      </c>
      <c r="H28" s="503"/>
      <c r="I28" s="503"/>
      <c r="J28" s="503"/>
      <c r="K28" s="503"/>
      <c r="L28" s="503"/>
      <c r="M28" s="503"/>
      <c r="N28" s="503"/>
      <c r="O28" s="503"/>
      <c r="P28" s="504" t="s">
        <v>559</v>
      </c>
      <c r="Q28" s="503"/>
      <c r="R28" s="503"/>
      <c r="S28" s="503"/>
      <c r="T28" s="503"/>
      <c r="U28" s="503"/>
      <c r="V28" s="503"/>
      <c r="W28" s="503"/>
      <c r="X28" s="505"/>
      <c r="Y28" s="506"/>
      <c r="Z28" s="507"/>
      <c r="AA28" s="508"/>
      <c r="AB28" s="509" t="s">
        <v>11</v>
      </c>
      <c r="AC28" s="509"/>
      <c r="AD28" s="509"/>
      <c r="AE28" s="416" t="s">
        <v>404</v>
      </c>
      <c r="AF28" s="470"/>
      <c r="AG28" s="470"/>
      <c r="AH28" s="471"/>
      <c r="AI28" s="416" t="s">
        <v>556</v>
      </c>
      <c r="AJ28" s="470"/>
      <c r="AK28" s="470"/>
      <c r="AL28" s="471"/>
      <c r="AM28" s="416" t="s">
        <v>372</v>
      </c>
      <c r="AN28" s="470"/>
      <c r="AO28" s="470"/>
      <c r="AP28" s="471"/>
      <c r="AQ28" s="472" t="s">
        <v>403</v>
      </c>
      <c r="AR28" s="473"/>
      <c r="AS28" s="473"/>
      <c r="AT28" s="474"/>
      <c r="AU28" s="472" t="s">
        <v>569</v>
      </c>
      <c r="AV28" s="473"/>
      <c r="AW28" s="473"/>
      <c r="AX28" s="475"/>
    </row>
    <row r="29" spans="1:50" ht="30" customHeight="1" x14ac:dyDescent="0.15">
      <c r="A29" s="500"/>
      <c r="B29" s="501"/>
      <c r="C29" s="501"/>
      <c r="D29" s="501"/>
      <c r="E29" s="501"/>
      <c r="F29" s="354"/>
      <c r="G29" s="476" t="s">
        <v>599</v>
      </c>
      <c r="H29" s="477"/>
      <c r="I29" s="477"/>
      <c r="J29" s="477"/>
      <c r="K29" s="477"/>
      <c r="L29" s="477"/>
      <c r="M29" s="477"/>
      <c r="N29" s="477"/>
      <c r="O29" s="477"/>
      <c r="P29" s="480" t="s">
        <v>600</v>
      </c>
      <c r="Q29" s="481"/>
      <c r="R29" s="481"/>
      <c r="S29" s="481"/>
      <c r="T29" s="481"/>
      <c r="U29" s="481"/>
      <c r="V29" s="481"/>
      <c r="W29" s="481"/>
      <c r="X29" s="482"/>
      <c r="Y29" s="486" t="s">
        <v>49</v>
      </c>
      <c r="Z29" s="487"/>
      <c r="AA29" s="488"/>
      <c r="AB29" s="489" t="s">
        <v>601</v>
      </c>
      <c r="AC29" s="489"/>
      <c r="AD29" s="489"/>
      <c r="AE29" s="490">
        <v>4</v>
      </c>
      <c r="AF29" s="490"/>
      <c r="AG29" s="490"/>
      <c r="AH29" s="490"/>
      <c r="AI29" s="490">
        <v>4</v>
      </c>
      <c r="AJ29" s="490"/>
      <c r="AK29" s="490"/>
      <c r="AL29" s="490"/>
      <c r="AM29" s="490">
        <v>4</v>
      </c>
      <c r="AN29" s="490"/>
      <c r="AO29" s="490"/>
      <c r="AP29" s="490"/>
      <c r="AQ29" s="490"/>
      <c r="AR29" s="490"/>
      <c r="AS29" s="490"/>
      <c r="AT29" s="490"/>
      <c r="AU29" s="491"/>
      <c r="AV29" s="492"/>
      <c r="AW29" s="492"/>
      <c r="AX29" s="493"/>
    </row>
    <row r="30" spans="1:50" ht="30" customHeight="1" x14ac:dyDescent="0.15">
      <c r="A30" s="395"/>
      <c r="B30" s="396"/>
      <c r="C30" s="396"/>
      <c r="D30" s="396"/>
      <c r="E30" s="396"/>
      <c r="F30" s="356"/>
      <c r="G30" s="478"/>
      <c r="H30" s="479"/>
      <c r="I30" s="479"/>
      <c r="J30" s="479"/>
      <c r="K30" s="479"/>
      <c r="L30" s="479"/>
      <c r="M30" s="479"/>
      <c r="N30" s="479"/>
      <c r="O30" s="479"/>
      <c r="P30" s="483"/>
      <c r="Q30" s="484"/>
      <c r="R30" s="484"/>
      <c r="S30" s="484"/>
      <c r="T30" s="484"/>
      <c r="U30" s="484"/>
      <c r="V30" s="484"/>
      <c r="W30" s="484"/>
      <c r="X30" s="485"/>
      <c r="Y30" s="526" t="s">
        <v>50</v>
      </c>
      <c r="Z30" s="527"/>
      <c r="AA30" s="528"/>
      <c r="AB30" s="489" t="s">
        <v>601</v>
      </c>
      <c r="AC30" s="489"/>
      <c r="AD30" s="489"/>
      <c r="AE30" s="490">
        <v>4</v>
      </c>
      <c r="AF30" s="490"/>
      <c r="AG30" s="490"/>
      <c r="AH30" s="490"/>
      <c r="AI30" s="490">
        <v>4</v>
      </c>
      <c r="AJ30" s="490"/>
      <c r="AK30" s="490"/>
      <c r="AL30" s="490"/>
      <c r="AM30" s="490">
        <v>4</v>
      </c>
      <c r="AN30" s="490"/>
      <c r="AO30" s="490"/>
      <c r="AP30" s="490"/>
      <c r="AQ30" s="490">
        <v>4</v>
      </c>
      <c r="AR30" s="490"/>
      <c r="AS30" s="490"/>
      <c r="AT30" s="490"/>
      <c r="AU30" s="491"/>
      <c r="AV30" s="492"/>
      <c r="AW30" s="492"/>
      <c r="AX30" s="493"/>
    </row>
    <row r="31" spans="1:50" ht="18.75" customHeight="1" x14ac:dyDescent="0.15">
      <c r="A31" s="429" t="s">
        <v>229</v>
      </c>
      <c r="B31" s="430"/>
      <c r="C31" s="430"/>
      <c r="D31" s="430"/>
      <c r="E31" s="430"/>
      <c r="F31" s="431"/>
      <c r="G31" s="439" t="s">
        <v>132</v>
      </c>
      <c r="H31" s="420"/>
      <c r="I31" s="420"/>
      <c r="J31" s="420"/>
      <c r="K31" s="420"/>
      <c r="L31" s="420"/>
      <c r="M31" s="420"/>
      <c r="N31" s="420"/>
      <c r="O31" s="440"/>
      <c r="P31" s="443" t="s">
        <v>52</v>
      </c>
      <c r="Q31" s="420"/>
      <c r="R31" s="420"/>
      <c r="S31" s="420"/>
      <c r="T31" s="420"/>
      <c r="U31" s="420"/>
      <c r="V31" s="420"/>
      <c r="W31" s="420"/>
      <c r="X31" s="440"/>
      <c r="Y31" s="445"/>
      <c r="Z31" s="446"/>
      <c r="AA31" s="447"/>
      <c r="AB31" s="414" t="s">
        <v>11</v>
      </c>
      <c r="AC31" s="451"/>
      <c r="AD31" s="452"/>
      <c r="AE31" s="414" t="s">
        <v>404</v>
      </c>
      <c r="AF31" s="451"/>
      <c r="AG31" s="451"/>
      <c r="AH31" s="452"/>
      <c r="AI31" s="413" t="s">
        <v>556</v>
      </c>
      <c r="AJ31" s="413"/>
      <c r="AK31" s="413"/>
      <c r="AL31" s="414"/>
      <c r="AM31" s="413" t="s">
        <v>372</v>
      </c>
      <c r="AN31" s="413"/>
      <c r="AO31" s="413"/>
      <c r="AP31" s="414"/>
      <c r="AQ31" s="417" t="s">
        <v>180</v>
      </c>
      <c r="AR31" s="418"/>
      <c r="AS31" s="418"/>
      <c r="AT31" s="419"/>
      <c r="AU31" s="420" t="s">
        <v>122</v>
      </c>
      <c r="AV31" s="420"/>
      <c r="AW31" s="420"/>
      <c r="AX31" s="421"/>
    </row>
    <row r="32" spans="1:50" ht="18.75" customHeight="1" x14ac:dyDescent="0.15">
      <c r="A32" s="432"/>
      <c r="B32" s="433"/>
      <c r="C32" s="433"/>
      <c r="D32" s="433"/>
      <c r="E32" s="433"/>
      <c r="F32" s="434"/>
      <c r="G32" s="441"/>
      <c r="H32" s="427"/>
      <c r="I32" s="427"/>
      <c r="J32" s="427"/>
      <c r="K32" s="427"/>
      <c r="L32" s="427"/>
      <c r="M32" s="427"/>
      <c r="N32" s="427"/>
      <c r="O32" s="442"/>
      <c r="P32" s="444"/>
      <c r="Q32" s="427"/>
      <c r="R32" s="427"/>
      <c r="S32" s="427"/>
      <c r="T32" s="427"/>
      <c r="U32" s="427"/>
      <c r="V32" s="427"/>
      <c r="W32" s="427"/>
      <c r="X32" s="442"/>
      <c r="Y32" s="448"/>
      <c r="Z32" s="449"/>
      <c r="AA32" s="450"/>
      <c r="AB32" s="416"/>
      <c r="AC32" s="453"/>
      <c r="AD32" s="454"/>
      <c r="AE32" s="416"/>
      <c r="AF32" s="453"/>
      <c r="AG32" s="453"/>
      <c r="AH32" s="454"/>
      <c r="AI32" s="415"/>
      <c r="AJ32" s="415"/>
      <c r="AK32" s="415"/>
      <c r="AL32" s="416"/>
      <c r="AM32" s="415"/>
      <c r="AN32" s="415"/>
      <c r="AO32" s="415"/>
      <c r="AP32" s="416"/>
      <c r="AQ32" s="422" t="s">
        <v>595</v>
      </c>
      <c r="AR32" s="423"/>
      <c r="AS32" s="424" t="s">
        <v>181</v>
      </c>
      <c r="AT32" s="425"/>
      <c r="AU32" s="426">
        <v>14</v>
      </c>
      <c r="AV32" s="426"/>
      <c r="AW32" s="427" t="s">
        <v>159</v>
      </c>
      <c r="AX32" s="428"/>
    </row>
    <row r="33" spans="1:51" ht="32.25" customHeight="1" x14ac:dyDescent="0.15">
      <c r="A33" s="435"/>
      <c r="B33" s="433"/>
      <c r="C33" s="433"/>
      <c r="D33" s="433"/>
      <c r="E33" s="433"/>
      <c r="F33" s="434"/>
      <c r="G33" s="455" t="s">
        <v>602</v>
      </c>
      <c r="H33" s="456"/>
      <c r="I33" s="456"/>
      <c r="J33" s="456"/>
      <c r="K33" s="456"/>
      <c r="L33" s="456"/>
      <c r="M33" s="456"/>
      <c r="N33" s="456"/>
      <c r="O33" s="457"/>
      <c r="P33" s="234" t="s">
        <v>603</v>
      </c>
      <c r="Q33" s="234"/>
      <c r="R33" s="234"/>
      <c r="S33" s="234"/>
      <c r="T33" s="234"/>
      <c r="U33" s="234"/>
      <c r="V33" s="234"/>
      <c r="W33" s="234"/>
      <c r="X33" s="376"/>
      <c r="Y33" s="465" t="s">
        <v>12</v>
      </c>
      <c r="Z33" s="466"/>
      <c r="AA33" s="467"/>
      <c r="AB33" s="468" t="s">
        <v>601</v>
      </c>
      <c r="AC33" s="468"/>
      <c r="AD33" s="468"/>
      <c r="AE33" s="403">
        <v>4</v>
      </c>
      <c r="AF33" s="404"/>
      <c r="AG33" s="404"/>
      <c r="AH33" s="404"/>
      <c r="AI33" s="403">
        <v>4</v>
      </c>
      <c r="AJ33" s="404"/>
      <c r="AK33" s="404"/>
      <c r="AL33" s="404"/>
      <c r="AM33" s="403">
        <v>4</v>
      </c>
      <c r="AN33" s="404"/>
      <c r="AO33" s="404"/>
      <c r="AP33" s="404"/>
      <c r="AQ33" s="405" t="s">
        <v>595</v>
      </c>
      <c r="AR33" s="406"/>
      <c r="AS33" s="406"/>
      <c r="AT33" s="407"/>
      <c r="AU33" s="404" t="s">
        <v>595</v>
      </c>
      <c r="AV33" s="404"/>
      <c r="AW33" s="404"/>
      <c r="AX33" s="408"/>
    </row>
    <row r="34" spans="1:51" ht="32.25" customHeight="1" x14ac:dyDescent="0.15">
      <c r="A34" s="436"/>
      <c r="B34" s="437"/>
      <c r="C34" s="437"/>
      <c r="D34" s="437"/>
      <c r="E34" s="437"/>
      <c r="F34" s="438"/>
      <c r="G34" s="458"/>
      <c r="H34" s="459"/>
      <c r="I34" s="459"/>
      <c r="J34" s="459"/>
      <c r="K34" s="459"/>
      <c r="L34" s="459"/>
      <c r="M34" s="459"/>
      <c r="N34" s="459"/>
      <c r="O34" s="460"/>
      <c r="P34" s="237"/>
      <c r="Q34" s="237"/>
      <c r="R34" s="237"/>
      <c r="S34" s="237"/>
      <c r="T34" s="237"/>
      <c r="U34" s="237"/>
      <c r="V34" s="237"/>
      <c r="W34" s="237"/>
      <c r="X34" s="464"/>
      <c r="Y34" s="409" t="s">
        <v>48</v>
      </c>
      <c r="Z34" s="410"/>
      <c r="AA34" s="411"/>
      <c r="AB34" s="412" t="s">
        <v>601</v>
      </c>
      <c r="AC34" s="412"/>
      <c r="AD34" s="412"/>
      <c r="AE34" s="403">
        <v>4</v>
      </c>
      <c r="AF34" s="404"/>
      <c r="AG34" s="404"/>
      <c r="AH34" s="404"/>
      <c r="AI34" s="403">
        <v>4</v>
      </c>
      <c r="AJ34" s="404"/>
      <c r="AK34" s="404"/>
      <c r="AL34" s="404"/>
      <c r="AM34" s="403">
        <v>4</v>
      </c>
      <c r="AN34" s="404"/>
      <c r="AO34" s="404"/>
      <c r="AP34" s="404"/>
      <c r="AQ34" s="405" t="s">
        <v>595</v>
      </c>
      <c r="AR34" s="406"/>
      <c r="AS34" s="406"/>
      <c r="AT34" s="407"/>
      <c r="AU34" s="404">
        <v>7</v>
      </c>
      <c r="AV34" s="404"/>
      <c r="AW34" s="404"/>
      <c r="AX34" s="408"/>
    </row>
    <row r="35" spans="1:51" ht="32.25" customHeight="1" x14ac:dyDescent="0.15">
      <c r="A35" s="435"/>
      <c r="B35" s="433"/>
      <c r="C35" s="433"/>
      <c r="D35" s="433"/>
      <c r="E35" s="433"/>
      <c r="F35" s="434"/>
      <c r="G35" s="461"/>
      <c r="H35" s="462"/>
      <c r="I35" s="462"/>
      <c r="J35" s="462"/>
      <c r="K35" s="462"/>
      <c r="L35" s="462"/>
      <c r="M35" s="462"/>
      <c r="N35" s="462"/>
      <c r="O35" s="463"/>
      <c r="P35" s="219"/>
      <c r="Q35" s="219"/>
      <c r="R35" s="219"/>
      <c r="S35" s="219"/>
      <c r="T35" s="219"/>
      <c r="U35" s="219"/>
      <c r="V35" s="219"/>
      <c r="W35" s="219"/>
      <c r="X35" s="378"/>
      <c r="Y35" s="409" t="s">
        <v>13</v>
      </c>
      <c r="Z35" s="410"/>
      <c r="AA35" s="411"/>
      <c r="AB35" s="469" t="s">
        <v>14</v>
      </c>
      <c r="AC35" s="469"/>
      <c r="AD35" s="469"/>
      <c r="AE35" s="403">
        <v>100</v>
      </c>
      <c r="AF35" s="404"/>
      <c r="AG35" s="404"/>
      <c r="AH35" s="404"/>
      <c r="AI35" s="403">
        <v>100</v>
      </c>
      <c r="AJ35" s="404"/>
      <c r="AK35" s="404"/>
      <c r="AL35" s="404"/>
      <c r="AM35" s="403">
        <v>100</v>
      </c>
      <c r="AN35" s="404"/>
      <c r="AO35" s="404"/>
      <c r="AP35" s="404"/>
      <c r="AQ35" s="405" t="s">
        <v>595</v>
      </c>
      <c r="AR35" s="406"/>
      <c r="AS35" s="406"/>
      <c r="AT35" s="407"/>
      <c r="AU35" s="404" t="s">
        <v>595</v>
      </c>
      <c r="AV35" s="404"/>
      <c r="AW35" s="404"/>
      <c r="AX35" s="408"/>
    </row>
    <row r="36" spans="1:51" ht="23.25" customHeight="1" x14ac:dyDescent="0.15">
      <c r="A36" s="393" t="s">
        <v>249</v>
      </c>
      <c r="B36" s="394"/>
      <c r="C36" s="394"/>
      <c r="D36" s="394"/>
      <c r="E36" s="394"/>
      <c r="F36" s="352"/>
      <c r="G36" s="397" t="s">
        <v>604</v>
      </c>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398"/>
      <c r="AV36" s="398"/>
      <c r="AW36" s="398"/>
      <c r="AX36" s="399"/>
    </row>
    <row r="37" spans="1:51" ht="23.25" customHeight="1" x14ac:dyDescent="0.15">
      <c r="A37" s="395"/>
      <c r="B37" s="396"/>
      <c r="C37" s="396"/>
      <c r="D37" s="396"/>
      <c r="E37" s="396"/>
      <c r="F37" s="356"/>
      <c r="G37" s="400"/>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2"/>
    </row>
    <row r="38" spans="1:51" ht="18.75" customHeight="1" thickBot="1" x14ac:dyDescent="0.2">
      <c r="A38" s="388" t="s">
        <v>561</v>
      </c>
      <c r="B38" s="389"/>
      <c r="C38" s="389"/>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90" t="s">
        <v>226</v>
      </c>
      <c r="AP38" s="391"/>
      <c r="AQ38" s="391"/>
      <c r="AR38" s="88"/>
      <c r="AS38" s="390"/>
      <c r="AT38" s="391"/>
      <c r="AU38" s="391"/>
      <c r="AV38" s="391"/>
      <c r="AW38" s="391"/>
      <c r="AX38" s="392"/>
      <c r="AY38">
        <f>COUNTIF($AR$38,"☑")</f>
        <v>0</v>
      </c>
    </row>
    <row r="39" spans="1:51" ht="45" customHeight="1" x14ac:dyDescent="0.15">
      <c r="A39" s="366" t="s">
        <v>271</v>
      </c>
      <c r="B39" s="367"/>
      <c r="C39" s="369" t="s">
        <v>182</v>
      </c>
      <c r="D39" s="367"/>
      <c r="E39" s="370" t="s">
        <v>196</v>
      </c>
      <c r="F39" s="371"/>
      <c r="G39" s="372" t="s">
        <v>605</v>
      </c>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4"/>
    </row>
    <row r="40" spans="1:51" ht="32.25" customHeight="1" x14ac:dyDescent="0.15">
      <c r="A40" s="368"/>
      <c r="B40" s="350"/>
      <c r="C40" s="349"/>
      <c r="D40" s="350"/>
      <c r="E40" s="351" t="s">
        <v>195</v>
      </c>
      <c r="F40" s="352"/>
      <c r="G40" s="375" t="s">
        <v>606</v>
      </c>
      <c r="H40" s="234"/>
      <c r="I40" s="234"/>
      <c r="J40" s="234"/>
      <c r="K40" s="234"/>
      <c r="L40" s="234"/>
      <c r="M40" s="234"/>
      <c r="N40" s="234"/>
      <c r="O40" s="234"/>
      <c r="P40" s="234"/>
      <c r="Q40" s="234"/>
      <c r="R40" s="234"/>
      <c r="S40" s="234"/>
      <c r="T40" s="234"/>
      <c r="U40" s="234"/>
      <c r="V40" s="376"/>
      <c r="W40" s="379" t="s">
        <v>566</v>
      </c>
      <c r="X40" s="380"/>
      <c r="Y40" s="380"/>
      <c r="Z40" s="380"/>
      <c r="AA40" s="381"/>
      <c r="AB40" s="382" t="s">
        <v>607</v>
      </c>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4"/>
    </row>
    <row r="41" spans="1:51" ht="21" customHeight="1" x14ac:dyDescent="0.15">
      <c r="A41" s="368"/>
      <c r="B41" s="350"/>
      <c r="C41" s="349"/>
      <c r="D41" s="350"/>
      <c r="E41" s="355"/>
      <c r="F41" s="356"/>
      <c r="G41" s="377"/>
      <c r="H41" s="219"/>
      <c r="I41" s="219"/>
      <c r="J41" s="219"/>
      <c r="K41" s="219"/>
      <c r="L41" s="219"/>
      <c r="M41" s="219"/>
      <c r="N41" s="219"/>
      <c r="O41" s="219"/>
      <c r="P41" s="219"/>
      <c r="Q41" s="219"/>
      <c r="R41" s="219"/>
      <c r="S41" s="219"/>
      <c r="T41" s="219"/>
      <c r="U41" s="219"/>
      <c r="V41" s="378"/>
      <c r="W41" s="385" t="s">
        <v>567</v>
      </c>
      <c r="X41" s="386"/>
      <c r="Y41" s="386"/>
      <c r="Z41" s="386"/>
      <c r="AA41" s="387"/>
      <c r="AB41" s="382" t="s">
        <v>608</v>
      </c>
      <c r="AC41" s="383"/>
      <c r="AD41" s="383"/>
      <c r="AE41" s="383"/>
      <c r="AF41" s="383"/>
      <c r="AG41" s="383"/>
      <c r="AH41" s="383"/>
      <c r="AI41" s="383"/>
      <c r="AJ41" s="383"/>
      <c r="AK41" s="383"/>
      <c r="AL41" s="383"/>
      <c r="AM41" s="383"/>
      <c r="AN41" s="383"/>
      <c r="AO41" s="383"/>
      <c r="AP41" s="383"/>
      <c r="AQ41" s="383"/>
      <c r="AR41" s="383"/>
      <c r="AS41" s="383"/>
      <c r="AT41" s="383"/>
      <c r="AU41" s="383"/>
      <c r="AV41" s="383"/>
      <c r="AW41" s="383"/>
      <c r="AX41" s="384"/>
    </row>
    <row r="42" spans="1:51" ht="34.5" customHeight="1" x14ac:dyDescent="0.15">
      <c r="A42" s="368"/>
      <c r="B42" s="350"/>
      <c r="C42" s="347" t="s">
        <v>572</v>
      </c>
      <c r="D42" s="348"/>
      <c r="E42" s="351" t="s">
        <v>267</v>
      </c>
      <c r="F42" s="352"/>
      <c r="G42" s="357" t="s">
        <v>185</v>
      </c>
      <c r="H42" s="358"/>
      <c r="I42" s="358"/>
      <c r="J42" s="359"/>
      <c r="K42" s="360"/>
      <c r="L42" s="360"/>
      <c r="M42" s="360"/>
      <c r="N42" s="360"/>
      <c r="O42" s="360"/>
      <c r="P42" s="360"/>
      <c r="Q42" s="360"/>
      <c r="R42" s="360"/>
      <c r="S42" s="360"/>
      <c r="T42" s="361"/>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3"/>
      <c r="AY42" s="77"/>
    </row>
    <row r="43" spans="1:51" ht="34.5" customHeight="1" x14ac:dyDescent="0.15">
      <c r="A43" s="368"/>
      <c r="B43" s="350"/>
      <c r="C43" s="349"/>
      <c r="D43" s="350"/>
      <c r="E43" s="353"/>
      <c r="F43" s="354"/>
      <c r="G43" s="357" t="s">
        <v>573</v>
      </c>
      <c r="H43" s="358"/>
      <c r="I43" s="358"/>
      <c r="J43" s="358"/>
      <c r="K43" s="358"/>
      <c r="L43" s="358"/>
      <c r="M43" s="358"/>
      <c r="N43" s="358"/>
      <c r="O43" s="358"/>
      <c r="P43" s="358"/>
      <c r="Q43" s="358"/>
      <c r="R43" s="358"/>
      <c r="S43" s="358"/>
      <c r="T43" s="358"/>
      <c r="U43" s="364"/>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3"/>
      <c r="AY43" s="77"/>
    </row>
    <row r="44" spans="1:51" ht="34.5" customHeight="1" thickBot="1" x14ac:dyDescent="0.2">
      <c r="A44" s="368"/>
      <c r="B44" s="350"/>
      <c r="C44" s="349"/>
      <c r="D44" s="350"/>
      <c r="E44" s="355"/>
      <c r="F44" s="356"/>
      <c r="G44" s="357" t="s">
        <v>567</v>
      </c>
      <c r="H44" s="358"/>
      <c r="I44" s="358"/>
      <c r="J44" s="358"/>
      <c r="K44" s="358"/>
      <c r="L44" s="358"/>
      <c r="M44" s="358"/>
      <c r="N44" s="358"/>
      <c r="O44" s="358"/>
      <c r="P44" s="358"/>
      <c r="Q44" s="358"/>
      <c r="R44" s="358"/>
      <c r="S44" s="358"/>
      <c r="T44" s="358"/>
      <c r="U44" s="365"/>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7"/>
      <c r="AY44" s="77"/>
    </row>
    <row r="45" spans="1:51" ht="27" customHeight="1" x14ac:dyDescent="0.15">
      <c r="A45" s="311" t="s">
        <v>44</v>
      </c>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3"/>
    </row>
    <row r="46" spans="1:51" ht="27" customHeight="1" x14ac:dyDescent="0.15">
      <c r="A46" s="5"/>
      <c r="B46" s="6"/>
      <c r="C46" s="314" t="s">
        <v>30</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6"/>
      <c r="AD46" s="315" t="s">
        <v>33</v>
      </c>
      <c r="AE46" s="315"/>
      <c r="AF46" s="315"/>
      <c r="AG46" s="317" t="s">
        <v>29</v>
      </c>
      <c r="AH46" s="315"/>
      <c r="AI46" s="315"/>
      <c r="AJ46" s="315"/>
      <c r="AK46" s="315"/>
      <c r="AL46" s="315"/>
      <c r="AM46" s="315"/>
      <c r="AN46" s="315"/>
      <c r="AO46" s="315"/>
      <c r="AP46" s="315"/>
      <c r="AQ46" s="315"/>
      <c r="AR46" s="315"/>
      <c r="AS46" s="315"/>
      <c r="AT46" s="315"/>
      <c r="AU46" s="315"/>
      <c r="AV46" s="315"/>
      <c r="AW46" s="315"/>
      <c r="AX46" s="318"/>
    </row>
    <row r="47" spans="1:51" ht="90" customHeight="1" x14ac:dyDescent="0.15">
      <c r="A47" s="319" t="s">
        <v>127</v>
      </c>
      <c r="B47" s="320"/>
      <c r="C47" s="325" t="s">
        <v>128</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7"/>
      <c r="AD47" s="328" t="s">
        <v>609</v>
      </c>
      <c r="AE47" s="329"/>
      <c r="AF47" s="329"/>
      <c r="AG47" s="330" t="s">
        <v>612</v>
      </c>
      <c r="AH47" s="331"/>
      <c r="AI47" s="331"/>
      <c r="AJ47" s="331"/>
      <c r="AK47" s="331"/>
      <c r="AL47" s="331"/>
      <c r="AM47" s="331"/>
      <c r="AN47" s="331"/>
      <c r="AO47" s="331"/>
      <c r="AP47" s="331"/>
      <c r="AQ47" s="331"/>
      <c r="AR47" s="331"/>
      <c r="AS47" s="331"/>
      <c r="AT47" s="331"/>
      <c r="AU47" s="331"/>
      <c r="AV47" s="331"/>
      <c r="AW47" s="331"/>
      <c r="AX47" s="332"/>
    </row>
    <row r="48" spans="1:51" ht="67.5" customHeight="1" x14ac:dyDescent="0.15">
      <c r="A48" s="321"/>
      <c r="B48" s="322"/>
      <c r="C48" s="333" t="s">
        <v>34</v>
      </c>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215"/>
      <c r="AD48" s="216" t="s">
        <v>590</v>
      </c>
      <c r="AE48" s="217"/>
      <c r="AF48" s="217"/>
      <c r="AG48" s="266" t="s">
        <v>613</v>
      </c>
      <c r="AH48" s="267"/>
      <c r="AI48" s="267"/>
      <c r="AJ48" s="267"/>
      <c r="AK48" s="267"/>
      <c r="AL48" s="267"/>
      <c r="AM48" s="267"/>
      <c r="AN48" s="267"/>
      <c r="AO48" s="267"/>
      <c r="AP48" s="267"/>
      <c r="AQ48" s="267"/>
      <c r="AR48" s="267"/>
      <c r="AS48" s="267"/>
      <c r="AT48" s="267"/>
      <c r="AU48" s="267"/>
      <c r="AV48" s="267"/>
      <c r="AW48" s="267"/>
      <c r="AX48" s="268"/>
    </row>
    <row r="49" spans="1:50" ht="71.25" customHeight="1" x14ac:dyDescent="0.15">
      <c r="A49" s="323"/>
      <c r="B49" s="324"/>
      <c r="C49" s="296" t="s">
        <v>129</v>
      </c>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8"/>
      <c r="AD49" s="278" t="s">
        <v>590</v>
      </c>
      <c r="AE49" s="279"/>
      <c r="AF49" s="279"/>
      <c r="AG49" s="236" t="s">
        <v>614</v>
      </c>
      <c r="AH49" s="237"/>
      <c r="AI49" s="237"/>
      <c r="AJ49" s="237"/>
      <c r="AK49" s="237"/>
      <c r="AL49" s="237"/>
      <c r="AM49" s="237"/>
      <c r="AN49" s="237"/>
      <c r="AO49" s="237"/>
      <c r="AP49" s="237"/>
      <c r="AQ49" s="237"/>
      <c r="AR49" s="237"/>
      <c r="AS49" s="237"/>
      <c r="AT49" s="237"/>
      <c r="AU49" s="237"/>
      <c r="AV49" s="237"/>
      <c r="AW49" s="237"/>
      <c r="AX49" s="238"/>
    </row>
    <row r="50" spans="1:50" ht="39.75" customHeight="1" x14ac:dyDescent="0.15">
      <c r="A50" s="246" t="s">
        <v>36</v>
      </c>
      <c r="B50" s="299"/>
      <c r="C50" s="301" t="s">
        <v>38</v>
      </c>
      <c r="D50" s="229"/>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3"/>
      <c r="AD50" s="230" t="s">
        <v>590</v>
      </c>
      <c r="AE50" s="231"/>
      <c r="AF50" s="231"/>
      <c r="AG50" s="233" t="s">
        <v>615</v>
      </c>
      <c r="AH50" s="234"/>
      <c r="AI50" s="234"/>
      <c r="AJ50" s="234"/>
      <c r="AK50" s="234"/>
      <c r="AL50" s="234"/>
      <c r="AM50" s="234"/>
      <c r="AN50" s="234"/>
      <c r="AO50" s="234"/>
      <c r="AP50" s="234"/>
      <c r="AQ50" s="234"/>
      <c r="AR50" s="234"/>
      <c r="AS50" s="234"/>
      <c r="AT50" s="234"/>
      <c r="AU50" s="234"/>
      <c r="AV50" s="234"/>
      <c r="AW50" s="234"/>
      <c r="AX50" s="235"/>
    </row>
    <row r="51" spans="1:50" ht="39.75" customHeight="1" x14ac:dyDescent="0.15">
      <c r="A51" s="248"/>
      <c r="B51" s="300"/>
      <c r="C51" s="304"/>
      <c r="D51" s="305"/>
      <c r="E51" s="308" t="s">
        <v>250</v>
      </c>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10"/>
      <c r="AD51" s="216" t="s">
        <v>610</v>
      </c>
      <c r="AE51" s="217"/>
      <c r="AF51" s="288"/>
      <c r="AG51" s="236"/>
      <c r="AH51" s="237"/>
      <c r="AI51" s="237"/>
      <c r="AJ51" s="237"/>
      <c r="AK51" s="237"/>
      <c r="AL51" s="237"/>
      <c r="AM51" s="237"/>
      <c r="AN51" s="237"/>
      <c r="AO51" s="237"/>
      <c r="AP51" s="237"/>
      <c r="AQ51" s="237"/>
      <c r="AR51" s="237"/>
      <c r="AS51" s="237"/>
      <c r="AT51" s="237"/>
      <c r="AU51" s="237"/>
      <c r="AV51" s="237"/>
      <c r="AW51" s="237"/>
      <c r="AX51" s="238"/>
    </row>
    <row r="52" spans="1:50" ht="39.75" customHeight="1" x14ac:dyDescent="0.15">
      <c r="A52" s="248"/>
      <c r="B52" s="300"/>
      <c r="C52" s="306"/>
      <c r="D52" s="307"/>
      <c r="E52" s="289" t="s">
        <v>215</v>
      </c>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1"/>
      <c r="AD52" s="292" t="s">
        <v>610</v>
      </c>
      <c r="AE52" s="293"/>
      <c r="AF52" s="293"/>
      <c r="AG52" s="236"/>
      <c r="AH52" s="237"/>
      <c r="AI52" s="237"/>
      <c r="AJ52" s="237"/>
      <c r="AK52" s="237"/>
      <c r="AL52" s="237"/>
      <c r="AM52" s="237"/>
      <c r="AN52" s="237"/>
      <c r="AO52" s="237"/>
      <c r="AP52" s="237"/>
      <c r="AQ52" s="237"/>
      <c r="AR52" s="237"/>
      <c r="AS52" s="237"/>
      <c r="AT52" s="237"/>
      <c r="AU52" s="237"/>
      <c r="AV52" s="237"/>
      <c r="AW52" s="237"/>
      <c r="AX52" s="238"/>
    </row>
    <row r="53" spans="1:50" ht="26.25" customHeight="1" x14ac:dyDescent="0.15">
      <c r="A53" s="248"/>
      <c r="B53" s="249"/>
      <c r="C53" s="294" t="s">
        <v>39</v>
      </c>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55" t="s">
        <v>611</v>
      </c>
      <c r="AE53" s="256"/>
      <c r="AF53" s="256"/>
      <c r="AG53" s="258" t="s">
        <v>595</v>
      </c>
      <c r="AH53" s="259"/>
      <c r="AI53" s="259"/>
      <c r="AJ53" s="259"/>
      <c r="AK53" s="259"/>
      <c r="AL53" s="259"/>
      <c r="AM53" s="259"/>
      <c r="AN53" s="259"/>
      <c r="AO53" s="259"/>
      <c r="AP53" s="259"/>
      <c r="AQ53" s="259"/>
      <c r="AR53" s="259"/>
      <c r="AS53" s="259"/>
      <c r="AT53" s="259"/>
      <c r="AU53" s="259"/>
      <c r="AV53" s="259"/>
      <c r="AW53" s="259"/>
      <c r="AX53" s="260"/>
    </row>
    <row r="54" spans="1:50" ht="26.25" customHeight="1" x14ac:dyDescent="0.15">
      <c r="A54" s="248"/>
      <c r="B54" s="249"/>
      <c r="C54" s="214" t="s">
        <v>130</v>
      </c>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6" t="s">
        <v>611</v>
      </c>
      <c r="AE54" s="217"/>
      <c r="AF54" s="217"/>
      <c r="AG54" s="266" t="s">
        <v>595</v>
      </c>
      <c r="AH54" s="267"/>
      <c r="AI54" s="267"/>
      <c r="AJ54" s="267"/>
      <c r="AK54" s="267"/>
      <c r="AL54" s="267"/>
      <c r="AM54" s="267"/>
      <c r="AN54" s="267"/>
      <c r="AO54" s="267"/>
      <c r="AP54" s="267"/>
      <c r="AQ54" s="267"/>
      <c r="AR54" s="267"/>
      <c r="AS54" s="267"/>
      <c r="AT54" s="267"/>
      <c r="AU54" s="267"/>
      <c r="AV54" s="267"/>
      <c r="AW54" s="267"/>
      <c r="AX54" s="268"/>
    </row>
    <row r="55" spans="1:50" ht="53.25" customHeight="1" x14ac:dyDescent="0.15">
      <c r="A55" s="248"/>
      <c r="B55" s="249"/>
      <c r="C55" s="214" t="s">
        <v>35</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6" t="s">
        <v>590</v>
      </c>
      <c r="AE55" s="217"/>
      <c r="AF55" s="217"/>
      <c r="AG55" s="266" t="s">
        <v>616</v>
      </c>
      <c r="AH55" s="267"/>
      <c r="AI55" s="267"/>
      <c r="AJ55" s="267"/>
      <c r="AK55" s="267"/>
      <c r="AL55" s="267"/>
      <c r="AM55" s="267"/>
      <c r="AN55" s="267"/>
      <c r="AO55" s="267"/>
      <c r="AP55" s="267"/>
      <c r="AQ55" s="267"/>
      <c r="AR55" s="267"/>
      <c r="AS55" s="267"/>
      <c r="AT55" s="267"/>
      <c r="AU55" s="267"/>
      <c r="AV55" s="267"/>
      <c r="AW55" s="267"/>
      <c r="AX55" s="268"/>
    </row>
    <row r="56" spans="1:50" ht="72.75" customHeight="1" x14ac:dyDescent="0.15">
      <c r="A56" s="248"/>
      <c r="B56" s="249"/>
      <c r="C56" s="214" t="s">
        <v>40</v>
      </c>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77"/>
      <c r="AD56" s="216" t="s">
        <v>590</v>
      </c>
      <c r="AE56" s="217"/>
      <c r="AF56" s="217"/>
      <c r="AG56" s="266" t="s">
        <v>617</v>
      </c>
      <c r="AH56" s="267"/>
      <c r="AI56" s="267"/>
      <c r="AJ56" s="267"/>
      <c r="AK56" s="267"/>
      <c r="AL56" s="267"/>
      <c r="AM56" s="267"/>
      <c r="AN56" s="267"/>
      <c r="AO56" s="267"/>
      <c r="AP56" s="267"/>
      <c r="AQ56" s="267"/>
      <c r="AR56" s="267"/>
      <c r="AS56" s="267"/>
      <c r="AT56" s="267"/>
      <c r="AU56" s="267"/>
      <c r="AV56" s="267"/>
      <c r="AW56" s="267"/>
      <c r="AX56" s="268"/>
    </row>
    <row r="57" spans="1:50" ht="26.25" customHeight="1" x14ac:dyDescent="0.15">
      <c r="A57" s="248"/>
      <c r="B57" s="249"/>
      <c r="C57" s="214" t="s">
        <v>227</v>
      </c>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77"/>
      <c r="AD57" s="278" t="s">
        <v>611</v>
      </c>
      <c r="AE57" s="279"/>
      <c r="AF57" s="279"/>
      <c r="AG57" s="280" t="s">
        <v>595</v>
      </c>
      <c r="AH57" s="281"/>
      <c r="AI57" s="281"/>
      <c r="AJ57" s="281"/>
      <c r="AK57" s="281"/>
      <c r="AL57" s="281"/>
      <c r="AM57" s="281"/>
      <c r="AN57" s="281"/>
      <c r="AO57" s="281"/>
      <c r="AP57" s="281"/>
      <c r="AQ57" s="281"/>
      <c r="AR57" s="281"/>
      <c r="AS57" s="281"/>
      <c r="AT57" s="281"/>
      <c r="AU57" s="281"/>
      <c r="AV57" s="281"/>
      <c r="AW57" s="281"/>
      <c r="AX57" s="282"/>
    </row>
    <row r="58" spans="1:50" ht="26.25" customHeight="1" x14ac:dyDescent="0.15">
      <c r="A58" s="248"/>
      <c r="B58" s="249"/>
      <c r="C58" s="335" t="s">
        <v>228</v>
      </c>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7"/>
      <c r="AD58" s="216" t="s">
        <v>590</v>
      </c>
      <c r="AE58" s="217"/>
      <c r="AF58" s="288"/>
      <c r="AG58" s="266" t="s">
        <v>618</v>
      </c>
      <c r="AH58" s="267"/>
      <c r="AI58" s="267"/>
      <c r="AJ58" s="267"/>
      <c r="AK58" s="267"/>
      <c r="AL58" s="267"/>
      <c r="AM58" s="267"/>
      <c r="AN58" s="267"/>
      <c r="AO58" s="267"/>
      <c r="AP58" s="267"/>
      <c r="AQ58" s="267"/>
      <c r="AR58" s="267"/>
      <c r="AS58" s="267"/>
      <c r="AT58" s="267"/>
      <c r="AU58" s="267"/>
      <c r="AV58" s="267"/>
      <c r="AW58" s="267"/>
      <c r="AX58" s="268"/>
    </row>
    <row r="59" spans="1:50" ht="77.25" customHeight="1" x14ac:dyDescent="0.15">
      <c r="A59" s="250"/>
      <c r="B59" s="251"/>
      <c r="C59" s="338" t="s">
        <v>219</v>
      </c>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40"/>
      <c r="AD59" s="341" t="s">
        <v>590</v>
      </c>
      <c r="AE59" s="342"/>
      <c r="AF59" s="343"/>
      <c r="AG59" s="344" t="s">
        <v>619</v>
      </c>
      <c r="AH59" s="345"/>
      <c r="AI59" s="345"/>
      <c r="AJ59" s="345"/>
      <c r="AK59" s="345"/>
      <c r="AL59" s="345"/>
      <c r="AM59" s="345"/>
      <c r="AN59" s="345"/>
      <c r="AO59" s="345"/>
      <c r="AP59" s="345"/>
      <c r="AQ59" s="345"/>
      <c r="AR59" s="345"/>
      <c r="AS59" s="345"/>
      <c r="AT59" s="345"/>
      <c r="AU59" s="345"/>
      <c r="AV59" s="345"/>
      <c r="AW59" s="345"/>
      <c r="AX59" s="346"/>
    </row>
    <row r="60" spans="1:50" ht="27" customHeight="1" x14ac:dyDescent="0.15">
      <c r="A60" s="246" t="s">
        <v>37</v>
      </c>
      <c r="B60" s="247"/>
      <c r="C60" s="252" t="s">
        <v>220</v>
      </c>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4"/>
      <c r="AD60" s="255" t="s">
        <v>590</v>
      </c>
      <c r="AE60" s="256"/>
      <c r="AF60" s="257"/>
      <c r="AG60" s="258" t="s">
        <v>620</v>
      </c>
      <c r="AH60" s="259"/>
      <c r="AI60" s="259"/>
      <c r="AJ60" s="259"/>
      <c r="AK60" s="259"/>
      <c r="AL60" s="259"/>
      <c r="AM60" s="259"/>
      <c r="AN60" s="259"/>
      <c r="AO60" s="259"/>
      <c r="AP60" s="259"/>
      <c r="AQ60" s="259"/>
      <c r="AR60" s="259"/>
      <c r="AS60" s="259"/>
      <c r="AT60" s="259"/>
      <c r="AU60" s="259"/>
      <c r="AV60" s="259"/>
      <c r="AW60" s="259"/>
      <c r="AX60" s="260"/>
    </row>
    <row r="61" spans="1:50" ht="66" customHeight="1" x14ac:dyDescent="0.15">
      <c r="A61" s="248"/>
      <c r="B61" s="249"/>
      <c r="C61" s="261" t="s">
        <v>42</v>
      </c>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3"/>
      <c r="AD61" s="264" t="s">
        <v>590</v>
      </c>
      <c r="AE61" s="265"/>
      <c r="AF61" s="265"/>
      <c r="AG61" s="266" t="s">
        <v>621</v>
      </c>
      <c r="AH61" s="267"/>
      <c r="AI61" s="267"/>
      <c r="AJ61" s="267"/>
      <c r="AK61" s="267"/>
      <c r="AL61" s="267"/>
      <c r="AM61" s="267"/>
      <c r="AN61" s="267"/>
      <c r="AO61" s="267"/>
      <c r="AP61" s="267"/>
      <c r="AQ61" s="267"/>
      <c r="AR61" s="267"/>
      <c r="AS61" s="267"/>
      <c r="AT61" s="267"/>
      <c r="AU61" s="267"/>
      <c r="AV61" s="267"/>
      <c r="AW61" s="267"/>
      <c r="AX61" s="268"/>
    </row>
    <row r="62" spans="1:50" ht="27" customHeight="1" x14ac:dyDescent="0.15">
      <c r="A62" s="248"/>
      <c r="B62" s="249"/>
      <c r="C62" s="214" t="s">
        <v>183</v>
      </c>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6" t="s">
        <v>590</v>
      </c>
      <c r="AE62" s="217"/>
      <c r="AF62" s="217"/>
      <c r="AG62" s="266" t="s">
        <v>622</v>
      </c>
      <c r="AH62" s="267"/>
      <c r="AI62" s="267"/>
      <c r="AJ62" s="267"/>
      <c r="AK62" s="267"/>
      <c r="AL62" s="267"/>
      <c r="AM62" s="267"/>
      <c r="AN62" s="267"/>
      <c r="AO62" s="267"/>
      <c r="AP62" s="267"/>
      <c r="AQ62" s="267"/>
      <c r="AR62" s="267"/>
      <c r="AS62" s="267"/>
      <c r="AT62" s="267"/>
      <c r="AU62" s="267"/>
      <c r="AV62" s="267"/>
      <c r="AW62" s="267"/>
      <c r="AX62" s="268"/>
    </row>
    <row r="63" spans="1:50" ht="27" customHeight="1" x14ac:dyDescent="0.15">
      <c r="A63" s="250"/>
      <c r="B63" s="251"/>
      <c r="C63" s="214" t="s">
        <v>41</v>
      </c>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6" t="s">
        <v>611</v>
      </c>
      <c r="AE63" s="217"/>
      <c r="AF63" s="217"/>
      <c r="AG63" s="218" t="s">
        <v>595</v>
      </c>
      <c r="AH63" s="219"/>
      <c r="AI63" s="219"/>
      <c r="AJ63" s="219"/>
      <c r="AK63" s="219"/>
      <c r="AL63" s="219"/>
      <c r="AM63" s="219"/>
      <c r="AN63" s="219"/>
      <c r="AO63" s="219"/>
      <c r="AP63" s="219"/>
      <c r="AQ63" s="219"/>
      <c r="AR63" s="219"/>
      <c r="AS63" s="219"/>
      <c r="AT63" s="219"/>
      <c r="AU63" s="219"/>
      <c r="AV63" s="219"/>
      <c r="AW63" s="219"/>
      <c r="AX63" s="220"/>
    </row>
    <row r="64" spans="1:50" ht="41.25" customHeight="1" x14ac:dyDescent="0.15">
      <c r="A64" s="221" t="s">
        <v>51</v>
      </c>
      <c r="B64" s="222"/>
      <c r="C64" s="227" t="s">
        <v>131</v>
      </c>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9"/>
      <c r="AD64" s="230" t="s">
        <v>611</v>
      </c>
      <c r="AE64" s="231"/>
      <c r="AF64" s="232"/>
      <c r="AG64" s="233"/>
      <c r="AH64" s="234"/>
      <c r="AI64" s="234"/>
      <c r="AJ64" s="234"/>
      <c r="AK64" s="234"/>
      <c r="AL64" s="234"/>
      <c r="AM64" s="234"/>
      <c r="AN64" s="234"/>
      <c r="AO64" s="234"/>
      <c r="AP64" s="234"/>
      <c r="AQ64" s="234"/>
      <c r="AR64" s="234"/>
      <c r="AS64" s="234"/>
      <c r="AT64" s="234"/>
      <c r="AU64" s="234"/>
      <c r="AV64" s="234"/>
      <c r="AW64" s="234"/>
      <c r="AX64" s="235"/>
    </row>
    <row r="65" spans="1:51" ht="19.7" customHeight="1" x14ac:dyDescent="0.15">
      <c r="A65" s="223"/>
      <c r="B65" s="224"/>
      <c r="C65" s="239" t="s">
        <v>0</v>
      </c>
      <c r="D65" s="240"/>
      <c r="E65" s="240"/>
      <c r="F65" s="240"/>
      <c r="G65" s="240"/>
      <c r="H65" s="240"/>
      <c r="I65" s="240"/>
      <c r="J65" s="240"/>
      <c r="K65" s="240"/>
      <c r="L65" s="240"/>
      <c r="M65" s="240"/>
      <c r="N65" s="240"/>
      <c r="O65" s="241" t="s">
        <v>23</v>
      </c>
      <c r="P65" s="242"/>
      <c r="Q65" s="242"/>
      <c r="R65" s="242"/>
      <c r="S65" s="242"/>
      <c r="T65" s="242"/>
      <c r="U65" s="242"/>
      <c r="V65" s="242"/>
      <c r="W65" s="242"/>
      <c r="X65" s="242"/>
      <c r="Y65" s="242"/>
      <c r="Z65" s="242"/>
      <c r="AA65" s="242"/>
      <c r="AB65" s="242"/>
      <c r="AC65" s="242"/>
      <c r="AD65" s="242"/>
      <c r="AE65" s="242"/>
      <c r="AF65" s="243"/>
      <c r="AG65" s="236"/>
      <c r="AH65" s="237"/>
      <c r="AI65" s="237"/>
      <c r="AJ65" s="237"/>
      <c r="AK65" s="237"/>
      <c r="AL65" s="237"/>
      <c r="AM65" s="237"/>
      <c r="AN65" s="237"/>
      <c r="AO65" s="237"/>
      <c r="AP65" s="237"/>
      <c r="AQ65" s="237"/>
      <c r="AR65" s="237"/>
      <c r="AS65" s="237"/>
      <c r="AT65" s="237"/>
      <c r="AU65" s="237"/>
      <c r="AV65" s="237"/>
      <c r="AW65" s="237"/>
      <c r="AX65" s="238"/>
    </row>
    <row r="66" spans="1:51" ht="24.75" customHeight="1" x14ac:dyDescent="0.15">
      <c r="A66" s="223"/>
      <c r="B66" s="224"/>
      <c r="C66" s="244"/>
      <c r="D66" s="245"/>
      <c r="E66" s="192"/>
      <c r="F66" s="192"/>
      <c r="G66" s="192"/>
      <c r="H66" s="193"/>
      <c r="I66" s="193"/>
      <c r="J66" s="283"/>
      <c r="K66" s="283"/>
      <c r="L66" s="283"/>
      <c r="M66" s="193"/>
      <c r="N66" s="284"/>
      <c r="O66" s="285"/>
      <c r="P66" s="286"/>
      <c r="Q66" s="286"/>
      <c r="R66" s="286"/>
      <c r="S66" s="286"/>
      <c r="T66" s="286"/>
      <c r="U66" s="286"/>
      <c r="V66" s="286"/>
      <c r="W66" s="286"/>
      <c r="X66" s="286"/>
      <c r="Y66" s="286"/>
      <c r="Z66" s="286"/>
      <c r="AA66" s="286"/>
      <c r="AB66" s="286"/>
      <c r="AC66" s="286"/>
      <c r="AD66" s="286"/>
      <c r="AE66" s="286"/>
      <c r="AF66" s="287"/>
      <c r="AG66" s="236"/>
      <c r="AH66" s="237"/>
      <c r="AI66" s="237"/>
      <c r="AJ66" s="237"/>
      <c r="AK66" s="237"/>
      <c r="AL66" s="237"/>
      <c r="AM66" s="237"/>
      <c r="AN66" s="237"/>
      <c r="AO66" s="237"/>
      <c r="AP66" s="237"/>
      <c r="AQ66" s="237"/>
      <c r="AR66" s="237"/>
      <c r="AS66" s="237"/>
      <c r="AT66" s="237"/>
      <c r="AU66" s="237"/>
      <c r="AV66" s="237"/>
      <c r="AW66" s="237"/>
      <c r="AX66" s="238"/>
    </row>
    <row r="67" spans="1:51" ht="24.75" customHeight="1" x14ac:dyDescent="0.15">
      <c r="A67" s="223"/>
      <c r="B67" s="224"/>
      <c r="C67" s="200"/>
      <c r="D67" s="201"/>
      <c r="E67" s="192"/>
      <c r="F67" s="192"/>
      <c r="G67" s="192"/>
      <c r="H67" s="193"/>
      <c r="I67" s="193"/>
      <c r="J67" s="194"/>
      <c r="K67" s="194"/>
      <c r="L67" s="194"/>
      <c r="M67" s="195"/>
      <c r="N67" s="196"/>
      <c r="O67" s="197"/>
      <c r="P67" s="198"/>
      <c r="Q67" s="198"/>
      <c r="R67" s="198"/>
      <c r="S67" s="198"/>
      <c r="T67" s="198"/>
      <c r="U67" s="198"/>
      <c r="V67" s="198"/>
      <c r="W67" s="198"/>
      <c r="X67" s="198"/>
      <c r="Y67" s="198"/>
      <c r="Z67" s="198"/>
      <c r="AA67" s="198"/>
      <c r="AB67" s="198"/>
      <c r="AC67" s="198"/>
      <c r="AD67" s="198"/>
      <c r="AE67" s="198"/>
      <c r="AF67" s="199"/>
      <c r="AG67" s="236"/>
      <c r="AH67" s="237"/>
      <c r="AI67" s="237"/>
      <c r="AJ67" s="237"/>
      <c r="AK67" s="237"/>
      <c r="AL67" s="237"/>
      <c r="AM67" s="237"/>
      <c r="AN67" s="237"/>
      <c r="AO67" s="237"/>
      <c r="AP67" s="237"/>
      <c r="AQ67" s="237"/>
      <c r="AR67" s="237"/>
      <c r="AS67" s="237"/>
      <c r="AT67" s="237"/>
      <c r="AU67" s="237"/>
      <c r="AV67" s="237"/>
      <c r="AW67" s="237"/>
      <c r="AX67" s="238"/>
    </row>
    <row r="68" spans="1:51" ht="24.75" customHeight="1" x14ac:dyDescent="0.15">
      <c r="A68" s="223"/>
      <c r="B68" s="224"/>
      <c r="C68" s="200"/>
      <c r="D68" s="201"/>
      <c r="E68" s="192"/>
      <c r="F68" s="192"/>
      <c r="G68" s="192"/>
      <c r="H68" s="193"/>
      <c r="I68" s="193"/>
      <c r="J68" s="194"/>
      <c r="K68" s="194"/>
      <c r="L68" s="194"/>
      <c r="M68" s="195"/>
      <c r="N68" s="196"/>
      <c r="O68" s="197"/>
      <c r="P68" s="198"/>
      <c r="Q68" s="198"/>
      <c r="R68" s="198"/>
      <c r="S68" s="198"/>
      <c r="T68" s="198"/>
      <c r="U68" s="198"/>
      <c r="V68" s="198"/>
      <c r="W68" s="198"/>
      <c r="X68" s="198"/>
      <c r="Y68" s="198"/>
      <c r="Z68" s="198"/>
      <c r="AA68" s="198"/>
      <c r="AB68" s="198"/>
      <c r="AC68" s="198"/>
      <c r="AD68" s="198"/>
      <c r="AE68" s="198"/>
      <c r="AF68" s="199"/>
      <c r="AG68" s="236"/>
      <c r="AH68" s="237"/>
      <c r="AI68" s="237"/>
      <c r="AJ68" s="237"/>
      <c r="AK68" s="237"/>
      <c r="AL68" s="237"/>
      <c r="AM68" s="237"/>
      <c r="AN68" s="237"/>
      <c r="AO68" s="237"/>
      <c r="AP68" s="237"/>
      <c r="AQ68" s="237"/>
      <c r="AR68" s="237"/>
      <c r="AS68" s="237"/>
      <c r="AT68" s="237"/>
      <c r="AU68" s="237"/>
      <c r="AV68" s="237"/>
      <c r="AW68" s="237"/>
      <c r="AX68" s="238"/>
    </row>
    <row r="69" spans="1:51" ht="24.75" customHeight="1" x14ac:dyDescent="0.15">
      <c r="A69" s="223"/>
      <c r="B69" s="224"/>
      <c r="C69" s="200"/>
      <c r="D69" s="201"/>
      <c r="E69" s="192"/>
      <c r="F69" s="192"/>
      <c r="G69" s="192"/>
      <c r="H69" s="193"/>
      <c r="I69" s="193"/>
      <c r="J69" s="194"/>
      <c r="K69" s="194"/>
      <c r="L69" s="194"/>
      <c r="M69" s="195"/>
      <c r="N69" s="196"/>
      <c r="O69" s="197"/>
      <c r="P69" s="198"/>
      <c r="Q69" s="198"/>
      <c r="R69" s="198"/>
      <c r="S69" s="198"/>
      <c r="T69" s="198"/>
      <c r="U69" s="198"/>
      <c r="V69" s="198"/>
      <c r="W69" s="198"/>
      <c r="X69" s="198"/>
      <c r="Y69" s="198"/>
      <c r="Z69" s="198"/>
      <c r="AA69" s="198"/>
      <c r="AB69" s="198"/>
      <c r="AC69" s="198"/>
      <c r="AD69" s="198"/>
      <c r="AE69" s="198"/>
      <c r="AF69" s="199"/>
      <c r="AG69" s="236"/>
      <c r="AH69" s="237"/>
      <c r="AI69" s="237"/>
      <c r="AJ69" s="237"/>
      <c r="AK69" s="237"/>
      <c r="AL69" s="237"/>
      <c r="AM69" s="237"/>
      <c r="AN69" s="237"/>
      <c r="AO69" s="237"/>
      <c r="AP69" s="237"/>
      <c r="AQ69" s="237"/>
      <c r="AR69" s="237"/>
      <c r="AS69" s="237"/>
      <c r="AT69" s="237"/>
      <c r="AU69" s="237"/>
      <c r="AV69" s="237"/>
      <c r="AW69" s="237"/>
      <c r="AX69" s="238"/>
    </row>
    <row r="70" spans="1:51" ht="24.75" customHeight="1" thickBot="1" x14ac:dyDescent="0.2">
      <c r="A70" s="225"/>
      <c r="B70" s="226"/>
      <c r="C70" s="269"/>
      <c r="D70" s="270"/>
      <c r="E70" s="192"/>
      <c r="F70" s="192"/>
      <c r="G70" s="192"/>
      <c r="H70" s="193"/>
      <c r="I70" s="193"/>
      <c r="J70" s="271"/>
      <c r="K70" s="271"/>
      <c r="L70" s="271"/>
      <c r="M70" s="272"/>
      <c r="N70" s="273"/>
      <c r="O70" s="274"/>
      <c r="P70" s="275"/>
      <c r="Q70" s="275"/>
      <c r="R70" s="275"/>
      <c r="S70" s="275"/>
      <c r="T70" s="275"/>
      <c r="U70" s="275"/>
      <c r="V70" s="275"/>
      <c r="W70" s="275"/>
      <c r="X70" s="275"/>
      <c r="Y70" s="275"/>
      <c r="Z70" s="275"/>
      <c r="AA70" s="275"/>
      <c r="AB70" s="275"/>
      <c r="AC70" s="275"/>
      <c r="AD70" s="275"/>
      <c r="AE70" s="275"/>
      <c r="AF70" s="276"/>
      <c r="AG70" s="218"/>
      <c r="AH70" s="219"/>
      <c r="AI70" s="219"/>
      <c r="AJ70" s="219"/>
      <c r="AK70" s="219"/>
      <c r="AL70" s="219"/>
      <c r="AM70" s="219"/>
      <c r="AN70" s="219"/>
      <c r="AO70" s="219"/>
      <c r="AP70" s="219"/>
      <c r="AQ70" s="219"/>
      <c r="AR70" s="219"/>
      <c r="AS70" s="219"/>
      <c r="AT70" s="219"/>
      <c r="AU70" s="219"/>
      <c r="AV70" s="219"/>
      <c r="AW70" s="219"/>
      <c r="AX70" s="220"/>
    </row>
    <row r="71" spans="1:51" ht="24.75" customHeight="1" x14ac:dyDescent="0.15">
      <c r="A71" s="202" t="s">
        <v>32</v>
      </c>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4"/>
    </row>
    <row r="72" spans="1:51" ht="67.5" customHeight="1" thickBot="1" x14ac:dyDescent="0.2">
      <c r="A72" s="205"/>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7"/>
    </row>
    <row r="73" spans="1:51" ht="24.75" customHeight="1" x14ac:dyDescent="0.15">
      <c r="A73" s="208" t="s">
        <v>230</v>
      </c>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10"/>
    </row>
    <row r="74" spans="1:51" ht="24.75" customHeight="1" x14ac:dyDescent="0.15">
      <c r="A74" s="211" t="s">
        <v>265</v>
      </c>
      <c r="B74" s="212"/>
      <c r="C74" s="212"/>
      <c r="D74" s="213"/>
      <c r="E74" s="188" t="s">
        <v>595</v>
      </c>
      <c r="F74" s="189"/>
      <c r="G74" s="189"/>
      <c r="H74" s="189"/>
      <c r="I74" s="189"/>
      <c r="J74" s="189"/>
      <c r="K74" s="189"/>
      <c r="L74" s="189"/>
      <c r="M74" s="189"/>
      <c r="N74" s="189"/>
      <c r="O74" s="189"/>
      <c r="P74" s="190"/>
      <c r="Q74" s="188"/>
      <c r="R74" s="189"/>
      <c r="S74" s="189"/>
      <c r="T74" s="189"/>
      <c r="U74" s="189"/>
      <c r="V74" s="189"/>
      <c r="W74" s="189"/>
      <c r="X74" s="189"/>
      <c r="Y74" s="189"/>
      <c r="Z74" s="189"/>
      <c r="AA74" s="189"/>
      <c r="AB74" s="190"/>
      <c r="AC74" s="188"/>
      <c r="AD74" s="189"/>
      <c r="AE74" s="189"/>
      <c r="AF74" s="189"/>
      <c r="AG74" s="189"/>
      <c r="AH74" s="189"/>
      <c r="AI74" s="189"/>
      <c r="AJ74" s="189"/>
      <c r="AK74" s="189"/>
      <c r="AL74" s="189"/>
      <c r="AM74" s="189"/>
      <c r="AN74" s="190"/>
      <c r="AO74" s="188"/>
      <c r="AP74" s="189"/>
      <c r="AQ74" s="189"/>
      <c r="AR74" s="189"/>
      <c r="AS74" s="189"/>
      <c r="AT74" s="189"/>
      <c r="AU74" s="189"/>
      <c r="AV74" s="189"/>
      <c r="AW74" s="189"/>
      <c r="AX74" s="191"/>
      <c r="AY74" s="81"/>
    </row>
    <row r="75" spans="1:51" ht="24.75" customHeight="1" x14ac:dyDescent="0.15">
      <c r="A75" s="116" t="s">
        <v>264</v>
      </c>
      <c r="B75" s="116"/>
      <c r="C75" s="116"/>
      <c r="D75" s="116"/>
      <c r="E75" s="188" t="s">
        <v>623</v>
      </c>
      <c r="F75" s="189"/>
      <c r="G75" s="189"/>
      <c r="H75" s="189"/>
      <c r="I75" s="189"/>
      <c r="J75" s="189"/>
      <c r="K75" s="189"/>
      <c r="L75" s="189"/>
      <c r="M75" s="189"/>
      <c r="N75" s="189"/>
      <c r="O75" s="189"/>
      <c r="P75" s="190"/>
      <c r="Q75" s="188"/>
      <c r="R75" s="189"/>
      <c r="S75" s="189"/>
      <c r="T75" s="189"/>
      <c r="U75" s="189"/>
      <c r="V75" s="189"/>
      <c r="W75" s="189"/>
      <c r="X75" s="189"/>
      <c r="Y75" s="189"/>
      <c r="Z75" s="189"/>
      <c r="AA75" s="189"/>
      <c r="AB75" s="190"/>
      <c r="AC75" s="188"/>
      <c r="AD75" s="189"/>
      <c r="AE75" s="189"/>
      <c r="AF75" s="189"/>
      <c r="AG75" s="189"/>
      <c r="AH75" s="189"/>
      <c r="AI75" s="189"/>
      <c r="AJ75" s="189"/>
      <c r="AK75" s="189"/>
      <c r="AL75" s="189"/>
      <c r="AM75" s="189"/>
      <c r="AN75" s="190"/>
      <c r="AO75" s="188"/>
      <c r="AP75" s="189"/>
      <c r="AQ75" s="189"/>
      <c r="AR75" s="189"/>
      <c r="AS75" s="189"/>
      <c r="AT75" s="189"/>
      <c r="AU75" s="189"/>
      <c r="AV75" s="189"/>
      <c r="AW75" s="189"/>
      <c r="AX75" s="191"/>
    </row>
    <row r="76" spans="1:51" ht="24.75" customHeight="1" x14ac:dyDescent="0.15">
      <c r="A76" s="116" t="s">
        <v>263</v>
      </c>
      <c r="B76" s="116"/>
      <c r="C76" s="116"/>
      <c r="D76" s="116"/>
      <c r="E76" s="188" t="s">
        <v>624</v>
      </c>
      <c r="F76" s="189"/>
      <c r="G76" s="189"/>
      <c r="H76" s="189"/>
      <c r="I76" s="189"/>
      <c r="J76" s="189"/>
      <c r="K76" s="189"/>
      <c r="L76" s="189"/>
      <c r="M76" s="189"/>
      <c r="N76" s="189"/>
      <c r="O76" s="189"/>
      <c r="P76" s="190"/>
      <c r="Q76" s="188"/>
      <c r="R76" s="189"/>
      <c r="S76" s="189"/>
      <c r="T76" s="189"/>
      <c r="U76" s="189"/>
      <c r="V76" s="189"/>
      <c r="W76" s="189"/>
      <c r="X76" s="189"/>
      <c r="Y76" s="189"/>
      <c r="Z76" s="189"/>
      <c r="AA76" s="189"/>
      <c r="AB76" s="190"/>
      <c r="AC76" s="188"/>
      <c r="AD76" s="189"/>
      <c r="AE76" s="189"/>
      <c r="AF76" s="189"/>
      <c r="AG76" s="189"/>
      <c r="AH76" s="189"/>
      <c r="AI76" s="189"/>
      <c r="AJ76" s="189"/>
      <c r="AK76" s="189"/>
      <c r="AL76" s="189"/>
      <c r="AM76" s="189"/>
      <c r="AN76" s="190"/>
      <c r="AO76" s="188"/>
      <c r="AP76" s="189"/>
      <c r="AQ76" s="189"/>
      <c r="AR76" s="189"/>
      <c r="AS76" s="189"/>
      <c r="AT76" s="189"/>
      <c r="AU76" s="189"/>
      <c r="AV76" s="189"/>
      <c r="AW76" s="189"/>
      <c r="AX76" s="191"/>
    </row>
    <row r="77" spans="1:51" ht="24.75" customHeight="1" x14ac:dyDescent="0.15">
      <c r="A77" s="116" t="s">
        <v>262</v>
      </c>
      <c r="B77" s="116"/>
      <c r="C77" s="116"/>
      <c r="D77" s="116"/>
      <c r="E77" s="188" t="s">
        <v>624</v>
      </c>
      <c r="F77" s="189"/>
      <c r="G77" s="189"/>
      <c r="H77" s="189"/>
      <c r="I77" s="189"/>
      <c r="J77" s="189"/>
      <c r="K77" s="189"/>
      <c r="L77" s="189"/>
      <c r="M77" s="189"/>
      <c r="N77" s="189"/>
      <c r="O77" s="189"/>
      <c r="P77" s="190"/>
      <c r="Q77" s="188"/>
      <c r="R77" s="189"/>
      <c r="S77" s="189"/>
      <c r="T77" s="189"/>
      <c r="U77" s="189"/>
      <c r="V77" s="189"/>
      <c r="W77" s="189"/>
      <c r="X77" s="189"/>
      <c r="Y77" s="189"/>
      <c r="Z77" s="189"/>
      <c r="AA77" s="189"/>
      <c r="AB77" s="190"/>
      <c r="AC77" s="188"/>
      <c r="AD77" s="189"/>
      <c r="AE77" s="189"/>
      <c r="AF77" s="189"/>
      <c r="AG77" s="189"/>
      <c r="AH77" s="189"/>
      <c r="AI77" s="189"/>
      <c r="AJ77" s="189"/>
      <c r="AK77" s="189"/>
      <c r="AL77" s="189"/>
      <c r="AM77" s="189"/>
      <c r="AN77" s="190"/>
      <c r="AO77" s="188"/>
      <c r="AP77" s="189"/>
      <c r="AQ77" s="189"/>
      <c r="AR77" s="189"/>
      <c r="AS77" s="189"/>
      <c r="AT77" s="189"/>
      <c r="AU77" s="189"/>
      <c r="AV77" s="189"/>
      <c r="AW77" s="189"/>
      <c r="AX77" s="191"/>
    </row>
    <row r="78" spans="1:51" ht="24.75" customHeight="1" x14ac:dyDescent="0.15">
      <c r="A78" s="116" t="s">
        <v>261</v>
      </c>
      <c r="B78" s="116"/>
      <c r="C78" s="116"/>
      <c r="D78" s="116"/>
      <c r="E78" s="188" t="s">
        <v>625</v>
      </c>
      <c r="F78" s="189"/>
      <c r="G78" s="189"/>
      <c r="H78" s="189"/>
      <c r="I78" s="189"/>
      <c r="J78" s="189"/>
      <c r="K78" s="189"/>
      <c r="L78" s="189"/>
      <c r="M78" s="189"/>
      <c r="N78" s="189"/>
      <c r="O78" s="189"/>
      <c r="P78" s="190"/>
      <c r="Q78" s="188"/>
      <c r="R78" s="189"/>
      <c r="S78" s="189"/>
      <c r="T78" s="189"/>
      <c r="U78" s="189"/>
      <c r="V78" s="189"/>
      <c r="W78" s="189"/>
      <c r="X78" s="189"/>
      <c r="Y78" s="189"/>
      <c r="Z78" s="189"/>
      <c r="AA78" s="189"/>
      <c r="AB78" s="190"/>
      <c r="AC78" s="188"/>
      <c r="AD78" s="189"/>
      <c r="AE78" s="189"/>
      <c r="AF78" s="189"/>
      <c r="AG78" s="189"/>
      <c r="AH78" s="189"/>
      <c r="AI78" s="189"/>
      <c r="AJ78" s="189"/>
      <c r="AK78" s="189"/>
      <c r="AL78" s="189"/>
      <c r="AM78" s="189"/>
      <c r="AN78" s="190"/>
      <c r="AO78" s="188"/>
      <c r="AP78" s="189"/>
      <c r="AQ78" s="189"/>
      <c r="AR78" s="189"/>
      <c r="AS78" s="189"/>
      <c r="AT78" s="189"/>
      <c r="AU78" s="189"/>
      <c r="AV78" s="189"/>
      <c r="AW78" s="189"/>
      <c r="AX78" s="191"/>
    </row>
    <row r="79" spans="1:51" ht="24.75" customHeight="1" x14ac:dyDescent="0.15">
      <c r="A79" s="116" t="s">
        <v>260</v>
      </c>
      <c r="B79" s="116"/>
      <c r="C79" s="116"/>
      <c r="D79" s="116"/>
      <c r="E79" s="188" t="s">
        <v>626</v>
      </c>
      <c r="F79" s="189"/>
      <c r="G79" s="189"/>
      <c r="H79" s="189"/>
      <c r="I79" s="189"/>
      <c r="J79" s="189"/>
      <c r="K79" s="189"/>
      <c r="L79" s="189"/>
      <c r="M79" s="189"/>
      <c r="N79" s="189"/>
      <c r="O79" s="189"/>
      <c r="P79" s="190"/>
      <c r="Q79" s="188"/>
      <c r="R79" s="189"/>
      <c r="S79" s="189"/>
      <c r="T79" s="189"/>
      <c r="U79" s="189"/>
      <c r="V79" s="189"/>
      <c r="W79" s="189"/>
      <c r="X79" s="189"/>
      <c r="Y79" s="189"/>
      <c r="Z79" s="189"/>
      <c r="AA79" s="189"/>
      <c r="AB79" s="190"/>
      <c r="AC79" s="188"/>
      <c r="AD79" s="189"/>
      <c r="AE79" s="189"/>
      <c r="AF79" s="189"/>
      <c r="AG79" s="189"/>
      <c r="AH79" s="189"/>
      <c r="AI79" s="189"/>
      <c r="AJ79" s="189"/>
      <c r="AK79" s="189"/>
      <c r="AL79" s="189"/>
      <c r="AM79" s="189"/>
      <c r="AN79" s="190"/>
      <c r="AO79" s="188"/>
      <c r="AP79" s="189"/>
      <c r="AQ79" s="189"/>
      <c r="AR79" s="189"/>
      <c r="AS79" s="189"/>
      <c r="AT79" s="189"/>
      <c r="AU79" s="189"/>
      <c r="AV79" s="189"/>
      <c r="AW79" s="189"/>
      <c r="AX79" s="191"/>
    </row>
    <row r="80" spans="1:51" ht="24.75" customHeight="1" x14ac:dyDescent="0.15">
      <c r="A80" s="116" t="s">
        <v>259</v>
      </c>
      <c r="B80" s="116"/>
      <c r="C80" s="116"/>
      <c r="D80" s="116"/>
      <c r="E80" s="188" t="s">
        <v>627</v>
      </c>
      <c r="F80" s="189"/>
      <c r="G80" s="189"/>
      <c r="H80" s="189"/>
      <c r="I80" s="189"/>
      <c r="J80" s="189"/>
      <c r="K80" s="189"/>
      <c r="L80" s="189"/>
      <c r="M80" s="189"/>
      <c r="N80" s="189"/>
      <c r="O80" s="189"/>
      <c r="P80" s="190"/>
      <c r="Q80" s="188"/>
      <c r="R80" s="189"/>
      <c r="S80" s="189"/>
      <c r="T80" s="189"/>
      <c r="U80" s="189"/>
      <c r="V80" s="189"/>
      <c r="W80" s="189"/>
      <c r="X80" s="189"/>
      <c r="Y80" s="189"/>
      <c r="Z80" s="189"/>
      <c r="AA80" s="189"/>
      <c r="AB80" s="190"/>
      <c r="AC80" s="188"/>
      <c r="AD80" s="189"/>
      <c r="AE80" s="189"/>
      <c r="AF80" s="189"/>
      <c r="AG80" s="189"/>
      <c r="AH80" s="189"/>
      <c r="AI80" s="189"/>
      <c r="AJ80" s="189"/>
      <c r="AK80" s="189"/>
      <c r="AL80" s="189"/>
      <c r="AM80" s="189"/>
      <c r="AN80" s="190"/>
      <c r="AO80" s="188"/>
      <c r="AP80" s="189"/>
      <c r="AQ80" s="189"/>
      <c r="AR80" s="189"/>
      <c r="AS80" s="189"/>
      <c r="AT80" s="189"/>
      <c r="AU80" s="189"/>
      <c r="AV80" s="189"/>
      <c r="AW80" s="189"/>
      <c r="AX80" s="191"/>
    </row>
    <row r="81" spans="1:50" ht="24.75" customHeight="1" x14ac:dyDescent="0.15">
      <c r="A81" s="116" t="s">
        <v>258</v>
      </c>
      <c r="B81" s="116"/>
      <c r="C81" s="116"/>
      <c r="D81" s="116"/>
      <c r="E81" s="188" t="s">
        <v>628</v>
      </c>
      <c r="F81" s="189"/>
      <c r="G81" s="189"/>
      <c r="H81" s="189"/>
      <c r="I81" s="189"/>
      <c r="J81" s="189"/>
      <c r="K81" s="189"/>
      <c r="L81" s="189"/>
      <c r="M81" s="189"/>
      <c r="N81" s="189"/>
      <c r="O81" s="189"/>
      <c r="P81" s="190"/>
      <c r="Q81" s="188"/>
      <c r="R81" s="189"/>
      <c r="S81" s="189"/>
      <c r="T81" s="189"/>
      <c r="U81" s="189"/>
      <c r="V81" s="189"/>
      <c r="W81" s="189"/>
      <c r="X81" s="189"/>
      <c r="Y81" s="189"/>
      <c r="Z81" s="189"/>
      <c r="AA81" s="189"/>
      <c r="AB81" s="190"/>
      <c r="AC81" s="188"/>
      <c r="AD81" s="189"/>
      <c r="AE81" s="189"/>
      <c r="AF81" s="189"/>
      <c r="AG81" s="189"/>
      <c r="AH81" s="189"/>
      <c r="AI81" s="189"/>
      <c r="AJ81" s="189"/>
      <c r="AK81" s="189"/>
      <c r="AL81" s="189"/>
      <c r="AM81" s="189"/>
      <c r="AN81" s="190"/>
      <c r="AO81" s="188"/>
      <c r="AP81" s="189"/>
      <c r="AQ81" s="189"/>
      <c r="AR81" s="189"/>
      <c r="AS81" s="189"/>
      <c r="AT81" s="189"/>
      <c r="AU81" s="189"/>
      <c r="AV81" s="189"/>
      <c r="AW81" s="189"/>
      <c r="AX81" s="191"/>
    </row>
    <row r="82" spans="1:50" ht="24.75" customHeight="1" x14ac:dyDescent="0.15">
      <c r="A82" s="116" t="s">
        <v>404</v>
      </c>
      <c r="B82" s="116"/>
      <c r="C82" s="116"/>
      <c r="D82" s="116"/>
      <c r="E82" s="187" t="s">
        <v>585</v>
      </c>
      <c r="F82" s="168"/>
      <c r="G82" s="168"/>
      <c r="H82" s="84" t="str">
        <f>IF(E82="","","-")</f>
        <v>-</v>
      </c>
      <c r="I82" s="168"/>
      <c r="J82" s="168"/>
      <c r="K82" s="84" t="str">
        <f>IF(I82="","","-")</f>
        <v/>
      </c>
      <c r="L82" s="170">
        <v>123</v>
      </c>
      <c r="M82" s="170"/>
      <c r="N82" s="84" t="str">
        <f>IF(O82="","","-")</f>
        <v/>
      </c>
      <c r="O82" s="185"/>
      <c r="P82" s="186"/>
      <c r="Q82" s="187"/>
      <c r="R82" s="168"/>
      <c r="S82" s="168"/>
      <c r="T82" s="84" t="str">
        <f>IF(Q82="","","-")</f>
        <v/>
      </c>
      <c r="U82" s="168"/>
      <c r="V82" s="168"/>
      <c r="W82" s="84" t="str">
        <f>IF(U82="","","-")</f>
        <v/>
      </c>
      <c r="X82" s="170"/>
      <c r="Y82" s="170"/>
      <c r="Z82" s="84" t="str">
        <f>IF(AA82="","","-")</f>
        <v/>
      </c>
      <c r="AA82" s="185"/>
      <c r="AB82" s="186"/>
      <c r="AC82" s="187"/>
      <c r="AD82" s="168"/>
      <c r="AE82" s="168"/>
      <c r="AF82" s="84" t="str">
        <f>IF(AC82="","","-")</f>
        <v/>
      </c>
      <c r="AG82" s="168"/>
      <c r="AH82" s="168"/>
      <c r="AI82" s="84" t="str">
        <f>IF(AG82="","","-")</f>
        <v/>
      </c>
      <c r="AJ82" s="170"/>
      <c r="AK82" s="170"/>
      <c r="AL82" s="84" t="str">
        <f>IF(AM82="","","-")</f>
        <v/>
      </c>
      <c r="AM82" s="185"/>
      <c r="AN82" s="186"/>
      <c r="AO82" s="187"/>
      <c r="AP82" s="168"/>
      <c r="AQ82" s="84" t="str">
        <f>IF(AO82="","","-")</f>
        <v/>
      </c>
      <c r="AR82" s="168"/>
      <c r="AS82" s="168"/>
      <c r="AT82" s="84" t="str">
        <f>IF(AR82="","","-")</f>
        <v/>
      </c>
      <c r="AU82" s="170"/>
      <c r="AV82" s="170"/>
      <c r="AW82" s="84" t="str">
        <f>IF(AX82="","","-")</f>
        <v/>
      </c>
      <c r="AX82" s="87"/>
    </row>
    <row r="83" spans="1:50" ht="24.75" customHeight="1" x14ac:dyDescent="0.15">
      <c r="A83" s="116" t="s">
        <v>570</v>
      </c>
      <c r="B83" s="116"/>
      <c r="C83" s="116"/>
      <c r="D83" s="116"/>
      <c r="E83" s="187" t="s">
        <v>585</v>
      </c>
      <c r="F83" s="168"/>
      <c r="G83" s="168"/>
      <c r="H83" s="84"/>
      <c r="I83" s="168"/>
      <c r="J83" s="168"/>
      <c r="K83" s="84"/>
      <c r="L83" s="170">
        <v>124</v>
      </c>
      <c r="M83" s="170"/>
      <c r="N83" s="84" t="str">
        <f>IF(O83="","","-")</f>
        <v/>
      </c>
      <c r="O83" s="185"/>
      <c r="P83" s="186"/>
      <c r="Q83" s="187"/>
      <c r="R83" s="168"/>
      <c r="S83" s="168"/>
      <c r="T83" s="84" t="str">
        <f>IF(Q83="","","-")</f>
        <v/>
      </c>
      <c r="U83" s="168"/>
      <c r="V83" s="168"/>
      <c r="W83" s="84" t="str">
        <f>IF(U83="","","-")</f>
        <v/>
      </c>
      <c r="X83" s="170"/>
      <c r="Y83" s="170"/>
      <c r="Z83" s="84" t="str">
        <f>IF(AA83="","","-")</f>
        <v/>
      </c>
      <c r="AA83" s="185"/>
      <c r="AB83" s="186"/>
      <c r="AC83" s="187"/>
      <c r="AD83" s="168"/>
      <c r="AE83" s="168"/>
      <c r="AF83" s="84" t="str">
        <f>IF(AC83="","","-")</f>
        <v/>
      </c>
      <c r="AG83" s="168"/>
      <c r="AH83" s="168"/>
      <c r="AI83" s="84" t="str">
        <f>IF(AG83="","","-")</f>
        <v/>
      </c>
      <c r="AJ83" s="170"/>
      <c r="AK83" s="170"/>
      <c r="AL83" s="84" t="str">
        <f>IF(AM83="","","-")</f>
        <v/>
      </c>
      <c r="AM83" s="185"/>
      <c r="AN83" s="186"/>
      <c r="AO83" s="187"/>
      <c r="AP83" s="168"/>
      <c r="AQ83" s="84" t="str">
        <f>IF(AO83="","","-")</f>
        <v/>
      </c>
      <c r="AR83" s="168"/>
      <c r="AS83" s="168"/>
      <c r="AT83" s="84" t="str">
        <f>IF(AR83="","","-")</f>
        <v/>
      </c>
      <c r="AU83" s="170"/>
      <c r="AV83" s="170"/>
      <c r="AW83" s="84" t="str">
        <f>IF(AX83="","","-")</f>
        <v/>
      </c>
      <c r="AX83" s="87"/>
    </row>
    <row r="84" spans="1:50" ht="24.75" customHeight="1" x14ac:dyDescent="0.15">
      <c r="A84" s="116" t="s">
        <v>372</v>
      </c>
      <c r="B84" s="116"/>
      <c r="C84" s="116"/>
      <c r="D84" s="116"/>
      <c r="E84" s="183">
        <v>2021</v>
      </c>
      <c r="F84" s="169"/>
      <c r="G84" s="168" t="s">
        <v>582</v>
      </c>
      <c r="H84" s="168"/>
      <c r="I84" s="168"/>
      <c r="J84" s="169">
        <v>20</v>
      </c>
      <c r="K84" s="169"/>
      <c r="L84" s="170">
        <v>138</v>
      </c>
      <c r="M84" s="170"/>
      <c r="N84" s="170"/>
      <c r="O84" s="169"/>
      <c r="P84" s="169"/>
      <c r="Q84" s="183"/>
      <c r="R84" s="169"/>
      <c r="S84" s="168"/>
      <c r="T84" s="168"/>
      <c r="U84" s="168"/>
      <c r="V84" s="169"/>
      <c r="W84" s="169"/>
      <c r="X84" s="170"/>
      <c r="Y84" s="170"/>
      <c r="Z84" s="170"/>
      <c r="AA84" s="169"/>
      <c r="AB84" s="184"/>
      <c r="AC84" s="183"/>
      <c r="AD84" s="169"/>
      <c r="AE84" s="168"/>
      <c r="AF84" s="168"/>
      <c r="AG84" s="168"/>
      <c r="AH84" s="169"/>
      <c r="AI84" s="169"/>
      <c r="AJ84" s="170"/>
      <c r="AK84" s="170"/>
      <c r="AL84" s="170"/>
      <c r="AM84" s="169"/>
      <c r="AN84" s="184"/>
      <c r="AO84" s="183"/>
      <c r="AP84" s="169"/>
      <c r="AQ84" s="168"/>
      <c r="AR84" s="168"/>
      <c r="AS84" s="168"/>
      <c r="AT84" s="169"/>
      <c r="AU84" s="169"/>
      <c r="AV84" s="170"/>
      <c r="AW84" s="170"/>
      <c r="AX84" s="87"/>
    </row>
    <row r="85" spans="1:50" ht="28.35" customHeight="1" x14ac:dyDescent="0.15">
      <c r="A85" s="171" t="s">
        <v>252</v>
      </c>
      <c r="B85" s="172"/>
      <c r="C85" s="172"/>
      <c r="D85" s="172"/>
      <c r="E85" s="172"/>
      <c r="F85" s="173"/>
      <c r="G85" s="70" t="s">
        <v>571</v>
      </c>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1"/>
    </row>
    <row r="86" spans="1:50" ht="28.35" customHeight="1" x14ac:dyDescent="0.15">
      <c r="A86" s="171"/>
      <c r="B86" s="172"/>
      <c r="C86" s="172"/>
      <c r="D86" s="172"/>
      <c r="E86" s="172"/>
      <c r="F86" s="173"/>
      <c r="G86" s="39"/>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1"/>
    </row>
    <row r="87" spans="1:50" ht="28.35" customHeight="1" x14ac:dyDescent="0.15">
      <c r="A87" s="171"/>
      <c r="B87" s="172"/>
      <c r="C87" s="172"/>
      <c r="D87" s="172"/>
      <c r="E87" s="172"/>
      <c r="F87" s="173"/>
      <c r="G87" s="39"/>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1"/>
    </row>
    <row r="88" spans="1:50" ht="28.35" customHeight="1" x14ac:dyDescent="0.15">
      <c r="A88" s="171"/>
      <c r="B88" s="172"/>
      <c r="C88" s="172"/>
      <c r="D88" s="172"/>
      <c r="E88" s="172"/>
      <c r="F88" s="173"/>
      <c r="G88" s="39"/>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1"/>
    </row>
    <row r="89" spans="1:50" ht="27.75" customHeight="1" x14ac:dyDescent="0.15">
      <c r="A89" s="171"/>
      <c r="B89" s="172"/>
      <c r="C89" s="172"/>
      <c r="D89" s="172"/>
      <c r="E89" s="172"/>
      <c r="F89" s="173"/>
      <c r="G89" s="39"/>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1"/>
    </row>
    <row r="90" spans="1:50" ht="28.35" customHeight="1" x14ac:dyDescent="0.15">
      <c r="A90" s="171"/>
      <c r="B90" s="172"/>
      <c r="C90" s="172"/>
      <c r="D90" s="172"/>
      <c r="E90" s="172"/>
      <c r="F90" s="173"/>
      <c r="G90" s="39"/>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1"/>
    </row>
    <row r="91" spans="1:50" ht="28.35" customHeight="1" x14ac:dyDescent="0.15">
      <c r="A91" s="171"/>
      <c r="B91" s="172"/>
      <c r="C91" s="172"/>
      <c r="D91" s="172"/>
      <c r="E91" s="172"/>
      <c r="F91" s="173"/>
      <c r="G91" s="39"/>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1"/>
    </row>
    <row r="92" spans="1:50" ht="27.75" customHeight="1" x14ac:dyDescent="0.15">
      <c r="A92" s="171"/>
      <c r="B92" s="172"/>
      <c r="C92" s="172"/>
      <c r="D92" s="172"/>
      <c r="E92" s="172"/>
      <c r="F92" s="173"/>
      <c r="G92" s="39"/>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1"/>
    </row>
    <row r="93" spans="1:50" ht="28.35" customHeight="1" x14ac:dyDescent="0.15">
      <c r="A93" s="171"/>
      <c r="B93" s="172"/>
      <c r="C93" s="172"/>
      <c r="D93" s="172"/>
      <c r="E93" s="172"/>
      <c r="F93" s="173"/>
      <c r="G93" s="39"/>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1"/>
    </row>
    <row r="94" spans="1:50" ht="28.35" customHeight="1" x14ac:dyDescent="0.15">
      <c r="A94" s="171"/>
      <c r="B94" s="172"/>
      <c r="C94" s="172"/>
      <c r="D94" s="172"/>
      <c r="E94" s="172"/>
      <c r="F94" s="173"/>
      <c r="G94" s="39"/>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1"/>
    </row>
    <row r="95" spans="1:50" ht="28.35" customHeight="1" x14ac:dyDescent="0.15">
      <c r="A95" s="171"/>
      <c r="B95" s="172"/>
      <c r="C95" s="172"/>
      <c r="D95" s="172"/>
      <c r="E95" s="172"/>
      <c r="F95" s="173"/>
      <c r="G95" s="39"/>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1"/>
    </row>
    <row r="96" spans="1:50" ht="28.35" customHeight="1" x14ac:dyDescent="0.15">
      <c r="A96" s="171"/>
      <c r="B96" s="172"/>
      <c r="C96" s="172"/>
      <c r="D96" s="172"/>
      <c r="E96" s="172"/>
      <c r="F96" s="173"/>
      <c r="G96" s="39"/>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1"/>
    </row>
    <row r="97" spans="1:50" ht="28.35" customHeight="1" x14ac:dyDescent="0.15">
      <c r="A97" s="171"/>
      <c r="B97" s="172"/>
      <c r="C97" s="172"/>
      <c r="D97" s="172"/>
      <c r="E97" s="172"/>
      <c r="F97" s="173"/>
      <c r="G97" s="39"/>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1"/>
    </row>
    <row r="98" spans="1:50" ht="27.75" customHeight="1" x14ac:dyDescent="0.15">
      <c r="A98" s="171"/>
      <c r="B98" s="172"/>
      <c r="C98" s="172"/>
      <c r="D98" s="172"/>
      <c r="E98" s="172"/>
      <c r="F98" s="173"/>
      <c r="G98" s="39"/>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1"/>
    </row>
    <row r="99" spans="1:50" ht="28.35" customHeight="1" x14ac:dyDescent="0.15">
      <c r="A99" s="171"/>
      <c r="B99" s="172"/>
      <c r="C99" s="172"/>
      <c r="D99" s="172"/>
      <c r="E99" s="172"/>
      <c r="F99" s="173"/>
      <c r="G99" s="39"/>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1"/>
    </row>
    <row r="100" spans="1:50" ht="28.35" customHeight="1" x14ac:dyDescent="0.15">
      <c r="A100" s="171"/>
      <c r="B100" s="172"/>
      <c r="C100" s="172"/>
      <c r="D100" s="172"/>
      <c r="E100" s="172"/>
      <c r="F100" s="173"/>
      <c r="G100" s="39"/>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1"/>
    </row>
    <row r="101" spans="1:50" ht="28.35" customHeight="1" x14ac:dyDescent="0.15">
      <c r="A101" s="171"/>
      <c r="B101" s="172"/>
      <c r="C101" s="172"/>
      <c r="D101" s="172"/>
      <c r="E101" s="172"/>
      <c r="F101" s="173"/>
      <c r="G101" s="39"/>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1"/>
    </row>
    <row r="102" spans="1:50" ht="52.5" customHeight="1" x14ac:dyDescent="0.15">
      <c r="A102" s="171"/>
      <c r="B102" s="172"/>
      <c r="C102" s="172"/>
      <c r="D102" s="172"/>
      <c r="E102" s="172"/>
      <c r="F102" s="173"/>
      <c r="G102" s="39"/>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1"/>
    </row>
    <row r="103" spans="1:50" ht="52.5" customHeight="1" x14ac:dyDescent="0.15">
      <c r="A103" s="171"/>
      <c r="B103" s="172"/>
      <c r="C103" s="172"/>
      <c r="D103" s="172"/>
      <c r="E103" s="172"/>
      <c r="F103" s="173"/>
      <c r="G103" s="39"/>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1"/>
    </row>
    <row r="104" spans="1:50" ht="52.5" customHeight="1" x14ac:dyDescent="0.15">
      <c r="A104" s="171"/>
      <c r="B104" s="172"/>
      <c r="C104" s="172"/>
      <c r="D104" s="172"/>
      <c r="E104" s="172"/>
      <c r="F104" s="173"/>
      <c r="G104" s="39"/>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1"/>
    </row>
    <row r="105" spans="1:50" ht="16.5" customHeight="1" x14ac:dyDescent="0.15">
      <c r="A105" s="171"/>
      <c r="B105" s="172"/>
      <c r="C105" s="172"/>
      <c r="D105" s="172"/>
      <c r="E105" s="172"/>
      <c r="F105" s="173"/>
      <c r="G105" s="39"/>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1"/>
    </row>
    <row r="106" spans="1:50" ht="18.600000000000001" customHeight="1" x14ac:dyDescent="0.15">
      <c r="A106" s="171"/>
      <c r="B106" s="172"/>
      <c r="C106" s="172"/>
      <c r="D106" s="172"/>
      <c r="E106" s="172"/>
      <c r="F106" s="173"/>
      <c r="G106" s="39"/>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1"/>
    </row>
    <row r="107" spans="1:50" ht="35.25" customHeight="1" x14ac:dyDescent="0.15">
      <c r="A107" s="171"/>
      <c r="B107" s="172"/>
      <c r="C107" s="172"/>
      <c r="D107" s="172"/>
      <c r="E107" s="172"/>
      <c r="F107" s="173"/>
      <c r="G107" s="39"/>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1"/>
    </row>
    <row r="108" spans="1:50" ht="30" customHeight="1" x14ac:dyDescent="0.15">
      <c r="A108" s="171"/>
      <c r="B108" s="172"/>
      <c r="C108" s="172"/>
      <c r="D108" s="172"/>
      <c r="E108" s="172"/>
      <c r="F108" s="173"/>
      <c r="G108" s="39"/>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1"/>
    </row>
    <row r="109" spans="1:50" ht="24.75" customHeight="1" x14ac:dyDescent="0.15">
      <c r="A109" s="171"/>
      <c r="B109" s="172"/>
      <c r="C109" s="172"/>
      <c r="D109" s="172"/>
      <c r="E109" s="172"/>
      <c r="F109" s="173"/>
      <c r="G109" s="39"/>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1"/>
    </row>
    <row r="110" spans="1:50" ht="24.75" customHeight="1" x14ac:dyDescent="0.15">
      <c r="A110" s="171"/>
      <c r="B110" s="172"/>
      <c r="C110" s="172"/>
      <c r="D110" s="172"/>
      <c r="E110" s="172"/>
      <c r="F110" s="173"/>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1"/>
    </row>
    <row r="111" spans="1:50" ht="24.75" customHeight="1" x14ac:dyDescent="0.15">
      <c r="A111" s="171"/>
      <c r="B111" s="172"/>
      <c r="C111" s="172"/>
      <c r="D111" s="172"/>
      <c r="E111" s="172"/>
      <c r="F111" s="173"/>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1"/>
    </row>
    <row r="112" spans="1:50" ht="24.75" customHeight="1" x14ac:dyDescent="0.15">
      <c r="A112" s="171"/>
      <c r="B112" s="172"/>
      <c r="C112" s="172"/>
      <c r="D112" s="172"/>
      <c r="E112" s="172"/>
      <c r="F112" s="173"/>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1" ht="24.75" customHeight="1" x14ac:dyDescent="0.15">
      <c r="A113" s="171"/>
      <c r="B113" s="172"/>
      <c r="C113" s="172"/>
      <c r="D113" s="172"/>
      <c r="E113" s="172"/>
      <c r="F113" s="173"/>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1" ht="24.75" customHeight="1" x14ac:dyDescent="0.15">
      <c r="A114" s="171"/>
      <c r="B114" s="172"/>
      <c r="C114" s="172"/>
      <c r="D114" s="172"/>
      <c r="E114" s="172"/>
      <c r="F114" s="173"/>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1" ht="24.75" customHeight="1" x14ac:dyDescent="0.15">
      <c r="A115" s="171"/>
      <c r="B115" s="172"/>
      <c r="C115" s="172"/>
      <c r="D115" s="172"/>
      <c r="E115" s="172"/>
      <c r="F115" s="173"/>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1"/>
    </row>
    <row r="116" spans="1:51" ht="24.75" customHeight="1" x14ac:dyDescent="0.15">
      <c r="A116" s="171"/>
      <c r="B116" s="172"/>
      <c r="C116" s="172"/>
      <c r="D116" s="172"/>
      <c r="E116" s="172"/>
      <c r="F116" s="173"/>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1" ht="24.75" customHeight="1" x14ac:dyDescent="0.15">
      <c r="A117" s="171"/>
      <c r="B117" s="172"/>
      <c r="C117" s="172"/>
      <c r="D117" s="172"/>
      <c r="E117" s="172"/>
      <c r="F117" s="173"/>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1" ht="24.75" customHeight="1" x14ac:dyDescent="0.15">
      <c r="A118" s="171"/>
      <c r="B118" s="172"/>
      <c r="C118" s="172"/>
      <c r="D118" s="172"/>
      <c r="E118" s="172"/>
      <c r="F118" s="173"/>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1" ht="24.75" customHeight="1" x14ac:dyDescent="0.15">
      <c r="A119" s="171"/>
      <c r="B119" s="172"/>
      <c r="C119" s="172"/>
      <c r="D119" s="172"/>
      <c r="E119" s="172"/>
      <c r="F119" s="173"/>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1" ht="24.75" customHeight="1" x14ac:dyDescent="0.15">
      <c r="A120" s="171"/>
      <c r="B120" s="172"/>
      <c r="C120" s="172"/>
      <c r="D120" s="172"/>
      <c r="E120" s="172"/>
      <c r="F120" s="173"/>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1" ht="24.75" customHeight="1" x14ac:dyDescent="0.15">
      <c r="A121" s="171"/>
      <c r="B121" s="172"/>
      <c r="C121" s="172"/>
      <c r="D121" s="172"/>
      <c r="E121" s="172"/>
      <c r="F121" s="173"/>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1" ht="25.5" customHeight="1" x14ac:dyDescent="0.15">
      <c r="A122" s="171"/>
      <c r="B122" s="172"/>
      <c r="C122" s="172"/>
      <c r="D122" s="172"/>
      <c r="E122" s="172"/>
      <c r="F122" s="173"/>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1" ht="24.75" customHeight="1" thickBot="1" x14ac:dyDescent="0.2">
      <c r="A123" s="174"/>
      <c r="B123" s="175"/>
      <c r="C123" s="175"/>
      <c r="D123" s="175"/>
      <c r="E123" s="175"/>
      <c r="F123" s="176"/>
      <c r="G123" s="42"/>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4"/>
    </row>
    <row r="124" spans="1:51" ht="24.75" customHeight="1" x14ac:dyDescent="0.15">
      <c r="A124" s="177" t="s">
        <v>254</v>
      </c>
      <c r="B124" s="178"/>
      <c r="C124" s="178"/>
      <c r="D124" s="178"/>
      <c r="E124" s="178"/>
      <c r="F124" s="179"/>
      <c r="G124" s="156" t="s">
        <v>629</v>
      </c>
      <c r="H124" s="157"/>
      <c r="I124" s="157"/>
      <c r="J124" s="157"/>
      <c r="K124" s="157"/>
      <c r="L124" s="157"/>
      <c r="M124" s="157"/>
      <c r="N124" s="157"/>
      <c r="O124" s="157"/>
      <c r="P124" s="157"/>
      <c r="Q124" s="157"/>
      <c r="R124" s="157"/>
      <c r="S124" s="157"/>
      <c r="T124" s="157"/>
      <c r="U124" s="157"/>
      <c r="V124" s="157"/>
      <c r="W124" s="157"/>
      <c r="X124" s="157"/>
      <c r="Y124" s="157"/>
      <c r="Z124" s="157"/>
      <c r="AA124" s="157"/>
      <c r="AB124" s="158"/>
      <c r="AC124" s="156" t="s">
        <v>630</v>
      </c>
      <c r="AD124" s="157"/>
      <c r="AE124" s="157"/>
      <c r="AF124" s="157"/>
      <c r="AG124" s="157"/>
      <c r="AH124" s="157"/>
      <c r="AI124" s="157"/>
      <c r="AJ124" s="157"/>
      <c r="AK124" s="157"/>
      <c r="AL124" s="157"/>
      <c r="AM124" s="157"/>
      <c r="AN124" s="157"/>
      <c r="AO124" s="157"/>
      <c r="AP124" s="157"/>
      <c r="AQ124" s="157"/>
      <c r="AR124" s="157"/>
      <c r="AS124" s="157"/>
      <c r="AT124" s="157"/>
      <c r="AU124" s="157"/>
      <c r="AV124" s="157"/>
      <c r="AW124" s="157"/>
      <c r="AX124" s="159"/>
    </row>
    <row r="125" spans="1:51" ht="24.75" customHeight="1" x14ac:dyDescent="0.15">
      <c r="A125" s="180"/>
      <c r="B125" s="181"/>
      <c r="C125" s="181"/>
      <c r="D125" s="181"/>
      <c r="E125" s="181"/>
      <c r="F125" s="182"/>
      <c r="G125" s="160" t="s">
        <v>15</v>
      </c>
      <c r="H125" s="161"/>
      <c r="I125" s="161"/>
      <c r="J125" s="161"/>
      <c r="K125" s="161"/>
      <c r="L125" s="162" t="s">
        <v>16</v>
      </c>
      <c r="M125" s="161"/>
      <c r="N125" s="161"/>
      <c r="O125" s="161"/>
      <c r="P125" s="161"/>
      <c r="Q125" s="161"/>
      <c r="R125" s="161"/>
      <c r="S125" s="161"/>
      <c r="T125" s="161"/>
      <c r="U125" s="161"/>
      <c r="V125" s="161"/>
      <c r="W125" s="161"/>
      <c r="X125" s="163"/>
      <c r="Y125" s="164" t="s">
        <v>17</v>
      </c>
      <c r="Z125" s="165"/>
      <c r="AA125" s="165"/>
      <c r="AB125" s="166"/>
      <c r="AC125" s="160" t="s">
        <v>15</v>
      </c>
      <c r="AD125" s="161"/>
      <c r="AE125" s="161"/>
      <c r="AF125" s="161"/>
      <c r="AG125" s="161"/>
      <c r="AH125" s="162" t="s">
        <v>16</v>
      </c>
      <c r="AI125" s="161"/>
      <c r="AJ125" s="161"/>
      <c r="AK125" s="161"/>
      <c r="AL125" s="161"/>
      <c r="AM125" s="161"/>
      <c r="AN125" s="161"/>
      <c r="AO125" s="161"/>
      <c r="AP125" s="161"/>
      <c r="AQ125" s="161"/>
      <c r="AR125" s="161"/>
      <c r="AS125" s="161"/>
      <c r="AT125" s="163"/>
      <c r="AU125" s="164" t="s">
        <v>17</v>
      </c>
      <c r="AV125" s="165"/>
      <c r="AW125" s="165"/>
      <c r="AX125" s="167"/>
    </row>
    <row r="126" spans="1:51" ht="24.75" customHeight="1" x14ac:dyDescent="0.15">
      <c r="A126" s="180"/>
      <c r="B126" s="181"/>
      <c r="C126" s="181"/>
      <c r="D126" s="181"/>
      <c r="E126" s="181"/>
      <c r="F126" s="182"/>
      <c r="G126" s="146" t="s">
        <v>631</v>
      </c>
      <c r="H126" s="147"/>
      <c r="I126" s="147"/>
      <c r="J126" s="147"/>
      <c r="K126" s="148"/>
      <c r="L126" s="149" t="s">
        <v>632</v>
      </c>
      <c r="M126" s="150"/>
      <c r="N126" s="150"/>
      <c r="O126" s="150"/>
      <c r="P126" s="150"/>
      <c r="Q126" s="150"/>
      <c r="R126" s="150"/>
      <c r="S126" s="150"/>
      <c r="T126" s="150"/>
      <c r="U126" s="150"/>
      <c r="V126" s="150"/>
      <c r="W126" s="150"/>
      <c r="X126" s="151"/>
      <c r="Y126" s="152">
        <v>10878</v>
      </c>
      <c r="Z126" s="153"/>
      <c r="AA126" s="153"/>
      <c r="AB126" s="154"/>
      <c r="AC126" s="146" t="s">
        <v>633</v>
      </c>
      <c r="AD126" s="147"/>
      <c r="AE126" s="147"/>
      <c r="AF126" s="147"/>
      <c r="AG126" s="148"/>
      <c r="AH126" s="149" t="s">
        <v>634</v>
      </c>
      <c r="AI126" s="150"/>
      <c r="AJ126" s="150"/>
      <c r="AK126" s="150"/>
      <c r="AL126" s="150"/>
      <c r="AM126" s="150"/>
      <c r="AN126" s="150"/>
      <c r="AO126" s="150"/>
      <c r="AP126" s="150"/>
      <c r="AQ126" s="150"/>
      <c r="AR126" s="150"/>
      <c r="AS126" s="150"/>
      <c r="AT126" s="151"/>
      <c r="AU126" s="152">
        <v>7664</v>
      </c>
      <c r="AV126" s="153"/>
      <c r="AW126" s="153"/>
      <c r="AX126" s="155"/>
    </row>
    <row r="127" spans="1:51" ht="24.75" customHeight="1" thickBot="1" x14ac:dyDescent="0.2">
      <c r="A127" s="180"/>
      <c r="B127" s="181"/>
      <c r="C127" s="181"/>
      <c r="D127" s="181"/>
      <c r="E127" s="181"/>
      <c r="F127" s="182"/>
      <c r="G127" s="127" t="s">
        <v>18</v>
      </c>
      <c r="H127" s="128"/>
      <c r="I127" s="128"/>
      <c r="J127" s="128"/>
      <c r="K127" s="128"/>
      <c r="L127" s="129"/>
      <c r="M127" s="130"/>
      <c r="N127" s="130"/>
      <c r="O127" s="130"/>
      <c r="P127" s="130"/>
      <c r="Q127" s="130"/>
      <c r="R127" s="130"/>
      <c r="S127" s="130"/>
      <c r="T127" s="130"/>
      <c r="U127" s="130"/>
      <c r="V127" s="130"/>
      <c r="W127" s="130"/>
      <c r="X127" s="131"/>
      <c r="Y127" s="132">
        <f>SUM(Y126:AB126)</f>
        <v>10878</v>
      </c>
      <c r="Z127" s="133"/>
      <c r="AA127" s="133"/>
      <c r="AB127" s="134"/>
      <c r="AC127" s="127" t="s">
        <v>18</v>
      </c>
      <c r="AD127" s="128"/>
      <c r="AE127" s="128"/>
      <c r="AF127" s="128"/>
      <c r="AG127" s="128"/>
      <c r="AH127" s="129"/>
      <c r="AI127" s="130"/>
      <c r="AJ127" s="130"/>
      <c r="AK127" s="130"/>
      <c r="AL127" s="130"/>
      <c r="AM127" s="130"/>
      <c r="AN127" s="130"/>
      <c r="AO127" s="130"/>
      <c r="AP127" s="130"/>
      <c r="AQ127" s="130"/>
      <c r="AR127" s="130"/>
      <c r="AS127" s="130"/>
      <c r="AT127" s="131"/>
      <c r="AU127" s="132">
        <f>SUM(AU126:AX126)</f>
        <v>7664</v>
      </c>
      <c r="AV127" s="133"/>
      <c r="AW127" s="133"/>
      <c r="AX127" s="135"/>
    </row>
    <row r="128" spans="1:51" ht="24.75" customHeight="1" x14ac:dyDescent="0.15">
      <c r="A128" s="180"/>
      <c r="B128" s="181"/>
      <c r="C128" s="181"/>
      <c r="D128" s="181"/>
      <c r="E128" s="181"/>
      <c r="F128" s="182"/>
      <c r="G128" s="156" t="s">
        <v>635</v>
      </c>
      <c r="H128" s="157"/>
      <c r="I128" s="157"/>
      <c r="J128" s="157"/>
      <c r="K128" s="157"/>
      <c r="L128" s="157"/>
      <c r="M128" s="157"/>
      <c r="N128" s="157"/>
      <c r="O128" s="157"/>
      <c r="P128" s="157"/>
      <c r="Q128" s="157"/>
      <c r="R128" s="157"/>
      <c r="S128" s="157"/>
      <c r="T128" s="157"/>
      <c r="U128" s="157"/>
      <c r="V128" s="157"/>
      <c r="W128" s="157"/>
      <c r="X128" s="157"/>
      <c r="Y128" s="157"/>
      <c r="Z128" s="157"/>
      <c r="AA128" s="157"/>
      <c r="AB128" s="158"/>
      <c r="AC128" s="156" t="s">
        <v>636</v>
      </c>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9"/>
      <c r="AY128">
        <f>COUNTA($G$130,$AC$130)</f>
        <v>2</v>
      </c>
    </row>
    <row r="129" spans="1:52" ht="24.75" customHeight="1" x14ac:dyDescent="0.15">
      <c r="A129" s="180"/>
      <c r="B129" s="181"/>
      <c r="C129" s="181"/>
      <c r="D129" s="181"/>
      <c r="E129" s="181"/>
      <c r="F129" s="182"/>
      <c r="G129" s="160" t="s">
        <v>15</v>
      </c>
      <c r="H129" s="161"/>
      <c r="I129" s="161"/>
      <c r="J129" s="161"/>
      <c r="K129" s="161"/>
      <c r="L129" s="162" t="s">
        <v>16</v>
      </c>
      <c r="M129" s="161"/>
      <c r="N129" s="161"/>
      <c r="O129" s="161"/>
      <c r="P129" s="161"/>
      <c r="Q129" s="161"/>
      <c r="R129" s="161"/>
      <c r="S129" s="161"/>
      <c r="T129" s="161"/>
      <c r="U129" s="161"/>
      <c r="V129" s="161"/>
      <c r="W129" s="161"/>
      <c r="X129" s="163"/>
      <c r="Y129" s="164" t="s">
        <v>17</v>
      </c>
      <c r="Z129" s="165"/>
      <c r="AA129" s="165"/>
      <c r="AB129" s="166"/>
      <c r="AC129" s="160" t="s">
        <v>15</v>
      </c>
      <c r="AD129" s="161"/>
      <c r="AE129" s="161"/>
      <c r="AF129" s="161"/>
      <c r="AG129" s="161"/>
      <c r="AH129" s="162" t="s">
        <v>16</v>
      </c>
      <c r="AI129" s="161"/>
      <c r="AJ129" s="161"/>
      <c r="AK129" s="161"/>
      <c r="AL129" s="161"/>
      <c r="AM129" s="161"/>
      <c r="AN129" s="161"/>
      <c r="AO129" s="161"/>
      <c r="AP129" s="161"/>
      <c r="AQ129" s="161"/>
      <c r="AR129" s="161"/>
      <c r="AS129" s="161"/>
      <c r="AT129" s="163"/>
      <c r="AU129" s="164" t="s">
        <v>17</v>
      </c>
      <c r="AV129" s="165"/>
      <c r="AW129" s="165"/>
      <c r="AX129" s="167"/>
      <c r="AY129">
        <f>$AY$128</f>
        <v>2</v>
      </c>
    </row>
    <row r="130" spans="1:52" ht="24.75" customHeight="1" x14ac:dyDescent="0.15">
      <c r="A130" s="180"/>
      <c r="B130" s="181"/>
      <c r="C130" s="181"/>
      <c r="D130" s="181"/>
      <c r="E130" s="181"/>
      <c r="F130" s="182"/>
      <c r="G130" s="146" t="s">
        <v>637</v>
      </c>
      <c r="H130" s="147"/>
      <c r="I130" s="147"/>
      <c r="J130" s="147"/>
      <c r="K130" s="148"/>
      <c r="L130" s="149" t="s">
        <v>638</v>
      </c>
      <c r="M130" s="150"/>
      <c r="N130" s="150"/>
      <c r="O130" s="150"/>
      <c r="P130" s="150"/>
      <c r="Q130" s="150"/>
      <c r="R130" s="150"/>
      <c r="S130" s="150"/>
      <c r="T130" s="150"/>
      <c r="U130" s="150"/>
      <c r="V130" s="150"/>
      <c r="W130" s="150"/>
      <c r="X130" s="151"/>
      <c r="Y130" s="152">
        <v>9001</v>
      </c>
      <c r="Z130" s="153"/>
      <c r="AA130" s="153"/>
      <c r="AB130" s="154"/>
      <c r="AC130" s="146" t="s">
        <v>637</v>
      </c>
      <c r="AD130" s="147"/>
      <c r="AE130" s="147"/>
      <c r="AF130" s="147"/>
      <c r="AG130" s="148"/>
      <c r="AH130" s="149" t="s">
        <v>639</v>
      </c>
      <c r="AI130" s="150"/>
      <c r="AJ130" s="150"/>
      <c r="AK130" s="150"/>
      <c r="AL130" s="150"/>
      <c r="AM130" s="150"/>
      <c r="AN130" s="150"/>
      <c r="AO130" s="150"/>
      <c r="AP130" s="150"/>
      <c r="AQ130" s="150"/>
      <c r="AR130" s="150"/>
      <c r="AS130" s="150"/>
      <c r="AT130" s="151"/>
      <c r="AU130" s="152">
        <v>2690</v>
      </c>
      <c r="AV130" s="153"/>
      <c r="AW130" s="153"/>
      <c r="AX130" s="155"/>
      <c r="AY130">
        <f>$AY$128</f>
        <v>2</v>
      </c>
    </row>
    <row r="131" spans="1:52" ht="24.75" customHeight="1" thickBot="1" x14ac:dyDescent="0.2">
      <c r="A131" s="180"/>
      <c r="B131" s="181"/>
      <c r="C131" s="181"/>
      <c r="D131" s="181"/>
      <c r="E131" s="181"/>
      <c r="F131" s="182"/>
      <c r="G131" s="127" t="s">
        <v>18</v>
      </c>
      <c r="H131" s="128"/>
      <c r="I131" s="128"/>
      <c r="J131" s="128"/>
      <c r="K131" s="128"/>
      <c r="L131" s="129"/>
      <c r="M131" s="130"/>
      <c r="N131" s="130"/>
      <c r="O131" s="130"/>
      <c r="P131" s="130"/>
      <c r="Q131" s="130"/>
      <c r="R131" s="130"/>
      <c r="S131" s="130"/>
      <c r="T131" s="130"/>
      <c r="U131" s="130"/>
      <c r="V131" s="130"/>
      <c r="W131" s="130"/>
      <c r="X131" s="131"/>
      <c r="Y131" s="132">
        <f>SUM(Y130:AB130)</f>
        <v>9001</v>
      </c>
      <c r="Z131" s="133"/>
      <c r="AA131" s="133"/>
      <c r="AB131" s="134"/>
      <c r="AC131" s="127" t="s">
        <v>18</v>
      </c>
      <c r="AD131" s="128"/>
      <c r="AE131" s="128"/>
      <c r="AF131" s="128"/>
      <c r="AG131" s="128"/>
      <c r="AH131" s="129"/>
      <c r="AI131" s="130"/>
      <c r="AJ131" s="130"/>
      <c r="AK131" s="130"/>
      <c r="AL131" s="130"/>
      <c r="AM131" s="130"/>
      <c r="AN131" s="130"/>
      <c r="AO131" s="130"/>
      <c r="AP131" s="130"/>
      <c r="AQ131" s="130"/>
      <c r="AR131" s="130"/>
      <c r="AS131" s="130"/>
      <c r="AT131" s="131"/>
      <c r="AU131" s="132">
        <f>SUM(AU130:AX130)</f>
        <v>2690</v>
      </c>
      <c r="AV131" s="133"/>
      <c r="AW131" s="133"/>
      <c r="AX131" s="135"/>
      <c r="AY131">
        <f>$AY$128</f>
        <v>2</v>
      </c>
    </row>
    <row r="132" spans="1:52" ht="24.75" customHeight="1" x14ac:dyDescent="0.15">
      <c r="A132" s="180"/>
      <c r="B132" s="181"/>
      <c r="C132" s="181"/>
      <c r="D132" s="181"/>
      <c r="E132" s="181"/>
      <c r="F132" s="182"/>
      <c r="G132" s="156" t="s">
        <v>640</v>
      </c>
      <c r="H132" s="157"/>
      <c r="I132" s="157"/>
      <c r="J132" s="157"/>
      <c r="K132" s="157"/>
      <c r="L132" s="157"/>
      <c r="M132" s="157"/>
      <c r="N132" s="157"/>
      <c r="O132" s="157"/>
      <c r="P132" s="157"/>
      <c r="Q132" s="157"/>
      <c r="R132" s="157"/>
      <c r="S132" s="157"/>
      <c r="T132" s="157"/>
      <c r="U132" s="157"/>
      <c r="V132" s="157"/>
      <c r="W132" s="157"/>
      <c r="X132" s="157"/>
      <c r="Y132" s="157"/>
      <c r="Z132" s="157"/>
      <c r="AA132" s="157"/>
      <c r="AB132" s="158"/>
      <c r="AC132" s="156" t="s">
        <v>641</v>
      </c>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9"/>
      <c r="AY132">
        <f>COUNTA($G$134,$AC$134)</f>
        <v>2</v>
      </c>
    </row>
    <row r="133" spans="1:52" ht="24.75" customHeight="1" x14ac:dyDescent="0.15">
      <c r="A133" s="180"/>
      <c r="B133" s="181"/>
      <c r="C133" s="181"/>
      <c r="D133" s="181"/>
      <c r="E133" s="181"/>
      <c r="F133" s="182"/>
      <c r="G133" s="160" t="s">
        <v>15</v>
      </c>
      <c r="H133" s="161"/>
      <c r="I133" s="161"/>
      <c r="J133" s="161"/>
      <c r="K133" s="161"/>
      <c r="L133" s="162" t="s">
        <v>16</v>
      </c>
      <c r="M133" s="161"/>
      <c r="N133" s="161"/>
      <c r="O133" s="161"/>
      <c r="P133" s="161"/>
      <c r="Q133" s="161"/>
      <c r="R133" s="161"/>
      <c r="S133" s="161"/>
      <c r="T133" s="161"/>
      <c r="U133" s="161"/>
      <c r="V133" s="161"/>
      <c r="W133" s="161"/>
      <c r="X133" s="163"/>
      <c r="Y133" s="164" t="s">
        <v>17</v>
      </c>
      <c r="Z133" s="165"/>
      <c r="AA133" s="165"/>
      <c r="AB133" s="166"/>
      <c r="AC133" s="160" t="s">
        <v>15</v>
      </c>
      <c r="AD133" s="161"/>
      <c r="AE133" s="161"/>
      <c r="AF133" s="161"/>
      <c r="AG133" s="161"/>
      <c r="AH133" s="162" t="s">
        <v>16</v>
      </c>
      <c r="AI133" s="161"/>
      <c r="AJ133" s="161"/>
      <c r="AK133" s="161"/>
      <c r="AL133" s="161"/>
      <c r="AM133" s="161"/>
      <c r="AN133" s="161"/>
      <c r="AO133" s="161"/>
      <c r="AP133" s="161"/>
      <c r="AQ133" s="161"/>
      <c r="AR133" s="161"/>
      <c r="AS133" s="161"/>
      <c r="AT133" s="163"/>
      <c r="AU133" s="164" t="s">
        <v>17</v>
      </c>
      <c r="AV133" s="165"/>
      <c r="AW133" s="165"/>
      <c r="AX133" s="167"/>
      <c r="AY133">
        <f>$AY$132</f>
        <v>2</v>
      </c>
    </row>
    <row r="134" spans="1:52" ht="24.75" customHeight="1" x14ac:dyDescent="0.15">
      <c r="A134" s="180"/>
      <c r="B134" s="181"/>
      <c r="C134" s="181"/>
      <c r="D134" s="181"/>
      <c r="E134" s="181"/>
      <c r="F134" s="182"/>
      <c r="G134" s="146" t="s">
        <v>642</v>
      </c>
      <c r="H134" s="147"/>
      <c r="I134" s="147"/>
      <c r="J134" s="147"/>
      <c r="K134" s="148"/>
      <c r="L134" s="149" t="s">
        <v>645</v>
      </c>
      <c r="M134" s="150"/>
      <c r="N134" s="150"/>
      <c r="O134" s="150"/>
      <c r="P134" s="150"/>
      <c r="Q134" s="150"/>
      <c r="R134" s="150"/>
      <c r="S134" s="150"/>
      <c r="T134" s="150"/>
      <c r="U134" s="150"/>
      <c r="V134" s="150"/>
      <c r="W134" s="150"/>
      <c r="X134" s="151"/>
      <c r="Y134" s="152">
        <v>321</v>
      </c>
      <c r="Z134" s="153"/>
      <c r="AA134" s="153"/>
      <c r="AB134" s="154"/>
      <c r="AC134" s="146" t="s">
        <v>643</v>
      </c>
      <c r="AD134" s="147"/>
      <c r="AE134" s="147"/>
      <c r="AF134" s="147"/>
      <c r="AG134" s="148"/>
      <c r="AH134" s="149" t="s">
        <v>646</v>
      </c>
      <c r="AI134" s="150"/>
      <c r="AJ134" s="150"/>
      <c r="AK134" s="150"/>
      <c r="AL134" s="150"/>
      <c r="AM134" s="150"/>
      <c r="AN134" s="150"/>
      <c r="AO134" s="150"/>
      <c r="AP134" s="150"/>
      <c r="AQ134" s="150"/>
      <c r="AR134" s="150"/>
      <c r="AS134" s="150"/>
      <c r="AT134" s="151"/>
      <c r="AU134" s="152">
        <v>255</v>
      </c>
      <c r="AV134" s="153"/>
      <c r="AW134" s="153"/>
      <c r="AX134" s="155"/>
      <c r="AY134">
        <f>$AY$132</f>
        <v>2</v>
      </c>
    </row>
    <row r="135" spans="1:52" ht="24.75" customHeight="1" x14ac:dyDescent="0.15">
      <c r="A135" s="180"/>
      <c r="B135" s="181"/>
      <c r="C135" s="181"/>
      <c r="D135" s="181"/>
      <c r="E135" s="181"/>
      <c r="F135" s="182"/>
      <c r="G135" s="136" t="s">
        <v>643</v>
      </c>
      <c r="H135" s="137"/>
      <c r="I135" s="137"/>
      <c r="J135" s="137"/>
      <c r="K135" s="138"/>
      <c r="L135" s="139" t="s">
        <v>646</v>
      </c>
      <c r="M135" s="140"/>
      <c r="N135" s="140"/>
      <c r="O135" s="140"/>
      <c r="P135" s="140"/>
      <c r="Q135" s="140"/>
      <c r="R135" s="140"/>
      <c r="S135" s="140"/>
      <c r="T135" s="140"/>
      <c r="U135" s="140"/>
      <c r="V135" s="140"/>
      <c r="W135" s="140"/>
      <c r="X135" s="141"/>
      <c r="Y135" s="142">
        <v>88</v>
      </c>
      <c r="Z135" s="143"/>
      <c r="AA135" s="143"/>
      <c r="AB135" s="144"/>
      <c r="AC135" s="136" t="s">
        <v>644</v>
      </c>
      <c r="AD135" s="137"/>
      <c r="AE135" s="137"/>
      <c r="AF135" s="137"/>
      <c r="AG135" s="138"/>
      <c r="AH135" s="139" t="s">
        <v>647</v>
      </c>
      <c r="AI135" s="140"/>
      <c r="AJ135" s="140"/>
      <c r="AK135" s="140"/>
      <c r="AL135" s="140"/>
      <c r="AM135" s="140"/>
      <c r="AN135" s="140"/>
      <c r="AO135" s="140"/>
      <c r="AP135" s="140"/>
      <c r="AQ135" s="140"/>
      <c r="AR135" s="140"/>
      <c r="AS135" s="140"/>
      <c r="AT135" s="141"/>
      <c r="AU135" s="142">
        <v>130</v>
      </c>
      <c r="AV135" s="143"/>
      <c r="AW135" s="143"/>
      <c r="AX135" s="145"/>
      <c r="AY135">
        <f>$AY$132</f>
        <v>2</v>
      </c>
    </row>
    <row r="136" spans="1:52" ht="24.75" customHeight="1" x14ac:dyDescent="0.15">
      <c r="A136" s="180"/>
      <c r="B136" s="181"/>
      <c r="C136" s="181"/>
      <c r="D136" s="181"/>
      <c r="E136" s="181"/>
      <c r="F136" s="182"/>
      <c r="G136" s="136" t="s">
        <v>644</v>
      </c>
      <c r="H136" s="137"/>
      <c r="I136" s="137"/>
      <c r="J136" s="137"/>
      <c r="K136" s="138"/>
      <c r="L136" s="139" t="s">
        <v>647</v>
      </c>
      <c r="M136" s="140"/>
      <c r="N136" s="140"/>
      <c r="O136" s="140"/>
      <c r="P136" s="140"/>
      <c r="Q136" s="140"/>
      <c r="R136" s="140"/>
      <c r="S136" s="140"/>
      <c r="T136" s="140"/>
      <c r="U136" s="140"/>
      <c r="V136" s="140"/>
      <c r="W136" s="140"/>
      <c r="X136" s="141"/>
      <c r="Y136" s="142">
        <v>111</v>
      </c>
      <c r="Z136" s="143"/>
      <c r="AA136" s="143"/>
      <c r="AB136" s="144"/>
      <c r="AC136" s="136" t="s">
        <v>642</v>
      </c>
      <c r="AD136" s="137"/>
      <c r="AE136" s="137"/>
      <c r="AF136" s="137"/>
      <c r="AG136" s="138"/>
      <c r="AH136" s="139" t="s">
        <v>645</v>
      </c>
      <c r="AI136" s="140"/>
      <c r="AJ136" s="140"/>
      <c r="AK136" s="140"/>
      <c r="AL136" s="140"/>
      <c r="AM136" s="140"/>
      <c r="AN136" s="140"/>
      <c r="AO136" s="140"/>
      <c r="AP136" s="140"/>
      <c r="AQ136" s="140"/>
      <c r="AR136" s="140"/>
      <c r="AS136" s="140"/>
      <c r="AT136" s="141"/>
      <c r="AU136" s="142">
        <v>68</v>
      </c>
      <c r="AV136" s="143"/>
      <c r="AW136" s="143"/>
      <c r="AX136" s="145"/>
      <c r="AY136">
        <f>$AY$132</f>
        <v>2</v>
      </c>
    </row>
    <row r="137" spans="1:52" ht="24.75" customHeight="1" thickBot="1" x14ac:dyDescent="0.2">
      <c r="A137" s="180"/>
      <c r="B137" s="181"/>
      <c r="C137" s="181"/>
      <c r="D137" s="181"/>
      <c r="E137" s="181"/>
      <c r="F137" s="182"/>
      <c r="G137" s="127" t="s">
        <v>18</v>
      </c>
      <c r="H137" s="128"/>
      <c r="I137" s="128"/>
      <c r="J137" s="128"/>
      <c r="K137" s="128"/>
      <c r="L137" s="129"/>
      <c r="M137" s="130"/>
      <c r="N137" s="130"/>
      <c r="O137" s="130"/>
      <c r="P137" s="130"/>
      <c r="Q137" s="130"/>
      <c r="R137" s="130"/>
      <c r="S137" s="130"/>
      <c r="T137" s="130"/>
      <c r="U137" s="130"/>
      <c r="V137" s="130"/>
      <c r="W137" s="130"/>
      <c r="X137" s="131"/>
      <c r="Y137" s="132">
        <f>SUM(Y134:AB136)</f>
        <v>520</v>
      </c>
      <c r="Z137" s="133"/>
      <c r="AA137" s="133"/>
      <c r="AB137" s="134"/>
      <c r="AC137" s="127" t="s">
        <v>18</v>
      </c>
      <c r="AD137" s="128"/>
      <c r="AE137" s="128"/>
      <c r="AF137" s="128"/>
      <c r="AG137" s="128"/>
      <c r="AH137" s="129"/>
      <c r="AI137" s="130"/>
      <c r="AJ137" s="130"/>
      <c r="AK137" s="130"/>
      <c r="AL137" s="130"/>
      <c r="AM137" s="130"/>
      <c r="AN137" s="130"/>
      <c r="AO137" s="130"/>
      <c r="AP137" s="130"/>
      <c r="AQ137" s="130"/>
      <c r="AR137" s="130"/>
      <c r="AS137" s="130"/>
      <c r="AT137" s="131"/>
      <c r="AU137" s="132">
        <f>SUM(AU134:AX136)</f>
        <v>453</v>
      </c>
      <c r="AV137" s="133"/>
      <c r="AW137" s="133"/>
      <c r="AX137" s="135"/>
      <c r="AY137">
        <f>$AY$132</f>
        <v>2</v>
      </c>
    </row>
    <row r="138" spans="1:52" ht="24.75" customHeight="1" x14ac:dyDescent="0.15">
      <c r="A138" s="180"/>
      <c r="B138" s="181"/>
      <c r="C138" s="181"/>
      <c r="D138" s="181"/>
      <c r="E138" s="181"/>
      <c r="F138" s="182"/>
      <c r="G138" s="156" t="s">
        <v>648</v>
      </c>
      <c r="H138" s="157"/>
      <c r="I138" s="157"/>
      <c r="J138" s="157"/>
      <c r="K138" s="157"/>
      <c r="L138" s="157"/>
      <c r="M138" s="157"/>
      <c r="N138" s="157"/>
      <c r="O138" s="157"/>
      <c r="P138" s="157"/>
      <c r="Q138" s="157"/>
      <c r="R138" s="157"/>
      <c r="S138" s="157"/>
      <c r="T138" s="157"/>
      <c r="U138" s="157"/>
      <c r="V138" s="157"/>
      <c r="W138" s="157"/>
      <c r="X138" s="157"/>
      <c r="Y138" s="157"/>
      <c r="Z138" s="157"/>
      <c r="AA138" s="157"/>
      <c r="AB138" s="158"/>
      <c r="AC138" s="156" t="s">
        <v>649</v>
      </c>
      <c r="AD138" s="157"/>
      <c r="AE138" s="157"/>
      <c r="AF138" s="157"/>
      <c r="AG138" s="157"/>
      <c r="AH138" s="157"/>
      <c r="AI138" s="157"/>
      <c r="AJ138" s="157"/>
      <c r="AK138" s="157"/>
      <c r="AL138" s="157"/>
      <c r="AM138" s="157"/>
      <c r="AN138" s="157"/>
      <c r="AO138" s="157"/>
      <c r="AP138" s="157"/>
      <c r="AQ138" s="157"/>
      <c r="AR138" s="157"/>
      <c r="AS138" s="157"/>
      <c r="AT138" s="157"/>
      <c r="AU138" s="157"/>
      <c r="AV138" s="157"/>
      <c r="AW138" s="157"/>
      <c r="AX138" s="159"/>
      <c r="AY138">
        <f>COUNTA($G$140,$AC$140)</f>
        <v>2</v>
      </c>
    </row>
    <row r="139" spans="1:52" ht="24.75" customHeight="1" x14ac:dyDescent="0.15">
      <c r="A139" s="180"/>
      <c r="B139" s="181"/>
      <c r="C139" s="181"/>
      <c r="D139" s="181"/>
      <c r="E139" s="181"/>
      <c r="F139" s="182"/>
      <c r="G139" s="160" t="s">
        <v>15</v>
      </c>
      <c r="H139" s="161"/>
      <c r="I139" s="161"/>
      <c r="J139" s="161"/>
      <c r="K139" s="161"/>
      <c r="L139" s="162" t="s">
        <v>16</v>
      </c>
      <c r="M139" s="161"/>
      <c r="N139" s="161"/>
      <c r="O139" s="161"/>
      <c r="P139" s="161"/>
      <c r="Q139" s="161"/>
      <c r="R139" s="161"/>
      <c r="S139" s="161"/>
      <c r="T139" s="161"/>
      <c r="U139" s="161"/>
      <c r="V139" s="161"/>
      <c r="W139" s="161"/>
      <c r="X139" s="163"/>
      <c r="Y139" s="164" t="s">
        <v>17</v>
      </c>
      <c r="Z139" s="165"/>
      <c r="AA139" s="165"/>
      <c r="AB139" s="166"/>
      <c r="AC139" s="160" t="s">
        <v>15</v>
      </c>
      <c r="AD139" s="161"/>
      <c r="AE139" s="161"/>
      <c r="AF139" s="161"/>
      <c r="AG139" s="161"/>
      <c r="AH139" s="162" t="s">
        <v>16</v>
      </c>
      <c r="AI139" s="161"/>
      <c r="AJ139" s="161"/>
      <c r="AK139" s="161"/>
      <c r="AL139" s="161"/>
      <c r="AM139" s="161"/>
      <c r="AN139" s="161"/>
      <c r="AO139" s="161"/>
      <c r="AP139" s="161"/>
      <c r="AQ139" s="161"/>
      <c r="AR139" s="161"/>
      <c r="AS139" s="161"/>
      <c r="AT139" s="163"/>
      <c r="AU139" s="164" t="s">
        <v>17</v>
      </c>
      <c r="AV139" s="165"/>
      <c r="AW139" s="165"/>
      <c r="AX139" s="167"/>
      <c r="AY139">
        <f>$AY$138</f>
        <v>2</v>
      </c>
    </row>
    <row r="140" spans="1:52" s="15" customFormat="1" ht="24.75" customHeight="1" x14ac:dyDescent="0.15">
      <c r="A140" s="180"/>
      <c r="B140" s="181"/>
      <c r="C140" s="181"/>
      <c r="D140" s="181"/>
      <c r="E140" s="181"/>
      <c r="F140" s="182"/>
      <c r="G140" s="146" t="s">
        <v>642</v>
      </c>
      <c r="H140" s="147"/>
      <c r="I140" s="147"/>
      <c r="J140" s="147"/>
      <c r="K140" s="148"/>
      <c r="L140" s="149" t="s">
        <v>645</v>
      </c>
      <c r="M140" s="150"/>
      <c r="N140" s="150"/>
      <c r="O140" s="150"/>
      <c r="P140" s="150"/>
      <c r="Q140" s="150"/>
      <c r="R140" s="150"/>
      <c r="S140" s="150"/>
      <c r="T140" s="150"/>
      <c r="U140" s="150"/>
      <c r="V140" s="150"/>
      <c r="W140" s="150"/>
      <c r="X140" s="151"/>
      <c r="Y140" s="152">
        <v>102</v>
      </c>
      <c r="Z140" s="153"/>
      <c r="AA140" s="153"/>
      <c r="AB140" s="154"/>
      <c r="AC140" s="146" t="s">
        <v>631</v>
      </c>
      <c r="AD140" s="147"/>
      <c r="AE140" s="147"/>
      <c r="AF140" s="147"/>
      <c r="AG140" s="148"/>
      <c r="AH140" s="149" t="s">
        <v>650</v>
      </c>
      <c r="AI140" s="150"/>
      <c r="AJ140" s="150"/>
      <c r="AK140" s="150"/>
      <c r="AL140" s="150"/>
      <c r="AM140" s="150"/>
      <c r="AN140" s="150"/>
      <c r="AO140" s="150"/>
      <c r="AP140" s="150"/>
      <c r="AQ140" s="150"/>
      <c r="AR140" s="150"/>
      <c r="AS140" s="150"/>
      <c r="AT140" s="151"/>
      <c r="AU140" s="152">
        <v>255</v>
      </c>
      <c r="AV140" s="153"/>
      <c r="AW140" s="153"/>
      <c r="AX140" s="155"/>
      <c r="AY140">
        <f>$AY$138</f>
        <v>2</v>
      </c>
      <c r="AZ140"/>
    </row>
    <row r="141" spans="1:52" ht="24.75" customHeight="1" x14ac:dyDescent="0.15">
      <c r="A141" s="180"/>
      <c r="B141" s="181"/>
      <c r="C141" s="181"/>
      <c r="D141" s="181"/>
      <c r="E141" s="181"/>
      <c r="F141" s="182"/>
      <c r="G141" s="136" t="s">
        <v>643</v>
      </c>
      <c r="H141" s="137"/>
      <c r="I141" s="137"/>
      <c r="J141" s="137"/>
      <c r="K141" s="138"/>
      <c r="L141" s="139" t="s">
        <v>646</v>
      </c>
      <c r="M141" s="140"/>
      <c r="N141" s="140"/>
      <c r="O141" s="140"/>
      <c r="P141" s="140"/>
      <c r="Q141" s="140"/>
      <c r="R141" s="140"/>
      <c r="S141" s="140"/>
      <c r="T141" s="140"/>
      <c r="U141" s="140"/>
      <c r="V141" s="140"/>
      <c r="W141" s="140"/>
      <c r="X141" s="141"/>
      <c r="Y141" s="142">
        <v>155</v>
      </c>
      <c r="Z141" s="143"/>
      <c r="AA141" s="143"/>
      <c r="AB141" s="144"/>
      <c r="AC141" s="136"/>
      <c r="AD141" s="137"/>
      <c r="AE141" s="137"/>
      <c r="AF141" s="137"/>
      <c r="AG141" s="138"/>
      <c r="AH141" s="139"/>
      <c r="AI141" s="140"/>
      <c r="AJ141" s="140"/>
      <c r="AK141" s="140"/>
      <c r="AL141" s="140"/>
      <c r="AM141" s="140"/>
      <c r="AN141" s="140"/>
      <c r="AO141" s="140"/>
      <c r="AP141" s="140"/>
      <c r="AQ141" s="140"/>
      <c r="AR141" s="140"/>
      <c r="AS141" s="140"/>
      <c r="AT141" s="141"/>
      <c r="AU141" s="142"/>
      <c r="AV141" s="143"/>
      <c r="AW141" s="143"/>
      <c r="AX141" s="145"/>
      <c r="AY141">
        <f>$AY$138</f>
        <v>2</v>
      </c>
    </row>
    <row r="142" spans="1:52" ht="24.75" customHeight="1" x14ac:dyDescent="0.15">
      <c r="A142" s="180"/>
      <c r="B142" s="181"/>
      <c r="C142" s="181"/>
      <c r="D142" s="181"/>
      <c r="E142" s="181"/>
      <c r="F142" s="182"/>
      <c r="G142" s="136" t="s">
        <v>644</v>
      </c>
      <c r="H142" s="137"/>
      <c r="I142" s="137"/>
      <c r="J142" s="137"/>
      <c r="K142" s="138"/>
      <c r="L142" s="139" t="s">
        <v>647</v>
      </c>
      <c r="M142" s="140"/>
      <c r="N142" s="140"/>
      <c r="O142" s="140"/>
      <c r="P142" s="140"/>
      <c r="Q142" s="140"/>
      <c r="R142" s="140"/>
      <c r="S142" s="140"/>
      <c r="T142" s="140"/>
      <c r="U142" s="140"/>
      <c r="V142" s="140"/>
      <c r="W142" s="140"/>
      <c r="X142" s="141"/>
      <c r="Y142" s="142">
        <v>104</v>
      </c>
      <c r="Z142" s="143"/>
      <c r="AA142" s="143"/>
      <c r="AB142" s="144"/>
      <c r="AC142" s="136"/>
      <c r="AD142" s="137"/>
      <c r="AE142" s="137"/>
      <c r="AF142" s="137"/>
      <c r="AG142" s="138"/>
      <c r="AH142" s="139"/>
      <c r="AI142" s="140"/>
      <c r="AJ142" s="140"/>
      <c r="AK142" s="140"/>
      <c r="AL142" s="140"/>
      <c r="AM142" s="140"/>
      <c r="AN142" s="140"/>
      <c r="AO142" s="140"/>
      <c r="AP142" s="140"/>
      <c r="AQ142" s="140"/>
      <c r="AR142" s="140"/>
      <c r="AS142" s="140"/>
      <c r="AT142" s="141"/>
      <c r="AU142" s="142"/>
      <c r="AV142" s="143"/>
      <c r="AW142" s="143"/>
      <c r="AX142" s="145"/>
      <c r="AY142">
        <f>$AY$138</f>
        <v>2</v>
      </c>
    </row>
    <row r="143" spans="1:52" ht="24.75" customHeight="1" x14ac:dyDescent="0.15">
      <c r="A143" s="180"/>
      <c r="B143" s="181"/>
      <c r="C143" s="181"/>
      <c r="D143" s="181"/>
      <c r="E143" s="181"/>
      <c r="F143" s="182"/>
      <c r="G143" s="127" t="s">
        <v>18</v>
      </c>
      <c r="H143" s="128"/>
      <c r="I143" s="128"/>
      <c r="J143" s="128"/>
      <c r="K143" s="128"/>
      <c r="L143" s="129"/>
      <c r="M143" s="130"/>
      <c r="N143" s="130"/>
      <c r="O143" s="130"/>
      <c r="P143" s="130"/>
      <c r="Q143" s="130"/>
      <c r="R143" s="130"/>
      <c r="S143" s="130"/>
      <c r="T143" s="130"/>
      <c r="U143" s="130"/>
      <c r="V143" s="130"/>
      <c r="W143" s="130"/>
      <c r="X143" s="131"/>
      <c r="Y143" s="132">
        <f>SUM(Y140:AB142)</f>
        <v>361</v>
      </c>
      <c r="Z143" s="133"/>
      <c r="AA143" s="133"/>
      <c r="AB143" s="134"/>
      <c r="AC143" s="127" t="s">
        <v>18</v>
      </c>
      <c r="AD143" s="128"/>
      <c r="AE143" s="128"/>
      <c r="AF143" s="128"/>
      <c r="AG143" s="128"/>
      <c r="AH143" s="129"/>
      <c r="AI143" s="130"/>
      <c r="AJ143" s="130"/>
      <c r="AK143" s="130"/>
      <c r="AL143" s="130"/>
      <c r="AM143" s="130"/>
      <c r="AN143" s="130"/>
      <c r="AO143" s="130"/>
      <c r="AP143" s="130"/>
      <c r="AQ143" s="130"/>
      <c r="AR143" s="130"/>
      <c r="AS143" s="130"/>
      <c r="AT143" s="131"/>
      <c r="AU143" s="132">
        <f>SUM(AU140:AX142)</f>
        <v>255</v>
      </c>
      <c r="AV143" s="133"/>
      <c r="AW143" s="133"/>
      <c r="AX143" s="135"/>
      <c r="AY143">
        <f>$AY$138</f>
        <v>2</v>
      </c>
    </row>
    <row r="144" spans="1:52" ht="24.75" customHeight="1" thickBot="1" x14ac:dyDescent="0.2">
      <c r="A144" s="122" t="s">
        <v>562</v>
      </c>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c r="AG144" s="123"/>
      <c r="AH144" s="123"/>
      <c r="AI144" s="123"/>
      <c r="AJ144" s="123"/>
      <c r="AK144" s="124"/>
      <c r="AL144" s="125" t="s">
        <v>226</v>
      </c>
      <c r="AM144" s="126"/>
      <c r="AN144" s="126"/>
      <c r="AO144" s="86" t="s">
        <v>651</v>
      </c>
      <c r="AP144" s="20"/>
      <c r="AQ144" s="20"/>
      <c r="AR144" s="20"/>
      <c r="AS144" s="20"/>
      <c r="AT144" s="20"/>
      <c r="AU144" s="20"/>
      <c r="AV144" s="20"/>
      <c r="AW144" s="20"/>
      <c r="AX144" s="21"/>
      <c r="AY144">
        <f>COUNTIF($AO$144,"☑")</f>
        <v>1</v>
      </c>
    </row>
    <row r="145" spans="1:51" ht="24.75" customHeight="1" x14ac:dyDescent="0.15">
      <c r="A145" s="4"/>
      <c r="B145" s="4"/>
      <c r="C145" s="4"/>
      <c r="D145" s="4"/>
      <c r="E145" s="4"/>
      <c r="F145" s="4"/>
      <c r="G145" s="7"/>
      <c r="H145" s="7"/>
      <c r="I145" s="7"/>
      <c r="J145" s="7"/>
      <c r="K145" s="7"/>
      <c r="L145" s="3"/>
      <c r="M145" s="7"/>
      <c r="N145" s="7"/>
      <c r="O145" s="7"/>
      <c r="P145" s="7"/>
      <c r="Q145" s="7"/>
      <c r="R145" s="7"/>
      <c r="S145" s="7"/>
      <c r="T145" s="7"/>
      <c r="U145" s="7"/>
      <c r="V145" s="7"/>
      <c r="W145" s="7"/>
      <c r="X145" s="7"/>
      <c r="Y145" s="8"/>
      <c r="Z145" s="8"/>
      <c r="AA145" s="8"/>
      <c r="AB145" s="8"/>
      <c r="AC145" s="7"/>
      <c r="AD145" s="7"/>
      <c r="AE145" s="7"/>
      <c r="AF145" s="7"/>
      <c r="AG145" s="7"/>
      <c r="AH145" s="3"/>
      <c r="AI145" s="7"/>
      <c r="AJ145" s="7"/>
      <c r="AK145" s="7"/>
      <c r="AL145" s="7"/>
      <c r="AM145" s="7"/>
      <c r="AN145" s="7"/>
      <c r="AO145" s="7"/>
      <c r="AP145" s="7"/>
      <c r="AQ145" s="7"/>
      <c r="AR145" s="7"/>
      <c r="AS145" s="7"/>
      <c r="AT145" s="7"/>
      <c r="AU145" s="8"/>
      <c r="AV145" s="8"/>
      <c r="AW145" s="8"/>
      <c r="AX145" s="8"/>
    </row>
    <row r="146" spans="1:51" ht="24.75" customHeight="1" x14ac:dyDescent="0.15"/>
    <row r="147" spans="1:51" ht="24.75" customHeight="1" x14ac:dyDescent="0.15">
      <c r="A147" s="9"/>
      <c r="B147" s="1" t="s">
        <v>27</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1" ht="24.75" customHeight="1" x14ac:dyDescent="0.15">
      <c r="A148" s="9"/>
      <c r="B148" s="45" t="s">
        <v>235</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1" ht="59.25" customHeight="1" x14ac:dyDescent="0.15">
      <c r="A149" s="114"/>
      <c r="B149" s="114"/>
      <c r="C149" s="114" t="s">
        <v>24</v>
      </c>
      <c r="D149" s="114"/>
      <c r="E149" s="114"/>
      <c r="F149" s="114"/>
      <c r="G149" s="114"/>
      <c r="H149" s="114"/>
      <c r="I149" s="114"/>
      <c r="J149" s="115" t="s">
        <v>198</v>
      </c>
      <c r="K149" s="116"/>
      <c r="L149" s="116"/>
      <c r="M149" s="116"/>
      <c r="N149" s="116"/>
      <c r="O149" s="116"/>
      <c r="P149" s="117" t="s">
        <v>25</v>
      </c>
      <c r="Q149" s="117"/>
      <c r="R149" s="117"/>
      <c r="S149" s="117"/>
      <c r="T149" s="117"/>
      <c r="U149" s="117"/>
      <c r="V149" s="117"/>
      <c r="W149" s="117"/>
      <c r="X149" s="117"/>
      <c r="Y149" s="118" t="s">
        <v>197</v>
      </c>
      <c r="Z149" s="119"/>
      <c r="AA149" s="119"/>
      <c r="AB149" s="119"/>
      <c r="AC149" s="115" t="s">
        <v>225</v>
      </c>
      <c r="AD149" s="115"/>
      <c r="AE149" s="115"/>
      <c r="AF149" s="115"/>
      <c r="AG149" s="115"/>
      <c r="AH149" s="118" t="s">
        <v>240</v>
      </c>
      <c r="AI149" s="114"/>
      <c r="AJ149" s="114"/>
      <c r="AK149" s="114"/>
      <c r="AL149" s="114" t="s">
        <v>19</v>
      </c>
      <c r="AM149" s="114"/>
      <c r="AN149" s="114"/>
      <c r="AO149" s="120"/>
      <c r="AP149" s="121" t="s">
        <v>199</v>
      </c>
      <c r="AQ149" s="121"/>
      <c r="AR149" s="121"/>
      <c r="AS149" s="121"/>
      <c r="AT149" s="121"/>
      <c r="AU149" s="121"/>
      <c r="AV149" s="121"/>
      <c r="AW149" s="121"/>
      <c r="AX149" s="121"/>
    </row>
    <row r="150" spans="1:51" ht="49.5" customHeight="1" x14ac:dyDescent="0.15">
      <c r="A150" s="104">
        <v>1</v>
      </c>
      <c r="B150" s="104">
        <v>1</v>
      </c>
      <c r="C150" s="105" t="s">
        <v>652</v>
      </c>
      <c r="D150" s="105"/>
      <c r="E150" s="105"/>
      <c r="F150" s="105"/>
      <c r="G150" s="105"/>
      <c r="H150" s="105"/>
      <c r="I150" s="105"/>
      <c r="J150" s="106">
        <v>9012405001241</v>
      </c>
      <c r="K150" s="107"/>
      <c r="L150" s="107"/>
      <c r="M150" s="107"/>
      <c r="N150" s="107"/>
      <c r="O150" s="107"/>
      <c r="P150" s="108" t="s">
        <v>632</v>
      </c>
      <c r="Q150" s="108"/>
      <c r="R150" s="108"/>
      <c r="S150" s="108"/>
      <c r="T150" s="108"/>
      <c r="U150" s="108"/>
      <c r="V150" s="108"/>
      <c r="W150" s="108"/>
      <c r="X150" s="108"/>
      <c r="Y150" s="109">
        <v>10878</v>
      </c>
      <c r="Z150" s="110"/>
      <c r="AA150" s="110"/>
      <c r="AB150" s="111"/>
      <c r="AC150" s="112" t="s">
        <v>653</v>
      </c>
      <c r="AD150" s="113"/>
      <c r="AE150" s="113"/>
      <c r="AF150" s="113"/>
      <c r="AG150" s="113"/>
      <c r="AH150" s="98" t="s">
        <v>595</v>
      </c>
      <c r="AI150" s="99"/>
      <c r="AJ150" s="99"/>
      <c r="AK150" s="99"/>
      <c r="AL150" s="100" t="s">
        <v>595</v>
      </c>
      <c r="AM150" s="101"/>
      <c r="AN150" s="101"/>
      <c r="AO150" s="102"/>
      <c r="AP150" s="103"/>
      <c r="AQ150" s="103"/>
      <c r="AR150" s="103"/>
      <c r="AS150" s="103"/>
      <c r="AT150" s="103"/>
      <c r="AU150" s="103"/>
      <c r="AV150" s="103"/>
      <c r="AW150" s="103"/>
      <c r="AX150" s="103"/>
    </row>
    <row r="151" spans="1:51" ht="24.75" customHeight="1" x14ac:dyDescent="0.15">
      <c r="A151" s="49"/>
      <c r="B151" s="49"/>
      <c r="C151" s="49"/>
      <c r="D151" s="49"/>
      <c r="E151" s="49"/>
      <c r="F151" s="49"/>
      <c r="G151" s="49"/>
      <c r="H151" s="49"/>
      <c r="I151" s="49"/>
      <c r="J151" s="50"/>
      <c r="K151" s="50"/>
      <c r="L151" s="50"/>
      <c r="M151" s="50"/>
      <c r="N151" s="50"/>
      <c r="O151" s="50"/>
      <c r="P151" s="51"/>
      <c r="Q151" s="51"/>
      <c r="R151" s="51"/>
      <c r="S151" s="51"/>
      <c r="T151" s="51"/>
      <c r="U151" s="51"/>
      <c r="V151" s="51"/>
      <c r="W151" s="51"/>
      <c r="X151" s="51"/>
      <c r="Y151" s="52"/>
      <c r="Z151" s="52"/>
      <c r="AA151" s="52"/>
      <c r="AB151" s="52"/>
      <c r="AC151" s="52"/>
      <c r="AD151" s="52"/>
      <c r="AE151" s="52"/>
      <c r="AF151" s="52"/>
      <c r="AG151" s="52"/>
      <c r="AH151" s="52"/>
      <c r="AI151" s="52"/>
      <c r="AJ151" s="52"/>
      <c r="AK151" s="52"/>
      <c r="AL151" s="52"/>
      <c r="AM151" s="52"/>
      <c r="AN151" s="52"/>
      <c r="AO151" s="52"/>
      <c r="AP151" s="51"/>
      <c r="AQ151" s="51"/>
      <c r="AR151" s="51"/>
      <c r="AS151" s="51"/>
      <c r="AT151" s="51"/>
      <c r="AU151" s="51"/>
      <c r="AV151" s="51"/>
      <c r="AW151" s="51"/>
      <c r="AX151" s="51"/>
      <c r="AY151">
        <f>COUNTA($C$154)</f>
        <v>1</v>
      </c>
    </row>
    <row r="152" spans="1:51" ht="24.75" customHeight="1" x14ac:dyDescent="0.15">
      <c r="A152" s="49"/>
      <c r="B152" s="53" t="s">
        <v>160</v>
      </c>
      <c r="C152" s="49"/>
      <c r="D152" s="49"/>
      <c r="E152" s="49"/>
      <c r="F152" s="49"/>
      <c r="G152" s="49"/>
      <c r="H152" s="49"/>
      <c r="I152" s="49"/>
      <c r="J152" s="49"/>
      <c r="K152" s="49"/>
      <c r="L152" s="49"/>
      <c r="M152" s="49"/>
      <c r="N152" s="49"/>
      <c r="O152" s="49"/>
      <c r="P152" s="54"/>
      <c r="Q152" s="54"/>
      <c r="R152" s="54"/>
      <c r="S152" s="54"/>
      <c r="T152" s="54"/>
      <c r="U152" s="54"/>
      <c r="V152" s="54"/>
      <c r="W152" s="54"/>
      <c r="X152" s="54"/>
      <c r="Y152" s="55"/>
      <c r="Z152" s="55"/>
      <c r="AA152" s="55"/>
      <c r="AB152" s="55"/>
      <c r="AC152" s="55"/>
      <c r="AD152" s="55"/>
      <c r="AE152" s="55"/>
      <c r="AF152" s="55"/>
      <c r="AG152" s="55"/>
      <c r="AH152" s="55"/>
      <c r="AI152" s="55"/>
      <c r="AJ152" s="55"/>
      <c r="AK152" s="55"/>
      <c r="AL152" s="55"/>
      <c r="AM152" s="55"/>
      <c r="AN152" s="55"/>
      <c r="AO152" s="55"/>
      <c r="AP152" s="54"/>
      <c r="AQ152" s="54"/>
      <c r="AR152" s="54"/>
      <c r="AS152" s="54"/>
      <c r="AT152" s="54"/>
      <c r="AU152" s="54"/>
      <c r="AV152" s="54"/>
      <c r="AW152" s="54"/>
      <c r="AX152" s="54"/>
      <c r="AY152">
        <f>$AY$151</f>
        <v>1</v>
      </c>
    </row>
    <row r="153" spans="1:51" ht="59.25" customHeight="1" x14ac:dyDescent="0.15">
      <c r="A153" s="114"/>
      <c r="B153" s="114"/>
      <c r="C153" s="114" t="s">
        <v>24</v>
      </c>
      <c r="D153" s="114"/>
      <c r="E153" s="114"/>
      <c r="F153" s="114"/>
      <c r="G153" s="114"/>
      <c r="H153" s="114"/>
      <c r="I153" s="114"/>
      <c r="J153" s="115" t="s">
        <v>198</v>
      </c>
      <c r="K153" s="116"/>
      <c r="L153" s="116"/>
      <c r="M153" s="116"/>
      <c r="N153" s="116"/>
      <c r="O153" s="116"/>
      <c r="P153" s="117" t="s">
        <v>25</v>
      </c>
      <c r="Q153" s="117"/>
      <c r="R153" s="117"/>
      <c r="S153" s="117"/>
      <c r="T153" s="117"/>
      <c r="U153" s="117"/>
      <c r="V153" s="117"/>
      <c r="W153" s="117"/>
      <c r="X153" s="117"/>
      <c r="Y153" s="118" t="s">
        <v>197</v>
      </c>
      <c r="Z153" s="119"/>
      <c r="AA153" s="119"/>
      <c r="AB153" s="119"/>
      <c r="AC153" s="115" t="s">
        <v>225</v>
      </c>
      <c r="AD153" s="115"/>
      <c r="AE153" s="115"/>
      <c r="AF153" s="115"/>
      <c r="AG153" s="115"/>
      <c r="AH153" s="118" t="s">
        <v>240</v>
      </c>
      <c r="AI153" s="114"/>
      <c r="AJ153" s="114"/>
      <c r="AK153" s="114"/>
      <c r="AL153" s="114" t="s">
        <v>19</v>
      </c>
      <c r="AM153" s="114"/>
      <c r="AN153" s="114"/>
      <c r="AO153" s="120"/>
      <c r="AP153" s="121" t="s">
        <v>199</v>
      </c>
      <c r="AQ153" s="121"/>
      <c r="AR153" s="121"/>
      <c r="AS153" s="121"/>
      <c r="AT153" s="121"/>
      <c r="AU153" s="121"/>
      <c r="AV153" s="121"/>
      <c r="AW153" s="121"/>
      <c r="AX153" s="121"/>
      <c r="AY153">
        <f>$AY$151</f>
        <v>1</v>
      </c>
    </row>
    <row r="154" spans="1:51" ht="42" customHeight="1" x14ac:dyDescent="0.15">
      <c r="A154" s="104">
        <v>1</v>
      </c>
      <c r="B154" s="104">
        <v>1</v>
      </c>
      <c r="C154" s="105" t="s">
        <v>654</v>
      </c>
      <c r="D154" s="105"/>
      <c r="E154" s="105"/>
      <c r="F154" s="105"/>
      <c r="G154" s="105"/>
      <c r="H154" s="105"/>
      <c r="I154" s="105"/>
      <c r="J154" s="106">
        <v>4012401023921</v>
      </c>
      <c r="K154" s="107"/>
      <c r="L154" s="107"/>
      <c r="M154" s="107"/>
      <c r="N154" s="107"/>
      <c r="O154" s="107"/>
      <c r="P154" s="108" t="s">
        <v>655</v>
      </c>
      <c r="Q154" s="108"/>
      <c r="R154" s="108"/>
      <c r="S154" s="108"/>
      <c r="T154" s="108"/>
      <c r="U154" s="108"/>
      <c r="V154" s="108"/>
      <c r="W154" s="108"/>
      <c r="X154" s="108"/>
      <c r="Y154" s="109">
        <v>7664</v>
      </c>
      <c r="Z154" s="110"/>
      <c r="AA154" s="110"/>
      <c r="AB154" s="111"/>
      <c r="AC154" s="112" t="s">
        <v>653</v>
      </c>
      <c r="AD154" s="113"/>
      <c r="AE154" s="113"/>
      <c r="AF154" s="113"/>
      <c r="AG154" s="113"/>
      <c r="AH154" s="98" t="s">
        <v>595</v>
      </c>
      <c r="AI154" s="99"/>
      <c r="AJ154" s="99"/>
      <c r="AK154" s="99"/>
      <c r="AL154" s="100" t="s">
        <v>595</v>
      </c>
      <c r="AM154" s="101"/>
      <c r="AN154" s="101"/>
      <c r="AO154" s="102"/>
      <c r="AP154" s="103"/>
      <c r="AQ154" s="103"/>
      <c r="AR154" s="103"/>
      <c r="AS154" s="103"/>
      <c r="AT154" s="103"/>
      <c r="AU154" s="103"/>
      <c r="AV154" s="103"/>
      <c r="AW154" s="103"/>
      <c r="AX154" s="103"/>
      <c r="AY154">
        <f>$AY$151</f>
        <v>1</v>
      </c>
    </row>
    <row r="155" spans="1:51" ht="24.75" customHeight="1" x14ac:dyDescent="0.15">
      <c r="A155" s="56"/>
      <c r="B155" s="56"/>
      <c r="C155" s="56"/>
      <c r="D155" s="56"/>
      <c r="E155" s="56"/>
      <c r="F155" s="56"/>
      <c r="G155" s="56"/>
      <c r="H155" s="56"/>
      <c r="I155" s="56"/>
      <c r="J155" s="56"/>
      <c r="K155" s="56"/>
      <c r="L155" s="56"/>
      <c r="M155" s="56"/>
      <c r="N155" s="56"/>
      <c r="O155" s="56"/>
      <c r="P155" s="57"/>
      <c r="Q155" s="57"/>
      <c r="R155" s="57"/>
      <c r="S155" s="57"/>
      <c r="T155" s="57"/>
      <c r="U155" s="57"/>
      <c r="V155" s="57"/>
      <c r="W155" s="57"/>
      <c r="X155" s="57"/>
      <c r="Y155" s="58"/>
      <c r="Z155" s="58"/>
      <c r="AA155" s="58"/>
      <c r="AB155" s="58"/>
      <c r="AC155" s="58"/>
      <c r="AD155" s="58"/>
      <c r="AE155" s="58"/>
      <c r="AF155" s="58"/>
      <c r="AG155" s="58"/>
      <c r="AH155" s="58"/>
      <c r="AI155" s="58"/>
      <c r="AJ155" s="58"/>
      <c r="AK155" s="58"/>
      <c r="AL155" s="58"/>
      <c r="AM155" s="58"/>
      <c r="AN155" s="58"/>
      <c r="AO155" s="58"/>
      <c r="AP155" s="57"/>
      <c r="AQ155" s="57"/>
      <c r="AR155" s="57"/>
      <c r="AS155" s="57"/>
      <c r="AT155" s="57"/>
      <c r="AU155" s="57"/>
      <c r="AV155" s="57"/>
      <c r="AW155" s="57"/>
      <c r="AX155" s="57"/>
      <c r="AY155">
        <f>COUNTA($C$158)</f>
        <v>1</v>
      </c>
    </row>
    <row r="156" spans="1:51" ht="24.75" customHeight="1" x14ac:dyDescent="0.15">
      <c r="A156" s="49"/>
      <c r="B156" s="53" t="s">
        <v>216</v>
      </c>
      <c r="C156" s="49"/>
      <c r="D156" s="49"/>
      <c r="E156" s="49"/>
      <c r="F156" s="49"/>
      <c r="G156" s="49"/>
      <c r="H156" s="49"/>
      <c r="I156" s="49"/>
      <c r="J156" s="49"/>
      <c r="K156" s="49"/>
      <c r="L156" s="49"/>
      <c r="M156" s="49"/>
      <c r="N156" s="49"/>
      <c r="O156" s="49"/>
      <c r="P156" s="54"/>
      <c r="Q156" s="54"/>
      <c r="R156" s="54"/>
      <c r="S156" s="54"/>
      <c r="T156" s="54"/>
      <c r="U156" s="54"/>
      <c r="V156" s="54"/>
      <c r="W156" s="54"/>
      <c r="X156" s="54"/>
      <c r="Y156" s="55"/>
      <c r="Z156" s="55"/>
      <c r="AA156" s="55"/>
      <c r="AB156" s="55"/>
      <c r="AC156" s="55"/>
      <c r="AD156" s="55"/>
      <c r="AE156" s="55"/>
      <c r="AF156" s="55"/>
      <c r="AG156" s="55"/>
      <c r="AH156" s="55"/>
      <c r="AI156" s="55"/>
      <c r="AJ156" s="55"/>
      <c r="AK156" s="55"/>
      <c r="AL156" s="55"/>
      <c r="AM156" s="55"/>
      <c r="AN156" s="55"/>
      <c r="AO156" s="55"/>
      <c r="AP156" s="54"/>
      <c r="AQ156" s="54"/>
      <c r="AR156" s="54"/>
      <c r="AS156" s="54"/>
      <c r="AT156" s="54"/>
      <c r="AU156" s="54"/>
      <c r="AV156" s="54"/>
      <c r="AW156" s="54"/>
      <c r="AX156" s="54"/>
      <c r="AY156">
        <f>$AY$155</f>
        <v>1</v>
      </c>
    </row>
    <row r="157" spans="1:51" ht="59.25" customHeight="1" x14ac:dyDescent="0.15">
      <c r="A157" s="114"/>
      <c r="B157" s="114"/>
      <c r="C157" s="114" t="s">
        <v>24</v>
      </c>
      <c r="D157" s="114"/>
      <c r="E157" s="114"/>
      <c r="F157" s="114"/>
      <c r="G157" s="114"/>
      <c r="H157" s="114"/>
      <c r="I157" s="114"/>
      <c r="J157" s="115" t="s">
        <v>198</v>
      </c>
      <c r="K157" s="116"/>
      <c r="L157" s="116"/>
      <c r="M157" s="116"/>
      <c r="N157" s="116"/>
      <c r="O157" s="116"/>
      <c r="P157" s="117" t="s">
        <v>25</v>
      </c>
      <c r="Q157" s="117"/>
      <c r="R157" s="117"/>
      <c r="S157" s="117"/>
      <c r="T157" s="117"/>
      <c r="U157" s="117"/>
      <c r="V157" s="117"/>
      <c r="W157" s="117"/>
      <c r="X157" s="117"/>
      <c r="Y157" s="118" t="s">
        <v>197</v>
      </c>
      <c r="Z157" s="119"/>
      <c r="AA157" s="119"/>
      <c r="AB157" s="119"/>
      <c r="AC157" s="115" t="s">
        <v>225</v>
      </c>
      <c r="AD157" s="115"/>
      <c r="AE157" s="115"/>
      <c r="AF157" s="115"/>
      <c r="AG157" s="115"/>
      <c r="AH157" s="118" t="s">
        <v>240</v>
      </c>
      <c r="AI157" s="114"/>
      <c r="AJ157" s="114"/>
      <c r="AK157" s="114"/>
      <c r="AL157" s="114" t="s">
        <v>19</v>
      </c>
      <c r="AM157" s="114"/>
      <c r="AN157" s="114"/>
      <c r="AO157" s="120"/>
      <c r="AP157" s="121" t="s">
        <v>199</v>
      </c>
      <c r="AQ157" s="121"/>
      <c r="AR157" s="121"/>
      <c r="AS157" s="121"/>
      <c r="AT157" s="121"/>
      <c r="AU157" s="121"/>
      <c r="AV157" s="121"/>
      <c r="AW157" s="121"/>
      <c r="AX157" s="121"/>
      <c r="AY157">
        <f>$AY$155</f>
        <v>1</v>
      </c>
    </row>
    <row r="158" spans="1:51" ht="30" customHeight="1" x14ac:dyDescent="0.15">
      <c r="A158" s="104">
        <v>1</v>
      </c>
      <c r="B158" s="104">
        <v>1</v>
      </c>
      <c r="C158" s="105" t="s">
        <v>656</v>
      </c>
      <c r="D158" s="105"/>
      <c r="E158" s="105"/>
      <c r="F158" s="105"/>
      <c r="G158" s="105"/>
      <c r="H158" s="105"/>
      <c r="I158" s="105"/>
      <c r="J158" s="106">
        <v>4010001008772</v>
      </c>
      <c r="K158" s="107"/>
      <c r="L158" s="107"/>
      <c r="M158" s="107"/>
      <c r="N158" s="107"/>
      <c r="O158" s="107"/>
      <c r="P158" s="108" t="s">
        <v>638</v>
      </c>
      <c r="Q158" s="108"/>
      <c r="R158" s="108"/>
      <c r="S158" s="108"/>
      <c r="T158" s="108"/>
      <c r="U158" s="108"/>
      <c r="V158" s="108"/>
      <c r="W158" s="108"/>
      <c r="X158" s="108"/>
      <c r="Y158" s="109">
        <v>9001</v>
      </c>
      <c r="Z158" s="110"/>
      <c r="AA158" s="110"/>
      <c r="AB158" s="111"/>
      <c r="AC158" s="112" t="s">
        <v>653</v>
      </c>
      <c r="AD158" s="113"/>
      <c r="AE158" s="113"/>
      <c r="AF158" s="113"/>
      <c r="AG158" s="113"/>
      <c r="AH158" s="98" t="s">
        <v>595</v>
      </c>
      <c r="AI158" s="99"/>
      <c r="AJ158" s="99"/>
      <c r="AK158" s="99"/>
      <c r="AL158" s="100" t="s">
        <v>595</v>
      </c>
      <c r="AM158" s="101"/>
      <c r="AN158" s="101"/>
      <c r="AO158" s="102"/>
      <c r="AP158" s="103"/>
      <c r="AQ158" s="103"/>
      <c r="AR158" s="103"/>
      <c r="AS158" s="103"/>
      <c r="AT158" s="103"/>
      <c r="AU158" s="103"/>
      <c r="AV158" s="103"/>
      <c r="AW158" s="103"/>
      <c r="AX158" s="103"/>
      <c r="AY158">
        <f>$AY$155</f>
        <v>1</v>
      </c>
    </row>
    <row r="159" spans="1:51" ht="24.75" customHeight="1" x14ac:dyDescent="0.15">
      <c r="A159" s="56"/>
      <c r="B159" s="56"/>
      <c r="C159" s="56"/>
      <c r="D159" s="56"/>
      <c r="E159" s="56"/>
      <c r="F159" s="56"/>
      <c r="G159" s="56"/>
      <c r="H159" s="56"/>
      <c r="I159" s="56"/>
      <c r="J159" s="56"/>
      <c r="K159" s="56"/>
      <c r="L159" s="56"/>
      <c r="M159" s="56"/>
      <c r="N159" s="56"/>
      <c r="O159" s="56"/>
      <c r="P159" s="57"/>
      <c r="Q159" s="57"/>
      <c r="R159" s="57"/>
      <c r="S159" s="57"/>
      <c r="T159" s="57"/>
      <c r="U159" s="57"/>
      <c r="V159" s="57"/>
      <c r="W159" s="57"/>
      <c r="X159" s="57"/>
      <c r="Y159" s="58"/>
      <c r="Z159" s="58"/>
      <c r="AA159" s="58"/>
      <c r="AB159" s="58"/>
      <c r="AC159" s="58"/>
      <c r="AD159" s="58"/>
      <c r="AE159" s="58"/>
      <c r="AF159" s="58"/>
      <c r="AG159" s="58"/>
      <c r="AH159" s="58"/>
      <c r="AI159" s="58"/>
      <c r="AJ159" s="58"/>
      <c r="AK159" s="58"/>
      <c r="AL159" s="58"/>
      <c r="AM159" s="58"/>
      <c r="AN159" s="58"/>
      <c r="AO159" s="58"/>
      <c r="AP159" s="57"/>
      <c r="AQ159" s="57"/>
      <c r="AR159" s="57"/>
      <c r="AS159" s="57"/>
      <c r="AT159" s="57"/>
      <c r="AU159" s="57"/>
      <c r="AV159" s="57"/>
      <c r="AW159" s="57"/>
      <c r="AX159" s="57"/>
      <c r="AY159">
        <f>COUNTA($C$162)</f>
        <v>1</v>
      </c>
    </row>
    <row r="160" spans="1:51" ht="24.75" customHeight="1" x14ac:dyDescent="0.15">
      <c r="A160" s="49"/>
      <c r="B160" s="53" t="s">
        <v>161</v>
      </c>
      <c r="C160" s="49"/>
      <c r="D160" s="49"/>
      <c r="E160" s="49"/>
      <c r="F160" s="49"/>
      <c r="G160" s="49"/>
      <c r="H160" s="49"/>
      <c r="I160" s="49"/>
      <c r="J160" s="49"/>
      <c r="K160" s="49"/>
      <c r="L160" s="49"/>
      <c r="M160" s="49"/>
      <c r="N160" s="49"/>
      <c r="O160" s="49"/>
      <c r="P160" s="54"/>
      <c r="Q160" s="54"/>
      <c r="R160" s="54"/>
      <c r="S160" s="54"/>
      <c r="T160" s="54"/>
      <c r="U160" s="54"/>
      <c r="V160" s="54"/>
      <c r="W160" s="54"/>
      <c r="X160" s="54"/>
      <c r="Y160" s="55"/>
      <c r="Z160" s="55"/>
      <c r="AA160" s="55"/>
      <c r="AB160" s="55"/>
      <c r="AC160" s="55"/>
      <c r="AD160" s="55"/>
      <c r="AE160" s="55"/>
      <c r="AF160" s="55"/>
      <c r="AG160" s="55"/>
      <c r="AH160" s="55"/>
      <c r="AI160" s="55"/>
      <c r="AJ160" s="55"/>
      <c r="AK160" s="55"/>
      <c r="AL160" s="55"/>
      <c r="AM160" s="55"/>
      <c r="AN160" s="55"/>
      <c r="AO160" s="55"/>
      <c r="AP160" s="54"/>
      <c r="AQ160" s="54"/>
      <c r="AR160" s="54"/>
      <c r="AS160" s="54"/>
      <c r="AT160" s="54"/>
      <c r="AU160" s="54"/>
      <c r="AV160" s="54"/>
      <c r="AW160" s="54"/>
      <c r="AX160" s="54"/>
      <c r="AY160">
        <f>$AY$159</f>
        <v>1</v>
      </c>
    </row>
    <row r="161" spans="1:51" ht="59.25" customHeight="1" x14ac:dyDescent="0.15">
      <c r="A161" s="114"/>
      <c r="B161" s="114"/>
      <c r="C161" s="114" t="s">
        <v>24</v>
      </c>
      <c r="D161" s="114"/>
      <c r="E161" s="114"/>
      <c r="F161" s="114"/>
      <c r="G161" s="114"/>
      <c r="H161" s="114"/>
      <c r="I161" s="114"/>
      <c r="J161" s="115" t="s">
        <v>198</v>
      </c>
      <c r="K161" s="116"/>
      <c r="L161" s="116"/>
      <c r="M161" s="116"/>
      <c r="N161" s="116"/>
      <c r="O161" s="116"/>
      <c r="P161" s="117" t="s">
        <v>25</v>
      </c>
      <c r="Q161" s="117"/>
      <c r="R161" s="117"/>
      <c r="S161" s="117"/>
      <c r="T161" s="117"/>
      <c r="U161" s="117"/>
      <c r="V161" s="117"/>
      <c r="W161" s="117"/>
      <c r="X161" s="117"/>
      <c r="Y161" s="118" t="s">
        <v>197</v>
      </c>
      <c r="Z161" s="119"/>
      <c r="AA161" s="119"/>
      <c r="AB161" s="119"/>
      <c r="AC161" s="115" t="s">
        <v>225</v>
      </c>
      <c r="AD161" s="115"/>
      <c r="AE161" s="115"/>
      <c r="AF161" s="115"/>
      <c r="AG161" s="115"/>
      <c r="AH161" s="118" t="s">
        <v>240</v>
      </c>
      <c r="AI161" s="114"/>
      <c r="AJ161" s="114"/>
      <c r="AK161" s="114"/>
      <c r="AL161" s="114" t="s">
        <v>19</v>
      </c>
      <c r="AM161" s="114"/>
      <c r="AN161" s="114"/>
      <c r="AO161" s="120"/>
      <c r="AP161" s="121" t="s">
        <v>199</v>
      </c>
      <c r="AQ161" s="121"/>
      <c r="AR161" s="121"/>
      <c r="AS161" s="121"/>
      <c r="AT161" s="121"/>
      <c r="AU161" s="121"/>
      <c r="AV161" s="121"/>
      <c r="AW161" s="121"/>
      <c r="AX161" s="121"/>
      <c r="AY161">
        <f>$AY$159</f>
        <v>1</v>
      </c>
    </row>
    <row r="162" spans="1:51" ht="30" customHeight="1" x14ac:dyDescent="0.15">
      <c r="A162" s="104">
        <v>1</v>
      </c>
      <c r="B162" s="104">
        <v>1</v>
      </c>
      <c r="C162" s="105" t="s">
        <v>657</v>
      </c>
      <c r="D162" s="105"/>
      <c r="E162" s="105"/>
      <c r="F162" s="105"/>
      <c r="G162" s="105"/>
      <c r="H162" s="105"/>
      <c r="I162" s="105"/>
      <c r="J162" s="106">
        <v>8010401050387</v>
      </c>
      <c r="K162" s="107"/>
      <c r="L162" s="107"/>
      <c r="M162" s="107"/>
      <c r="N162" s="107"/>
      <c r="O162" s="107"/>
      <c r="P162" s="108" t="s">
        <v>658</v>
      </c>
      <c r="Q162" s="108"/>
      <c r="R162" s="108"/>
      <c r="S162" s="108"/>
      <c r="T162" s="108"/>
      <c r="U162" s="108"/>
      <c r="V162" s="108"/>
      <c r="W162" s="108"/>
      <c r="X162" s="108"/>
      <c r="Y162" s="109">
        <v>2690</v>
      </c>
      <c r="Z162" s="110"/>
      <c r="AA162" s="110"/>
      <c r="AB162" s="111"/>
      <c r="AC162" s="112" t="s">
        <v>653</v>
      </c>
      <c r="AD162" s="113"/>
      <c r="AE162" s="113"/>
      <c r="AF162" s="113"/>
      <c r="AG162" s="113"/>
      <c r="AH162" s="98" t="s">
        <v>595</v>
      </c>
      <c r="AI162" s="99"/>
      <c r="AJ162" s="99"/>
      <c r="AK162" s="99"/>
      <c r="AL162" s="100" t="s">
        <v>595</v>
      </c>
      <c r="AM162" s="101"/>
      <c r="AN162" s="101"/>
      <c r="AO162" s="102"/>
      <c r="AP162" s="103"/>
      <c r="AQ162" s="103"/>
      <c r="AR162" s="103"/>
      <c r="AS162" s="103"/>
      <c r="AT162" s="103"/>
      <c r="AU162" s="103"/>
      <c r="AV162" s="103"/>
      <c r="AW162" s="103"/>
      <c r="AX162" s="103"/>
      <c r="AY162">
        <f>$AY$159</f>
        <v>1</v>
      </c>
    </row>
    <row r="163" spans="1:51" ht="24.75" customHeight="1" x14ac:dyDescent="0.15">
      <c r="A163" s="56"/>
      <c r="B163" s="56"/>
      <c r="C163" s="56"/>
      <c r="D163" s="56"/>
      <c r="E163" s="56"/>
      <c r="F163" s="56"/>
      <c r="G163" s="56"/>
      <c r="H163" s="56"/>
      <c r="I163" s="56"/>
      <c r="J163" s="56"/>
      <c r="K163" s="56"/>
      <c r="L163" s="56"/>
      <c r="M163" s="56"/>
      <c r="N163" s="56"/>
      <c r="O163" s="56"/>
      <c r="P163" s="57"/>
      <c r="Q163" s="57"/>
      <c r="R163" s="57"/>
      <c r="S163" s="57"/>
      <c r="T163" s="57"/>
      <c r="U163" s="57"/>
      <c r="V163" s="57"/>
      <c r="W163" s="57"/>
      <c r="X163" s="57"/>
      <c r="Y163" s="58"/>
      <c r="Z163" s="58"/>
      <c r="AA163" s="58"/>
      <c r="AB163" s="58"/>
      <c r="AC163" s="58"/>
      <c r="AD163" s="58"/>
      <c r="AE163" s="58"/>
      <c r="AF163" s="58"/>
      <c r="AG163" s="58"/>
      <c r="AH163" s="58"/>
      <c r="AI163" s="58"/>
      <c r="AJ163" s="58"/>
      <c r="AK163" s="58"/>
      <c r="AL163" s="58"/>
      <c r="AM163" s="58"/>
      <c r="AN163" s="58"/>
      <c r="AO163" s="58"/>
      <c r="AP163" s="57"/>
      <c r="AQ163" s="57"/>
      <c r="AR163" s="57"/>
      <c r="AS163" s="57"/>
      <c r="AT163" s="57"/>
      <c r="AU163" s="57"/>
      <c r="AV163" s="57"/>
      <c r="AW163" s="57"/>
      <c r="AX163" s="57"/>
      <c r="AY163">
        <f>COUNTA($C$166)</f>
        <v>1</v>
      </c>
    </row>
    <row r="164" spans="1:51" ht="24.75" customHeight="1" x14ac:dyDescent="0.15">
      <c r="A164" s="49"/>
      <c r="B164" s="53" t="s">
        <v>162</v>
      </c>
      <c r="C164" s="49"/>
      <c r="D164" s="49"/>
      <c r="E164" s="49"/>
      <c r="F164" s="49"/>
      <c r="G164" s="49"/>
      <c r="H164" s="49"/>
      <c r="I164" s="49"/>
      <c r="J164" s="49"/>
      <c r="K164" s="49"/>
      <c r="L164" s="49"/>
      <c r="M164" s="49"/>
      <c r="N164" s="49"/>
      <c r="O164" s="49"/>
      <c r="P164" s="54"/>
      <c r="Q164" s="54"/>
      <c r="R164" s="54"/>
      <c r="S164" s="54"/>
      <c r="T164" s="54"/>
      <c r="U164" s="54"/>
      <c r="V164" s="54"/>
      <c r="W164" s="54"/>
      <c r="X164" s="54"/>
      <c r="Y164" s="55"/>
      <c r="Z164" s="55"/>
      <c r="AA164" s="55"/>
      <c r="AB164" s="55"/>
      <c r="AC164" s="55"/>
      <c r="AD164" s="55"/>
      <c r="AE164" s="55"/>
      <c r="AF164" s="55"/>
      <c r="AG164" s="55"/>
      <c r="AH164" s="55"/>
      <c r="AI164" s="55"/>
      <c r="AJ164" s="55"/>
      <c r="AK164" s="55"/>
      <c r="AL164" s="55"/>
      <c r="AM164" s="55"/>
      <c r="AN164" s="55"/>
      <c r="AO164" s="55"/>
      <c r="AP164" s="54"/>
      <c r="AQ164" s="54"/>
      <c r="AR164" s="54"/>
      <c r="AS164" s="54"/>
      <c r="AT164" s="54"/>
      <c r="AU164" s="54"/>
      <c r="AV164" s="54"/>
      <c r="AW164" s="54"/>
      <c r="AX164" s="54"/>
      <c r="AY164">
        <f>$AY$163</f>
        <v>1</v>
      </c>
    </row>
    <row r="165" spans="1:51" ht="59.25" customHeight="1" x14ac:dyDescent="0.15">
      <c r="A165" s="114"/>
      <c r="B165" s="114"/>
      <c r="C165" s="114" t="s">
        <v>24</v>
      </c>
      <c r="D165" s="114"/>
      <c r="E165" s="114"/>
      <c r="F165" s="114"/>
      <c r="G165" s="114"/>
      <c r="H165" s="114"/>
      <c r="I165" s="114"/>
      <c r="J165" s="115" t="s">
        <v>198</v>
      </c>
      <c r="K165" s="116"/>
      <c r="L165" s="116"/>
      <c r="M165" s="116"/>
      <c r="N165" s="116"/>
      <c r="O165" s="116"/>
      <c r="P165" s="117" t="s">
        <v>25</v>
      </c>
      <c r="Q165" s="117"/>
      <c r="R165" s="117"/>
      <c r="S165" s="117"/>
      <c r="T165" s="117"/>
      <c r="U165" s="117"/>
      <c r="V165" s="117"/>
      <c r="W165" s="117"/>
      <c r="X165" s="117"/>
      <c r="Y165" s="118" t="s">
        <v>197</v>
      </c>
      <c r="Z165" s="119"/>
      <c r="AA165" s="119"/>
      <c r="AB165" s="119"/>
      <c r="AC165" s="115" t="s">
        <v>225</v>
      </c>
      <c r="AD165" s="115"/>
      <c r="AE165" s="115"/>
      <c r="AF165" s="115"/>
      <c r="AG165" s="115"/>
      <c r="AH165" s="118" t="s">
        <v>240</v>
      </c>
      <c r="AI165" s="114"/>
      <c r="AJ165" s="114"/>
      <c r="AK165" s="114"/>
      <c r="AL165" s="114" t="s">
        <v>19</v>
      </c>
      <c r="AM165" s="114"/>
      <c r="AN165" s="114"/>
      <c r="AO165" s="120"/>
      <c r="AP165" s="121" t="s">
        <v>199</v>
      </c>
      <c r="AQ165" s="121"/>
      <c r="AR165" s="121"/>
      <c r="AS165" s="121"/>
      <c r="AT165" s="121"/>
      <c r="AU165" s="121"/>
      <c r="AV165" s="121"/>
      <c r="AW165" s="121"/>
      <c r="AX165" s="121"/>
      <c r="AY165">
        <f>$AY$163</f>
        <v>1</v>
      </c>
    </row>
    <row r="166" spans="1:51" ht="45" customHeight="1" x14ac:dyDescent="0.15">
      <c r="A166" s="104">
        <v>1</v>
      </c>
      <c r="B166" s="104">
        <v>1</v>
      </c>
      <c r="C166" s="105" t="s">
        <v>659</v>
      </c>
      <c r="D166" s="105"/>
      <c r="E166" s="105"/>
      <c r="F166" s="105"/>
      <c r="G166" s="105"/>
      <c r="H166" s="105"/>
      <c r="I166" s="105"/>
      <c r="J166" s="106">
        <v>5020001054609</v>
      </c>
      <c r="K166" s="107"/>
      <c r="L166" s="107"/>
      <c r="M166" s="107"/>
      <c r="N166" s="107"/>
      <c r="O166" s="107"/>
      <c r="P166" s="108" t="s">
        <v>660</v>
      </c>
      <c r="Q166" s="108"/>
      <c r="R166" s="108"/>
      <c r="S166" s="108"/>
      <c r="T166" s="108"/>
      <c r="U166" s="108"/>
      <c r="V166" s="108"/>
      <c r="W166" s="108"/>
      <c r="X166" s="108"/>
      <c r="Y166" s="109">
        <v>520</v>
      </c>
      <c r="Z166" s="110"/>
      <c r="AA166" s="110"/>
      <c r="AB166" s="111"/>
      <c r="AC166" s="112" t="s">
        <v>653</v>
      </c>
      <c r="AD166" s="113"/>
      <c r="AE166" s="113"/>
      <c r="AF166" s="113"/>
      <c r="AG166" s="113"/>
      <c r="AH166" s="98" t="s">
        <v>595</v>
      </c>
      <c r="AI166" s="99"/>
      <c r="AJ166" s="99"/>
      <c r="AK166" s="99"/>
      <c r="AL166" s="100" t="s">
        <v>595</v>
      </c>
      <c r="AM166" s="101"/>
      <c r="AN166" s="101"/>
      <c r="AO166" s="102"/>
      <c r="AP166" s="103"/>
      <c r="AQ166" s="103"/>
      <c r="AR166" s="103"/>
      <c r="AS166" s="103"/>
      <c r="AT166" s="103"/>
      <c r="AU166" s="103"/>
      <c r="AV166" s="103"/>
      <c r="AW166" s="103"/>
      <c r="AX166" s="103"/>
      <c r="AY166">
        <f>$AY$163</f>
        <v>1</v>
      </c>
    </row>
    <row r="167" spans="1:51" ht="24.75" customHeight="1" x14ac:dyDescent="0.15">
      <c r="A167" s="56"/>
      <c r="B167" s="56"/>
      <c r="C167" s="56"/>
      <c r="D167" s="56"/>
      <c r="E167" s="56"/>
      <c r="F167" s="56"/>
      <c r="G167" s="56"/>
      <c r="H167" s="56"/>
      <c r="I167" s="56"/>
      <c r="J167" s="56"/>
      <c r="K167" s="56"/>
      <c r="L167" s="56"/>
      <c r="M167" s="56"/>
      <c r="N167" s="56"/>
      <c r="O167" s="56"/>
      <c r="P167" s="57"/>
      <c r="Q167" s="57"/>
      <c r="R167" s="57"/>
      <c r="S167" s="57"/>
      <c r="T167" s="57"/>
      <c r="U167" s="57"/>
      <c r="V167" s="57"/>
      <c r="W167" s="57"/>
      <c r="X167" s="57"/>
      <c r="Y167" s="58"/>
      <c r="Z167" s="58"/>
      <c r="AA167" s="58"/>
      <c r="AB167" s="58"/>
      <c r="AC167" s="58"/>
      <c r="AD167" s="58"/>
      <c r="AE167" s="58"/>
      <c r="AF167" s="58"/>
      <c r="AG167" s="58"/>
      <c r="AH167" s="58"/>
      <c r="AI167" s="58"/>
      <c r="AJ167" s="58"/>
      <c r="AK167" s="58"/>
      <c r="AL167" s="58"/>
      <c r="AM167" s="58"/>
      <c r="AN167" s="58"/>
      <c r="AO167" s="58"/>
      <c r="AP167" s="57"/>
      <c r="AQ167" s="57"/>
      <c r="AR167" s="57"/>
      <c r="AS167" s="57"/>
      <c r="AT167" s="57"/>
      <c r="AU167" s="57"/>
      <c r="AV167" s="57"/>
      <c r="AW167" s="57"/>
      <c r="AX167" s="57"/>
      <c r="AY167">
        <f>COUNTA($C$170)</f>
        <v>1</v>
      </c>
    </row>
    <row r="168" spans="1:51" ht="24.75" customHeight="1" x14ac:dyDescent="0.15">
      <c r="A168" s="49"/>
      <c r="B168" s="53" t="s">
        <v>163</v>
      </c>
      <c r="C168" s="49"/>
      <c r="D168" s="49"/>
      <c r="E168" s="49"/>
      <c r="F168" s="49"/>
      <c r="G168" s="49"/>
      <c r="H168" s="49"/>
      <c r="I168" s="49"/>
      <c r="J168" s="49"/>
      <c r="K168" s="49"/>
      <c r="L168" s="49"/>
      <c r="M168" s="49"/>
      <c r="N168" s="49"/>
      <c r="O168" s="49"/>
      <c r="P168" s="54"/>
      <c r="Q168" s="54"/>
      <c r="R168" s="54"/>
      <c r="S168" s="54"/>
      <c r="T168" s="54"/>
      <c r="U168" s="54"/>
      <c r="V168" s="54"/>
      <c r="W168" s="54"/>
      <c r="X168" s="54"/>
      <c r="Y168" s="55"/>
      <c r="Z168" s="55"/>
      <c r="AA168" s="55"/>
      <c r="AB168" s="55"/>
      <c r="AC168" s="55"/>
      <c r="AD168" s="55"/>
      <c r="AE168" s="55"/>
      <c r="AF168" s="55"/>
      <c r="AG168" s="55"/>
      <c r="AH168" s="55"/>
      <c r="AI168" s="55"/>
      <c r="AJ168" s="55"/>
      <c r="AK168" s="55"/>
      <c r="AL168" s="55"/>
      <c r="AM168" s="55"/>
      <c r="AN168" s="55"/>
      <c r="AO168" s="55"/>
      <c r="AP168" s="54"/>
      <c r="AQ168" s="54"/>
      <c r="AR168" s="54"/>
      <c r="AS168" s="54"/>
      <c r="AT168" s="54"/>
      <c r="AU168" s="54"/>
      <c r="AV168" s="54"/>
      <c r="AW168" s="54"/>
      <c r="AX168" s="54"/>
      <c r="AY168">
        <f>$AY$167</f>
        <v>1</v>
      </c>
    </row>
    <row r="169" spans="1:51" ht="59.25" customHeight="1" x14ac:dyDescent="0.15">
      <c r="A169" s="114"/>
      <c r="B169" s="114"/>
      <c r="C169" s="114" t="s">
        <v>24</v>
      </c>
      <c r="D169" s="114"/>
      <c r="E169" s="114"/>
      <c r="F169" s="114"/>
      <c r="G169" s="114"/>
      <c r="H169" s="114"/>
      <c r="I169" s="114"/>
      <c r="J169" s="115" t="s">
        <v>198</v>
      </c>
      <c r="K169" s="116"/>
      <c r="L169" s="116"/>
      <c r="M169" s="116"/>
      <c r="N169" s="116"/>
      <c r="O169" s="116"/>
      <c r="P169" s="117" t="s">
        <v>25</v>
      </c>
      <c r="Q169" s="117"/>
      <c r="R169" s="117"/>
      <c r="S169" s="117"/>
      <c r="T169" s="117"/>
      <c r="U169" s="117"/>
      <c r="V169" s="117"/>
      <c r="W169" s="117"/>
      <c r="X169" s="117"/>
      <c r="Y169" s="118" t="s">
        <v>197</v>
      </c>
      <c r="Z169" s="119"/>
      <c r="AA169" s="119"/>
      <c r="AB169" s="119"/>
      <c r="AC169" s="115" t="s">
        <v>225</v>
      </c>
      <c r="AD169" s="115"/>
      <c r="AE169" s="115"/>
      <c r="AF169" s="115"/>
      <c r="AG169" s="115"/>
      <c r="AH169" s="118" t="s">
        <v>240</v>
      </c>
      <c r="AI169" s="114"/>
      <c r="AJ169" s="114"/>
      <c r="AK169" s="114"/>
      <c r="AL169" s="114" t="s">
        <v>19</v>
      </c>
      <c r="AM169" s="114"/>
      <c r="AN169" s="114"/>
      <c r="AO169" s="120"/>
      <c r="AP169" s="121" t="s">
        <v>199</v>
      </c>
      <c r="AQ169" s="121"/>
      <c r="AR169" s="121"/>
      <c r="AS169" s="121"/>
      <c r="AT169" s="121"/>
      <c r="AU169" s="121"/>
      <c r="AV169" s="121"/>
      <c r="AW169" s="121"/>
      <c r="AX169" s="121"/>
      <c r="AY169">
        <f>$AY$167</f>
        <v>1</v>
      </c>
    </row>
    <row r="170" spans="1:51" ht="30" customHeight="1" x14ac:dyDescent="0.15">
      <c r="A170" s="104">
        <v>1</v>
      </c>
      <c r="B170" s="104">
        <v>1</v>
      </c>
      <c r="C170" s="105" t="s">
        <v>661</v>
      </c>
      <c r="D170" s="105"/>
      <c r="E170" s="105"/>
      <c r="F170" s="105"/>
      <c r="G170" s="105"/>
      <c r="H170" s="105"/>
      <c r="I170" s="105"/>
      <c r="J170" s="106">
        <v>7010401022916</v>
      </c>
      <c r="K170" s="107"/>
      <c r="L170" s="107"/>
      <c r="M170" s="107"/>
      <c r="N170" s="107"/>
      <c r="O170" s="107"/>
      <c r="P170" s="108" t="s">
        <v>662</v>
      </c>
      <c r="Q170" s="108"/>
      <c r="R170" s="108"/>
      <c r="S170" s="108"/>
      <c r="T170" s="108"/>
      <c r="U170" s="108"/>
      <c r="V170" s="108"/>
      <c r="W170" s="108"/>
      <c r="X170" s="108"/>
      <c r="Y170" s="109">
        <v>453</v>
      </c>
      <c r="Z170" s="110"/>
      <c r="AA170" s="110"/>
      <c r="AB170" s="111"/>
      <c r="AC170" s="112" t="s">
        <v>653</v>
      </c>
      <c r="AD170" s="113"/>
      <c r="AE170" s="113"/>
      <c r="AF170" s="113"/>
      <c r="AG170" s="113"/>
      <c r="AH170" s="98" t="s">
        <v>595</v>
      </c>
      <c r="AI170" s="99"/>
      <c r="AJ170" s="99"/>
      <c r="AK170" s="99"/>
      <c r="AL170" s="100" t="s">
        <v>595</v>
      </c>
      <c r="AM170" s="101"/>
      <c r="AN170" s="101"/>
      <c r="AO170" s="102"/>
      <c r="AP170" s="103"/>
      <c r="AQ170" s="103"/>
      <c r="AR170" s="103"/>
      <c r="AS170" s="103"/>
      <c r="AT170" s="103"/>
      <c r="AU170" s="103"/>
      <c r="AV170" s="103"/>
      <c r="AW170" s="103"/>
      <c r="AX170" s="103"/>
      <c r="AY170">
        <f>$AY$167</f>
        <v>1</v>
      </c>
    </row>
    <row r="171" spans="1:51" ht="24.75" customHeight="1" x14ac:dyDescent="0.15">
      <c r="A171" s="56"/>
      <c r="B171" s="56"/>
      <c r="C171" s="56"/>
      <c r="D171" s="56"/>
      <c r="E171" s="56"/>
      <c r="F171" s="56"/>
      <c r="G171" s="56"/>
      <c r="H171" s="56"/>
      <c r="I171" s="56"/>
      <c r="J171" s="56"/>
      <c r="K171" s="56"/>
      <c r="L171" s="56"/>
      <c r="M171" s="56"/>
      <c r="N171" s="56"/>
      <c r="O171" s="56"/>
      <c r="P171" s="57"/>
      <c r="Q171" s="57"/>
      <c r="R171" s="57"/>
      <c r="S171" s="57"/>
      <c r="T171" s="57"/>
      <c r="U171" s="57"/>
      <c r="V171" s="57"/>
      <c r="W171" s="57"/>
      <c r="X171" s="57"/>
      <c r="Y171" s="58"/>
      <c r="Z171" s="58"/>
      <c r="AA171" s="58"/>
      <c r="AB171" s="58"/>
      <c r="AC171" s="58"/>
      <c r="AD171" s="58"/>
      <c r="AE171" s="58"/>
      <c r="AF171" s="58"/>
      <c r="AG171" s="58"/>
      <c r="AH171" s="58"/>
      <c r="AI171" s="58"/>
      <c r="AJ171" s="58"/>
      <c r="AK171" s="58"/>
      <c r="AL171" s="58"/>
      <c r="AM171" s="58"/>
      <c r="AN171" s="58"/>
      <c r="AO171" s="58"/>
      <c r="AP171" s="57"/>
      <c r="AQ171" s="57"/>
      <c r="AR171" s="57"/>
      <c r="AS171" s="57"/>
      <c r="AT171" s="57"/>
      <c r="AU171" s="57"/>
      <c r="AV171" s="57"/>
      <c r="AW171" s="57"/>
      <c r="AX171" s="57"/>
      <c r="AY171">
        <f>COUNTA($C$174)</f>
        <v>1</v>
      </c>
    </row>
    <row r="172" spans="1:51" ht="24.75" customHeight="1" x14ac:dyDescent="0.15">
      <c r="A172" s="49"/>
      <c r="B172" s="53" t="s">
        <v>164</v>
      </c>
      <c r="C172" s="49"/>
      <c r="D172" s="49"/>
      <c r="E172" s="49"/>
      <c r="F172" s="49"/>
      <c r="G172" s="49"/>
      <c r="H172" s="49"/>
      <c r="I172" s="49"/>
      <c r="J172" s="49"/>
      <c r="K172" s="49"/>
      <c r="L172" s="49"/>
      <c r="M172" s="49"/>
      <c r="N172" s="49"/>
      <c r="O172" s="49"/>
      <c r="P172" s="54"/>
      <c r="Q172" s="54"/>
      <c r="R172" s="54"/>
      <c r="S172" s="54"/>
      <c r="T172" s="54"/>
      <c r="U172" s="54"/>
      <c r="V172" s="54"/>
      <c r="W172" s="54"/>
      <c r="X172" s="54"/>
      <c r="Y172" s="55"/>
      <c r="Z172" s="55"/>
      <c r="AA172" s="55"/>
      <c r="AB172" s="55"/>
      <c r="AC172" s="55"/>
      <c r="AD172" s="55"/>
      <c r="AE172" s="55"/>
      <c r="AF172" s="55"/>
      <c r="AG172" s="55"/>
      <c r="AH172" s="55"/>
      <c r="AI172" s="55"/>
      <c r="AJ172" s="55"/>
      <c r="AK172" s="55"/>
      <c r="AL172" s="55"/>
      <c r="AM172" s="55"/>
      <c r="AN172" s="55"/>
      <c r="AO172" s="55"/>
      <c r="AP172" s="54"/>
      <c r="AQ172" s="54"/>
      <c r="AR172" s="54"/>
      <c r="AS172" s="54"/>
      <c r="AT172" s="54"/>
      <c r="AU172" s="54"/>
      <c r="AV172" s="54"/>
      <c r="AW172" s="54"/>
      <c r="AX172" s="54"/>
      <c r="AY172">
        <f>$AY$171</f>
        <v>1</v>
      </c>
    </row>
    <row r="173" spans="1:51" ht="59.25" customHeight="1" x14ac:dyDescent="0.15">
      <c r="A173" s="114"/>
      <c r="B173" s="114"/>
      <c r="C173" s="114" t="s">
        <v>24</v>
      </c>
      <c r="D173" s="114"/>
      <c r="E173" s="114"/>
      <c r="F173" s="114"/>
      <c r="G173" s="114"/>
      <c r="H173" s="114"/>
      <c r="I173" s="114"/>
      <c r="J173" s="115" t="s">
        <v>198</v>
      </c>
      <c r="K173" s="116"/>
      <c r="L173" s="116"/>
      <c r="M173" s="116"/>
      <c r="N173" s="116"/>
      <c r="O173" s="116"/>
      <c r="P173" s="117" t="s">
        <v>25</v>
      </c>
      <c r="Q173" s="117"/>
      <c r="R173" s="117"/>
      <c r="S173" s="117"/>
      <c r="T173" s="117"/>
      <c r="U173" s="117"/>
      <c r="V173" s="117"/>
      <c r="W173" s="117"/>
      <c r="X173" s="117"/>
      <c r="Y173" s="118" t="s">
        <v>197</v>
      </c>
      <c r="Z173" s="119"/>
      <c r="AA173" s="119"/>
      <c r="AB173" s="119"/>
      <c r="AC173" s="115" t="s">
        <v>225</v>
      </c>
      <c r="AD173" s="115"/>
      <c r="AE173" s="115"/>
      <c r="AF173" s="115"/>
      <c r="AG173" s="115"/>
      <c r="AH173" s="118" t="s">
        <v>240</v>
      </c>
      <c r="AI173" s="114"/>
      <c r="AJ173" s="114"/>
      <c r="AK173" s="114"/>
      <c r="AL173" s="114" t="s">
        <v>19</v>
      </c>
      <c r="AM173" s="114"/>
      <c r="AN173" s="114"/>
      <c r="AO173" s="120"/>
      <c r="AP173" s="121" t="s">
        <v>199</v>
      </c>
      <c r="AQ173" s="121"/>
      <c r="AR173" s="121"/>
      <c r="AS173" s="121"/>
      <c r="AT173" s="121"/>
      <c r="AU173" s="121"/>
      <c r="AV173" s="121"/>
      <c r="AW173" s="121"/>
      <c r="AX173" s="121"/>
      <c r="AY173">
        <f>$AY$171</f>
        <v>1</v>
      </c>
    </row>
    <row r="174" spans="1:51" ht="30" customHeight="1" x14ac:dyDescent="0.15">
      <c r="A174" s="104">
        <v>1</v>
      </c>
      <c r="B174" s="104">
        <v>1</v>
      </c>
      <c r="C174" s="105" t="s">
        <v>661</v>
      </c>
      <c r="D174" s="105"/>
      <c r="E174" s="105"/>
      <c r="F174" s="105"/>
      <c r="G174" s="105"/>
      <c r="H174" s="105"/>
      <c r="I174" s="105"/>
      <c r="J174" s="106">
        <v>7010401022916</v>
      </c>
      <c r="K174" s="107"/>
      <c r="L174" s="107"/>
      <c r="M174" s="107"/>
      <c r="N174" s="107"/>
      <c r="O174" s="107"/>
      <c r="P174" s="108" t="s">
        <v>663</v>
      </c>
      <c r="Q174" s="108"/>
      <c r="R174" s="108"/>
      <c r="S174" s="108"/>
      <c r="T174" s="108"/>
      <c r="U174" s="108"/>
      <c r="V174" s="108"/>
      <c r="W174" s="108"/>
      <c r="X174" s="108"/>
      <c r="Y174" s="109">
        <v>361</v>
      </c>
      <c r="Z174" s="110"/>
      <c r="AA174" s="110"/>
      <c r="AB174" s="111"/>
      <c r="AC174" s="112" t="s">
        <v>653</v>
      </c>
      <c r="AD174" s="113"/>
      <c r="AE174" s="113"/>
      <c r="AF174" s="113"/>
      <c r="AG174" s="113"/>
      <c r="AH174" s="98" t="s">
        <v>595</v>
      </c>
      <c r="AI174" s="99"/>
      <c r="AJ174" s="99"/>
      <c r="AK174" s="99"/>
      <c r="AL174" s="100" t="s">
        <v>595</v>
      </c>
      <c r="AM174" s="101"/>
      <c r="AN174" s="101"/>
      <c r="AO174" s="102"/>
      <c r="AP174" s="103"/>
      <c r="AQ174" s="103"/>
      <c r="AR174" s="103"/>
      <c r="AS174" s="103"/>
      <c r="AT174" s="103"/>
      <c r="AU174" s="103"/>
      <c r="AV174" s="103"/>
      <c r="AW174" s="103"/>
      <c r="AX174" s="103"/>
      <c r="AY174">
        <f>$AY$171</f>
        <v>1</v>
      </c>
    </row>
    <row r="175" spans="1:51" ht="24.75" customHeight="1" x14ac:dyDescent="0.15">
      <c r="A175" s="56"/>
      <c r="B175" s="56"/>
      <c r="C175" s="56"/>
      <c r="D175" s="56"/>
      <c r="E175" s="56"/>
      <c r="F175" s="56"/>
      <c r="G175" s="56"/>
      <c r="H175" s="56"/>
      <c r="I175" s="56"/>
      <c r="J175" s="56"/>
      <c r="K175" s="56"/>
      <c r="L175" s="56"/>
      <c r="M175" s="56"/>
      <c r="N175" s="56"/>
      <c r="O175" s="56"/>
      <c r="P175" s="57"/>
      <c r="Q175" s="57"/>
      <c r="R175" s="57"/>
      <c r="S175" s="57"/>
      <c r="T175" s="57"/>
      <c r="U175" s="57"/>
      <c r="V175" s="57"/>
      <c r="W175" s="57"/>
      <c r="X175" s="57"/>
      <c r="Y175" s="58"/>
      <c r="Z175" s="58"/>
      <c r="AA175" s="58"/>
      <c r="AB175" s="58"/>
      <c r="AC175" s="58"/>
      <c r="AD175" s="58"/>
      <c r="AE175" s="58"/>
      <c r="AF175" s="58"/>
      <c r="AG175" s="58"/>
      <c r="AH175" s="58"/>
      <c r="AI175" s="58"/>
      <c r="AJ175" s="58"/>
      <c r="AK175" s="58"/>
      <c r="AL175" s="58"/>
      <c r="AM175" s="58"/>
      <c r="AN175" s="58"/>
      <c r="AO175" s="58"/>
      <c r="AP175" s="57"/>
      <c r="AQ175" s="57"/>
      <c r="AR175" s="57"/>
      <c r="AS175" s="57"/>
      <c r="AT175" s="57"/>
      <c r="AU175" s="57"/>
      <c r="AV175" s="57"/>
      <c r="AW175" s="57"/>
      <c r="AX175" s="57"/>
      <c r="AY175">
        <f>COUNTA($C$178)</f>
        <v>1</v>
      </c>
    </row>
    <row r="176" spans="1:51" ht="24.75" customHeight="1" x14ac:dyDescent="0.15">
      <c r="A176" s="49"/>
      <c r="B176" s="53" t="s">
        <v>165</v>
      </c>
      <c r="C176" s="49"/>
      <c r="D176" s="49"/>
      <c r="E176" s="49"/>
      <c r="F176" s="49"/>
      <c r="G176" s="49"/>
      <c r="H176" s="49"/>
      <c r="I176" s="49"/>
      <c r="J176" s="49"/>
      <c r="K176" s="49"/>
      <c r="L176" s="49"/>
      <c r="M176" s="49"/>
      <c r="N176" s="49"/>
      <c r="O176" s="49"/>
      <c r="P176" s="54"/>
      <c r="Q176" s="54"/>
      <c r="R176" s="54"/>
      <c r="S176" s="54"/>
      <c r="T176" s="54"/>
      <c r="U176" s="54"/>
      <c r="V176" s="54"/>
      <c r="W176" s="54"/>
      <c r="X176" s="54"/>
      <c r="Y176" s="55"/>
      <c r="Z176" s="55"/>
      <c r="AA176" s="55"/>
      <c r="AB176" s="55"/>
      <c r="AC176" s="55"/>
      <c r="AD176" s="55"/>
      <c r="AE176" s="55"/>
      <c r="AF176" s="55"/>
      <c r="AG176" s="55"/>
      <c r="AH176" s="55"/>
      <c r="AI176" s="55"/>
      <c r="AJ176" s="55"/>
      <c r="AK176" s="55"/>
      <c r="AL176" s="55"/>
      <c r="AM176" s="55"/>
      <c r="AN176" s="55"/>
      <c r="AO176" s="55"/>
      <c r="AP176" s="54"/>
      <c r="AQ176" s="54"/>
      <c r="AR176" s="54"/>
      <c r="AS176" s="54"/>
      <c r="AT176" s="54"/>
      <c r="AU176" s="54"/>
      <c r="AV176" s="54"/>
      <c r="AW176" s="54"/>
      <c r="AX176" s="54"/>
      <c r="AY176">
        <f>$AY$175</f>
        <v>1</v>
      </c>
    </row>
    <row r="177" spans="1:51" ht="59.25" customHeight="1" x14ac:dyDescent="0.15">
      <c r="A177" s="114"/>
      <c r="B177" s="114"/>
      <c r="C177" s="114" t="s">
        <v>24</v>
      </c>
      <c r="D177" s="114"/>
      <c r="E177" s="114"/>
      <c r="F177" s="114"/>
      <c r="G177" s="114"/>
      <c r="H177" s="114"/>
      <c r="I177" s="114"/>
      <c r="J177" s="115" t="s">
        <v>198</v>
      </c>
      <c r="K177" s="116"/>
      <c r="L177" s="116"/>
      <c r="M177" s="116"/>
      <c r="N177" s="116"/>
      <c r="O177" s="116"/>
      <c r="P177" s="117" t="s">
        <v>25</v>
      </c>
      <c r="Q177" s="117"/>
      <c r="R177" s="117"/>
      <c r="S177" s="117"/>
      <c r="T177" s="117"/>
      <c r="U177" s="117"/>
      <c r="V177" s="117"/>
      <c r="W177" s="117"/>
      <c r="X177" s="117"/>
      <c r="Y177" s="118" t="s">
        <v>197</v>
      </c>
      <c r="Z177" s="119"/>
      <c r="AA177" s="119"/>
      <c r="AB177" s="119"/>
      <c r="AC177" s="115" t="s">
        <v>225</v>
      </c>
      <c r="AD177" s="115"/>
      <c r="AE177" s="115"/>
      <c r="AF177" s="115"/>
      <c r="AG177" s="115"/>
      <c r="AH177" s="118" t="s">
        <v>240</v>
      </c>
      <c r="AI177" s="114"/>
      <c r="AJ177" s="114"/>
      <c r="AK177" s="114"/>
      <c r="AL177" s="114" t="s">
        <v>19</v>
      </c>
      <c r="AM177" s="114"/>
      <c r="AN177" s="114"/>
      <c r="AO177" s="120"/>
      <c r="AP177" s="121" t="s">
        <v>199</v>
      </c>
      <c r="AQ177" s="121"/>
      <c r="AR177" s="121"/>
      <c r="AS177" s="121"/>
      <c r="AT177" s="121"/>
      <c r="AU177" s="121"/>
      <c r="AV177" s="121"/>
      <c r="AW177" s="121"/>
      <c r="AX177" s="121"/>
      <c r="AY177">
        <f>$AY$175</f>
        <v>1</v>
      </c>
    </row>
    <row r="178" spans="1:51" ht="30" customHeight="1" x14ac:dyDescent="0.15">
      <c r="A178" s="104">
        <v>1</v>
      </c>
      <c r="B178" s="104">
        <v>1</v>
      </c>
      <c r="C178" s="105" t="s">
        <v>661</v>
      </c>
      <c r="D178" s="105"/>
      <c r="E178" s="105"/>
      <c r="F178" s="105"/>
      <c r="G178" s="105"/>
      <c r="H178" s="105"/>
      <c r="I178" s="105"/>
      <c r="J178" s="106">
        <v>7010401022916</v>
      </c>
      <c r="K178" s="107"/>
      <c r="L178" s="107"/>
      <c r="M178" s="107"/>
      <c r="N178" s="107"/>
      <c r="O178" s="107"/>
      <c r="P178" s="108" t="s">
        <v>664</v>
      </c>
      <c r="Q178" s="108"/>
      <c r="R178" s="108"/>
      <c r="S178" s="108"/>
      <c r="T178" s="108"/>
      <c r="U178" s="108"/>
      <c r="V178" s="108"/>
      <c r="W178" s="108"/>
      <c r="X178" s="108"/>
      <c r="Y178" s="109">
        <v>255</v>
      </c>
      <c r="Z178" s="110"/>
      <c r="AA178" s="110"/>
      <c r="AB178" s="111"/>
      <c r="AC178" s="112" t="s">
        <v>653</v>
      </c>
      <c r="AD178" s="113"/>
      <c r="AE178" s="113"/>
      <c r="AF178" s="113"/>
      <c r="AG178" s="113"/>
      <c r="AH178" s="98" t="s">
        <v>595</v>
      </c>
      <c r="AI178" s="99"/>
      <c r="AJ178" s="99"/>
      <c r="AK178" s="99"/>
      <c r="AL178" s="100" t="s">
        <v>595</v>
      </c>
      <c r="AM178" s="101"/>
      <c r="AN178" s="101"/>
      <c r="AO178" s="102"/>
      <c r="AP178" s="103"/>
      <c r="AQ178" s="103"/>
      <c r="AR178" s="103"/>
      <c r="AS178" s="103"/>
      <c r="AT178" s="103"/>
      <c r="AU178" s="103"/>
      <c r="AV178" s="103"/>
      <c r="AW178" s="103"/>
      <c r="AX178" s="103"/>
      <c r="AY178">
        <f>$AY$175</f>
        <v>1</v>
      </c>
    </row>
    <row r="179" spans="1:51" ht="24.75" customHeight="1" x14ac:dyDescent="0.15">
      <c r="A179" s="93" t="s">
        <v>563</v>
      </c>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5"/>
      <c r="AL179" s="96" t="s">
        <v>226</v>
      </c>
      <c r="AM179" s="97"/>
      <c r="AN179" s="97"/>
      <c r="AO179" s="67" t="s">
        <v>651</v>
      </c>
      <c r="AP179" s="59"/>
      <c r="AQ179" s="59"/>
      <c r="AR179" s="59"/>
      <c r="AS179" s="59"/>
      <c r="AT179" s="59"/>
      <c r="AU179" s="59"/>
      <c r="AV179" s="59"/>
      <c r="AW179" s="59"/>
      <c r="AX179" s="60"/>
      <c r="AY179">
        <f>COUNTIF($AO$179,"☑")</f>
        <v>1</v>
      </c>
    </row>
  </sheetData>
  <sheetProtection formatRows="0"/>
  <dataConsolidate link="1"/>
  <mergeCells count="636">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26:O26"/>
    <mergeCell ref="P26:V26"/>
    <mergeCell ref="W23:AX23"/>
    <mergeCell ref="W24:AX26"/>
    <mergeCell ref="G25:O25"/>
    <mergeCell ref="G22:O22"/>
    <mergeCell ref="P22:V22"/>
    <mergeCell ref="W22:AC22"/>
    <mergeCell ref="AD22:AJ22"/>
    <mergeCell ref="AK22:AQ22"/>
    <mergeCell ref="G21:O21"/>
    <mergeCell ref="P21:V21"/>
    <mergeCell ref="W21:AC21"/>
    <mergeCell ref="AD21:AJ21"/>
    <mergeCell ref="AK21:AQ21"/>
    <mergeCell ref="A27:F27"/>
    <mergeCell ref="G27:AX27"/>
    <mergeCell ref="A28:F30"/>
    <mergeCell ref="G28:O28"/>
    <mergeCell ref="P28:X28"/>
    <mergeCell ref="Y28:AA28"/>
    <mergeCell ref="AB28:AD28"/>
    <mergeCell ref="P25:V25"/>
    <mergeCell ref="A23:F26"/>
    <mergeCell ref="G23:O23"/>
    <mergeCell ref="P23:V23"/>
    <mergeCell ref="G24:O24"/>
    <mergeCell ref="P24:V24"/>
    <mergeCell ref="AI29:AL29"/>
    <mergeCell ref="AM29:AP29"/>
    <mergeCell ref="AQ29:AT29"/>
    <mergeCell ref="AU29:AX29"/>
    <mergeCell ref="Y30:AA30"/>
    <mergeCell ref="AB30:AD30"/>
    <mergeCell ref="AE30:AH30"/>
    <mergeCell ref="AI30:AL30"/>
    <mergeCell ref="AM30:AP30"/>
    <mergeCell ref="AQ30:AT30"/>
    <mergeCell ref="AE28:AH28"/>
    <mergeCell ref="AI28:AL28"/>
    <mergeCell ref="AM28:AP28"/>
    <mergeCell ref="AQ28:AT28"/>
    <mergeCell ref="AU28:AX28"/>
    <mergeCell ref="G29:O30"/>
    <mergeCell ref="P29:X30"/>
    <mergeCell ref="Y29:AA29"/>
    <mergeCell ref="AB29:AD29"/>
    <mergeCell ref="AE29:AH29"/>
    <mergeCell ref="AU30:AX30"/>
    <mergeCell ref="AI31:AL32"/>
    <mergeCell ref="AM31:AP32"/>
    <mergeCell ref="AQ31:AT31"/>
    <mergeCell ref="AU31:AX31"/>
    <mergeCell ref="AQ32:AR32"/>
    <mergeCell ref="AS32:AT32"/>
    <mergeCell ref="AU32:AV32"/>
    <mergeCell ref="AW32:AX32"/>
    <mergeCell ref="A31:F35"/>
    <mergeCell ref="G31:O32"/>
    <mergeCell ref="P31:X32"/>
    <mergeCell ref="Y31:AA32"/>
    <mergeCell ref="AB31:AD32"/>
    <mergeCell ref="AE31:AH32"/>
    <mergeCell ref="G33:O35"/>
    <mergeCell ref="P33:X35"/>
    <mergeCell ref="Y33:AA33"/>
    <mergeCell ref="AB33:AD33"/>
    <mergeCell ref="AQ34:AT34"/>
    <mergeCell ref="AU34:AX34"/>
    <mergeCell ref="Y35:AA35"/>
    <mergeCell ref="AB35:AD35"/>
    <mergeCell ref="AE35:AH35"/>
    <mergeCell ref="AE33:AH33"/>
    <mergeCell ref="AI33:AL33"/>
    <mergeCell ref="AM33:AP33"/>
    <mergeCell ref="AQ33:AT33"/>
    <mergeCell ref="AU33:AX33"/>
    <mergeCell ref="Y34:AA34"/>
    <mergeCell ref="AB34:AD34"/>
    <mergeCell ref="AE34:AH34"/>
    <mergeCell ref="AI34:AL34"/>
    <mergeCell ref="AM34:AP34"/>
    <mergeCell ref="A38:AN38"/>
    <mergeCell ref="AO38:AQ38"/>
    <mergeCell ref="AS38:AX38"/>
    <mergeCell ref="A36:F37"/>
    <mergeCell ref="G36:AX37"/>
    <mergeCell ref="AI35:AL35"/>
    <mergeCell ref="AM35:AP35"/>
    <mergeCell ref="AQ35:AT35"/>
    <mergeCell ref="AU35:AX35"/>
    <mergeCell ref="A39:B44"/>
    <mergeCell ref="C39:D41"/>
    <mergeCell ref="E39:F39"/>
    <mergeCell ref="G39:AX39"/>
    <mergeCell ref="E40:F41"/>
    <mergeCell ref="G40:V41"/>
    <mergeCell ref="W40:AA40"/>
    <mergeCell ref="AB40:AX40"/>
    <mergeCell ref="W41:AA41"/>
    <mergeCell ref="AB41:AX41"/>
    <mergeCell ref="C42:D44"/>
    <mergeCell ref="E42:F44"/>
    <mergeCell ref="G42:I42"/>
    <mergeCell ref="J42:T42"/>
    <mergeCell ref="U42:AX42"/>
    <mergeCell ref="G43:T43"/>
    <mergeCell ref="U43:AX43"/>
    <mergeCell ref="G44:T44"/>
    <mergeCell ref="U44:AX44"/>
    <mergeCell ref="A45:AX45"/>
    <mergeCell ref="C46:AC46"/>
    <mergeCell ref="AD46:AF46"/>
    <mergeCell ref="AG46:AX46"/>
    <mergeCell ref="A47:B49"/>
    <mergeCell ref="C47:AC47"/>
    <mergeCell ref="AD47:AF47"/>
    <mergeCell ref="AG47:AX47"/>
    <mergeCell ref="C48:AC48"/>
    <mergeCell ref="AD48:AF48"/>
    <mergeCell ref="AG53:AX53"/>
    <mergeCell ref="AG48:AX48"/>
    <mergeCell ref="C49:AC49"/>
    <mergeCell ref="AD49:AF49"/>
    <mergeCell ref="AG49:AX49"/>
    <mergeCell ref="A50:B59"/>
    <mergeCell ref="C50:AC50"/>
    <mergeCell ref="AD50:AF50"/>
    <mergeCell ref="AG50:AX52"/>
    <mergeCell ref="C51:D52"/>
    <mergeCell ref="E51:AC51"/>
    <mergeCell ref="C58:AC58"/>
    <mergeCell ref="AD58:AF58"/>
    <mergeCell ref="AG58:AX58"/>
    <mergeCell ref="C59:AC59"/>
    <mergeCell ref="AD59:AF59"/>
    <mergeCell ref="AG59:AX59"/>
    <mergeCell ref="E66:G66"/>
    <mergeCell ref="H66:I66"/>
    <mergeCell ref="J66:L66"/>
    <mergeCell ref="M66:N66"/>
    <mergeCell ref="O66:AF66"/>
    <mergeCell ref="AD51:AF51"/>
    <mergeCell ref="E52:AC52"/>
    <mergeCell ref="AD52:AF52"/>
    <mergeCell ref="C53:AC53"/>
    <mergeCell ref="AD53:AF53"/>
    <mergeCell ref="C56:AC56"/>
    <mergeCell ref="AD56:AF56"/>
    <mergeCell ref="AG56:AX56"/>
    <mergeCell ref="C57:AC57"/>
    <mergeCell ref="AD57:AF57"/>
    <mergeCell ref="AG57:AX57"/>
    <mergeCell ref="C54:AC54"/>
    <mergeCell ref="AD54:AF54"/>
    <mergeCell ref="AG54:AX54"/>
    <mergeCell ref="C55:AC55"/>
    <mergeCell ref="AD55:AF55"/>
    <mergeCell ref="AG55:AX55"/>
    <mergeCell ref="C63:AC63"/>
    <mergeCell ref="AD63:AF63"/>
    <mergeCell ref="AG63:AX63"/>
    <mergeCell ref="A64:B70"/>
    <mergeCell ref="C64:AC64"/>
    <mergeCell ref="AD64:AF64"/>
    <mergeCell ref="AG64:AX70"/>
    <mergeCell ref="C65:N65"/>
    <mergeCell ref="O65:AF65"/>
    <mergeCell ref="C66:D66"/>
    <mergeCell ref="A60:B63"/>
    <mergeCell ref="C60:AC60"/>
    <mergeCell ref="AD60:AF60"/>
    <mergeCell ref="AG60:AX60"/>
    <mergeCell ref="C61:AC61"/>
    <mergeCell ref="AD61:AF61"/>
    <mergeCell ref="AG61:AX61"/>
    <mergeCell ref="C62:AC62"/>
    <mergeCell ref="AD62:AF62"/>
    <mergeCell ref="AG62:AX62"/>
    <mergeCell ref="C70:D70"/>
    <mergeCell ref="E70:G70"/>
    <mergeCell ref="H70:I70"/>
    <mergeCell ref="J70:L70"/>
    <mergeCell ref="A71:AX71"/>
    <mergeCell ref="A72:AX72"/>
    <mergeCell ref="A73:AX73"/>
    <mergeCell ref="A74:D74"/>
    <mergeCell ref="E74:P74"/>
    <mergeCell ref="Q74:AB74"/>
    <mergeCell ref="AC74:AN74"/>
    <mergeCell ref="AO74:AX74"/>
    <mergeCell ref="C67:D67"/>
    <mergeCell ref="E67:G67"/>
    <mergeCell ref="H67:I67"/>
    <mergeCell ref="J67:L67"/>
    <mergeCell ref="M67:N67"/>
    <mergeCell ref="M70:N70"/>
    <mergeCell ref="O70:AF70"/>
    <mergeCell ref="C69:D69"/>
    <mergeCell ref="E69:G69"/>
    <mergeCell ref="H69:I69"/>
    <mergeCell ref="J69:L69"/>
    <mergeCell ref="M69:N69"/>
    <mergeCell ref="O69:AF69"/>
    <mergeCell ref="O67:AF67"/>
    <mergeCell ref="C68:D68"/>
    <mergeCell ref="E68:G68"/>
    <mergeCell ref="H68:I68"/>
    <mergeCell ref="J68:L68"/>
    <mergeCell ref="M68:N68"/>
    <mergeCell ref="O68:AF68"/>
    <mergeCell ref="A75:D75"/>
    <mergeCell ref="E75:P75"/>
    <mergeCell ref="Q75:AB75"/>
    <mergeCell ref="AC75:AN75"/>
    <mergeCell ref="AO75:AX75"/>
    <mergeCell ref="A76:D76"/>
    <mergeCell ref="E76:P76"/>
    <mergeCell ref="Q76:AB76"/>
    <mergeCell ref="AC76:AN76"/>
    <mergeCell ref="AO76:AX76"/>
    <mergeCell ref="A77:D77"/>
    <mergeCell ref="E77:P77"/>
    <mergeCell ref="Q77:AB77"/>
    <mergeCell ref="AC77:AN77"/>
    <mergeCell ref="AO77:AX77"/>
    <mergeCell ref="A78:D78"/>
    <mergeCell ref="E78:P78"/>
    <mergeCell ref="Q78:AB78"/>
    <mergeCell ref="AC78:AN78"/>
    <mergeCell ref="AO78:AX78"/>
    <mergeCell ref="A79:D79"/>
    <mergeCell ref="E79:P79"/>
    <mergeCell ref="Q79:AB79"/>
    <mergeCell ref="AC79:AN79"/>
    <mergeCell ref="AO79:AX79"/>
    <mergeCell ref="A80:D80"/>
    <mergeCell ref="E80:P80"/>
    <mergeCell ref="Q80:AB80"/>
    <mergeCell ref="AC80:AN80"/>
    <mergeCell ref="AO80:AX80"/>
    <mergeCell ref="A81:D81"/>
    <mergeCell ref="E81:P81"/>
    <mergeCell ref="Q81:AB81"/>
    <mergeCell ref="AC81:AN81"/>
    <mergeCell ref="AO81:AX81"/>
    <mergeCell ref="A82:D82"/>
    <mergeCell ref="E82:G82"/>
    <mergeCell ref="I82:J82"/>
    <mergeCell ref="L82:M82"/>
    <mergeCell ref="O82:P82"/>
    <mergeCell ref="AJ82:AK82"/>
    <mergeCell ref="AM82:AN82"/>
    <mergeCell ref="AO82:AP82"/>
    <mergeCell ref="AR82:AS82"/>
    <mergeCell ref="AU82:AV82"/>
    <mergeCell ref="A83:D83"/>
    <mergeCell ref="E83:G83"/>
    <mergeCell ref="I83:J83"/>
    <mergeCell ref="L83:M83"/>
    <mergeCell ref="O83:P83"/>
    <mergeCell ref="Q82:S82"/>
    <mergeCell ref="U82:V82"/>
    <mergeCell ref="X82:Y82"/>
    <mergeCell ref="AA82:AB82"/>
    <mergeCell ref="AC82:AE82"/>
    <mergeCell ref="AG82:AH82"/>
    <mergeCell ref="AJ83:AK83"/>
    <mergeCell ref="AM83:AN83"/>
    <mergeCell ref="AO83:AP83"/>
    <mergeCell ref="AR83:AS83"/>
    <mergeCell ref="AU83:AV83"/>
    <mergeCell ref="A84:D84"/>
    <mergeCell ref="E84:F84"/>
    <mergeCell ref="G84:I84"/>
    <mergeCell ref="J84:K84"/>
    <mergeCell ref="L84:N84"/>
    <mergeCell ref="Q83:S83"/>
    <mergeCell ref="U83:V83"/>
    <mergeCell ref="X83:Y83"/>
    <mergeCell ref="AA83:AB83"/>
    <mergeCell ref="AC83:AE83"/>
    <mergeCell ref="AG83:AH83"/>
    <mergeCell ref="AQ84:AS84"/>
    <mergeCell ref="AT84:AU84"/>
    <mergeCell ref="AV84:AW84"/>
    <mergeCell ref="A85:F123"/>
    <mergeCell ref="A124:F143"/>
    <mergeCell ref="G124:AB124"/>
    <mergeCell ref="AC124:AX124"/>
    <mergeCell ref="G125:K125"/>
    <mergeCell ref="L125:X125"/>
    <mergeCell ref="Y125:AB125"/>
    <mergeCell ref="AC84:AD84"/>
    <mergeCell ref="AE84:AG84"/>
    <mergeCell ref="AH84:AI84"/>
    <mergeCell ref="AJ84:AL84"/>
    <mergeCell ref="AM84:AN84"/>
    <mergeCell ref="AO84:AP84"/>
    <mergeCell ref="O84:P84"/>
    <mergeCell ref="Q84:R84"/>
    <mergeCell ref="S84:U84"/>
    <mergeCell ref="V84:W84"/>
    <mergeCell ref="X84:Z84"/>
    <mergeCell ref="AA84:AB84"/>
    <mergeCell ref="AC125:AG125"/>
    <mergeCell ref="AH125:AT125"/>
    <mergeCell ref="AU125:AX125"/>
    <mergeCell ref="G126:K126"/>
    <mergeCell ref="L126:X126"/>
    <mergeCell ref="Y126:AB126"/>
    <mergeCell ref="AC126:AG126"/>
    <mergeCell ref="AH126:AT126"/>
    <mergeCell ref="AU126:AX126"/>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144:AK144"/>
    <mergeCell ref="AL144:AN144"/>
    <mergeCell ref="A149:B149"/>
    <mergeCell ref="C149:I149"/>
    <mergeCell ref="J149:O149"/>
    <mergeCell ref="P149:X149"/>
    <mergeCell ref="Y149:AB149"/>
    <mergeCell ref="AC149:AG149"/>
    <mergeCell ref="AH149:AK149"/>
    <mergeCell ref="AL149:AO149"/>
    <mergeCell ref="AP149:AX149"/>
    <mergeCell ref="A150:B150"/>
    <mergeCell ref="C150:I150"/>
    <mergeCell ref="J150:O150"/>
    <mergeCell ref="P150:X150"/>
    <mergeCell ref="Y150:AB150"/>
    <mergeCell ref="AC150:AG150"/>
    <mergeCell ref="AH150:AK150"/>
    <mergeCell ref="AL150:AO150"/>
    <mergeCell ref="AP150:AX150"/>
    <mergeCell ref="AP154:AX154"/>
    <mergeCell ref="AL153:AO153"/>
    <mergeCell ref="AP153:AX153"/>
    <mergeCell ref="A154:B154"/>
    <mergeCell ref="C154:I154"/>
    <mergeCell ref="J154:O154"/>
    <mergeCell ref="P154:X154"/>
    <mergeCell ref="Y154:AB154"/>
    <mergeCell ref="AC154:AG154"/>
    <mergeCell ref="AH154:AK154"/>
    <mergeCell ref="AL154:AO154"/>
    <mergeCell ref="A153:B153"/>
    <mergeCell ref="C153:I153"/>
    <mergeCell ref="J153:O153"/>
    <mergeCell ref="P153:X153"/>
    <mergeCell ref="Y153:AB153"/>
    <mergeCell ref="AC153:AG153"/>
    <mergeCell ref="AH153:AK153"/>
    <mergeCell ref="AL158:AO158"/>
    <mergeCell ref="AP158:AX158"/>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161:B161"/>
    <mergeCell ref="C161:I161"/>
    <mergeCell ref="J161:O161"/>
    <mergeCell ref="P161:X161"/>
    <mergeCell ref="Y161:AB161"/>
    <mergeCell ref="AC161:AG161"/>
    <mergeCell ref="AH161:AK161"/>
    <mergeCell ref="AL161:AO161"/>
    <mergeCell ref="AP161:AX161"/>
    <mergeCell ref="AH162:AK162"/>
    <mergeCell ref="AL162:AO162"/>
    <mergeCell ref="AP162:AX162"/>
    <mergeCell ref="A162:B162"/>
    <mergeCell ref="C162:I162"/>
    <mergeCell ref="J162:O162"/>
    <mergeCell ref="P162:X162"/>
    <mergeCell ref="Y162:AB162"/>
    <mergeCell ref="AC162:AG162"/>
    <mergeCell ref="AP165:AX165"/>
    <mergeCell ref="A166:B166"/>
    <mergeCell ref="C166:I166"/>
    <mergeCell ref="J166:O166"/>
    <mergeCell ref="P166:X166"/>
    <mergeCell ref="Y166:AB166"/>
    <mergeCell ref="AC166:AG166"/>
    <mergeCell ref="AH166:AK166"/>
    <mergeCell ref="AL166:AO166"/>
    <mergeCell ref="AP166:AX166"/>
    <mergeCell ref="A165:B165"/>
    <mergeCell ref="C165:I165"/>
    <mergeCell ref="J165:O165"/>
    <mergeCell ref="P165:X165"/>
    <mergeCell ref="Y165:AB165"/>
    <mergeCell ref="AC165:AG165"/>
    <mergeCell ref="AH165:AK165"/>
    <mergeCell ref="AL165:AO165"/>
    <mergeCell ref="AP170:AX170"/>
    <mergeCell ref="AL169:AO169"/>
    <mergeCell ref="AP169:AX169"/>
    <mergeCell ref="A170:B170"/>
    <mergeCell ref="C170:I170"/>
    <mergeCell ref="J170:O170"/>
    <mergeCell ref="P170:X170"/>
    <mergeCell ref="Y170:AB170"/>
    <mergeCell ref="AC170:AG170"/>
    <mergeCell ref="AH170:AK170"/>
    <mergeCell ref="AL170:AO170"/>
    <mergeCell ref="A169:B169"/>
    <mergeCell ref="C169:I169"/>
    <mergeCell ref="J169:O169"/>
    <mergeCell ref="P169:X169"/>
    <mergeCell ref="Y169:AB169"/>
    <mergeCell ref="AC169:AG169"/>
    <mergeCell ref="AH169:AK169"/>
    <mergeCell ref="AL174:AO174"/>
    <mergeCell ref="AP174:AX174"/>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P14:V14"/>
    <mergeCell ref="W14:AC14"/>
    <mergeCell ref="AD14:AJ14"/>
    <mergeCell ref="AK14:AQ14"/>
    <mergeCell ref="A179:AK179"/>
    <mergeCell ref="AL179:AN179"/>
    <mergeCell ref="AH178:AK178"/>
    <mergeCell ref="AL178:AO178"/>
    <mergeCell ref="AP178:AX178"/>
    <mergeCell ref="A178:B178"/>
    <mergeCell ref="C178:I178"/>
    <mergeCell ref="J178:O178"/>
    <mergeCell ref="P178:X178"/>
    <mergeCell ref="Y178:AB178"/>
    <mergeCell ref="AC178:AG178"/>
    <mergeCell ref="A177:B177"/>
    <mergeCell ref="C177:I177"/>
    <mergeCell ref="J177:O177"/>
    <mergeCell ref="P177:X177"/>
    <mergeCell ref="Y177:AB177"/>
    <mergeCell ref="AC177:AG177"/>
    <mergeCell ref="AH177:AK177"/>
    <mergeCell ref="AL177:AO177"/>
    <mergeCell ref="AP177:AX177"/>
  </mergeCells>
  <phoneticPr fontId="5"/>
  <conditionalFormatting sqref="P15:AQ15 P26:V26 W24">
    <cfRule type="expression" dxfId="295" priority="805">
      <formula>IF(RIGHT(TEXT(P15,"0.#"),1)=".",FALSE,TRUE)</formula>
    </cfRule>
    <cfRule type="expression" dxfId="294" priority="806">
      <formula>IF(RIGHT(TEXT(P15,"0.#"),1)=".",TRUE,FALSE)</formula>
    </cfRule>
  </conditionalFormatting>
  <conditionalFormatting sqref="P19:AQ19">
    <cfRule type="expression" dxfId="293" priority="803">
      <formula>IF(RIGHT(TEXT(P19,"0.#"),1)=".",FALSE,TRUE)</formula>
    </cfRule>
    <cfRule type="expression" dxfId="292" priority="804">
      <formula>IF(RIGHT(TEXT(P19,"0.#"),1)=".",TRUE,FALSE)</formula>
    </cfRule>
  </conditionalFormatting>
  <conditionalFormatting sqref="Y127">
    <cfRule type="expression" dxfId="291" priority="799">
      <formula>IF(RIGHT(TEXT(Y127,"0.#"),1)=".",FALSE,TRUE)</formula>
    </cfRule>
    <cfRule type="expression" dxfId="290" priority="800">
      <formula>IF(RIGHT(TEXT(Y127,"0.#"),1)=".",TRUE,FALSE)</formula>
    </cfRule>
  </conditionalFormatting>
  <conditionalFormatting sqref="Y142 Y140 Y136 Y134 Y130">
    <cfRule type="expression" dxfId="289" priority="779">
      <formula>IF(RIGHT(TEXT(Y130,"0.#"),1)=".",FALSE,TRUE)</formula>
    </cfRule>
    <cfRule type="expression" dxfId="288" priority="780">
      <formula>IF(RIGHT(TEXT(Y130,"0.#"),1)=".",TRUE,FALSE)</formula>
    </cfRule>
  </conditionalFormatting>
  <conditionalFormatting sqref="P16:AQ18 P13:AQ14">
    <cfRule type="expression" dxfId="287" priority="797">
      <formula>IF(RIGHT(TEXT(P13,"0.#"),1)=".",FALSE,TRUE)</formula>
    </cfRule>
    <cfRule type="expression" dxfId="286" priority="798">
      <formula>IF(RIGHT(TEXT(P13,"0.#"),1)=".",TRUE,FALSE)</formula>
    </cfRule>
  </conditionalFormatting>
  <conditionalFormatting sqref="P20:AJ20">
    <cfRule type="expression" dxfId="285" priority="795">
      <formula>IF(RIGHT(TEXT(P20,"0.#"),1)=".",FALSE,TRUE)</formula>
    </cfRule>
    <cfRule type="expression" dxfId="284" priority="796">
      <formula>IF(RIGHT(TEXT(P20,"0.#"),1)=".",TRUE,FALSE)</formula>
    </cfRule>
  </conditionalFormatting>
  <conditionalFormatting sqref="AE29 AQ29">
    <cfRule type="expression" dxfId="283" priority="793">
      <formula>IF(RIGHT(TEXT(AE29,"0.#"),1)=".",FALSE,TRUE)</formula>
    </cfRule>
    <cfRule type="expression" dxfId="282" priority="794">
      <formula>IF(RIGHT(TEXT(AE29,"0.#"),1)=".",TRUE,FALSE)</formula>
    </cfRule>
  </conditionalFormatting>
  <conditionalFormatting sqref="Y126">
    <cfRule type="expression" dxfId="281" priority="791">
      <formula>IF(RIGHT(TEXT(Y126,"0.#"),1)=".",FALSE,TRUE)</formula>
    </cfRule>
    <cfRule type="expression" dxfId="280" priority="792">
      <formula>IF(RIGHT(TEXT(Y126,"0.#"),1)=".",TRUE,FALSE)</formula>
    </cfRule>
  </conditionalFormatting>
  <conditionalFormatting sqref="AU127">
    <cfRule type="expression" dxfId="279" priority="787">
      <formula>IF(RIGHT(TEXT(AU127,"0.#"),1)=".",FALSE,TRUE)</formula>
    </cfRule>
    <cfRule type="expression" dxfId="278" priority="788">
      <formula>IF(RIGHT(TEXT(AU127,"0.#"),1)=".",TRUE,FALSE)</formula>
    </cfRule>
  </conditionalFormatting>
  <conditionalFormatting sqref="AU126">
    <cfRule type="expression" dxfId="277" priority="785">
      <formula>IF(RIGHT(TEXT(AU126,"0.#"),1)=".",FALSE,TRUE)</formula>
    </cfRule>
    <cfRule type="expression" dxfId="276" priority="786">
      <formula>IF(RIGHT(TEXT(AU126,"0.#"),1)=".",TRUE,FALSE)</formula>
    </cfRule>
  </conditionalFormatting>
  <conditionalFormatting sqref="Y141 Y135">
    <cfRule type="expression" dxfId="275" priority="783">
      <formula>IF(RIGHT(TEXT(Y135,"0.#"),1)=".",FALSE,TRUE)</formula>
    </cfRule>
    <cfRule type="expression" dxfId="274" priority="784">
      <formula>IF(RIGHT(TEXT(Y135,"0.#"),1)=".",TRUE,FALSE)</formula>
    </cfRule>
  </conditionalFormatting>
  <conditionalFormatting sqref="Y143 Y137 Y131">
    <cfRule type="expression" dxfId="273" priority="781">
      <formula>IF(RIGHT(TEXT(Y131,"0.#"),1)=".",FALSE,TRUE)</formula>
    </cfRule>
    <cfRule type="expression" dxfId="272" priority="782">
      <formula>IF(RIGHT(TEXT(Y131,"0.#"),1)=".",TRUE,FALSE)</formula>
    </cfRule>
  </conditionalFormatting>
  <conditionalFormatting sqref="AU141 AU135">
    <cfRule type="expression" dxfId="271" priority="777">
      <formula>IF(RIGHT(TEXT(AU135,"0.#"),1)=".",FALSE,TRUE)</formula>
    </cfRule>
    <cfRule type="expression" dxfId="270" priority="778">
      <formula>IF(RIGHT(TEXT(AU135,"0.#"),1)=".",TRUE,FALSE)</formula>
    </cfRule>
  </conditionalFormatting>
  <conditionalFormatting sqref="AU143 AU137 AU131">
    <cfRule type="expression" dxfId="269" priority="775">
      <formula>IF(RIGHT(TEXT(AU131,"0.#"),1)=".",FALSE,TRUE)</formula>
    </cfRule>
    <cfRule type="expression" dxfId="268" priority="776">
      <formula>IF(RIGHT(TEXT(AU131,"0.#"),1)=".",TRUE,FALSE)</formula>
    </cfRule>
  </conditionalFormatting>
  <conditionalFormatting sqref="AU142 AU140 AU136 AU134 AU130">
    <cfRule type="expression" dxfId="267" priority="773">
      <formula>IF(RIGHT(TEXT(AU130,"0.#"),1)=".",FALSE,TRUE)</formula>
    </cfRule>
    <cfRule type="expression" dxfId="266" priority="774">
      <formula>IF(RIGHT(TEXT(AU130,"0.#"),1)=".",TRUE,FALSE)</formula>
    </cfRule>
  </conditionalFormatting>
  <conditionalFormatting sqref="AI29">
    <cfRule type="expression" dxfId="265" priority="771">
      <formula>IF(RIGHT(TEXT(AI29,"0.#"),1)=".",FALSE,TRUE)</formula>
    </cfRule>
    <cfRule type="expression" dxfId="264" priority="772">
      <formula>IF(RIGHT(TEXT(AI29,"0.#"),1)=".",TRUE,FALSE)</formula>
    </cfRule>
  </conditionalFormatting>
  <conditionalFormatting sqref="AM29">
    <cfRule type="expression" dxfId="263" priority="769">
      <formula>IF(RIGHT(TEXT(AM29,"0.#"),1)=".",FALSE,TRUE)</formula>
    </cfRule>
    <cfRule type="expression" dxfId="262" priority="770">
      <formula>IF(RIGHT(TEXT(AM29,"0.#"),1)=".",TRUE,FALSE)</formula>
    </cfRule>
  </conditionalFormatting>
  <conditionalFormatting sqref="AE30">
    <cfRule type="expression" dxfId="261" priority="767">
      <formula>IF(RIGHT(TEXT(AE30,"0.#"),1)=".",FALSE,TRUE)</formula>
    </cfRule>
    <cfRule type="expression" dxfId="260" priority="768">
      <formula>IF(RIGHT(TEXT(AE30,"0.#"),1)=".",TRUE,FALSE)</formula>
    </cfRule>
  </conditionalFormatting>
  <conditionalFormatting sqref="AI30">
    <cfRule type="expression" dxfId="259" priority="765">
      <formula>IF(RIGHT(TEXT(AI30,"0.#"),1)=".",FALSE,TRUE)</formula>
    </cfRule>
    <cfRule type="expression" dxfId="258" priority="766">
      <formula>IF(RIGHT(TEXT(AI30,"0.#"),1)=".",TRUE,FALSE)</formula>
    </cfRule>
  </conditionalFormatting>
  <conditionalFormatting sqref="AM30">
    <cfRule type="expression" dxfId="257" priority="763">
      <formula>IF(RIGHT(TEXT(AM30,"0.#"),1)=".",FALSE,TRUE)</formula>
    </cfRule>
    <cfRule type="expression" dxfId="256" priority="764">
      <formula>IF(RIGHT(TEXT(AM30,"0.#"),1)=".",TRUE,FALSE)</formula>
    </cfRule>
  </conditionalFormatting>
  <conditionalFormatting sqref="AQ30">
    <cfRule type="expression" dxfId="255" priority="761">
      <formula>IF(RIGHT(TEXT(AQ30,"0.#"),1)=".",FALSE,TRUE)</formula>
    </cfRule>
    <cfRule type="expression" dxfId="254" priority="762">
      <formula>IF(RIGHT(TEXT(AQ30,"0.#"),1)=".",TRUE,FALSE)</formula>
    </cfRule>
  </conditionalFormatting>
  <conditionalFormatting sqref="AL150:AO150">
    <cfRule type="expression" dxfId="253" priority="723">
      <formula>IF(AND(AL150&gt;=0, RIGHT(TEXT(AL150,"0.#"),1)&lt;&gt;"."),TRUE,FALSE)</formula>
    </cfRule>
    <cfRule type="expression" dxfId="252" priority="724">
      <formula>IF(AND(AL150&gt;=0, RIGHT(TEXT(AL150,"0.#"),1)="."),TRUE,FALSE)</formula>
    </cfRule>
    <cfRule type="expression" dxfId="251" priority="725">
      <formula>IF(AND(AL150&lt;0, RIGHT(TEXT(AL150,"0.#"),1)&lt;&gt;"."),TRUE,FALSE)</formula>
    </cfRule>
    <cfRule type="expression" dxfId="250" priority="726">
      <formula>IF(AND(AL150&lt;0, RIGHT(TEXT(AL150,"0.#"),1)="."),TRUE,FALSE)</formula>
    </cfRule>
  </conditionalFormatting>
  <conditionalFormatting sqref="Y150">
    <cfRule type="expression" dxfId="249" priority="721">
      <formula>IF(RIGHT(TEXT(Y150,"0.#"),1)=".",FALSE,TRUE)</formula>
    </cfRule>
    <cfRule type="expression" dxfId="248" priority="722">
      <formula>IF(RIGHT(TEXT(Y150,"0.#"),1)=".",TRUE,FALSE)</formula>
    </cfRule>
  </conditionalFormatting>
  <conditionalFormatting sqref="Y154">
    <cfRule type="expression" dxfId="247" priority="653">
      <formula>IF(RIGHT(TEXT(Y154,"0.#"),1)=".",FALSE,TRUE)</formula>
    </cfRule>
    <cfRule type="expression" dxfId="246" priority="654">
      <formula>IF(RIGHT(TEXT(Y154,"0.#"),1)=".",TRUE,FALSE)</formula>
    </cfRule>
  </conditionalFormatting>
  <conditionalFormatting sqref="Y158">
    <cfRule type="expression" dxfId="245" priority="641">
      <formula>IF(RIGHT(TEXT(Y158,"0.#"),1)=".",FALSE,TRUE)</formula>
    </cfRule>
    <cfRule type="expression" dxfId="244" priority="642">
      <formula>IF(RIGHT(TEXT(Y158,"0.#"),1)=".",TRUE,FALSE)</formula>
    </cfRule>
  </conditionalFormatting>
  <conditionalFormatting sqref="Y162">
    <cfRule type="expression" dxfId="243" priority="629">
      <formula>IF(RIGHT(TEXT(Y162,"0.#"),1)=".",FALSE,TRUE)</formula>
    </cfRule>
    <cfRule type="expression" dxfId="242" priority="630">
      <formula>IF(RIGHT(TEXT(Y162,"0.#"),1)=".",TRUE,FALSE)</formula>
    </cfRule>
  </conditionalFormatting>
  <conditionalFormatting sqref="Y166">
    <cfRule type="expression" dxfId="241" priority="617">
      <formula>IF(RIGHT(TEXT(Y166,"0.#"),1)=".",FALSE,TRUE)</formula>
    </cfRule>
    <cfRule type="expression" dxfId="240" priority="618">
      <formula>IF(RIGHT(TEXT(Y166,"0.#"),1)=".",TRUE,FALSE)</formula>
    </cfRule>
  </conditionalFormatting>
  <conditionalFormatting sqref="P24">
    <cfRule type="expression" dxfId="239" priority="713">
      <formula>IF(RIGHT(TEXT(P24,"0.#"),1)=".",FALSE,TRUE)</formula>
    </cfRule>
    <cfRule type="expression" dxfId="238" priority="714">
      <formula>IF(RIGHT(TEXT(P24,"0.#"),1)=".",TRUE,FALSE)</formula>
    </cfRule>
  </conditionalFormatting>
  <conditionalFormatting sqref="P25">
    <cfRule type="expression" dxfId="237" priority="711">
      <formula>IF(RIGHT(TEXT(P25,"0.#"),1)=".",FALSE,TRUE)</formula>
    </cfRule>
    <cfRule type="expression" dxfId="236" priority="712">
      <formula>IF(RIGHT(TEXT(P25,"0.#"),1)=".",TRUE,FALSE)</formula>
    </cfRule>
  </conditionalFormatting>
  <conditionalFormatting sqref="AL154:AO154">
    <cfRule type="expression" dxfId="235" priority="655">
      <formula>IF(AND(AL154&gt;=0, RIGHT(TEXT(AL154,"0.#"),1)&lt;&gt;"."),TRUE,FALSE)</formula>
    </cfRule>
    <cfRule type="expression" dxfId="234" priority="656">
      <formula>IF(AND(AL154&gt;=0, RIGHT(TEXT(AL154,"0.#"),1)="."),TRUE,FALSE)</formula>
    </cfRule>
    <cfRule type="expression" dxfId="233" priority="657">
      <formula>IF(AND(AL154&lt;0, RIGHT(TEXT(AL154,"0.#"),1)&lt;&gt;"."),TRUE,FALSE)</formula>
    </cfRule>
    <cfRule type="expression" dxfId="232" priority="658">
      <formula>IF(AND(AL154&lt;0, RIGHT(TEXT(AL154,"0.#"),1)="."),TRUE,FALSE)</formula>
    </cfRule>
  </conditionalFormatting>
  <conditionalFormatting sqref="AL158:AO158">
    <cfRule type="expression" dxfId="231" priority="643">
      <formula>IF(AND(AL158&gt;=0, RIGHT(TEXT(AL158,"0.#"),1)&lt;&gt;"."),TRUE,FALSE)</formula>
    </cfRule>
    <cfRule type="expression" dxfId="230" priority="644">
      <formula>IF(AND(AL158&gt;=0, RIGHT(TEXT(AL158,"0.#"),1)="."),TRUE,FALSE)</formula>
    </cfRule>
    <cfRule type="expression" dxfId="229" priority="645">
      <formula>IF(AND(AL158&lt;0, RIGHT(TEXT(AL158,"0.#"),1)&lt;&gt;"."),TRUE,FALSE)</formula>
    </cfRule>
    <cfRule type="expression" dxfId="228" priority="646">
      <formula>IF(AND(AL158&lt;0, RIGHT(TEXT(AL158,"0.#"),1)="."),TRUE,FALSE)</formula>
    </cfRule>
  </conditionalFormatting>
  <conditionalFormatting sqref="AL162:AO162">
    <cfRule type="expression" dxfId="227" priority="631">
      <formula>IF(AND(AL162&gt;=0, RIGHT(TEXT(AL162,"0.#"),1)&lt;&gt;"."),TRUE,FALSE)</formula>
    </cfRule>
    <cfRule type="expression" dxfId="226" priority="632">
      <formula>IF(AND(AL162&gt;=0, RIGHT(TEXT(AL162,"0.#"),1)="."),TRUE,FALSE)</formula>
    </cfRule>
    <cfRule type="expression" dxfId="225" priority="633">
      <formula>IF(AND(AL162&lt;0, RIGHT(TEXT(AL162,"0.#"),1)&lt;&gt;"."),TRUE,FALSE)</formula>
    </cfRule>
    <cfRule type="expression" dxfId="224" priority="634">
      <formula>IF(AND(AL162&lt;0, RIGHT(TEXT(AL162,"0.#"),1)="."),TRUE,FALSE)</formula>
    </cfRule>
  </conditionalFormatting>
  <conditionalFormatting sqref="AL166:AO166">
    <cfRule type="expression" dxfId="223" priority="619">
      <formula>IF(AND(AL166&gt;=0, RIGHT(TEXT(AL166,"0.#"),1)&lt;&gt;"."),TRUE,FALSE)</formula>
    </cfRule>
    <cfRule type="expression" dxfId="222" priority="620">
      <formula>IF(AND(AL166&gt;=0, RIGHT(TEXT(AL166,"0.#"),1)="."),TRUE,FALSE)</formula>
    </cfRule>
    <cfRule type="expression" dxfId="221" priority="621">
      <formula>IF(AND(AL166&lt;0, RIGHT(TEXT(AL166,"0.#"),1)&lt;&gt;"."),TRUE,FALSE)</formula>
    </cfRule>
    <cfRule type="expression" dxfId="220" priority="622">
      <formula>IF(AND(AL166&lt;0, RIGHT(TEXT(AL166,"0.#"),1)="."),TRUE,FALSE)</formula>
    </cfRule>
  </conditionalFormatting>
  <conditionalFormatting sqref="AL170:AO170">
    <cfRule type="expression" dxfId="219" priority="607">
      <formula>IF(AND(AL170&gt;=0, RIGHT(TEXT(AL170,"0.#"),1)&lt;&gt;"."),TRUE,FALSE)</formula>
    </cfRule>
    <cfRule type="expression" dxfId="218" priority="608">
      <formula>IF(AND(AL170&gt;=0, RIGHT(TEXT(AL170,"0.#"),1)="."),TRUE,FALSE)</formula>
    </cfRule>
    <cfRule type="expression" dxfId="217" priority="609">
      <formula>IF(AND(AL170&lt;0, RIGHT(TEXT(AL170,"0.#"),1)&lt;&gt;"."),TRUE,FALSE)</formula>
    </cfRule>
    <cfRule type="expression" dxfId="216" priority="610">
      <formula>IF(AND(AL170&lt;0, RIGHT(TEXT(AL170,"0.#"),1)="."),TRUE,FALSE)</formula>
    </cfRule>
  </conditionalFormatting>
  <conditionalFormatting sqref="Y170">
    <cfRule type="expression" dxfId="215" priority="605">
      <formula>IF(RIGHT(TEXT(Y170,"0.#"),1)=".",FALSE,TRUE)</formula>
    </cfRule>
    <cfRule type="expression" dxfId="214" priority="606">
      <formula>IF(RIGHT(TEXT(Y170,"0.#"),1)=".",TRUE,FALSE)</formula>
    </cfRule>
  </conditionalFormatting>
  <conditionalFormatting sqref="AL174:AO174">
    <cfRule type="expression" dxfId="213" priority="595">
      <formula>IF(AND(AL174&gt;=0, RIGHT(TEXT(AL174,"0.#"),1)&lt;&gt;"."),TRUE,FALSE)</formula>
    </cfRule>
    <cfRule type="expression" dxfId="212" priority="596">
      <formula>IF(AND(AL174&gt;=0, RIGHT(TEXT(AL174,"0.#"),1)="."),TRUE,FALSE)</formula>
    </cfRule>
    <cfRule type="expression" dxfId="211" priority="597">
      <formula>IF(AND(AL174&lt;0, RIGHT(TEXT(AL174,"0.#"),1)&lt;&gt;"."),TRUE,FALSE)</formula>
    </cfRule>
    <cfRule type="expression" dxfId="210" priority="598">
      <formula>IF(AND(AL174&lt;0, RIGHT(TEXT(AL174,"0.#"),1)="."),TRUE,FALSE)</formula>
    </cfRule>
  </conditionalFormatting>
  <conditionalFormatting sqref="Y174">
    <cfRule type="expression" dxfId="209" priority="593">
      <formula>IF(RIGHT(TEXT(Y174,"0.#"),1)=".",FALSE,TRUE)</formula>
    </cfRule>
    <cfRule type="expression" dxfId="208" priority="594">
      <formula>IF(RIGHT(TEXT(Y174,"0.#"),1)=".",TRUE,FALSE)</formula>
    </cfRule>
  </conditionalFormatting>
  <conditionalFormatting sqref="AL178:AO178">
    <cfRule type="expression" dxfId="207" priority="583">
      <formula>IF(AND(AL178&gt;=0, RIGHT(TEXT(AL178,"0.#"),1)&lt;&gt;"."),TRUE,FALSE)</formula>
    </cfRule>
    <cfRule type="expression" dxfId="206" priority="584">
      <formula>IF(AND(AL178&gt;=0, RIGHT(TEXT(AL178,"0.#"),1)="."),TRUE,FALSE)</formula>
    </cfRule>
    <cfRule type="expression" dxfId="205" priority="585">
      <formula>IF(AND(AL178&lt;0, RIGHT(TEXT(AL178,"0.#"),1)&lt;&gt;"."),TRUE,FALSE)</formula>
    </cfRule>
    <cfRule type="expression" dxfId="204" priority="586">
      <formula>IF(AND(AL178&lt;0, RIGHT(TEXT(AL178,"0.#"),1)="."),TRUE,FALSE)</formula>
    </cfRule>
  </conditionalFormatting>
  <conditionalFormatting sqref="Y178">
    <cfRule type="expression" dxfId="203" priority="581">
      <formula>IF(RIGHT(TEXT(Y178,"0.#"),1)=".",FALSE,TRUE)</formula>
    </cfRule>
    <cfRule type="expression" dxfId="202" priority="582">
      <formula>IF(RIGHT(TEXT(Y178,"0.#"),1)=".",TRUE,FALSE)</formula>
    </cfRule>
  </conditionalFormatting>
  <conditionalFormatting sqref="AU30">
    <cfRule type="expression" dxfId="201" priority="577">
      <formula>IF(RIGHT(TEXT(AU30,"0.#"),1)=".",FALSE,TRUE)</formula>
    </cfRule>
    <cfRule type="expression" dxfId="200" priority="578">
      <formula>IF(RIGHT(TEXT(AU30,"0.#"),1)=".",TRUE,FALSE)</formula>
    </cfRule>
  </conditionalFormatting>
  <conditionalFormatting sqref="AU29">
    <cfRule type="expression" dxfId="199" priority="579">
      <formula>IF(RIGHT(TEXT(AU29,"0.#"),1)=".",FALSE,TRUE)</formula>
    </cfRule>
    <cfRule type="expression" dxfId="198" priority="580">
      <formula>IF(RIGHT(TEXT(AU29,"0.#"),1)=".",TRUE,FALSE)</formula>
    </cfRule>
  </conditionalFormatting>
  <conditionalFormatting sqref="AM35">
    <cfRule type="expression" dxfId="197" priority="557">
      <formula>IF(RIGHT(TEXT(AM35,"0.#"),1)=".",FALSE,TRUE)</formula>
    </cfRule>
    <cfRule type="expression" dxfId="196" priority="558">
      <formula>IF(RIGHT(TEXT(AM35,"0.#"),1)=".",TRUE,FALSE)</formula>
    </cfRule>
  </conditionalFormatting>
  <conditionalFormatting sqref="AM34">
    <cfRule type="expression" dxfId="195" priority="559">
      <formula>IF(RIGHT(TEXT(AM34,"0.#"),1)=".",FALSE,TRUE)</formula>
    </cfRule>
    <cfRule type="expression" dxfId="194" priority="560">
      <formula>IF(RIGHT(TEXT(AM34,"0.#"),1)=".",TRUE,FALSE)</formula>
    </cfRule>
  </conditionalFormatting>
  <conditionalFormatting sqref="AE33">
    <cfRule type="expression" dxfId="193" priority="573">
      <formula>IF(RIGHT(TEXT(AE33,"0.#"),1)=".",FALSE,TRUE)</formula>
    </cfRule>
    <cfRule type="expression" dxfId="192" priority="574">
      <formula>IF(RIGHT(TEXT(AE33,"0.#"),1)=".",TRUE,FALSE)</formula>
    </cfRule>
  </conditionalFormatting>
  <conditionalFormatting sqref="AQ33:AQ35">
    <cfRule type="expression" dxfId="191" priority="555">
      <formula>IF(RIGHT(TEXT(AQ33,"0.#"),1)=".",FALSE,TRUE)</formula>
    </cfRule>
    <cfRule type="expression" dxfId="190" priority="556">
      <formula>IF(RIGHT(TEXT(AQ33,"0.#"),1)=".",TRUE,FALSE)</formula>
    </cfRule>
  </conditionalFormatting>
  <conditionalFormatting sqref="AU33:AU35">
    <cfRule type="expression" dxfId="189" priority="553">
      <formula>IF(RIGHT(TEXT(AU33,"0.#"),1)=".",FALSE,TRUE)</formula>
    </cfRule>
    <cfRule type="expression" dxfId="188" priority="554">
      <formula>IF(RIGHT(TEXT(AU33,"0.#"),1)=".",TRUE,FALSE)</formula>
    </cfRule>
  </conditionalFormatting>
  <conditionalFormatting sqref="AI35">
    <cfRule type="expression" dxfId="187" priority="567">
      <formula>IF(RIGHT(TEXT(AI35,"0.#"),1)=".",FALSE,TRUE)</formula>
    </cfRule>
    <cfRule type="expression" dxfId="186" priority="568">
      <formula>IF(RIGHT(TEXT(AI35,"0.#"),1)=".",TRUE,FALSE)</formula>
    </cfRule>
  </conditionalFormatting>
  <conditionalFormatting sqref="AE34">
    <cfRule type="expression" dxfId="185" priority="571">
      <formula>IF(RIGHT(TEXT(AE34,"0.#"),1)=".",FALSE,TRUE)</formula>
    </cfRule>
    <cfRule type="expression" dxfId="184" priority="572">
      <formula>IF(RIGHT(TEXT(AE34,"0.#"),1)=".",TRUE,FALSE)</formula>
    </cfRule>
  </conditionalFormatting>
  <conditionalFormatting sqref="AE35">
    <cfRule type="expression" dxfId="183" priority="569">
      <formula>IF(RIGHT(TEXT(AE35,"0.#"),1)=".",FALSE,TRUE)</formula>
    </cfRule>
    <cfRule type="expression" dxfId="182" priority="570">
      <formula>IF(RIGHT(TEXT(AE35,"0.#"),1)=".",TRUE,FALSE)</formula>
    </cfRule>
  </conditionalFormatting>
  <conditionalFormatting sqref="AM33">
    <cfRule type="expression" dxfId="181" priority="561">
      <formula>IF(RIGHT(TEXT(AM33,"0.#"),1)=".",FALSE,TRUE)</formula>
    </cfRule>
    <cfRule type="expression" dxfId="180" priority="562">
      <formula>IF(RIGHT(TEXT(AM33,"0.#"),1)=".",TRUE,FALSE)</formula>
    </cfRule>
  </conditionalFormatting>
  <conditionalFormatting sqref="AI33">
    <cfRule type="expression" dxfId="179" priority="563">
      <formula>IF(RIGHT(TEXT(AI33,"0.#"),1)=".",FALSE,TRUE)</formula>
    </cfRule>
    <cfRule type="expression" dxfId="178" priority="564">
      <formula>IF(RIGHT(TEXT(AI33,"0.#"),1)=".",TRUE,FALSE)</formula>
    </cfRule>
  </conditionalFormatting>
  <conditionalFormatting sqref="AI34">
    <cfRule type="expression" dxfId="177" priority="565">
      <formula>IF(RIGHT(TEXT(AI34,"0.#"),1)=".",FALSE,TRUE)</formula>
    </cfRule>
    <cfRule type="expression" dxfId="176" priority="566">
      <formula>IF(RIGHT(TEXT(AI34,"0.#"),1)=".",TRUE,FALSE)</formula>
    </cfRule>
  </conditionalFormatting>
  <dataValidations count="15">
    <dataValidation type="custom" allowBlank="1" showInputMessage="1" showErrorMessage="1" errorTitle="法人番号チェック" error="法人番号は13桁の数字で入力してください。" sqref="J178:O178 J170:O170 J166:O166 J162:O162 J158:O158 J154:O154 J150:O150 J174:O174">
      <formula1>OR(J150="-",AND(LEN(J150)=13,IFERROR(SEARCH("-",J150),"")="",IFERROR(SEARCH(".",J150),"")="",ISNUMBER(J150)))</formula1>
    </dataValidation>
    <dataValidation type="list" allowBlank="1" showInputMessage="1" showErrorMessage="1" sqref="Q84:R84 AO84:AP84 AC84:AD84">
      <formula1>#REF!</formula1>
    </dataValidation>
    <dataValidation type="custom" imeMode="disabled" allowBlank="1" showInputMessage="1" showErrorMessage="1" sqref="AY24 P13:AQ19 P20:AJ20 Y126:AB126 AU126:AX126 Y130:AB130 AU130:AX130 Y134:AB136 AU134:AX136 Y140:AB142 AU140:AX142 Y150:AB150 AL150:AO150 Y154:AB154 AL154:AO154 Y158:AB158 AL158:AO158 Y162:AB162 AL162:AO162 Y166:AB166 AL166:AO166 Y170:AB170 AL170:AO170 Y178:AB178 AL178:AO178 AQ32:AR32 AU32:AX32 AE33:AX35 AE29:AX30 W24 AL174:AO174 Y174:AB174 P24:V26">
      <formula1>OR(ISNUMBER(P13), P13="-")</formula1>
    </dataValidation>
    <dataValidation type="list" allowBlank="1" showInputMessage="1" showErrorMessage="1" sqref="H66:I70">
      <formula1>T事業番号</formula1>
    </dataValidation>
    <dataValidation type="list" allowBlank="1" showInputMessage="1" showErrorMessage="1" sqref="S5:X5">
      <formula1>T終了年度</formula1>
    </dataValidation>
    <dataValidation type="list" allowBlank="1" showInputMessage="1" showErrorMessage="1" sqref="AO144 AO179 AR38">
      <formula1>"　, ☑"</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error="プルダウンリストから選択してください。" sqref="AD51:AF52">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50:AK150 AH154:AK154 AH158:AK158 AH162:AK162 AH166:AK166 AH170:AK170 AH178:AK178 AH174:AK174">
      <formula1>OR(AND(MOD(IF(ISNUMBER(AH150), AH150, 0.5),1)=0, 0&lt;=AH150), AH150="-")</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2:AK83 X82:Y83 AJ84 L82:L84 M82:M83 X84 AU82:AV83 J66:J70">
      <formula1>0</formula1>
      <formula2>9999</formula2>
    </dataValidation>
    <dataValidation type="whole" allowBlank="1" showInputMessage="1" showErrorMessage="1" sqref="O82:P83 AX82:AX84 AA82:AB83 AM82:AN8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7" max="16383" man="1"/>
    <brk id="63" max="16383" man="1"/>
    <brk id="105" max="16383" man="1"/>
    <brk id="14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S84:U84 AJ2:AM2 E66:G70 AE84:AG84 G84:I84 AQ84:AS84</xm:sqref>
        </x14:dataValidation>
        <x14:dataValidation type="list" allowBlank="1" showInputMessage="1" showErrorMessage="1">
          <x14:formula1>
            <xm:f>入力規則等!$U$49</xm:f>
          </x14:formula1>
          <xm:sqref>C66:D70</xm:sqref>
        </x14:dataValidation>
        <x14:dataValidation type="list" allowBlank="1" showInputMessage="1" showErrorMessage="1">
          <x14:formula1>
            <xm:f>入力規則等!$U$56:$U$58</xm:f>
          </x14:formula1>
          <xm:sqref>J84:K84 AT84:AU84 AH84:AI84 V84:W84</xm:sqref>
        </x14:dataValidation>
        <x14:dataValidation type="list" allowBlank="1" showInputMessage="1" showErrorMessage="1">
          <x14:formula1>
            <xm:f>入力規則等!$U$48</xm:f>
          </x14:formula1>
          <xm:sqref>E84:F84</xm:sqref>
        </x14:dataValidation>
        <x14:dataValidation type="list" allowBlank="1" showInputMessage="1" showErrorMessage="1">
          <x14:formula1>
            <xm:f>入力規則等!$W$2:$W$24</xm:f>
          </x14:formula1>
          <xm:sqref>AO82:AP83 Q82:S83 AC82:AE83 E82:G83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入力規則等!$AG$2:$AG$13</xm:f>
          </x14:formula1>
          <xm:sqref>AC150:AG150 AC154:AG154 AC158:AG158 AC162:AG162 AC166:AG166 AC170:AG170 AC178:AG178 AC174:AG174</xm:sqref>
        </x14:dataValidation>
        <x14:dataValidation type="list" allowBlank="1" showInputMessage="1" showErrorMessage="1">
          <x14:formula1>
            <xm:f>入力規則等!$U$40:$U$42</xm:f>
          </x14:formula1>
          <xm:sqref>AG82:AH82 U82:V82 I82:J82 AR82:AS82</xm:sqref>
        </x14:dataValidation>
        <x14:dataValidation type="list" allowBlank="1" showInputMessage="1" showErrorMessage="1">
          <x14:formula1>
            <xm:f>入力規則等!$U$7:$U$9</xm:f>
          </x14:formula1>
          <xm:sqref>U83:V83 I83:J83 AG83:AH83 AR83:AS83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72</v>
      </c>
      <c r="B1" s="24" t="s">
        <v>73</v>
      </c>
      <c r="F1" s="25" t="s">
        <v>4</v>
      </c>
      <c r="G1" s="25" t="s">
        <v>62</v>
      </c>
      <c r="K1" s="26" t="s">
        <v>90</v>
      </c>
      <c r="L1" s="24" t="s">
        <v>73</v>
      </c>
      <c r="O1" s="12"/>
      <c r="P1" s="25" t="s">
        <v>5</v>
      </c>
      <c r="Q1" s="25" t="s">
        <v>62</v>
      </c>
      <c r="T1" s="12"/>
      <c r="U1" s="28" t="s">
        <v>153</v>
      </c>
      <c r="W1" s="28" t="s">
        <v>152</v>
      </c>
      <c r="Y1" s="28" t="s">
        <v>70</v>
      </c>
      <c r="Z1" s="28" t="s">
        <v>405</v>
      </c>
      <c r="AA1" s="28" t="s">
        <v>71</v>
      </c>
      <c r="AB1" s="28" t="s">
        <v>406</v>
      </c>
      <c r="AC1" s="28" t="s">
        <v>31</v>
      </c>
      <c r="AD1" s="27"/>
      <c r="AE1" s="28" t="s">
        <v>43</v>
      </c>
      <c r="AF1" s="29"/>
      <c r="AG1" s="46" t="s">
        <v>184</v>
      </c>
      <c r="AI1" s="46" t="s">
        <v>187</v>
      </c>
      <c r="AK1" s="46" t="s">
        <v>192</v>
      </c>
      <c r="AM1" s="69"/>
      <c r="AN1" s="69"/>
      <c r="AP1" s="27" t="s">
        <v>233</v>
      </c>
    </row>
    <row r="2" spans="1:42" ht="13.5" customHeight="1" x14ac:dyDescent="0.15">
      <c r="A2" s="13" t="s">
        <v>74</v>
      </c>
      <c r="B2" s="14"/>
      <c r="C2" s="12" t="str">
        <f>IF(B2="","",A2)</f>
        <v/>
      </c>
      <c r="D2" s="12" t="str">
        <f>IF(C2="","",IF(D1&lt;&gt;"",CONCATENATE(D1,"、",C2),C2))</f>
        <v/>
      </c>
      <c r="F2" s="11" t="s">
        <v>61</v>
      </c>
      <c r="G2" s="16" t="s">
        <v>590</v>
      </c>
      <c r="H2" s="12" t="str">
        <f>IF(G2="","",F2)</f>
        <v>一般会計</v>
      </c>
      <c r="I2" s="12" t="str">
        <f>IF(H2="","",IF(I1&lt;&gt;"",CONCATENATE(I1,"、",H2),H2))</f>
        <v>一般会計</v>
      </c>
      <c r="K2" s="13" t="s">
        <v>91</v>
      </c>
      <c r="L2" s="14"/>
      <c r="M2" s="12" t="str">
        <f>IF(L2="","",K2)</f>
        <v/>
      </c>
      <c r="N2" s="12" t="str">
        <f>IF(M2="","",IF(N1&lt;&gt;"",CONCATENATE(N1,"、",M2),M2))</f>
        <v/>
      </c>
      <c r="O2" s="12"/>
      <c r="P2" s="11" t="s">
        <v>63</v>
      </c>
      <c r="Q2" s="16"/>
      <c r="R2" s="12" t="str">
        <f>IF(Q2="","",P2)</f>
        <v/>
      </c>
      <c r="S2" s="12" t="str">
        <f>IF(R2="","",IF(S1&lt;&gt;"",CONCATENATE(S1,"、",R2),R2))</f>
        <v/>
      </c>
      <c r="T2" s="12"/>
      <c r="U2" s="85">
        <v>21</v>
      </c>
      <c r="W2" s="31" t="s">
        <v>158</v>
      </c>
      <c r="Y2" s="31" t="s">
        <v>57</v>
      </c>
      <c r="Z2" s="31" t="s">
        <v>57</v>
      </c>
      <c r="AA2" s="78" t="s">
        <v>275</v>
      </c>
      <c r="AB2" s="78" t="s">
        <v>500</v>
      </c>
      <c r="AC2" s="79" t="s">
        <v>123</v>
      </c>
      <c r="AD2" s="27"/>
      <c r="AE2" s="38" t="s">
        <v>154</v>
      </c>
      <c r="AF2" s="29"/>
      <c r="AG2" s="47" t="s">
        <v>241</v>
      </c>
      <c r="AI2" s="46" t="s">
        <v>272</v>
      </c>
      <c r="AK2" s="46" t="s">
        <v>193</v>
      </c>
      <c r="AM2" s="69"/>
      <c r="AN2" s="69"/>
      <c r="AP2" s="47" t="s">
        <v>241</v>
      </c>
    </row>
    <row r="3" spans="1:42" ht="13.5" customHeight="1" x14ac:dyDescent="0.15">
      <c r="A3" s="13" t="s">
        <v>75</v>
      </c>
      <c r="B3" s="14" t="s">
        <v>590</v>
      </c>
      <c r="C3" s="12" t="str">
        <f t="shared" ref="C3:C11" si="0">IF(B3="","",A3)</f>
        <v>宇宙開発利用</v>
      </c>
      <c r="D3" s="12" t="str">
        <f>IF(C3="",D2,IF(D2&lt;&gt;"",CONCATENATE(D2,"、",C3),C3))</f>
        <v>宇宙開発利用</v>
      </c>
      <c r="F3" s="17" t="s">
        <v>100</v>
      </c>
      <c r="G3" s="16"/>
      <c r="H3" s="12" t="str">
        <f t="shared" ref="H3:H37" si="1">IF(G3="","",F3)</f>
        <v/>
      </c>
      <c r="I3" s="12" t="str">
        <f>IF(H3="",I2,IF(I2&lt;&gt;"",CONCATENATE(I2,"、",H3),H3))</f>
        <v>一般会計</v>
      </c>
      <c r="K3" s="13" t="s">
        <v>92</v>
      </c>
      <c r="L3" s="14"/>
      <c r="M3" s="12" t="str">
        <f t="shared" ref="M3:M11" si="2">IF(L3="","",K3)</f>
        <v/>
      </c>
      <c r="N3" s="12" t="str">
        <f>IF(M3="",N2,IF(N2&lt;&gt;"",CONCATENATE(N2,"、",M3),M3))</f>
        <v/>
      </c>
      <c r="O3" s="12"/>
      <c r="P3" s="11" t="s">
        <v>64</v>
      </c>
      <c r="Q3" s="16" t="s">
        <v>590</v>
      </c>
      <c r="R3" s="12" t="str">
        <f t="shared" ref="R3:R8" si="3">IF(Q3="","",P3)</f>
        <v>委託・請負</v>
      </c>
      <c r="S3" s="12" t="str">
        <f t="shared" ref="S3:S8" si="4">IF(R3="",S2,IF(S2&lt;&gt;"",CONCATENATE(S2,"、",R3),R3))</f>
        <v>委託・請負</v>
      </c>
      <c r="T3" s="12"/>
      <c r="U3" s="31" t="s">
        <v>531</v>
      </c>
      <c r="W3" s="31" t="s">
        <v>133</v>
      </c>
      <c r="Y3" s="31" t="s">
        <v>58</v>
      </c>
      <c r="Z3" s="31" t="s">
        <v>407</v>
      </c>
      <c r="AA3" s="78" t="s">
        <v>373</v>
      </c>
      <c r="AB3" s="78" t="s">
        <v>501</v>
      </c>
      <c r="AC3" s="79" t="s">
        <v>124</v>
      </c>
      <c r="AD3" s="27"/>
      <c r="AE3" s="38" t="s">
        <v>155</v>
      </c>
      <c r="AF3" s="29"/>
      <c r="AG3" s="47" t="s">
        <v>242</v>
      </c>
      <c r="AI3" s="46" t="s">
        <v>186</v>
      </c>
      <c r="AK3" s="46" t="str">
        <f>CHAR(CODE(AK2)+1)</f>
        <v>B</v>
      </c>
      <c r="AM3" s="69"/>
      <c r="AN3" s="69"/>
      <c r="AP3" s="47" t="s">
        <v>242</v>
      </c>
    </row>
    <row r="4" spans="1:42" ht="13.5" customHeight="1" x14ac:dyDescent="0.15">
      <c r="A4" s="13" t="s">
        <v>76</v>
      </c>
      <c r="B4" s="14"/>
      <c r="C4" s="12" t="str">
        <f t="shared" si="0"/>
        <v/>
      </c>
      <c r="D4" s="12" t="str">
        <f>IF(C4="",D3,IF(D3&lt;&gt;"",CONCATENATE(D3,"、",C4),C4))</f>
        <v>宇宙開発利用</v>
      </c>
      <c r="F4" s="17" t="s">
        <v>101</v>
      </c>
      <c r="G4" s="16"/>
      <c r="H4" s="12" t="str">
        <f t="shared" si="1"/>
        <v/>
      </c>
      <c r="I4" s="12" t="str">
        <f t="shared" ref="I4:I37" si="5">IF(H4="",I3,IF(I3&lt;&gt;"",CONCATENATE(I3,"、",H4),H4))</f>
        <v>一般会計</v>
      </c>
      <c r="K4" s="13" t="s">
        <v>93</v>
      </c>
      <c r="L4" s="14"/>
      <c r="M4" s="12" t="str">
        <f t="shared" si="2"/>
        <v/>
      </c>
      <c r="N4" s="12" t="str">
        <f t="shared" ref="N4:N11" si="6">IF(M4="",N3,IF(N3&lt;&gt;"",CONCATENATE(N3,"、",M4),M4))</f>
        <v/>
      </c>
      <c r="O4" s="12"/>
      <c r="P4" s="11" t="s">
        <v>65</v>
      </c>
      <c r="Q4" s="16"/>
      <c r="R4" s="12" t="str">
        <f t="shared" si="3"/>
        <v/>
      </c>
      <c r="S4" s="12" t="str">
        <f t="shared" si="4"/>
        <v>委託・請負</v>
      </c>
      <c r="T4" s="12"/>
      <c r="U4" s="31" t="s">
        <v>577</v>
      </c>
      <c r="W4" s="31" t="s">
        <v>134</v>
      </c>
      <c r="Y4" s="31" t="s">
        <v>280</v>
      </c>
      <c r="Z4" s="31" t="s">
        <v>408</v>
      </c>
      <c r="AA4" s="78" t="s">
        <v>374</v>
      </c>
      <c r="AB4" s="78" t="s">
        <v>502</v>
      </c>
      <c r="AC4" s="78" t="s">
        <v>125</v>
      </c>
      <c r="AD4" s="27"/>
      <c r="AE4" s="38" t="s">
        <v>156</v>
      </c>
      <c r="AF4" s="29"/>
      <c r="AG4" s="47" t="s">
        <v>243</v>
      </c>
      <c r="AI4" s="46" t="s">
        <v>188</v>
      </c>
      <c r="AK4" s="46" t="str">
        <f t="shared" ref="AK4:AK49" si="7">CHAR(CODE(AK3)+1)</f>
        <v>C</v>
      </c>
      <c r="AM4" s="69"/>
      <c r="AN4" s="69"/>
      <c r="AP4" s="47" t="s">
        <v>243</v>
      </c>
    </row>
    <row r="5" spans="1:42" ht="13.5" customHeight="1" x14ac:dyDescent="0.15">
      <c r="A5" s="13" t="s">
        <v>77</v>
      </c>
      <c r="B5" s="14"/>
      <c r="C5" s="12" t="str">
        <f t="shared" si="0"/>
        <v/>
      </c>
      <c r="D5" s="12" t="str">
        <f>IF(C5="",D4,IF(D4&lt;&gt;"",CONCATENATE(D4,"、",C5),C5))</f>
        <v>宇宙開発利用</v>
      </c>
      <c r="F5" s="17" t="s">
        <v>102</v>
      </c>
      <c r="G5" s="16"/>
      <c r="H5" s="12" t="str">
        <f t="shared" si="1"/>
        <v/>
      </c>
      <c r="I5" s="12" t="str">
        <f t="shared" si="5"/>
        <v>一般会計</v>
      </c>
      <c r="K5" s="13" t="s">
        <v>94</v>
      </c>
      <c r="L5" s="14"/>
      <c r="M5" s="12" t="str">
        <f t="shared" si="2"/>
        <v/>
      </c>
      <c r="N5" s="12" t="str">
        <f t="shared" si="6"/>
        <v/>
      </c>
      <c r="O5" s="12"/>
      <c r="P5" s="11" t="s">
        <v>66</v>
      </c>
      <c r="Q5" s="16"/>
      <c r="R5" s="12" t="str">
        <f t="shared" si="3"/>
        <v/>
      </c>
      <c r="S5" s="12" t="str">
        <f t="shared" si="4"/>
        <v>委託・請負</v>
      </c>
      <c r="T5" s="12"/>
      <c r="W5" s="31" t="s">
        <v>555</v>
      </c>
      <c r="Y5" s="31" t="s">
        <v>281</v>
      </c>
      <c r="Z5" s="31" t="s">
        <v>409</v>
      </c>
      <c r="AA5" s="78" t="s">
        <v>375</v>
      </c>
      <c r="AB5" s="78" t="s">
        <v>503</v>
      </c>
      <c r="AC5" s="78" t="s">
        <v>157</v>
      </c>
      <c r="AD5" s="30"/>
      <c r="AE5" s="38" t="s">
        <v>253</v>
      </c>
      <c r="AF5" s="29"/>
      <c r="AG5" s="47" t="s">
        <v>244</v>
      </c>
      <c r="AI5" s="46" t="s">
        <v>278</v>
      </c>
      <c r="AK5" s="46" t="str">
        <f t="shared" si="7"/>
        <v>D</v>
      </c>
      <c r="AP5" s="47" t="s">
        <v>244</v>
      </c>
    </row>
    <row r="6" spans="1:42" ht="13.5" customHeight="1" x14ac:dyDescent="0.15">
      <c r="A6" s="13" t="s">
        <v>78</v>
      </c>
      <c r="B6" s="14"/>
      <c r="C6" s="12" t="str">
        <f t="shared" si="0"/>
        <v/>
      </c>
      <c r="D6" s="12" t="str">
        <f t="shared" ref="D6:D21" si="8">IF(C6="",D5,IF(D5&lt;&gt;"",CONCATENATE(D5,"、",C6),C6))</f>
        <v>宇宙開発利用</v>
      </c>
      <c r="F6" s="17" t="s">
        <v>103</v>
      </c>
      <c r="G6" s="16"/>
      <c r="H6" s="12" t="str">
        <f t="shared" si="1"/>
        <v/>
      </c>
      <c r="I6" s="12" t="str">
        <f t="shared" si="5"/>
        <v>一般会計</v>
      </c>
      <c r="K6" s="13" t="s">
        <v>95</v>
      </c>
      <c r="L6" s="14"/>
      <c r="M6" s="12" t="str">
        <f t="shared" si="2"/>
        <v/>
      </c>
      <c r="N6" s="12" t="str">
        <f t="shared" si="6"/>
        <v/>
      </c>
      <c r="O6" s="12"/>
      <c r="P6" s="11" t="s">
        <v>67</v>
      </c>
      <c r="Q6" s="16"/>
      <c r="R6" s="12" t="str">
        <f t="shared" si="3"/>
        <v/>
      </c>
      <c r="S6" s="12" t="str">
        <f t="shared" si="4"/>
        <v>委託・請負</v>
      </c>
      <c r="T6" s="12"/>
      <c r="U6" s="31" t="s">
        <v>255</v>
      </c>
      <c r="W6" s="31" t="s">
        <v>557</v>
      </c>
      <c r="Y6" s="31" t="s">
        <v>282</v>
      </c>
      <c r="Z6" s="31" t="s">
        <v>410</v>
      </c>
      <c r="AA6" s="78" t="s">
        <v>376</v>
      </c>
      <c r="AB6" s="78" t="s">
        <v>504</v>
      </c>
      <c r="AC6" s="78" t="s">
        <v>126</v>
      </c>
      <c r="AD6" s="30"/>
      <c r="AE6" s="38" t="s">
        <v>251</v>
      </c>
      <c r="AF6" s="29"/>
      <c r="AG6" s="47" t="s">
        <v>245</v>
      </c>
      <c r="AI6" s="46" t="s">
        <v>279</v>
      </c>
      <c r="AK6" s="46" t="str">
        <f>CHAR(CODE(AK5)+1)</f>
        <v>E</v>
      </c>
      <c r="AP6" s="47" t="s">
        <v>245</v>
      </c>
    </row>
    <row r="7" spans="1:42" ht="13.5" customHeight="1" x14ac:dyDescent="0.15">
      <c r="A7" s="13" t="s">
        <v>79</v>
      </c>
      <c r="B7" s="14"/>
      <c r="C7" s="12" t="str">
        <f t="shared" si="0"/>
        <v/>
      </c>
      <c r="D7" s="12" t="str">
        <f t="shared" si="8"/>
        <v>宇宙開発利用</v>
      </c>
      <c r="F7" s="17" t="s">
        <v>200</v>
      </c>
      <c r="G7" s="16"/>
      <c r="H7" s="12" t="str">
        <f t="shared" si="1"/>
        <v/>
      </c>
      <c r="I7" s="12" t="str">
        <f t="shared" si="5"/>
        <v>一般会計</v>
      </c>
      <c r="K7" s="13" t="s">
        <v>96</v>
      </c>
      <c r="L7" s="14"/>
      <c r="M7" s="12" t="str">
        <f t="shared" si="2"/>
        <v/>
      </c>
      <c r="N7" s="12" t="str">
        <f t="shared" si="6"/>
        <v/>
      </c>
      <c r="O7" s="12"/>
      <c r="P7" s="11" t="s">
        <v>68</v>
      </c>
      <c r="Q7" s="16"/>
      <c r="R7" s="12" t="str">
        <f t="shared" si="3"/>
        <v/>
      </c>
      <c r="S7" s="12" t="str">
        <f t="shared" si="4"/>
        <v>委託・請負</v>
      </c>
      <c r="T7" s="12"/>
      <c r="U7" s="31"/>
      <c r="W7" s="31" t="s">
        <v>135</v>
      </c>
      <c r="Y7" s="31" t="s">
        <v>283</v>
      </c>
      <c r="Z7" s="31" t="s">
        <v>411</v>
      </c>
      <c r="AA7" s="78" t="s">
        <v>377</v>
      </c>
      <c r="AB7" s="78" t="s">
        <v>505</v>
      </c>
      <c r="AC7" s="30"/>
      <c r="AD7" s="30"/>
      <c r="AE7" s="31" t="s">
        <v>126</v>
      </c>
      <c r="AF7" s="29"/>
      <c r="AG7" s="47" t="s">
        <v>246</v>
      </c>
      <c r="AH7" s="72"/>
      <c r="AI7" s="47" t="s">
        <v>268</v>
      </c>
      <c r="AK7" s="46" t="str">
        <f>CHAR(CODE(AK6)+1)</f>
        <v>F</v>
      </c>
      <c r="AP7" s="47" t="s">
        <v>246</v>
      </c>
    </row>
    <row r="8" spans="1:42" ht="13.5" customHeight="1" x14ac:dyDescent="0.15">
      <c r="A8" s="13" t="s">
        <v>80</v>
      </c>
      <c r="B8" s="14"/>
      <c r="C8" s="12" t="str">
        <f t="shared" si="0"/>
        <v/>
      </c>
      <c r="D8" s="12" t="str">
        <f t="shared" si="8"/>
        <v>宇宙開発利用</v>
      </c>
      <c r="F8" s="17" t="s">
        <v>104</v>
      </c>
      <c r="G8" s="16"/>
      <c r="H8" s="12" t="str">
        <f t="shared" si="1"/>
        <v/>
      </c>
      <c r="I8" s="12" t="str">
        <f t="shared" si="5"/>
        <v>一般会計</v>
      </c>
      <c r="K8" s="13" t="s">
        <v>97</v>
      </c>
      <c r="L8" s="14"/>
      <c r="M8" s="12" t="str">
        <f t="shared" si="2"/>
        <v/>
      </c>
      <c r="N8" s="12" t="str">
        <f t="shared" si="6"/>
        <v/>
      </c>
      <c r="O8" s="12"/>
      <c r="P8" s="11" t="s">
        <v>69</v>
      </c>
      <c r="Q8" s="16"/>
      <c r="R8" s="12" t="str">
        <f t="shared" si="3"/>
        <v/>
      </c>
      <c r="S8" s="12" t="str">
        <f t="shared" si="4"/>
        <v>委託・請負</v>
      </c>
      <c r="T8" s="12"/>
      <c r="U8" s="31" t="s">
        <v>276</v>
      </c>
      <c r="W8" s="31" t="s">
        <v>136</v>
      </c>
      <c r="Y8" s="31" t="s">
        <v>284</v>
      </c>
      <c r="Z8" s="31" t="s">
        <v>412</v>
      </c>
      <c r="AA8" s="78" t="s">
        <v>378</v>
      </c>
      <c r="AB8" s="78" t="s">
        <v>506</v>
      </c>
      <c r="AC8" s="30"/>
      <c r="AD8" s="30"/>
      <c r="AE8" s="30"/>
      <c r="AF8" s="29"/>
      <c r="AG8" s="47" t="s">
        <v>247</v>
      </c>
      <c r="AI8" s="46" t="s">
        <v>269</v>
      </c>
      <c r="AK8" s="46" t="str">
        <f t="shared" si="7"/>
        <v>G</v>
      </c>
      <c r="AP8" s="47" t="s">
        <v>247</v>
      </c>
    </row>
    <row r="9" spans="1:42" ht="13.5" customHeight="1" x14ac:dyDescent="0.15">
      <c r="A9" s="13" t="s">
        <v>81</v>
      </c>
      <c r="B9" s="14"/>
      <c r="C9" s="12" t="str">
        <f t="shared" si="0"/>
        <v/>
      </c>
      <c r="D9" s="12" t="str">
        <f t="shared" si="8"/>
        <v>宇宙開発利用</v>
      </c>
      <c r="F9" s="17" t="s">
        <v>201</v>
      </c>
      <c r="G9" s="16"/>
      <c r="H9" s="12" t="str">
        <f t="shared" si="1"/>
        <v/>
      </c>
      <c r="I9" s="12" t="str">
        <f t="shared" si="5"/>
        <v>一般会計</v>
      </c>
      <c r="K9" s="13" t="s">
        <v>98</v>
      </c>
      <c r="L9" s="14"/>
      <c r="M9" s="12" t="str">
        <f t="shared" si="2"/>
        <v/>
      </c>
      <c r="N9" s="12" t="str">
        <f t="shared" si="6"/>
        <v/>
      </c>
      <c r="O9" s="12"/>
      <c r="P9" s="12"/>
      <c r="Q9" s="18"/>
      <c r="T9" s="12"/>
      <c r="U9" s="31" t="s">
        <v>277</v>
      </c>
      <c r="W9" s="31" t="s">
        <v>137</v>
      </c>
      <c r="Y9" s="31" t="s">
        <v>285</v>
      </c>
      <c r="Z9" s="31" t="s">
        <v>413</v>
      </c>
      <c r="AA9" s="78" t="s">
        <v>379</v>
      </c>
      <c r="AB9" s="78" t="s">
        <v>507</v>
      </c>
      <c r="AC9" s="30"/>
      <c r="AD9" s="30"/>
      <c r="AE9" s="30"/>
      <c r="AF9" s="29"/>
      <c r="AG9" s="47" t="s">
        <v>248</v>
      </c>
      <c r="AI9" s="68"/>
      <c r="AK9" s="46" t="str">
        <f t="shared" si="7"/>
        <v>H</v>
      </c>
      <c r="AP9" s="47" t="s">
        <v>248</v>
      </c>
    </row>
    <row r="10" spans="1:42" ht="13.5" customHeight="1" x14ac:dyDescent="0.15">
      <c r="A10" s="13" t="s">
        <v>221</v>
      </c>
      <c r="B10" s="14"/>
      <c r="C10" s="12" t="str">
        <f t="shared" si="0"/>
        <v/>
      </c>
      <c r="D10" s="12" t="str">
        <f t="shared" si="8"/>
        <v>宇宙開発利用</v>
      </c>
      <c r="F10" s="17" t="s">
        <v>105</v>
      </c>
      <c r="G10" s="16"/>
      <c r="H10" s="12" t="str">
        <f t="shared" si="1"/>
        <v/>
      </c>
      <c r="I10" s="12" t="str">
        <f t="shared" si="5"/>
        <v>一般会計</v>
      </c>
      <c r="K10" s="13" t="s">
        <v>222</v>
      </c>
      <c r="L10" s="14"/>
      <c r="M10" s="12" t="str">
        <f t="shared" si="2"/>
        <v/>
      </c>
      <c r="N10" s="12" t="str">
        <f t="shared" si="6"/>
        <v/>
      </c>
      <c r="O10" s="12"/>
      <c r="P10" s="12" t="str">
        <f>S8</f>
        <v>委託・請負</v>
      </c>
      <c r="Q10" s="18"/>
      <c r="T10" s="12"/>
      <c r="W10" s="31" t="s">
        <v>138</v>
      </c>
      <c r="Y10" s="31" t="s">
        <v>286</v>
      </c>
      <c r="Z10" s="31" t="s">
        <v>414</v>
      </c>
      <c r="AA10" s="78" t="s">
        <v>380</v>
      </c>
      <c r="AB10" s="78" t="s">
        <v>508</v>
      </c>
      <c r="AC10" s="30"/>
      <c r="AD10" s="30"/>
      <c r="AE10" s="30"/>
      <c r="AF10" s="29"/>
      <c r="AG10" s="47" t="s">
        <v>236</v>
      </c>
      <c r="AK10" s="46" t="str">
        <f t="shared" si="7"/>
        <v>I</v>
      </c>
      <c r="AP10" s="46" t="s">
        <v>234</v>
      </c>
    </row>
    <row r="11" spans="1:42" ht="13.5" customHeight="1" x14ac:dyDescent="0.15">
      <c r="A11" s="13" t="s">
        <v>82</v>
      </c>
      <c r="B11" s="14"/>
      <c r="C11" s="12" t="str">
        <f t="shared" si="0"/>
        <v/>
      </c>
      <c r="D11" s="12" t="str">
        <f t="shared" si="8"/>
        <v>宇宙開発利用</v>
      </c>
      <c r="F11" s="17" t="s">
        <v>106</v>
      </c>
      <c r="G11" s="16"/>
      <c r="H11" s="12" t="str">
        <f t="shared" si="1"/>
        <v/>
      </c>
      <c r="I11" s="12" t="str">
        <f t="shared" si="5"/>
        <v>一般会計</v>
      </c>
      <c r="K11" s="13" t="s">
        <v>99</v>
      </c>
      <c r="L11" s="14" t="s">
        <v>590</v>
      </c>
      <c r="M11" s="12" t="str">
        <f t="shared" si="2"/>
        <v>その他の事項経費</v>
      </c>
      <c r="N11" s="12" t="str">
        <f t="shared" si="6"/>
        <v>その他の事項経費</v>
      </c>
      <c r="O11" s="12"/>
      <c r="P11" s="12"/>
      <c r="Q11" s="18"/>
      <c r="T11" s="12"/>
      <c r="W11" s="31" t="s">
        <v>574</v>
      </c>
      <c r="Y11" s="31" t="s">
        <v>287</v>
      </c>
      <c r="Z11" s="31" t="s">
        <v>415</v>
      </c>
      <c r="AA11" s="78" t="s">
        <v>381</v>
      </c>
      <c r="AB11" s="78" t="s">
        <v>509</v>
      </c>
      <c r="AC11" s="30"/>
      <c r="AD11" s="30"/>
      <c r="AE11" s="30"/>
      <c r="AF11" s="29"/>
      <c r="AG11" s="46" t="s">
        <v>239</v>
      </c>
      <c r="AK11" s="46" t="str">
        <f t="shared" si="7"/>
        <v>J</v>
      </c>
    </row>
    <row r="12" spans="1:42" ht="13.5" customHeight="1" x14ac:dyDescent="0.15">
      <c r="A12" s="13" t="s">
        <v>83</v>
      </c>
      <c r="B12" s="14"/>
      <c r="C12" s="12" t="str">
        <f t="shared" ref="C12:C23" si="9">IF(B12="","",A12)</f>
        <v/>
      </c>
      <c r="D12" s="12" t="str">
        <f t="shared" si="8"/>
        <v>宇宙開発利用</v>
      </c>
      <c r="F12" s="17" t="s">
        <v>107</v>
      </c>
      <c r="G12" s="16"/>
      <c r="H12" s="12" t="str">
        <f t="shared" si="1"/>
        <v/>
      </c>
      <c r="I12" s="12" t="str">
        <f t="shared" si="5"/>
        <v>一般会計</v>
      </c>
      <c r="K12" s="12"/>
      <c r="L12" s="12"/>
      <c r="O12" s="12"/>
      <c r="P12" s="12"/>
      <c r="Q12" s="18"/>
      <c r="T12" s="12"/>
      <c r="U12" s="28" t="s">
        <v>532</v>
      </c>
      <c r="W12" s="31" t="s">
        <v>139</v>
      </c>
      <c r="Y12" s="31" t="s">
        <v>288</v>
      </c>
      <c r="Z12" s="31" t="s">
        <v>416</v>
      </c>
      <c r="AA12" s="78" t="s">
        <v>382</v>
      </c>
      <c r="AB12" s="78" t="s">
        <v>510</v>
      </c>
      <c r="AC12" s="30"/>
      <c r="AD12" s="30"/>
      <c r="AE12" s="30"/>
      <c r="AF12" s="29"/>
      <c r="AG12" s="46" t="s">
        <v>237</v>
      </c>
      <c r="AK12" s="46" t="str">
        <f t="shared" si="7"/>
        <v>K</v>
      </c>
    </row>
    <row r="13" spans="1:42" ht="13.5" customHeight="1" x14ac:dyDescent="0.15">
      <c r="A13" s="13" t="s">
        <v>84</v>
      </c>
      <c r="B13" s="14"/>
      <c r="C13" s="12" t="str">
        <f t="shared" si="9"/>
        <v/>
      </c>
      <c r="D13" s="12" t="str">
        <f t="shared" si="8"/>
        <v>宇宙開発利用</v>
      </c>
      <c r="F13" s="17" t="s">
        <v>108</v>
      </c>
      <c r="G13" s="16"/>
      <c r="H13" s="12" t="str">
        <f t="shared" si="1"/>
        <v/>
      </c>
      <c r="I13" s="12" t="str">
        <f t="shared" si="5"/>
        <v>一般会計</v>
      </c>
      <c r="K13" s="12" t="str">
        <f>N11</f>
        <v>その他の事項経費</v>
      </c>
      <c r="L13" s="12"/>
      <c r="O13" s="12"/>
      <c r="P13" s="12"/>
      <c r="Q13" s="18"/>
      <c r="T13" s="12"/>
      <c r="U13" s="31" t="s">
        <v>158</v>
      </c>
      <c r="W13" s="31" t="s">
        <v>140</v>
      </c>
      <c r="Y13" s="31" t="s">
        <v>289</v>
      </c>
      <c r="Z13" s="31" t="s">
        <v>417</v>
      </c>
      <c r="AA13" s="78" t="s">
        <v>383</v>
      </c>
      <c r="AB13" s="78" t="s">
        <v>511</v>
      </c>
      <c r="AC13" s="30"/>
      <c r="AD13" s="30"/>
      <c r="AE13" s="30"/>
      <c r="AF13" s="29"/>
      <c r="AG13" s="46" t="s">
        <v>238</v>
      </c>
      <c r="AK13" s="46" t="str">
        <f t="shared" si="7"/>
        <v>L</v>
      </c>
    </row>
    <row r="14" spans="1:42" ht="13.5" customHeight="1" x14ac:dyDescent="0.15">
      <c r="A14" s="13" t="s">
        <v>85</v>
      </c>
      <c r="B14" s="14"/>
      <c r="C14" s="12" t="str">
        <f t="shared" si="9"/>
        <v/>
      </c>
      <c r="D14" s="12" t="str">
        <f t="shared" si="8"/>
        <v>宇宙開発利用</v>
      </c>
      <c r="F14" s="17" t="s">
        <v>109</v>
      </c>
      <c r="G14" s="16"/>
      <c r="H14" s="12" t="str">
        <f t="shared" si="1"/>
        <v/>
      </c>
      <c r="I14" s="12" t="str">
        <f t="shared" si="5"/>
        <v>一般会計</v>
      </c>
      <c r="K14" s="12"/>
      <c r="L14" s="12"/>
      <c r="O14" s="12"/>
      <c r="P14" s="12"/>
      <c r="Q14" s="18"/>
      <c r="T14" s="12"/>
      <c r="U14" s="31" t="s">
        <v>533</v>
      </c>
      <c r="W14" s="31" t="s">
        <v>141</v>
      </c>
      <c r="Y14" s="31" t="s">
        <v>290</v>
      </c>
      <c r="Z14" s="31" t="s">
        <v>418</v>
      </c>
      <c r="AA14" s="78" t="s">
        <v>384</v>
      </c>
      <c r="AB14" s="78" t="s">
        <v>512</v>
      </c>
      <c r="AC14" s="30"/>
      <c r="AD14" s="30"/>
      <c r="AE14" s="30"/>
      <c r="AF14" s="29"/>
      <c r="AG14" s="68"/>
      <c r="AK14" s="46" t="str">
        <f t="shared" si="7"/>
        <v>M</v>
      </c>
    </row>
    <row r="15" spans="1:42" ht="13.5" customHeight="1" x14ac:dyDescent="0.15">
      <c r="A15" s="13" t="s">
        <v>86</v>
      </c>
      <c r="B15" s="14"/>
      <c r="C15" s="12" t="str">
        <f t="shared" si="9"/>
        <v/>
      </c>
      <c r="D15" s="12" t="str">
        <f t="shared" si="8"/>
        <v>宇宙開発利用</v>
      </c>
      <c r="F15" s="17" t="s">
        <v>110</v>
      </c>
      <c r="G15" s="16"/>
      <c r="H15" s="12" t="str">
        <f t="shared" si="1"/>
        <v/>
      </c>
      <c r="I15" s="12" t="str">
        <f t="shared" si="5"/>
        <v>一般会計</v>
      </c>
      <c r="K15" s="12"/>
      <c r="L15" s="12"/>
      <c r="O15" s="12"/>
      <c r="P15" s="12"/>
      <c r="Q15" s="18"/>
      <c r="T15" s="12"/>
      <c r="U15" s="31" t="s">
        <v>534</v>
      </c>
      <c r="W15" s="31" t="s">
        <v>142</v>
      </c>
      <c r="Y15" s="31" t="s">
        <v>291</v>
      </c>
      <c r="Z15" s="31" t="s">
        <v>419</v>
      </c>
      <c r="AA15" s="78" t="s">
        <v>385</v>
      </c>
      <c r="AB15" s="78" t="s">
        <v>513</v>
      </c>
      <c r="AC15" s="30"/>
      <c r="AD15" s="30"/>
      <c r="AE15" s="30"/>
      <c r="AF15" s="29"/>
      <c r="AG15" s="69"/>
      <c r="AK15" s="46" t="str">
        <f t="shared" si="7"/>
        <v>N</v>
      </c>
    </row>
    <row r="16" spans="1:42" ht="13.5" customHeight="1" x14ac:dyDescent="0.15">
      <c r="A16" s="13" t="s">
        <v>87</v>
      </c>
      <c r="B16" s="14"/>
      <c r="C16" s="12" t="str">
        <f t="shared" si="9"/>
        <v/>
      </c>
      <c r="D16" s="12" t="str">
        <f t="shared" si="8"/>
        <v>宇宙開発利用</v>
      </c>
      <c r="F16" s="17" t="s">
        <v>111</v>
      </c>
      <c r="G16" s="16"/>
      <c r="H16" s="12" t="str">
        <f t="shared" si="1"/>
        <v/>
      </c>
      <c r="I16" s="12" t="str">
        <f t="shared" si="5"/>
        <v>一般会計</v>
      </c>
      <c r="K16" s="12"/>
      <c r="L16" s="12"/>
      <c r="O16" s="12"/>
      <c r="P16" s="12"/>
      <c r="Q16" s="18"/>
      <c r="T16" s="12"/>
      <c r="U16" s="31" t="s">
        <v>535</v>
      </c>
      <c r="W16" s="31" t="s">
        <v>143</v>
      </c>
      <c r="Y16" s="31" t="s">
        <v>292</v>
      </c>
      <c r="Z16" s="31" t="s">
        <v>420</v>
      </c>
      <c r="AA16" s="78" t="s">
        <v>386</v>
      </c>
      <c r="AB16" s="78" t="s">
        <v>514</v>
      </c>
      <c r="AC16" s="30"/>
      <c r="AD16" s="30"/>
      <c r="AE16" s="30"/>
      <c r="AF16" s="29"/>
      <c r="AG16" s="69"/>
      <c r="AK16" s="46" t="str">
        <f t="shared" si="7"/>
        <v>O</v>
      </c>
    </row>
    <row r="17" spans="1:37" ht="13.5" customHeight="1" x14ac:dyDescent="0.15">
      <c r="A17" s="13" t="s">
        <v>88</v>
      </c>
      <c r="B17" s="14"/>
      <c r="C17" s="12" t="str">
        <f t="shared" si="9"/>
        <v/>
      </c>
      <c r="D17" s="12" t="str">
        <f t="shared" si="8"/>
        <v>宇宙開発利用</v>
      </c>
      <c r="F17" s="17" t="s">
        <v>112</v>
      </c>
      <c r="G17" s="16"/>
      <c r="H17" s="12" t="str">
        <f t="shared" si="1"/>
        <v/>
      </c>
      <c r="I17" s="12" t="str">
        <f t="shared" si="5"/>
        <v>一般会計</v>
      </c>
      <c r="K17" s="12"/>
      <c r="L17" s="12"/>
      <c r="O17" s="12"/>
      <c r="P17" s="12"/>
      <c r="Q17" s="18"/>
      <c r="T17" s="12"/>
      <c r="U17" s="31" t="s">
        <v>553</v>
      </c>
      <c r="W17" s="31" t="s">
        <v>144</v>
      </c>
      <c r="Y17" s="31" t="s">
        <v>293</v>
      </c>
      <c r="Z17" s="31" t="s">
        <v>421</v>
      </c>
      <c r="AA17" s="78" t="s">
        <v>387</v>
      </c>
      <c r="AB17" s="78" t="s">
        <v>515</v>
      </c>
      <c r="AC17" s="30"/>
      <c r="AD17" s="30"/>
      <c r="AE17" s="30"/>
      <c r="AF17" s="29"/>
      <c r="AG17" s="69"/>
      <c r="AK17" s="46" t="str">
        <f t="shared" si="7"/>
        <v>P</v>
      </c>
    </row>
    <row r="18" spans="1:37" ht="13.5" customHeight="1" x14ac:dyDescent="0.15">
      <c r="A18" s="13" t="s">
        <v>89</v>
      </c>
      <c r="B18" s="14"/>
      <c r="C18" s="12" t="str">
        <f t="shared" si="9"/>
        <v/>
      </c>
      <c r="D18" s="12" t="str">
        <f t="shared" si="8"/>
        <v>宇宙開発利用</v>
      </c>
      <c r="F18" s="17" t="s">
        <v>113</v>
      </c>
      <c r="G18" s="16"/>
      <c r="H18" s="12" t="str">
        <f t="shared" si="1"/>
        <v/>
      </c>
      <c r="I18" s="12" t="str">
        <f t="shared" si="5"/>
        <v>一般会計</v>
      </c>
      <c r="K18" s="12"/>
      <c r="L18" s="12"/>
      <c r="O18" s="12"/>
      <c r="P18" s="12"/>
      <c r="Q18" s="18"/>
      <c r="T18" s="12"/>
      <c r="U18" s="31" t="s">
        <v>536</v>
      </c>
      <c r="W18" s="31" t="s">
        <v>145</v>
      </c>
      <c r="Y18" s="31" t="s">
        <v>294</v>
      </c>
      <c r="Z18" s="31" t="s">
        <v>422</v>
      </c>
      <c r="AA18" s="78" t="s">
        <v>388</v>
      </c>
      <c r="AB18" s="78" t="s">
        <v>516</v>
      </c>
      <c r="AC18" s="30"/>
      <c r="AD18" s="30"/>
      <c r="AE18" s="30"/>
      <c r="AF18" s="29"/>
      <c r="AK18" s="46" t="str">
        <f t="shared" si="7"/>
        <v>Q</v>
      </c>
    </row>
    <row r="19" spans="1:37" ht="13.5" customHeight="1" x14ac:dyDescent="0.15">
      <c r="A19" s="13" t="s">
        <v>211</v>
      </c>
      <c r="B19" s="14"/>
      <c r="C19" s="12" t="str">
        <f t="shared" si="9"/>
        <v/>
      </c>
      <c r="D19" s="12" t="str">
        <f t="shared" si="8"/>
        <v>宇宙開発利用</v>
      </c>
      <c r="F19" s="17" t="s">
        <v>114</v>
      </c>
      <c r="G19" s="16"/>
      <c r="H19" s="12" t="str">
        <f t="shared" si="1"/>
        <v/>
      </c>
      <c r="I19" s="12" t="str">
        <f t="shared" si="5"/>
        <v>一般会計</v>
      </c>
      <c r="K19" s="12"/>
      <c r="L19" s="12"/>
      <c r="O19" s="12"/>
      <c r="P19" s="12"/>
      <c r="Q19" s="18"/>
      <c r="T19" s="12"/>
      <c r="U19" s="31" t="s">
        <v>537</v>
      </c>
      <c r="W19" s="31" t="s">
        <v>146</v>
      </c>
      <c r="Y19" s="31" t="s">
        <v>295</v>
      </c>
      <c r="Z19" s="31" t="s">
        <v>423</v>
      </c>
      <c r="AA19" s="78" t="s">
        <v>389</v>
      </c>
      <c r="AB19" s="78" t="s">
        <v>517</v>
      </c>
      <c r="AC19" s="30"/>
      <c r="AD19" s="30"/>
      <c r="AE19" s="30"/>
      <c r="AF19" s="29"/>
      <c r="AK19" s="46" t="str">
        <f t="shared" si="7"/>
        <v>R</v>
      </c>
    </row>
    <row r="20" spans="1:37" ht="13.5" customHeight="1" x14ac:dyDescent="0.15">
      <c r="A20" s="13" t="s">
        <v>212</v>
      </c>
      <c r="B20" s="14"/>
      <c r="C20" s="12" t="str">
        <f t="shared" si="9"/>
        <v/>
      </c>
      <c r="D20" s="12" t="str">
        <f t="shared" si="8"/>
        <v>宇宙開発利用</v>
      </c>
      <c r="F20" s="17" t="s">
        <v>210</v>
      </c>
      <c r="G20" s="16"/>
      <c r="H20" s="12" t="str">
        <f t="shared" si="1"/>
        <v/>
      </c>
      <c r="I20" s="12" t="str">
        <f t="shared" si="5"/>
        <v>一般会計</v>
      </c>
      <c r="K20" s="12"/>
      <c r="L20" s="12"/>
      <c r="O20" s="12"/>
      <c r="P20" s="12"/>
      <c r="Q20" s="18"/>
      <c r="T20" s="12"/>
      <c r="U20" s="31" t="s">
        <v>538</v>
      </c>
      <c r="W20" s="31" t="s">
        <v>147</v>
      </c>
      <c r="Y20" s="31" t="s">
        <v>296</v>
      </c>
      <c r="Z20" s="31" t="s">
        <v>424</v>
      </c>
      <c r="AA20" s="78" t="s">
        <v>390</v>
      </c>
      <c r="AB20" s="78" t="s">
        <v>518</v>
      </c>
      <c r="AC20" s="30"/>
      <c r="AD20" s="30"/>
      <c r="AE20" s="30"/>
      <c r="AF20" s="29"/>
      <c r="AK20" s="46" t="str">
        <f t="shared" si="7"/>
        <v>S</v>
      </c>
    </row>
    <row r="21" spans="1:37" ht="13.5" customHeight="1" x14ac:dyDescent="0.15">
      <c r="A21" s="13" t="s">
        <v>213</v>
      </c>
      <c r="B21" s="14"/>
      <c r="C21" s="12" t="str">
        <f t="shared" si="9"/>
        <v/>
      </c>
      <c r="D21" s="12" t="str">
        <f t="shared" si="8"/>
        <v>宇宙開発利用</v>
      </c>
      <c r="F21" s="17" t="s">
        <v>115</v>
      </c>
      <c r="G21" s="16"/>
      <c r="H21" s="12" t="str">
        <f t="shared" si="1"/>
        <v/>
      </c>
      <c r="I21" s="12" t="str">
        <f t="shared" si="5"/>
        <v>一般会計</v>
      </c>
      <c r="K21" s="12"/>
      <c r="L21" s="12"/>
      <c r="O21" s="12"/>
      <c r="P21" s="12"/>
      <c r="Q21" s="18"/>
      <c r="T21" s="12"/>
      <c r="U21" s="31" t="s">
        <v>539</v>
      </c>
      <c r="W21" s="31" t="s">
        <v>148</v>
      </c>
      <c r="Y21" s="31" t="s">
        <v>297</v>
      </c>
      <c r="Z21" s="31" t="s">
        <v>425</v>
      </c>
      <c r="AA21" s="78" t="s">
        <v>391</v>
      </c>
      <c r="AB21" s="78" t="s">
        <v>519</v>
      </c>
      <c r="AC21" s="30"/>
      <c r="AD21" s="30"/>
      <c r="AE21" s="30"/>
      <c r="AF21" s="29"/>
      <c r="AK21" s="46" t="str">
        <f t="shared" si="7"/>
        <v>T</v>
      </c>
    </row>
    <row r="22" spans="1:37" ht="13.5" customHeight="1" x14ac:dyDescent="0.15">
      <c r="A22" s="13" t="s">
        <v>214</v>
      </c>
      <c r="B22" s="14"/>
      <c r="C22" s="12" t="str">
        <f t="shared" si="9"/>
        <v/>
      </c>
      <c r="D22" s="12" t="str">
        <f>IF(C22="",D21,IF(D21&lt;&gt;"",CONCATENATE(D21,"、",C22),C22))</f>
        <v>宇宙開発利用</v>
      </c>
      <c r="F22" s="17" t="s">
        <v>116</v>
      </c>
      <c r="G22" s="16"/>
      <c r="H22" s="12" t="str">
        <f t="shared" si="1"/>
        <v/>
      </c>
      <c r="I22" s="12" t="str">
        <f t="shared" si="5"/>
        <v>一般会計</v>
      </c>
      <c r="K22" s="12"/>
      <c r="L22" s="12"/>
      <c r="O22" s="12"/>
      <c r="P22" s="12"/>
      <c r="Q22" s="18"/>
      <c r="T22" s="12"/>
      <c r="U22" s="31" t="s">
        <v>576</v>
      </c>
      <c r="W22" s="31" t="s">
        <v>149</v>
      </c>
      <c r="Y22" s="31" t="s">
        <v>298</v>
      </c>
      <c r="Z22" s="31" t="s">
        <v>426</v>
      </c>
      <c r="AA22" s="78" t="s">
        <v>392</v>
      </c>
      <c r="AB22" s="78" t="s">
        <v>520</v>
      </c>
      <c r="AC22" s="30"/>
      <c r="AD22" s="30"/>
      <c r="AE22" s="30"/>
      <c r="AF22" s="29"/>
      <c r="AK22" s="46" t="str">
        <f t="shared" si="7"/>
        <v>U</v>
      </c>
    </row>
    <row r="23" spans="1:37" ht="13.5" customHeight="1" x14ac:dyDescent="0.15">
      <c r="A23" s="75" t="s">
        <v>270</v>
      </c>
      <c r="B23" s="14"/>
      <c r="C23" s="12" t="str">
        <f t="shared" si="9"/>
        <v/>
      </c>
      <c r="D23" s="12" t="str">
        <f>IF(C23="",D22,IF(D22&lt;&gt;"",CONCATENATE(D22,"、",C23),C23))</f>
        <v>宇宙開発利用</v>
      </c>
      <c r="F23" s="17" t="s">
        <v>117</v>
      </c>
      <c r="G23" s="16"/>
      <c r="H23" s="12" t="str">
        <f t="shared" si="1"/>
        <v/>
      </c>
      <c r="I23" s="12" t="str">
        <f t="shared" si="5"/>
        <v>一般会計</v>
      </c>
      <c r="K23" s="12"/>
      <c r="L23" s="12"/>
      <c r="O23" s="12"/>
      <c r="P23" s="12"/>
      <c r="Q23" s="18"/>
      <c r="T23" s="12"/>
      <c r="U23" s="31" t="s">
        <v>540</v>
      </c>
      <c r="W23" s="31" t="s">
        <v>150</v>
      </c>
      <c r="Y23" s="31" t="s">
        <v>299</v>
      </c>
      <c r="Z23" s="31" t="s">
        <v>427</v>
      </c>
      <c r="AA23" s="78" t="s">
        <v>393</v>
      </c>
      <c r="AB23" s="78" t="s">
        <v>521</v>
      </c>
      <c r="AC23" s="30"/>
      <c r="AD23" s="30"/>
      <c r="AE23" s="30"/>
      <c r="AF23" s="29"/>
      <c r="AK23" s="46" t="str">
        <f t="shared" si="7"/>
        <v>V</v>
      </c>
    </row>
    <row r="24" spans="1:37" ht="13.5" customHeight="1" x14ac:dyDescent="0.15">
      <c r="A24" s="89"/>
      <c r="B24" s="73"/>
      <c r="F24" s="17" t="s">
        <v>273</v>
      </c>
      <c r="G24" s="16"/>
      <c r="H24" s="12" t="str">
        <f t="shared" si="1"/>
        <v/>
      </c>
      <c r="I24" s="12" t="str">
        <f t="shared" si="5"/>
        <v>一般会計</v>
      </c>
      <c r="K24" s="12"/>
      <c r="L24" s="12"/>
      <c r="O24" s="12"/>
      <c r="P24" s="12"/>
      <c r="Q24" s="18"/>
      <c r="T24" s="12"/>
      <c r="U24" s="31" t="s">
        <v>541</v>
      </c>
      <c r="W24" s="31" t="s">
        <v>151</v>
      </c>
      <c r="Y24" s="31" t="s">
        <v>300</v>
      </c>
      <c r="Z24" s="31" t="s">
        <v>428</v>
      </c>
      <c r="AA24" s="78" t="s">
        <v>394</v>
      </c>
      <c r="AB24" s="78" t="s">
        <v>522</v>
      </c>
      <c r="AC24" s="30"/>
      <c r="AD24" s="30"/>
      <c r="AE24" s="30"/>
      <c r="AF24" s="29"/>
      <c r="AK24" s="46" t="str">
        <f>CHAR(CODE(AK23)+1)</f>
        <v>W</v>
      </c>
    </row>
    <row r="25" spans="1:37" ht="13.5" customHeight="1" x14ac:dyDescent="0.15">
      <c r="A25" s="74"/>
      <c r="B25" s="73"/>
      <c r="F25" s="17" t="s">
        <v>118</v>
      </c>
      <c r="G25" s="16"/>
      <c r="H25" s="12" t="str">
        <f t="shared" si="1"/>
        <v/>
      </c>
      <c r="I25" s="12" t="str">
        <f t="shared" si="5"/>
        <v>一般会計</v>
      </c>
      <c r="K25" s="12"/>
      <c r="L25" s="12"/>
      <c r="O25" s="12"/>
      <c r="P25" s="12"/>
      <c r="Q25" s="18"/>
      <c r="T25" s="12"/>
      <c r="U25" s="31" t="s">
        <v>542</v>
      </c>
      <c r="W25" s="66"/>
      <c r="Y25" s="31" t="s">
        <v>301</v>
      </c>
      <c r="Z25" s="31" t="s">
        <v>429</v>
      </c>
      <c r="AA25" s="78" t="s">
        <v>395</v>
      </c>
      <c r="AB25" s="78" t="s">
        <v>523</v>
      </c>
      <c r="AC25" s="30"/>
      <c r="AD25" s="30"/>
      <c r="AE25" s="30"/>
      <c r="AF25" s="29"/>
      <c r="AK25" s="46" t="str">
        <f t="shared" si="7"/>
        <v>X</v>
      </c>
    </row>
    <row r="26" spans="1:37" ht="13.5" customHeight="1" x14ac:dyDescent="0.15">
      <c r="A26" s="74"/>
      <c r="B26" s="73"/>
      <c r="F26" s="17" t="s">
        <v>119</v>
      </c>
      <c r="G26" s="16"/>
      <c r="H26" s="12" t="str">
        <f t="shared" si="1"/>
        <v/>
      </c>
      <c r="I26" s="12" t="str">
        <f t="shared" si="5"/>
        <v>一般会計</v>
      </c>
      <c r="K26" s="12"/>
      <c r="L26" s="12"/>
      <c r="O26" s="12"/>
      <c r="P26" s="12"/>
      <c r="Q26" s="18"/>
      <c r="T26" s="12"/>
      <c r="U26" s="31" t="s">
        <v>543</v>
      </c>
      <c r="Y26" s="31" t="s">
        <v>302</v>
      </c>
      <c r="Z26" s="31" t="s">
        <v>430</v>
      </c>
      <c r="AA26" s="78" t="s">
        <v>396</v>
      </c>
      <c r="AB26" s="78" t="s">
        <v>524</v>
      </c>
      <c r="AC26" s="30"/>
      <c r="AD26" s="30"/>
      <c r="AE26" s="30"/>
      <c r="AF26" s="29"/>
      <c r="AK26" s="46" t="str">
        <f t="shared" si="7"/>
        <v>Y</v>
      </c>
    </row>
    <row r="27" spans="1:37" ht="13.5" customHeight="1" x14ac:dyDescent="0.15">
      <c r="A27" s="12" t="str">
        <f>IF(D23="", "-", D23)</f>
        <v>宇宙開発利用</v>
      </c>
      <c r="B27" s="12"/>
      <c r="F27" s="17" t="s">
        <v>120</v>
      </c>
      <c r="G27" s="16"/>
      <c r="H27" s="12" t="str">
        <f t="shared" si="1"/>
        <v/>
      </c>
      <c r="I27" s="12" t="str">
        <f t="shared" si="5"/>
        <v>一般会計</v>
      </c>
      <c r="K27" s="12"/>
      <c r="L27" s="12"/>
      <c r="O27" s="12"/>
      <c r="P27" s="12"/>
      <c r="Q27" s="18"/>
      <c r="T27" s="12"/>
      <c r="U27" s="31" t="s">
        <v>544</v>
      </c>
      <c r="Y27" s="31" t="s">
        <v>303</v>
      </c>
      <c r="Z27" s="31" t="s">
        <v>431</v>
      </c>
      <c r="AA27" s="78" t="s">
        <v>397</v>
      </c>
      <c r="AB27" s="78" t="s">
        <v>525</v>
      </c>
      <c r="AC27" s="30"/>
      <c r="AD27" s="30"/>
      <c r="AE27" s="30"/>
      <c r="AF27" s="29"/>
      <c r="AK27" s="46" t="str">
        <f>CHAR(CODE(AK26)+1)</f>
        <v>Z</v>
      </c>
    </row>
    <row r="28" spans="1:37" ht="13.5" customHeight="1" x14ac:dyDescent="0.15">
      <c r="B28" s="12"/>
      <c r="F28" s="17" t="s">
        <v>121</v>
      </c>
      <c r="G28" s="16"/>
      <c r="H28" s="12" t="str">
        <f t="shared" si="1"/>
        <v/>
      </c>
      <c r="I28" s="12" t="str">
        <f t="shared" si="5"/>
        <v>一般会計</v>
      </c>
      <c r="K28" s="12"/>
      <c r="L28" s="12"/>
      <c r="O28" s="12"/>
      <c r="P28" s="12"/>
      <c r="Q28" s="18"/>
      <c r="T28" s="12"/>
      <c r="U28" s="31" t="s">
        <v>545</v>
      </c>
      <c r="Y28" s="31" t="s">
        <v>304</v>
      </c>
      <c r="Z28" s="31" t="s">
        <v>432</v>
      </c>
      <c r="AA28" s="78" t="s">
        <v>398</v>
      </c>
      <c r="AB28" s="78" t="s">
        <v>526</v>
      </c>
      <c r="AC28" s="30"/>
      <c r="AD28" s="30"/>
      <c r="AE28" s="30"/>
      <c r="AF28" s="29"/>
      <c r="AK28" s="46" t="s">
        <v>194</v>
      </c>
    </row>
    <row r="29" spans="1:37" ht="13.5" customHeight="1" x14ac:dyDescent="0.15">
      <c r="A29" s="12"/>
      <c r="B29" s="12"/>
      <c r="F29" s="17" t="s">
        <v>202</v>
      </c>
      <c r="G29" s="16"/>
      <c r="H29" s="12" t="str">
        <f t="shared" si="1"/>
        <v/>
      </c>
      <c r="I29" s="12" t="str">
        <f t="shared" si="5"/>
        <v>一般会計</v>
      </c>
      <c r="K29" s="12"/>
      <c r="L29" s="12"/>
      <c r="O29" s="12"/>
      <c r="P29" s="12"/>
      <c r="Q29" s="18"/>
      <c r="T29" s="12"/>
      <c r="U29" s="31" t="s">
        <v>546</v>
      </c>
      <c r="Y29" s="31" t="s">
        <v>305</v>
      </c>
      <c r="Z29" s="31" t="s">
        <v>433</v>
      </c>
      <c r="AA29" s="78" t="s">
        <v>399</v>
      </c>
      <c r="AB29" s="78" t="s">
        <v>527</v>
      </c>
      <c r="AC29" s="30"/>
      <c r="AD29" s="30"/>
      <c r="AE29" s="30"/>
      <c r="AF29" s="29"/>
      <c r="AK29" s="46" t="str">
        <f t="shared" si="7"/>
        <v>b</v>
      </c>
    </row>
    <row r="30" spans="1:37" ht="13.5" customHeight="1" x14ac:dyDescent="0.15">
      <c r="A30" s="12"/>
      <c r="B30" s="12"/>
      <c r="F30" s="17" t="s">
        <v>203</v>
      </c>
      <c r="G30" s="16"/>
      <c r="H30" s="12" t="str">
        <f t="shared" si="1"/>
        <v/>
      </c>
      <c r="I30" s="12" t="str">
        <f t="shared" si="5"/>
        <v>一般会計</v>
      </c>
      <c r="K30" s="12"/>
      <c r="L30" s="12"/>
      <c r="O30" s="12"/>
      <c r="P30" s="12"/>
      <c r="Q30" s="18"/>
      <c r="T30" s="12"/>
      <c r="U30" s="31" t="s">
        <v>547</v>
      </c>
      <c r="Y30" s="31" t="s">
        <v>306</v>
      </c>
      <c r="Z30" s="31" t="s">
        <v>434</v>
      </c>
      <c r="AA30" s="78" t="s">
        <v>400</v>
      </c>
      <c r="AB30" s="78" t="s">
        <v>528</v>
      </c>
      <c r="AC30" s="30"/>
      <c r="AD30" s="30"/>
      <c r="AE30" s="30"/>
      <c r="AF30" s="29"/>
      <c r="AK30" s="46" t="str">
        <f t="shared" si="7"/>
        <v>c</v>
      </c>
    </row>
    <row r="31" spans="1:37" ht="13.5" customHeight="1" x14ac:dyDescent="0.15">
      <c r="A31" s="12"/>
      <c r="B31" s="12"/>
      <c r="F31" s="17" t="s">
        <v>204</v>
      </c>
      <c r="G31" s="16"/>
      <c r="H31" s="12" t="str">
        <f t="shared" si="1"/>
        <v/>
      </c>
      <c r="I31" s="12" t="str">
        <f t="shared" si="5"/>
        <v>一般会計</v>
      </c>
      <c r="K31" s="12"/>
      <c r="L31" s="12"/>
      <c r="O31" s="12"/>
      <c r="P31" s="12"/>
      <c r="Q31" s="18"/>
      <c r="T31" s="12"/>
      <c r="U31" s="31" t="s">
        <v>548</v>
      </c>
      <c r="Y31" s="31" t="s">
        <v>307</v>
      </c>
      <c r="Z31" s="31" t="s">
        <v>435</v>
      </c>
      <c r="AA31" s="78" t="s">
        <v>401</v>
      </c>
      <c r="AB31" s="78" t="s">
        <v>529</v>
      </c>
      <c r="AC31" s="30"/>
      <c r="AD31" s="30"/>
      <c r="AE31" s="30"/>
      <c r="AF31" s="29"/>
      <c r="AK31" s="46" t="str">
        <f t="shared" si="7"/>
        <v>d</v>
      </c>
    </row>
    <row r="32" spans="1:37" ht="13.5" customHeight="1" x14ac:dyDescent="0.15">
      <c r="A32" s="12"/>
      <c r="B32" s="12"/>
      <c r="F32" s="17" t="s">
        <v>205</v>
      </c>
      <c r="G32" s="16"/>
      <c r="H32" s="12" t="str">
        <f t="shared" si="1"/>
        <v/>
      </c>
      <c r="I32" s="12" t="str">
        <f t="shared" si="5"/>
        <v>一般会計</v>
      </c>
      <c r="K32" s="12"/>
      <c r="L32" s="12"/>
      <c r="O32" s="12"/>
      <c r="P32" s="12"/>
      <c r="Q32" s="18"/>
      <c r="T32" s="12"/>
      <c r="U32" s="31" t="s">
        <v>549</v>
      </c>
      <c r="Y32" s="31" t="s">
        <v>308</v>
      </c>
      <c r="Z32" s="31" t="s">
        <v>436</v>
      </c>
      <c r="AA32" s="78" t="s">
        <v>59</v>
      </c>
      <c r="AB32" s="78" t="s">
        <v>59</v>
      </c>
      <c r="AC32" s="30"/>
      <c r="AD32" s="30"/>
      <c r="AE32" s="30"/>
      <c r="AF32" s="29"/>
      <c r="AK32" s="46" t="str">
        <f t="shared" si="7"/>
        <v>e</v>
      </c>
    </row>
    <row r="33" spans="1:37" ht="13.5" customHeight="1" x14ac:dyDescent="0.15">
      <c r="A33" s="12"/>
      <c r="B33" s="12"/>
      <c r="F33" s="17" t="s">
        <v>206</v>
      </c>
      <c r="G33" s="16"/>
      <c r="H33" s="12" t="str">
        <f t="shared" si="1"/>
        <v/>
      </c>
      <c r="I33" s="12" t="str">
        <f t="shared" si="5"/>
        <v>一般会計</v>
      </c>
      <c r="K33" s="12"/>
      <c r="L33" s="12"/>
      <c r="O33" s="12"/>
      <c r="P33" s="12"/>
      <c r="Q33" s="18"/>
      <c r="T33" s="12"/>
      <c r="U33" s="31" t="s">
        <v>550</v>
      </c>
      <c r="Y33" s="31" t="s">
        <v>309</v>
      </c>
      <c r="Z33" s="31" t="s">
        <v>437</v>
      </c>
      <c r="AA33" s="66"/>
      <c r="AB33" s="30"/>
      <c r="AC33" s="30"/>
      <c r="AD33" s="30"/>
      <c r="AE33" s="30"/>
      <c r="AF33" s="29"/>
      <c r="AK33" s="46" t="str">
        <f t="shared" si="7"/>
        <v>f</v>
      </c>
    </row>
    <row r="34" spans="1:37" ht="13.5" customHeight="1" x14ac:dyDescent="0.15">
      <c r="A34" s="12"/>
      <c r="B34" s="12"/>
      <c r="F34" s="17" t="s">
        <v>207</v>
      </c>
      <c r="G34" s="16"/>
      <c r="H34" s="12" t="str">
        <f t="shared" si="1"/>
        <v/>
      </c>
      <c r="I34" s="12" t="str">
        <f t="shared" si="5"/>
        <v>一般会計</v>
      </c>
      <c r="K34" s="12"/>
      <c r="L34" s="12"/>
      <c r="O34" s="12"/>
      <c r="P34" s="12"/>
      <c r="Q34" s="18"/>
      <c r="T34" s="12"/>
      <c r="U34" s="31" t="s">
        <v>551</v>
      </c>
      <c r="Y34" s="31" t="s">
        <v>310</v>
      </c>
      <c r="Z34" s="31" t="s">
        <v>438</v>
      </c>
      <c r="AB34" s="30"/>
      <c r="AC34" s="30"/>
      <c r="AD34" s="30"/>
      <c r="AE34" s="30"/>
      <c r="AF34" s="29"/>
      <c r="AK34" s="46" t="str">
        <f t="shared" si="7"/>
        <v>g</v>
      </c>
    </row>
    <row r="35" spans="1:37" ht="13.5" customHeight="1" x14ac:dyDescent="0.15">
      <c r="A35" s="12"/>
      <c r="B35" s="12"/>
      <c r="F35" s="17" t="s">
        <v>208</v>
      </c>
      <c r="G35" s="16"/>
      <c r="H35" s="12" t="str">
        <f t="shared" si="1"/>
        <v/>
      </c>
      <c r="I35" s="12" t="str">
        <f t="shared" si="5"/>
        <v>一般会計</v>
      </c>
      <c r="K35" s="12"/>
      <c r="L35" s="12"/>
      <c r="O35" s="12"/>
      <c r="P35" s="12"/>
      <c r="Q35" s="18"/>
      <c r="T35" s="12"/>
      <c r="U35" s="31" t="s">
        <v>552</v>
      </c>
      <c r="Y35" s="31" t="s">
        <v>311</v>
      </c>
      <c r="Z35" s="31" t="s">
        <v>439</v>
      </c>
      <c r="AC35" s="30"/>
      <c r="AF35" s="29"/>
      <c r="AK35" s="46" t="str">
        <f t="shared" si="7"/>
        <v>h</v>
      </c>
    </row>
    <row r="36" spans="1:37" ht="13.5" customHeight="1" x14ac:dyDescent="0.15">
      <c r="A36" s="12"/>
      <c r="B36" s="12"/>
      <c r="F36" s="17" t="s">
        <v>209</v>
      </c>
      <c r="G36" s="16"/>
      <c r="H36" s="12" t="str">
        <f t="shared" si="1"/>
        <v/>
      </c>
      <c r="I36" s="12" t="str">
        <f t="shared" si="5"/>
        <v>一般会計</v>
      </c>
      <c r="K36" s="12"/>
      <c r="L36" s="12"/>
      <c r="O36" s="12"/>
      <c r="P36" s="12"/>
      <c r="Q36" s="18"/>
      <c r="T36" s="12"/>
      <c r="Y36" s="31" t="s">
        <v>312</v>
      </c>
      <c r="Z36" s="31" t="s">
        <v>440</v>
      </c>
      <c r="AF36" s="29"/>
      <c r="AK36" s="4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313</v>
      </c>
      <c r="Z37" s="31" t="s">
        <v>441</v>
      </c>
      <c r="AF37" s="29"/>
      <c r="AK37" s="46" t="str">
        <f t="shared" si="7"/>
        <v>j</v>
      </c>
    </row>
    <row r="38" spans="1:37" x14ac:dyDescent="0.15">
      <c r="A38" s="12"/>
      <c r="B38" s="12"/>
      <c r="F38" s="12"/>
      <c r="G38" s="18"/>
      <c r="K38" s="12"/>
      <c r="L38" s="12"/>
      <c r="O38" s="12"/>
      <c r="P38" s="12"/>
      <c r="Q38" s="18"/>
      <c r="T38" s="12"/>
      <c r="Y38" s="31" t="s">
        <v>314</v>
      </c>
      <c r="Z38" s="31" t="s">
        <v>442</v>
      </c>
      <c r="AF38" s="29"/>
      <c r="AK38" s="46" t="str">
        <f t="shared" si="7"/>
        <v>k</v>
      </c>
    </row>
    <row r="39" spans="1:37" x14ac:dyDescent="0.15">
      <c r="A39" s="12"/>
      <c r="B39" s="12"/>
      <c r="F39" s="12" t="str">
        <f>I37</f>
        <v>一般会計</v>
      </c>
      <c r="G39" s="18"/>
      <c r="K39" s="12"/>
      <c r="L39" s="12"/>
      <c r="O39" s="12"/>
      <c r="P39" s="12"/>
      <c r="Q39" s="18"/>
      <c r="T39" s="12"/>
      <c r="U39" s="31" t="s">
        <v>554</v>
      </c>
      <c r="Y39" s="31" t="s">
        <v>315</v>
      </c>
      <c r="Z39" s="31" t="s">
        <v>443</v>
      </c>
      <c r="AF39" s="29"/>
      <c r="AK39" s="46" t="str">
        <f t="shared" si="7"/>
        <v>l</v>
      </c>
    </row>
    <row r="40" spans="1:37" x14ac:dyDescent="0.15">
      <c r="A40" s="12"/>
      <c r="B40" s="12"/>
      <c r="F40" s="12"/>
      <c r="G40" s="18"/>
      <c r="K40" s="12"/>
      <c r="L40" s="12"/>
      <c r="O40" s="12"/>
      <c r="P40" s="12"/>
      <c r="Q40" s="18"/>
      <c r="T40" s="12"/>
      <c r="U40" s="31"/>
      <c r="Y40" s="31" t="s">
        <v>316</v>
      </c>
      <c r="Z40" s="31" t="s">
        <v>444</v>
      </c>
      <c r="AF40" s="29"/>
      <c r="AK40" s="46" t="str">
        <f t="shared" si="7"/>
        <v>m</v>
      </c>
    </row>
    <row r="41" spans="1:37" x14ac:dyDescent="0.15">
      <c r="A41" s="12"/>
      <c r="B41" s="12"/>
      <c r="F41" s="12"/>
      <c r="G41" s="18"/>
      <c r="K41" s="12"/>
      <c r="L41" s="12"/>
      <c r="O41" s="12"/>
      <c r="P41" s="12"/>
      <c r="Q41" s="18"/>
      <c r="T41" s="12"/>
      <c r="U41" s="31" t="s">
        <v>256</v>
      </c>
      <c r="Y41" s="31" t="s">
        <v>317</v>
      </c>
      <c r="Z41" s="31" t="s">
        <v>445</v>
      </c>
      <c r="AF41" s="29"/>
      <c r="AK41" s="46" t="str">
        <f t="shared" si="7"/>
        <v>n</v>
      </c>
    </row>
    <row r="42" spans="1:37" x14ac:dyDescent="0.15">
      <c r="A42" s="12"/>
      <c r="B42" s="12"/>
      <c r="F42" s="12"/>
      <c r="G42" s="18"/>
      <c r="K42" s="12"/>
      <c r="L42" s="12"/>
      <c r="O42" s="12"/>
      <c r="P42" s="12"/>
      <c r="Q42" s="18"/>
      <c r="T42" s="12"/>
      <c r="U42" s="31" t="s">
        <v>266</v>
      </c>
      <c r="Y42" s="31" t="s">
        <v>318</v>
      </c>
      <c r="Z42" s="31" t="s">
        <v>446</v>
      </c>
      <c r="AF42" s="29"/>
      <c r="AK42" s="46" t="str">
        <f t="shared" si="7"/>
        <v>o</v>
      </c>
    </row>
    <row r="43" spans="1:37" x14ac:dyDescent="0.15">
      <c r="A43" s="12"/>
      <c r="B43" s="12"/>
      <c r="F43" s="12"/>
      <c r="G43" s="18"/>
      <c r="K43" s="12"/>
      <c r="L43" s="12"/>
      <c r="O43" s="12"/>
      <c r="P43" s="12"/>
      <c r="Q43" s="18"/>
      <c r="T43" s="12"/>
      <c r="Y43" s="31" t="s">
        <v>319</v>
      </c>
      <c r="Z43" s="31" t="s">
        <v>447</v>
      </c>
      <c r="AF43" s="29"/>
      <c r="AK43" s="46" t="str">
        <f t="shared" si="7"/>
        <v>p</v>
      </c>
    </row>
    <row r="44" spans="1:37" x14ac:dyDescent="0.15">
      <c r="A44" s="12"/>
      <c r="B44" s="12"/>
      <c r="F44" s="12"/>
      <c r="G44" s="18"/>
      <c r="K44" s="12"/>
      <c r="L44" s="12"/>
      <c r="O44" s="12"/>
      <c r="P44" s="12"/>
      <c r="Q44" s="18"/>
      <c r="T44" s="12"/>
      <c r="Y44" s="31" t="s">
        <v>320</v>
      </c>
      <c r="Z44" s="31" t="s">
        <v>448</v>
      </c>
      <c r="AF44" s="29"/>
      <c r="AK44" s="46" t="str">
        <f t="shared" si="7"/>
        <v>q</v>
      </c>
    </row>
    <row r="45" spans="1:37" x14ac:dyDescent="0.15">
      <c r="A45" s="12"/>
      <c r="B45" s="12"/>
      <c r="F45" s="12"/>
      <c r="G45" s="18"/>
      <c r="K45" s="12"/>
      <c r="L45" s="12"/>
      <c r="O45" s="12"/>
      <c r="P45" s="12"/>
      <c r="Q45" s="18"/>
      <c r="T45" s="12"/>
      <c r="U45" s="28" t="s">
        <v>153</v>
      </c>
      <c r="Y45" s="31" t="s">
        <v>321</v>
      </c>
      <c r="Z45" s="31" t="s">
        <v>449</v>
      </c>
      <c r="AF45" s="29"/>
      <c r="AK45" s="46" t="str">
        <f t="shared" si="7"/>
        <v>r</v>
      </c>
    </row>
    <row r="46" spans="1:37" x14ac:dyDescent="0.15">
      <c r="A46" s="12"/>
      <c r="B46" s="12"/>
      <c r="F46" s="12"/>
      <c r="G46" s="18"/>
      <c r="K46" s="12"/>
      <c r="L46" s="12"/>
      <c r="O46" s="12"/>
      <c r="P46" s="12"/>
      <c r="Q46" s="18"/>
      <c r="T46" s="12"/>
      <c r="U46" s="85" t="s">
        <v>575</v>
      </c>
      <c r="Y46" s="31" t="s">
        <v>322</v>
      </c>
      <c r="Z46" s="31" t="s">
        <v>450</v>
      </c>
      <c r="AF46" s="29"/>
      <c r="AK46" s="46" t="str">
        <f t="shared" si="7"/>
        <v>s</v>
      </c>
    </row>
    <row r="47" spans="1:37" x14ac:dyDescent="0.15">
      <c r="A47" s="12"/>
      <c r="B47" s="12"/>
      <c r="F47" s="12"/>
      <c r="G47" s="18"/>
      <c r="K47" s="12"/>
      <c r="L47" s="12"/>
      <c r="O47" s="12"/>
      <c r="P47" s="12"/>
      <c r="Q47" s="18"/>
      <c r="T47" s="12"/>
      <c r="Y47" s="31" t="s">
        <v>323</v>
      </c>
      <c r="Z47" s="31" t="s">
        <v>451</v>
      </c>
      <c r="AF47" s="29"/>
      <c r="AK47" s="46" t="str">
        <f t="shared" si="7"/>
        <v>t</v>
      </c>
    </row>
    <row r="48" spans="1:37" x14ac:dyDescent="0.15">
      <c r="A48" s="12"/>
      <c r="B48" s="12"/>
      <c r="F48" s="12"/>
      <c r="G48" s="18"/>
      <c r="K48" s="12"/>
      <c r="L48" s="12"/>
      <c r="O48" s="12"/>
      <c r="P48" s="12"/>
      <c r="Q48" s="18"/>
      <c r="T48" s="12"/>
      <c r="U48" s="85">
        <v>2021</v>
      </c>
      <c r="Y48" s="31" t="s">
        <v>324</v>
      </c>
      <c r="Z48" s="31" t="s">
        <v>452</v>
      </c>
      <c r="AF48" s="29"/>
      <c r="AK48" s="46" t="str">
        <f t="shared" si="7"/>
        <v>u</v>
      </c>
    </row>
    <row r="49" spans="1:37" x14ac:dyDescent="0.15">
      <c r="A49" s="12"/>
      <c r="B49" s="12"/>
      <c r="F49" s="12"/>
      <c r="G49" s="18"/>
      <c r="K49" s="12"/>
      <c r="L49" s="12"/>
      <c r="O49" s="12"/>
      <c r="P49" s="12"/>
      <c r="Q49" s="18"/>
      <c r="T49" s="12"/>
      <c r="U49" s="85">
        <v>2022</v>
      </c>
      <c r="Y49" s="31" t="s">
        <v>325</v>
      </c>
      <c r="Z49" s="31" t="s">
        <v>453</v>
      </c>
      <c r="AF49" s="29"/>
      <c r="AK49" s="46" t="str">
        <f t="shared" si="7"/>
        <v>v</v>
      </c>
    </row>
    <row r="50" spans="1:37" x14ac:dyDescent="0.15">
      <c r="A50" s="12"/>
      <c r="B50" s="12"/>
      <c r="F50" s="12"/>
      <c r="G50" s="18"/>
      <c r="K50" s="12"/>
      <c r="L50" s="12"/>
      <c r="O50" s="12"/>
      <c r="P50" s="12"/>
      <c r="Q50" s="18"/>
      <c r="T50" s="12"/>
      <c r="U50" s="85">
        <v>2023</v>
      </c>
      <c r="Y50" s="31" t="s">
        <v>326</v>
      </c>
      <c r="Z50" s="31" t="s">
        <v>454</v>
      </c>
      <c r="AF50" s="29"/>
    </row>
    <row r="51" spans="1:37" x14ac:dyDescent="0.15">
      <c r="A51" s="12"/>
      <c r="B51" s="12"/>
      <c r="F51" s="12"/>
      <c r="G51" s="18"/>
      <c r="K51" s="12"/>
      <c r="L51" s="12"/>
      <c r="O51" s="12"/>
      <c r="P51" s="12"/>
      <c r="Q51" s="18"/>
      <c r="T51" s="12"/>
      <c r="U51" s="85">
        <v>2024</v>
      </c>
      <c r="Y51" s="31" t="s">
        <v>327</v>
      </c>
      <c r="Z51" s="31" t="s">
        <v>455</v>
      </c>
      <c r="AF51" s="29"/>
    </row>
    <row r="52" spans="1:37" x14ac:dyDescent="0.15">
      <c r="A52" s="12"/>
      <c r="B52" s="12"/>
      <c r="F52" s="12"/>
      <c r="G52" s="18"/>
      <c r="K52" s="12"/>
      <c r="L52" s="12"/>
      <c r="O52" s="12"/>
      <c r="P52" s="12"/>
      <c r="Q52" s="18"/>
      <c r="T52" s="12"/>
      <c r="U52" s="85">
        <v>2025</v>
      </c>
      <c r="Y52" s="31" t="s">
        <v>328</v>
      </c>
      <c r="Z52" s="31" t="s">
        <v>456</v>
      </c>
      <c r="AF52" s="29"/>
    </row>
    <row r="53" spans="1:37" x14ac:dyDescent="0.15">
      <c r="A53" s="12"/>
      <c r="B53" s="12"/>
      <c r="F53" s="12"/>
      <c r="G53" s="18"/>
      <c r="K53" s="12"/>
      <c r="L53" s="12"/>
      <c r="O53" s="12"/>
      <c r="P53" s="12"/>
      <c r="Q53" s="18"/>
      <c r="T53" s="12"/>
      <c r="U53" s="85">
        <v>2026</v>
      </c>
      <c r="Y53" s="31" t="s">
        <v>329</v>
      </c>
      <c r="Z53" s="31" t="s">
        <v>457</v>
      </c>
      <c r="AF53" s="29"/>
    </row>
    <row r="54" spans="1:37" x14ac:dyDescent="0.15">
      <c r="A54" s="12"/>
      <c r="B54" s="12"/>
      <c r="F54" s="12"/>
      <c r="G54" s="18"/>
      <c r="K54" s="12"/>
      <c r="L54" s="12"/>
      <c r="O54" s="12"/>
      <c r="P54" s="19"/>
      <c r="Q54" s="18"/>
      <c r="T54" s="12"/>
      <c r="Y54" s="31" t="s">
        <v>330</v>
      </c>
      <c r="Z54" s="31" t="s">
        <v>458</v>
      </c>
      <c r="AF54" s="29"/>
    </row>
    <row r="55" spans="1:37" x14ac:dyDescent="0.15">
      <c r="A55" s="12"/>
      <c r="B55" s="12"/>
      <c r="F55" s="12"/>
      <c r="G55" s="18"/>
      <c r="K55" s="12"/>
      <c r="L55" s="12"/>
      <c r="O55" s="12"/>
      <c r="P55" s="12"/>
      <c r="Q55" s="18"/>
      <c r="T55" s="12"/>
      <c r="Y55" s="31" t="s">
        <v>331</v>
      </c>
      <c r="Z55" s="31" t="s">
        <v>459</v>
      </c>
      <c r="AF55" s="29"/>
    </row>
    <row r="56" spans="1:37" x14ac:dyDescent="0.15">
      <c r="A56" s="12"/>
      <c r="B56" s="12"/>
      <c r="F56" s="12"/>
      <c r="G56" s="18"/>
      <c r="K56" s="12"/>
      <c r="L56" s="12"/>
      <c r="O56" s="12"/>
      <c r="P56" s="12"/>
      <c r="Q56" s="18"/>
      <c r="T56" s="12"/>
      <c r="U56" s="85">
        <v>20</v>
      </c>
      <c r="Y56" s="31" t="s">
        <v>332</v>
      </c>
      <c r="Z56" s="31" t="s">
        <v>460</v>
      </c>
      <c r="AF56" s="29"/>
    </row>
    <row r="57" spans="1:37" x14ac:dyDescent="0.15">
      <c r="A57" s="12"/>
      <c r="B57" s="12"/>
      <c r="F57" s="12"/>
      <c r="G57" s="18"/>
      <c r="K57" s="12"/>
      <c r="L57" s="12"/>
      <c r="O57" s="12"/>
      <c r="P57" s="12"/>
      <c r="Q57" s="18"/>
      <c r="T57" s="12"/>
      <c r="U57" s="31" t="s">
        <v>530</v>
      </c>
      <c r="Y57" s="31" t="s">
        <v>333</v>
      </c>
      <c r="Z57" s="31" t="s">
        <v>461</v>
      </c>
      <c r="AF57" s="29"/>
    </row>
    <row r="58" spans="1:37" x14ac:dyDescent="0.15">
      <c r="A58" s="12"/>
      <c r="B58" s="12"/>
      <c r="F58" s="12"/>
      <c r="G58" s="18"/>
      <c r="K58" s="12"/>
      <c r="L58" s="12"/>
      <c r="O58" s="12"/>
      <c r="P58" s="12"/>
      <c r="Q58" s="18"/>
      <c r="T58" s="12"/>
      <c r="U58" s="31" t="s">
        <v>531</v>
      </c>
      <c r="Y58" s="31" t="s">
        <v>334</v>
      </c>
      <c r="Z58" s="31" t="s">
        <v>462</v>
      </c>
      <c r="AF58" s="29"/>
    </row>
    <row r="59" spans="1:37" x14ac:dyDescent="0.15">
      <c r="A59" s="12"/>
      <c r="B59" s="12"/>
      <c r="F59" s="12"/>
      <c r="G59" s="18"/>
      <c r="K59" s="12"/>
      <c r="L59" s="12"/>
      <c r="O59" s="12"/>
      <c r="P59" s="12"/>
      <c r="Q59" s="18"/>
      <c r="T59" s="12"/>
      <c r="Y59" s="31" t="s">
        <v>335</v>
      </c>
      <c r="Z59" s="31" t="s">
        <v>463</v>
      </c>
      <c r="AF59" s="29"/>
    </row>
    <row r="60" spans="1:37" x14ac:dyDescent="0.15">
      <c r="A60" s="12"/>
      <c r="B60" s="12"/>
      <c r="F60" s="12"/>
      <c r="G60" s="18"/>
      <c r="K60" s="12"/>
      <c r="L60" s="12"/>
      <c r="O60" s="12"/>
      <c r="P60" s="12"/>
      <c r="Q60" s="18"/>
      <c r="T60" s="12"/>
      <c r="Y60" s="31" t="s">
        <v>336</v>
      </c>
      <c r="Z60" s="31" t="s">
        <v>464</v>
      </c>
      <c r="AF60" s="29"/>
    </row>
    <row r="61" spans="1:37" x14ac:dyDescent="0.15">
      <c r="A61" s="12"/>
      <c r="B61" s="12"/>
      <c r="F61" s="12"/>
      <c r="G61" s="18"/>
      <c r="K61" s="12"/>
      <c r="L61" s="12"/>
      <c r="O61" s="12"/>
      <c r="P61" s="12"/>
      <c r="Q61" s="18"/>
      <c r="T61" s="12"/>
      <c r="Y61" s="31" t="s">
        <v>337</v>
      </c>
      <c r="Z61" s="31" t="s">
        <v>465</v>
      </c>
      <c r="AF61" s="29"/>
    </row>
    <row r="62" spans="1:37" x14ac:dyDescent="0.15">
      <c r="A62" s="12"/>
      <c r="B62" s="12"/>
      <c r="F62" s="12"/>
      <c r="G62" s="18"/>
      <c r="K62" s="12"/>
      <c r="L62" s="12"/>
      <c r="O62" s="12"/>
      <c r="P62" s="12"/>
      <c r="Q62" s="18"/>
      <c r="T62" s="12"/>
      <c r="Y62" s="31" t="s">
        <v>338</v>
      </c>
      <c r="Z62" s="31" t="s">
        <v>466</v>
      </c>
      <c r="AF62" s="29"/>
    </row>
    <row r="63" spans="1:37" x14ac:dyDescent="0.15">
      <c r="A63" s="12"/>
      <c r="B63" s="12"/>
      <c r="F63" s="12"/>
      <c r="G63" s="18"/>
      <c r="K63" s="12"/>
      <c r="L63" s="12"/>
      <c r="O63" s="12"/>
      <c r="P63" s="12"/>
      <c r="Q63" s="18"/>
      <c r="T63" s="12"/>
      <c r="Y63" s="31" t="s">
        <v>339</v>
      </c>
      <c r="Z63" s="31" t="s">
        <v>467</v>
      </c>
      <c r="AF63" s="29"/>
    </row>
    <row r="64" spans="1:37" x14ac:dyDescent="0.15">
      <c r="A64" s="12"/>
      <c r="B64" s="12"/>
      <c r="F64" s="12"/>
      <c r="G64" s="18"/>
      <c r="K64" s="12"/>
      <c r="L64" s="12"/>
      <c r="O64" s="12"/>
      <c r="P64" s="12"/>
      <c r="Q64" s="18"/>
      <c r="T64" s="12"/>
      <c r="Y64" s="31" t="s">
        <v>340</v>
      </c>
      <c r="Z64" s="31" t="s">
        <v>468</v>
      </c>
      <c r="AF64" s="29"/>
    </row>
    <row r="65" spans="1:32" x14ac:dyDescent="0.15">
      <c r="A65" s="12"/>
      <c r="B65" s="12"/>
      <c r="F65" s="12"/>
      <c r="G65" s="18"/>
      <c r="K65" s="12"/>
      <c r="L65" s="12"/>
      <c r="O65" s="12"/>
      <c r="P65" s="12"/>
      <c r="Q65" s="18"/>
      <c r="T65" s="12"/>
      <c r="Y65" s="31" t="s">
        <v>341</v>
      </c>
      <c r="Z65" s="31" t="s">
        <v>469</v>
      </c>
      <c r="AF65" s="29"/>
    </row>
    <row r="66" spans="1:32" x14ac:dyDescent="0.15">
      <c r="A66" s="12"/>
      <c r="B66" s="12"/>
      <c r="F66" s="12"/>
      <c r="G66" s="18"/>
      <c r="K66" s="12"/>
      <c r="L66" s="12"/>
      <c r="O66" s="12"/>
      <c r="P66" s="12"/>
      <c r="Q66" s="18"/>
      <c r="T66" s="12"/>
      <c r="Y66" s="31" t="s">
        <v>60</v>
      </c>
      <c r="Z66" s="31" t="s">
        <v>470</v>
      </c>
      <c r="AF66" s="29"/>
    </row>
    <row r="67" spans="1:32" x14ac:dyDescent="0.15">
      <c r="A67" s="12"/>
      <c r="B67" s="12"/>
      <c r="F67" s="12"/>
      <c r="G67" s="18"/>
      <c r="K67" s="12"/>
      <c r="L67" s="12"/>
      <c r="O67" s="12"/>
      <c r="P67" s="12"/>
      <c r="Q67" s="18"/>
      <c r="T67" s="12"/>
      <c r="Y67" s="31" t="s">
        <v>342</v>
      </c>
      <c r="Z67" s="31" t="s">
        <v>471</v>
      </c>
      <c r="AF67" s="29"/>
    </row>
    <row r="68" spans="1:32" x14ac:dyDescent="0.15">
      <c r="A68" s="12"/>
      <c r="B68" s="12"/>
      <c r="F68" s="12"/>
      <c r="G68" s="18"/>
      <c r="K68" s="12"/>
      <c r="L68" s="12"/>
      <c r="O68" s="12"/>
      <c r="P68" s="12"/>
      <c r="Q68" s="18"/>
      <c r="T68" s="12"/>
      <c r="Y68" s="31" t="s">
        <v>343</v>
      </c>
      <c r="Z68" s="31" t="s">
        <v>472</v>
      </c>
      <c r="AF68" s="29"/>
    </row>
    <row r="69" spans="1:32" x14ac:dyDescent="0.15">
      <c r="A69" s="12"/>
      <c r="B69" s="12"/>
      <c r="F69" s="12"/>
      <c r="G69" s="18"/>
      <c r="K69" s="12"/>
      <c r="L69" s="12"/>
      <c r="O69" s="12"/>
      <c r="P69" s="12"/>
      <c r="Q69" s="18"/>
      <c r="T69" s="12"/>
      <c r="Y69" s="31" t="s">
        <v>344</v>
      </c>
      <c r="Z69" s="31" t="s">
        <v>473</v>
      </c>
      <c r="AF69" s="29"/>
    </row>
    <row r="70" spans="1:32" x14ac:dyDescent="0.15">
      <c r="A70" s="12"/>
      <c r="B70" s="12"/>
      <c r="Y70" s="31" t="s">
        <v>345</v>
      </c>
      <c r="Z70" s="31" t="s">
        <v>474</v>
      </c>
    </row>
    <row r="71" spans="1:32" x14ac:dyDescent="0.15">
      <c r="Y71" s="31" t="s">
        <v>346</v>
      </c>
      <c r="Z71" s="31" t="s">
        <v>475</v>
      </c>
    </row>
    <row r="72" spans="1:32" x14ac:dyDescent="0.15">
      <c r="Y72" s="31" t="s">
        <v>347</v>
      </c>
      <c r="Z72" s="31" t="s">
        <v>476</v>
      </c>
    </row>
    <row r="73" spans="1:32" x14ac:dyDescent="0.15">
      <c r="Y73" s="31" t="s">
        <v>348</v>
      </c>
      <c r="Z73" s="31" t="s">
        <v>477</v>
      </c>
    </row>
    <row r="74" spans="1:32" x14ac:dyDescent="0.15">
      <c r="Y74" s="31" t="s">
        <v>349</v>
      </c>
      <c r="Z74" s="31" t="s">
        <v>478</v>
      </c>
    </row>
    <row r="75" spans="1:32" x14ac:dyDescent="0.15">
      <c r="Y75" s="31" t="s">
        <v>350</v>
      </c>
      <c r="Z75" s="31" t="s">
        <v>479</v>
      </c>
    </row>
    <row r="76" spans="1:32" x14ac:dyDescent="0.15">
      <c r="Y76" s="31" t="s">
        <v>351</v>
      </c>
      <c r="Z76" s="31" t="s">
        <v>480</v>
      </c>
    </row>
    <row r="77" spans="1:32" x14ac:dyDescent="0.15">
      <c r="Y77" s="31" t="s">
        <v>352</v>
      </c>
      <c r="Z77" s="31" t="s">
        <v>481</v>
      </c>
    </row>
    <row r="78" spans="1:32" x14ac:dyDescent="0.15">
      <c r="Y78" s="31" t="s">
        <v>353</v>
      </c>
      <c r="Z78" s="31" t="s">
        <v>482</v>
      </c>
    </row>
    <row r="79" spans="1:32" x14ac:dyDescent="0.15">
      <c r="Y79" s="31" t="s">
        <v>354</v>
      </c>
      <c r="Z79" s="31" t="s">
        <v>483</v>
      </c>
    </row>
    <row r="80" spans="1:32" x14ac:dyDescent="0.15">
      <c r="Y80" s="31" t="s">
        <v>355</v>
      </c>
      <c r="Z80" s="31" t="s">
        <v>484</v>
      </c>
    </row>
    <row r="81" spans="25:26" x14ac:dyDescent="0.15">
      <c r="Y81" s="31" t="s">
        <v>356</v>
      </c>
      <c r="Z81" s="31" t="s">
        <v>485</v>
      </c>
    </row>
    <row r="82" spans="25:26" x14ac:dyDescent="0.15">
      <c r="Y82" s="31" t="s">
        <v>357</v>
      </c>
      <c r="Z82" s="31" t="s">
        <v>486</v>
      </c>
    </row>
    <row r="83" spans="25:26" x14ac:dyDescent="0.15">
      <c r="Y83" s="31" t="s">
        <v>358</v>
      </c>
      <c r="Z83" s="31" t="s">
        <v>487</v>
      </c>
    </row>
    <row r="84" spans="25:26" x14ac:dyDescent="0.15">
      <c r="Y84" s="31" t="s">
        <v>359</v>
      </c>
      <c r="Z84" s="31" t="s">
        <v>488</v>
      </c>
    </row>
    <row r="85" spans="25:26" x14ac:dyDescent="0.15">
      <c r="Y85" s="31" t="s">
        <v>360</v>
      </c>
      <c r="Z85" s="31" t="s">
        <v>489</v>
      </c>
    </row>
    <row r="86" spans="25:26" x14ac:dyDescent="0.15">
      <c r="Y86" s="31" t="s">
        <v>361</v>
      </c>
      <c r="Z86" s="31" t="s">
        <v>490</v>
      </c>
    </row>
    <row r="87" spans="25:26" x14ac:dyDescent="0.15">
      <c r="Y87" s="31" t="s">
        <v>362</v>
      </c>
      <c r="Z87" s="31" t="s">
        <v>491</v>
      </c>
    </row>
    <row r="88" spans="25:26" x14ac:dyDescent="0.15">
      <c r="Y88" s="31" t="s">
        <v>363</v>
      </c>
      <c r="Z88" s="31" t="s">
        <v>492</v>
      </c>
    </row>
    <row r="89" spans="25:26" x14ac:dyDescent="0.15">
      <c r="Y89" s="31" t="s">
        <v>364</v>
      </c>
      <c r="Z89" s="31" t="s">
        <v>493</v>
      </c>
    </row>
    <row r="90" spans="25:26" x14ac:dyDescent="0.15">
      <c r="Y90" s="31" t="s">
        <v>365</v>
      </c>
      <c r="Z90" s="31" t="s">
        <v>494</v>
      </c>
    </row>
    <row r="91" spans="25:26" x14ac:dyDescent="0.15">
      <c r="Y91" s="31" t="s">
        <v>366</v>
      </c>
      <c r="Z91" s="31" t="s">
        <v>495</v>
      </c>
    </row>
    <row r="92" spans="25:26" x14ac:dyDescent="0.15">
      <c r="Y92" s="31" t="s">
        <v>367</v>
      </c>
      <c r="Z92" s="31" t="s">
        <v>496</v>
      </c>
    </row>
    <row r="93" spans="25:26" x14ac:dyDescent="0.15">
      <c r="Y93" s="31" t="s">
        <v>368</v>
      </c>
      <c r="Z93" s="31" t="s">
        <v>497</v>
      </c>
    </row>
    <row r="94" spans="25:26" x14ac:dyDescent="0.15">
      <c r="Y94" s="31" t="s">
        <v>369</v>
      </c>
      <c r="Z94" s="31" t="s">
        <v>498</v>
      </c>
    </row>
    <row r="95" spans="25:26" x14ac:dyDescent="0.15">
      <c r="Y95" s="31" t="s">
        <v>370</v>
      </c>
      <c r="Z95" s="31" t="s">
        <v>499</v>
      </c>
    </row>
    <row r="96" spans="25:26" x14ac:dyDescent="0.15">
      <c r="Y96" s="31" t="s">
        <v>274</v>
      </c>
      <c r="Z96" s="31" t="s">
        <v>500</v>
      </c>
    </row>
    <row r="97" spans="25:26" x14ac:dyDescent="0.15">
      <c r="Y97" s="31" t="s">
        <v>371</v>
      </c>
      <c r="Z97" s="31" t="s">
        <v>501</v>
      </c>
    </row>
    <row r="98" spans="25:26" x14ac:dyDescent="0.15">
      <c r="Y98" s="31" t="s">
        <v>372</v>
      </c>
      <c r="Z98" s="31" t="s">
        <v>502</v>
      </c>
    </row>
    <row r="99" spans="25:26" x14ac:dyDescent="0.15">
      <c r="Y99" s="31" t="s">
        <v>402</v>
      </c>
      <c r="Z99" s="31" t="s">
        <v>503</v>
      </c>
    </row>
    <row r="100" spans="25:26" x14ac:dyDescent="0.15">
      <c r="Y100" s="31" t="s">
        <v>578</v>
      </c>
      <c r="Z100" s="31"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Z42"/>
  <sheetViews>
    <sheetView view="pageBreakPreview" zoomScale="80" zoomScaleNormal="75" zoomScaleSheetLayoutView="80"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7" width="2.125" style="33" customWidth="1"/>
    <col min="58" max="61" width="9" style="33"/>
    <col min="62" max="62" width="27.875" style="33" customWidth="1"/>
    <col min="63" max="63" width="12.125" style="33" customWidth="1"/>
    <col min="64" max="16384" width="9" style="33"/>
  </cols>
  <sheetData>
    <row r="1" spans="1:51" ht="23.25" customHeight="1" thickBot="1" x14ac:dyDescent="0.2">
      <c r="AP1" s="34"/>
      <c r="AQ1" s="34"/>
      <c r="AR1" s="34"/>
      <c r="AS1" s="34"/>
      <c r="AT1" s="34"/>
      <c r="AU1" s="34"/>
      <c r="AV1" s="34"/>
      <c r="AW1" s="35"/>
    </row>
    <row r="2" spans="1:51" ht="30" customHeight="1" x14ac:dyDescent="0.15">
      <c r="A2" s="684" t="s">
        <v>26</v>
      </c>
      <c r="B2" s="685"/>
      <c r="C2" s="685"/>
      <c r="D2" s="685"/>
      <c r="E2" s="685"/>
      <c r="F2" s="686"/>
      <c r="G2" s="156" t="s">
        <v>665</v>
      </c>
      <c r="H2" s="157"/>
      <c r="I2" s="157"/>
      <c r="J2" s="157"/>
      <c r="K2" s="157"/>
      <c r="L2" s="157"/>
      <c r="M2" s="157"/>
      <c r="N2" s="157"/>
      <c r="O2" s="157"/>
      <c r="P2" s="157"/>
      <c r="Q2" s="157"/>
      <c r="R2" s="157"/>
      <c r="S2" s="157"/>
      <c r="T2" s="157"/>
      <c r="U2" s="157"/>
      <c r="V2" s="157"/>
      <c r="W2" s="157"/>
      <c r="X2" s="157"/>
      <c r="Y2" s="157"/>
      <c r="Z2" s="157"/>
      <c r="AA2" s="157"/>
      <c r="AB2" s="158"/>
      <c r="AC2" s="156" t="s">
        <v>666</v>
      </c>
      <c r="AD2" s="693"/>
      <c r="AE2" s="693"/>
      <c r="AF2" s="693"/>
      <c r="AG2" s="693"/>
      <c r="AH2" s="693"/>
      <c r="AI2" s="693"/>
      <c r="AJ2" s="693"/>
      <c r="AK2" s="693"/>
      <c r="AL2" s="693"/>
      <c r="AM2" s="693"/>
      <c r="AN2" s="693"/>
      <c r="AO2" s="693"/>
      <c r="AP2" s="693"/>
      <c r="AQ2" s="693"/>
      <c r="AR2" s="693"/>
      <c r="AS2" s="693"/>
      <c r="AT2" s="693"/>
      <c r="AU2" s="693"/>
      <c r="AV2" s="693"/>
      <c r="AW2" s="693"/>
      <c r="AX2" s="694"/>
      <c r="AY2">
        <f>COUNTA($G$4,$AC$4)</f>
        <v>2</v>
      </c>
    </row>
    <row r="3" spans="1:51" ht="24.75" customHeight="1" x14ac:dyDescent="0.15">
      <c r="A3" s="687"/>
      <c r="B3" s="688"/>
      <c r="C3" s="688"/>
      <c r="D3" s="688"/>
      <c r="E3" s="688"/>
      <c r="F3" s="689"/>
      <c r="G3" s="160" t="s">
        <v>15</v>
      </c>
      <c r="H3" s="161"/>
      <c r="I3" s="161"/>
      <c r="J3" s="161"/>
      <c r="K3" s="161"/>
      <c r="L3" s="162" t="s">
        <v>16</v>
      </c>
      <c r="M3" s="161"/>
      <c r="N3" s="161"/>
      <c r="O3" s="161"/>
      <c r="P3" s="161"/>
      <c r="Q3" s="161"/>
      <c r="R3" s="161"/>
      <c r="S3" s="161"/>
      <c r="T3" s="161"/>
      <c r="U3" s="161"/>
      <c r="V3" s="161"/>
      <c r="W3" s="161"/>
      <c r="X3" s="163"/>
      <c r="Y3" s="164" t="s">
        <v>17</v>
      </c>
      <c r="Z3" s="165"/>
      <c r="AA3" s="165"/>
      <c r="AB3" s="166"/>
      <c r="AC3" s="160" t="s">
        <v>15</v>
      </c>
      <c r="AD3" s="161"/>
      <c r="AE3" s="161"/>
      <c r="AF3" s="161"/>
      <c r="AG3" s="161"/>
      <c r="AH3" s="162" t="s">
        <v>16</v>
      </c>
      <c r="AI3" s="161"/>
      <c r="AJ3" s="161"/>
      <c r="AK3" s="161"/>
      <c r="AL3" s="161"/>
      <c r="AM3" s="161"/>
      <c r="AN3" s="161"/>
      <c r="AO3" s="161"/>
      <c r="AP3" s="161"/>
      <c r="AQ3" s="161"/>
      <c r="AR3" s="161"/>
      <c r="AS3" s="161"/>
      <c r="AT3" s="163"/>
      <c r="AU3" s="164" t="s">
        <v>17</v>
      </c>
      <c r="AV3" s="165"/>
      <c r="AW3" s="165"/>
      <c r="AX3" s="167"/>
      <c r="AY3" s="33">
        <f>$AY$2</f>
        <v>2</v>
      </c>
    </row>
    <row r="4" spans="1:51" ht="24.75" customHeight="1" x14ac:dyDescent="0.15">
      <c r="A4" s="687"/>
      <c r="B4" s="688"/>
      <c r="C4" s="688"/>
      <c r="D4" s="688"/>
      <c r="E4" s="688"/>
      <c r="F4" s="689"/>
      <c r="G4" s="146" t="s">
        <v>642</v>
      </c>
      <c r="H4" s="147"/>
      <c r="I4" s="147"/>
      <c r="J4" s="147"/>
      <c r="K4" s="148"/>
      <c r="L4" s="149" t="s">
        <v>668</v>
      </c>
      <c r="M4" s="150"/>
      <c r="N4" s="150"/>
      <c r="O4" s="150"/>
      <c r="P4" s="150"/>
      <c r="Q4" s="150"/>
      <c r="R4" s="150"/>
      <c r="S4" s="150"/>
      <c r="T4" s="150"/>
      <c r="U4" s="150"/>
      <c r="V4" s="150"/>
      <c r="W4" s="150"/>
      <c r="X4" s="151"/>
      <c r="Y4" s="152">
        <v>108</v>
      </c>
      <c r="Z4" s="153"/>
      <c r="AA4" s="153"/>
      <c r="AB4" s="154"/>
      <c r="AC4" s="146" t="s">
        <v>631</v>
      </c>
      <c r="AD4" s="147"/>
      <c r="AE4" s="147"/>
      <c r="AF4" s="147"/>
      <c r="AG4" s="148"/>
      <c r="AH4" s="149" t="s">
        <v>671</v>
      </c>
      <c r="AI4" s="150"/>
      <c r="AJ4" s="150"/>
      <c r="AK4" s="150"/>
      <c r="AL4" s="150"/>
      <c r="AM4" s="150"/>
      <c r="AN4" s="150"/>
      <c r="AO4" s="150"/>
      <c r="AP4" s="150"/>
      <c r="AQ4" s="150"/>
      <c r="AR4" s="150"/>
      <c r="AS4" s="150"/>
      <c r="AT4" s="151"/>
      <c r="AU4" s="152">
        <v>141</v>
      </c>
      <c r="AV4" s="153"/>
      <c r="AW4" s="153"/>
      <c r="AX4" s="155"/>
      <c r="AY4" s="33">
        <f t="shared" ref="AY4:AY7" si="0">$AY$2</f>
        <v>2</v>
      </c>
    </row>
    <row r="5" spans="1:51" ht="24.75" customHeight="1" x14ac:dyDescent="0.15">
      <c r="A5" s="687"/>
      <c r="B5" s="688"/>
      <c r="C5" s="688"/>
      <c r="D5" s="688"/>
      <c r="E5" s="688"/>
      <c r="F5" s="689"/>
      <c r="G5" s="136" t="s">
        <v>667</v>
      </c>
      <c r="H5" s="137"/>
      <c r="I5" s="137"/>
      <c r="J5" s="137"/>
      <c r="K5" s="138"/>
      <c r="L5" s="139" t="s">
        <v>669</v>
      </c>
      <c r="M5" s="140"/>
      <c r="N5" s="140"/>
      <c r="O5" s="140"/>
      <c r="P5" s="140"/>
      <c r="Q5" s="140"/>
      <c r="R5" s="140"/>
      <c r="S5" s="140"/>
      <c r="T5" s="140"/>
      <c r="U5" s="140"/>
      <c r="V5" s="140"/>
      <c r="W5" s="140"/>
      <c r="X5" s="141"/>
      <c r="Y5" s="142">
        <v>66</v>
      </c>
      <c r="Z5" s="143"/>
      <c r="AA5" s="143"/>
      <c r="AB5" s="144"/>
      <c r="AC5" s="136"/>
      <c r="AD5" s="137"/>
      <c r="AE5" s="137"/>
      <c r="AF5" s="137"/>
      <c r="AG5" s="138"/>
      <c r="AH5" s="139"/>
      <c r="AI5" s="140"/>
      <c r="AJ5" s="140"/>
      <c r="AK5" s="140"/>
      <c r="AL5" s="140"/>
      <c r="AM5" s="140"/>
      <c r="AN5" s="140"/>
      <c r="AO5" s="140"/>
      <c r="AP5" s="140"/>
      <c r="AQ5" s="140"/>
      <c r="AR5" s="140"/>
      <c r="AS5" s="140"/>
      <c r="AT5" s="141"/>
      <c r="AU5" s="142"/>
      <c r="AV5" s="143"/>
      <c r="AW5" s="143"/>
      <c r="AX5" s="145"/>
      <c r="AY5" s="33">
        <f t="shared" si="0"/>
        <v>2</v>
      </c>
    </row>
    <row r="6" spans="1:51" ht="24.75" customHeight="1" x14ac:dyDescent="0.15">
      <c r="A6" s="687"/>
      <c r="B6" s="688"/>
      <c r="C6" s="688"/>
      <c r="D6" s="688"/>
      <c r="E6" s="688"/>
      <c r="F6" s="689"/>
      <c r="G6" s="136" t="s">
        <v>647</v>
      </c>
      <c r="H6" s="137"/>
      <c r="I6" s="137"/>
      <c r="J6" s="137"/>
      <c r="K6" s="138"/>
      <c r="L6" s="139" t="s">
        <v>670</v>
      </c>
      <c r="M6" s="140"/>
      <c r="N6" s="140"/>
      <c r="O6" s="140"/>
      <c r="P6" s="140"/>
      <c r="Q6" s="140"/>
      <c r="R6" s="140"/>
      <c r="S6" s="140"/>
      <c r="T6" s="140"/>
      <c r="U6" s="140"/>
      <c r="V6" s="140"/>
      <c r="W6" s="140"/>
      <c r="X6" s="141"/>
      <c r="Y6" s="142">
        <v>58</v>
      </c>
      <c r="Z6" s="143"/>
      <c r="AA6" s="143"/>
      <c r="AB6" s="144"/>
      <c r="AC6" s="136"/>
      <c r="AD6" s="137"/>
      <c r="AE6" s="137"/>
      <c r="AF6" s="137"/>
      <c r="AG6" s="138"/>
      <c r="AH6" s="139"/>
      <c r="AI6" s="140"/>
      <c r="AJ6" s="140"/>
      <c r="AK6" s="140"/>
      <c r="AL6" s="140"/>
      <c r="AM6" s="140"/>
      <c r="AN6" s="140"/>
      <c r="AO6" s="140"/>
      <c r="AP6" s="140"/>
      <c r="AQ6" s="140"/>
      <c r="AR6" s="140"/>
      <c r="AS6" s="140"/>
      <c r="AT6" s="141"/>
      <c r="AU6" s="142"/>
      <c r="AV6" s="143"/>
      <c r="AW6" s="143"/>
      <c r="AX6" s="145"/>
      <c r="AY6" s="33">
        <f t="shared" si="0"/>
        <v>2</v>
      </c>
    </row>
    <row r="7" spans="1:51" ht="24.75" customHeight="1" thickBot="1" x14ac:dyDescent="0.2">
      <c r="A7" s="687"/>
      <c r="B7" s="688"/>
      <c r="C7" s="688"/>
      <c r="D7" s="688"/>
      <c r="E7" s="688"/>
      <c r="F7" s="689"/>
      <c r="G7" s="127" t="s">
        <v>18</v>
      </c>
      <c r="H7" s="128"/>
      <c r="I7" s="128"/>
      <c r="J7" s="128"/>
      <c r="K7" s="128"/>
      <c r="L7" s="129"/>
      <c r="M7" s="130"/>
      <c r="N7" s="130"/>
      <c r="O7" s="130"/>
      <c r="P7" s="130"/>
      <c r="Q7" s="130"/>
      <c r="R7" s="130"/>
      <c r="S7" s="130"/>
      <c r="T7" s="130"/>
      <c r="U7" s="130"/>
      <c r="V7" s="130"/>
      <c r="W7" s="130"/>
      <c r="X7" s="131"/>
      <c r="Y7" s="132">
        <f>SUM(Y4:AB6)</f>
        <v>232</v>
      </c>
      <c r="Z7" s="133"/>
      <c r="AA7" s="133"/>
      <c r="AB7" s="134"/>
      <c r="AC7" s="127" t="s">
        <v>18</v>
      </c>
      <c r="AD7" s="128"/>
      <c r="AE7" s="128"/>
      <c r="AF7" s="128"/>
      <c r="AG7" s="128"/>
      <c r="AH7" s="129"/>
      <c r="AI7" s="130"/>
      <c r="AJ7" s="130"/>
      <c r="AK7" s="130"/>
      <c r="AL7" s="130"/>
      <c r="AM7" s="130"/>
      <c r="AN7" s="130"/>
      <c r="AO7" s="130"/>
      <c r="AP7" s="130"/>
      <c r="AQ7" s="130"/>
      <c r="AR7" s="130"/>
      <c r="AS7" s="130"/>
      <c r="AT7" s="131"/>
      <c r="AU7" s="132">
        <f>SUM(AU4:AX6)</f>
        <v>141</v>
      </c>
      <c r="AV7" s="133"/>
      <c r="AW7" s="133"/>
      <c r="AX7" s="135"/>
      <c r="AY7" s="33">
        <f t="shared" si="0"/>
        <v>2</v>
      </c>
    </row>
    <row r="8" spans="1:51" ht="30" customHeight="1" x14ac:dyDescent="0.15">
      <c r="A8" s="687"/>
      <c r="B8" s="688"/>
      <c r="C8" s="688"/>
      <c r="D8" s="688"/>
      <c r="E8" s="688"/>
      <c r="F8" s="689"/>
      <c r="G8" s="156" t="s">
        <v>672</v>
      </c>
      <c r="H8" s="157"/>
      <c r="I8" s="157"/>
      <c r="J8" s="157"/>
      <c r="K8" s="157"/>
      <c r="L8" s="157"/>
      <c r="M8" s="157"/>
      <c r="N8" s="157"/>
      <c r="O8" s="157"/>
      <c r="P8" s="157"/>
      <c r="Q8" s="157"/>
      <c r="R8" s="157"/>
      <c r="S8" s="157"/>
      <c r="T8" s="157"/>
      <c r="U8" s="157"/>
      <c r="V8" s="157"/>
      <c r="W8" s="157"/>
      <c r="X8" s="157"/>
      <c r="Y8" s="157"/>
      <c r="Z8" s="157"/>
      <c r="AA8" s="157"/>
      <c r="AB8" s="158"/>
      <c r="AC8" s="156" t="s">
        <v>673</v>
      </c>
      <c r="AD8" s="157"/>
      <c r="AE8" s="157"/>
      <c r="AF8" s="157"/>
      <c r="AG8" s="157"/>
      <c r="AH8" s="157"/>
      <c r="AI8" s="157"/>
      <c r="AJ8" s="157"/>
      <c r="AK8" s="157"/>
      <c r="AL8" s="157"/>
      <c r="AM8" s="157"/>
      <c r="AN8" s="157"/>
      <c r="AO8" s="157"/>
      <c r="AP8" s="157"/>
      <c r="AQ8" s="157"/>
      <c r="AR8" s="157"/>
      <c r="AS8" s="157"/>
      <c r="AT8" s="157"/>
      <c r="AU8" s="157"/>
      <c r="AV8" s="157"/>
      <c r="AW8" s="157"/>
      <c r="AX8" s="159"/>
      <c r="AY8">
        <f>COUNTA($G$10,$AC$10)</f>
        <v>2</v>
      </c>
    </row>
    <row r="9" spans="1:51" ht="25.5" customHeight="1" x14ac:dyDescent="0.15">
      <c r="A9" s="687"/>
      <c r="B9" s="688"/>
      <c r="C9" s="688"/>
      <c r="D9" s="688"/>
      <c r="E9" s="688"/>
      <c r="F9" s="689"/>
      <c r="G9" s="160" t="s">
        <v>15</v>
      </c>
      <c r="H9" s="161"/>
      <c r="I9" s="161"/>
      <c r="J9" s="161"/>
      <c r="K9" s="161"/>
      <c r="L9" s="162" t="s">
        <v>16</v>
      </c>
      <c r="M9" s="161"/>
      <c r="N9" s="161"/>
      <c r="O9" s="161"/>
      <c r="P9" s="161"/>
      <c r="Q9" s="161"/>
      <c r="R9" s="161"/>
      <c r="S9" s="161"/>
      <c r="T9" s="161"/>
      <c r="U9" s="161"/>
      <c r="V9" s="161"/>
      <c r="W9" s="161"/>
      <c r="X9" s="163"/>
      <c r="Y9" s="164" t="s">
        <v>17</v>
      </c>
      <c r="Z9" s="165"/>
      <c r="AA9" s="165"/>
      <c r="AB9" s="166"/>
      <c r="AC9" s="160" t="s">
        <v>15</v>
      </c>
      <c r="AD9" s="161"/>
      <c r="AE9" s="161"/>
      <c r="AF9" s="161"/>
      <c r="AG9" s="161"/>
      <c r="AH9" s="162" t="s">
        <v>16</v>
      </c>
      <c r="AI9" s="161"/>
      <c r="AJ9" s="161"/>
      <c r="AK9" s="161"/>
      <c r="AL9" s="161"/>
      <c r="AM9" s="161"/>
      <c r="AN9" s="161"/>
      <c r="AO9" s="161"/>
      <c r="AP9" s="161"/>
      <c r="AQ9" s="161"/>
      <c r="AR9" s="161"/>
      <c r="AS9" s="161"/>
      <c r="AT9" s="163"/>
      <c r="AU9" s="164" t="s">
        <v>17</v>
      </c>
      <c r="AV9" s="165"/>
      <c r="AW9" s="165"/>
      <c r="AX9" s="167"/>
      <c r="AY9" s="33">
        <f>$AY$8</f>
        <v>2</v>
      </c>
    </row>
    <row r="10" spans="1:51" ht="24.75" customHeight="1" x14ac:dyDescent="0.15">
      <c r="A10" s="687"/>
      <c r="B10" s="688"/>
      <c r="C10" s="688"/>
      <c r="D10" s="688"/>
      <c r="E10" s="688"/>
      <c r="F10" s="689"/>
      <c r="G10" s="146" t="s">
        <v>637</v>
      </c>
      <c r="H10" s="147"/>
      <c r="I10" s="147"/>
      <c r="J10" s="147"/>
      <c r="K10" s="148"/>
      <c r="L10" s="149" t="s">
        <v>674</v>
      </c>
      <c r="M10" s="150"/>
      <c r="N10" s="150"/>
      <c r="O10" s="150"/>
      <c r="P10" s="150"/>
      <c r="Q10" s="150"/>
      <c r="R10" s="150"/>
      <c r="S10" s="150"/>
      <c r="T10" s="150"/>
      <c r="U10" s="150"/>
      <c r="V10" s="150"/>
      <c r="W10" s="150"/>
      <c r="X10" s="151"/>
      <c r="Y10" s="152">
        <v>80</v>
      </c>
      <c r="Z10" s="153"/>
      <c r="AA10" s="153"/>
      <c r="AB10" s="154"/>
      <c r="AC10" s="146" t="s">
        <v>642</v>
      </c>
      <c r="AD10" s="147"/>
      <c r="AE10" s="147"/>
      <c r="AF10" s="147"/>
      <c r="AG10" s="148"/>
      <c r="AH10" s="149" t="s">
        <v>675</v>
      </c>
      <c r="AI10" s="150"/>
      <c r="AJ10" s="150"/>
      <c r="AK10" s="150"/>
      <c r="AL10" s="150"/>
      <c r="AM10" s="150"/>
      <c r="AN10" s="150"/>
      <c r="AO10" s="150"/>
      <c r="AP10" s="150"/>
      <c r="AQ10" s="150"/>
      <c r="AR10" s="150"/>
      <c r="AS10" s="150"/>
      <c r="AT10" s="151"/>
      <c r="AU10" s="152">
        <v>44</v>
      </c>
      <c r="AV10" s="153"/>
      <c r="AW10" s="153"/>
      <c r="AX10" s="155"/>
      <c r="AY10" s="33">
        <f>$AY$8</f>
        <v>2</v>
      </c>
    </row>
    <row r="11" spans="1:51" ht="24.75" customHeight="1" x14ac:dyDescent="0.15">
      <c r="A11" s="687"/>
      <c r="B11" s="688"/>
      <c r="C11" s="688"/>
      <c r="D11" s="688"/>
      <c r="E11" s="688"/>
      <c r="F11" s="689"/>
      <c r="G11" s="136"/>
      <c r="H11" s="137"/>
      <c r="I11" s="137"/>
      <c r="J11" s="137"/>
      <c r="K11" s="138"/>
      <c r="L11" s="139"/>
      <c r="M11" s="140"/>
      <c r="N11" s="140"/>
      <c r="O11" s="140"/>
      <c r="P11" s="140"/>
      <c r="Q11" s="140"/>
      <c r="R11" s="140"/>
      <c r="S11" s="140"/>
      <c r="T11" s="140"/>
      <c r="U11" s="140"/>
      <c r="V11" s="140"/>
      <c r="W11" s="140"/>
      <c r="X11" s="141"/>
      <c r="Y11" s="142"/>
      <c r="Z11" s="143"/>
      <c r="AA11" s="143"/>
      <c r="AB11" s="144"/>
      <c r="AC11" s="136" t="s">
        <v>643</v>
      </c>
      <c r="AD11" s="137"/>
      <c r="AE11" s="137"/>
      <c r="AF11" s="137"/>
      <c r="AG11" s="138"/>
      <c r="AH11" s="139" t="s">
        <v>646</v>
      </c>
      <c r="AI11" s="140"/>
      <c r="AJ11" s="140"/>
      <c r="AK11" s="140"/>
      <c r="AL11" s="140"/>
      <c r="AM11" s="140"/>
      <c r="AN11" s="140"/>
      <c r="AO11" s="140"/>
      <c r="AP11" s="140"/>
      <c r="AQ11" s="140"/>
      <c r="AR11" s="140"/>
      <c r="AS11" s="140"/>
      <c r="AT11" s="141"/>
      <c r="AU11" s="142">
        <v>18</v>
      </c>
      <c r="AV11" s="143"/>
      <c r="AW11" s="143"/>
      <c r="AX11" s="145"/>
      <c r="AY11" s="33">
        <f>$AY$8</f>
        <v>2</v>
      </c>
    </row>
    <row r="12" spans="1:51" ht="24.75" customHeight="1" x14ac:dyDescent="0.15">
      <c r="A12" s="687"/>
      <c r="B12" s="688"/>
      <c r="C12" s="688"/>
      <c r="D12" s="688"/>
      <c r="E12" s="688"/>
      <c r="F12" s="689"/>
      <c r="G12" s="136"/>
      <c r="H12" s="137"/>
      <c r="I12" s="137"/>
      <c r="J12" s="137"/>
      <c r="K12" s="138"/>
      <c r="L12" s="139"/>
      <c r="M12" s="140"/>
      <c r="N12" s="140"/>
      <c r="O12" s="140"/>
      <c r="P12" s="140"/>
      <c r="Q12" s="140"/>
      <c r="R12" s="140"/>
      <c r="S12" s="140"/>
      <c r="T12" s="140"/>
      <c r="U12" s="140"/>
      <c r="V12" s="140"/>
      <c r="W12" s="140"/>
      <c r="X12" s="141"/>
      <c r="Y12" s="142"/>
      <c r="Z12" s="143"/>
      <c r="AA12" s="143"/>
      <c r="AB12" s="144"/>
      <c r="AC12" s="136" t="s">
        <v>644</v>
      </c>
      <c r="AD12" s="137"/>
      <c r="AE12" s="137"/>
      <c r="AF12" s="137"/>
      <c r="AG12" s="138"/>
      <c r="AH12" s="139" t="s">
        <v>647</v>
      </c>
      <c r="AI12" s="140"/>
      <c r="AJ12" s="140"/>
      <c r="AK12" s="140"/>
      <c r="AL12" s="140"/>
      <c r="AM12" s="140"/>
      <c r="AN12" s="140"/>
      <c r="AO12" s="140"/>
      <c r="AP12" s="140"/>
      <c r="AQ12" s="140"/>
      <c r="AR12" s="140"/>
      <c r="AS12" s="140"/>
      <c r="AT12" s="141"/>
      <c r="AU12" s="142">
        <v>10</v>
      </c>
      <c r="AV12" s="143"/>
      <c r="AW12" s="143"/>
      <c r="AX12" s="145"/>
      <c r="AY12" s="33">
        <f>$AY$8</f>
        <v>2</v>
      </c>
    </row>
    <row r="13" spans="1:51" ht="24.75" customHeight="1" thickBot="1" x14ac:dyDescent="0.2">
      <c r="A13" s="687"/>
      <c r="B13" s="688"/>
      <c r="C13" s="688"/>
      <c r="D13" s="688"/>
      <c r="E13" s="688"/>
      <c r="F13" s="689"/>
      <c r="G13" s="127" t="s">
        <v>18</v>
      </c>
      <c r="H13" s="128"/>
      <c r="I13" s="128"/>
      <c r="J13" s="128"/>
      <c r="K13" s="128"/>
      <c r="L13" s="129"/>
      <c r="M13" s="130"/>
      <c r="N13" s="130"/>
      <c r="O13" s="130"/>
      <c r="P13" s="130"/>
      <c r="Q13" s="130"/>
      <c r="R13" s="130"/>
      <c r="S13" s="130"/>
      <c r="T13" s="130"/>
      <c r="U13" s="130"/>
      <c r="V13" s="130"/>
      <c r="W13" s="130"/>
      <c r="X13" s="131"/>
      <c r="Y13" s="132">
        <f>SUM(Y10:AB12)</f>
        <v>80</v>
      </c>
      <c r="Z13" s="133"/>
      <c r="AA13" s="133"/>
      <c r="AB13" s="134"/>
      <c r="AC13" s="127" t="s">
        <v>18</v>
      </c>
      <c r="AD13" s="128"/>
      <c r="AE13" s="128"/>
      <c r="AF13" s="128"/>
      <c r="AG13" s="128"/>
      <c r="AH13" s="129"/>
      <c r="AI13" s="130"/>
      <c r="AJ13" s="130"/>
      <c r="AK13" s="130"/>
      <c r="AL13" s="130"/>
      <c r="AM13" s="130"/>
      <c r="AN13" s="130"/>
      <c r="AO13" s="130"/>
      <c r="AP13" s="130"/>
      <c r="AQ13" s="130"/>
      <c r="AR13" s="130"/>
      <c r="AS13" s="130"/>
      <c r="AT13" s="131"/>
      <c r="AU13" s="132">
        <f>SUM(AU10:AX12)</f>
        <v>72</v>
      </c>
      <c r="AV13" s="133"/>
      <c r="AW13" s="133"/>
      <c r="AX13" s="135"/>
      <c r="AY13" s="33">
        <f>$AY$8</f>
        <v>2</v>
      </c>
    </row>
    <row r="14" spans="1:51" ht="30" customHeight="1" x14ac:dyDescent="0.15">
      <c r="A14" s="687"/>
      <c r="B14" s="688"/>
      <c r="C14" s="688"/>
      <c r="D14" s="688"/>
      <c r="E14" s="688"/>
      <c r="F14" s="689"/>
      <c r="G14" s="156" t="s">
        <v>676</v>
      </c>
      <c r="H14" s="157"/>
      <c r="I14" s="157"/>
      <c r="J14" s="157"/>
      <c r="K14" s="157"/>
      <c r="L14" s="157"/>
      <c r="M14" s="157"/>
      <c r="N14" s="157"/>
      <c r="O14" s="157"/>
      <c r="P14" s="157"/>
      <c r="Q14" s="157"/>
      <c r="R14" s="157"/>
      <c r="S14" s="157"/>
      <c r="T14" s="157"/>
      <c r="U14" s="157"/>
      <c r="V14" s="157"/>
      <c r="W14" s="157"/>
      <c r="X14" s="157"/>
      <c r="Y14" s="157"/>
      <c r="Z14" s="157"/>
      <c r="AA14" s="157"/>
      <c r="AB14" s="158"/>
      <c r="AC14" s="156" t="s">
        <v>677</v>
      </c>
      <c r="AD14" s="157"/>
      <c r="AE14" s="157"/>
      <c r="AF14" s="157"/>
      <c r="AG14" s="157"/>
      <c r="AH14" s="157"/>
      <c r="AI14" s="157"/>
      <c r="AJ14" s="157"/>
      <c r="AK14" s="157"/>
      <c r="AL14" s="157"/>
      <c r="AM14" s="157"/>
      <c r="AN14" s="157"/>
      <c r="AO14" s="157"/>
      <c r="AP14" s="157"/>
      <c r="AQ14" s="157"/>
      <c r="AR14" s="157"/>
      <c r="AS14" s="157"/>
      <c r="AT14" s="157"/>
      <c r="AU14" s="157"/>
      <c r="AV14" s="157"/>
      <c r="AW14" s="157"/>
      <c r="AX14" s="159"/>
      <c r="AY14">
        <f>COUNTA($G$16,$AC$16)</f>
        <v>2</v>
      </c>
    </row>
    <row r="15" spans="1:51" ht="24.75" customHeight="1" x14ac:dyDescent="0.15">
      <c r="A15" s="687"/>
      <c r="B15" s="688"/>
      <c r="C15" s="688"/>
      <c r="D15" s="688"/>
      <c r="E15" s="688"/>
      <c r="F15" s="689"/>
      <c r="G15" s="160" t="s">
        <v>15</v>
      </c>
      <c r="H15" s="161"/>
      <c r="I15" s="161"/>
      <c r="J15" s="161"/>
      <c r="K15" s="161"/>
      <c r="L15" s="162" t="s">
        <v>16</v>
      </c>
      <c r="M15" s="161"/>
      <c r="N15" s="161"/>
      <c r="O15" s="161"/>
      <c r="P15" s="161"/>
      <c r="Q15" s="161"/>
      <c r="R15" s="161"/>
      <c r="S15" s="161"/>
      <c r="T15" s="161"/>
      <c r="U15" s="161"/>
      <c r="V15" s="161"/>
      <c r="W15" s="161"/>
      <c r="X15" s="163"/>
      <c r="Y15" s="164" t="s">
        <v>17</v>
      </c>
      <c r="Z15" s="165"/>
      <c r="AA15" s="165"/>
      <c r="AB15" s="166"/>
      <c r="AC15" s="160" t="s">
        <v>15</v>
      </c>
      <c r="AD15" s="161"/>
      <c r="AE15" s="161"/>
      <c r="AF15" s="161"/>
      <c r="AG15" s="161"/>
      <c r="AH15" s="162" t="s">
        <v>16</v>
      </c>
      <c r="AI15" s="161"/>
      <c r="AJ15" s="161"/>
      <c r="AK15" s="161"/>
      <c r="AL15" s="161"/>
      <c r="AM15" s="161"/>
      <c r="AN15" s="161"/>
      <c r="AO15" s="161"/>
      <c r="AP15" s="161"/>
      <c r="AQ15" s="161"/>
      <c r="AR15" s="161"/>
      <c r="AS15" s="161"/>
      <c r="AT15" s="163"/>
      <c r="AU15" s="164" t="s">
        <v>17</v>
      </c>
      <c r="AV15" s="165"/>
      <c r="AW15" s="165"/>
      <c r="AX15" s="167"/>
      <c r="AY15" s="33">
        <f>$AY$14</f>
        <v>2</v>
      </c>
    </row>
    <row r="16" spans="1:51" ht="24.75" customHeight="1" x14ac:dyDescent="0.15">
      <c r="A16" s="687"/>
      <c r="B16" s="688"/>
      <c r="C16" s="688"/>
      <c r="D16" s="688"/>
      <c r="E16" s="688"/>
      <c r="F16" s="689"/>
      <c r="G16" s="146" t="s">
        <v>637</v>
      </c>
      <c r="H16" s="147"/>
      <c r="I16" s="147"/>
      <c r="J16" s="147"/>
      <c r="K16" s="148"/>
      <c r="L16" s="149" t="s">
        <v>678</v>
      </c>
      <c r="M16" s="150"/>
      <c r="N16" s="150"/>
      <c r="O16" s="150"/>
      <c r="P16" s="150"/>
      <c r="Q16" s="150"/>
      <c r="R16" s="150"/>
      <c r="S16" s="150"/>
      <c r="T16" s="150"/>
      <c r="U16" s="150"/>
      <c r="V16" s="150"/>
      <c r="W16" s="150"/>
      <c r="X16" s="151"/>
      <c r="Y16" s="152">
        <v>70</v>
      </c>
      <c r="Z16" s="153"/>
      <c r="AA16" s="153"/>
      <c r="AB16" s="154"/>
      <c r="AC16" s="146" t="s">
        <v>631</v>
      </c>
      <c r="AD16" s="147"/>
      <c r="AE16" s="147"/>
      <c r="AF16" s="147"/>
      <c r="AG16" s="148"/>
      <c r="AH16" s="149" t="s">
        <v>679</v>
      </c>
      <c r="AI16" s="150"/>
      <c r="AJ16" s="150"/>
      <c r="AK16" s="150"/>
      <c r="AL16" s="150"/>
      <c r="AM16" s="150"/>
      <c r="AN16" s="150"/>
      <c r="AO16" s="150"/>
      <c r="AP16" s="150"/>
      <c r="AQ16" s="150"/>
      <c r="AR16" s="150"/>
      <c r="AS16" s="150"/>
      <c r="AT16" s="151"/>
      <c r="AU16" s="152">
        <v>49</v>
      </c>
      <c r="AV16" s="153"/>
      <c r="AW16" s="153"/>
      <c r="AX16" s="155"/>
      <c r="AY16" s="33">
        <f>$AY$14</f>
        <v>2</v>
      </c>
    </row>
    <row r="17" spans="1:52" ht="24.75" customHeight="1" thickBot="1" x14ac:dyDescent="0.2">
      <c r="A17" s="687"/>
      <c r="B17" s="688"/>
      <c r="C17" s="688"/>
      <c r="D17" s="688"/>
      <c r="E17" s="688"/>
      <c r="F17" s="689"/>
      <c r="G17" s="127" t="s">
        <v>18</v>
      </c>
      <c r="H17" s="128"/>
      <c r="I17" s="128"/>
      <c r="J17" s="128"/>
      <c r="K17" s="128"/>
      <c r="L17" s="129"/>
      <c r="M17" s="130"/>
      <c r="N17" s="130"/>
      <c r="O17" s="130"/>
      <c r="P17" s="130"/>
      <c r="Q17" s="130"/>
      <c r="R17" s="130"/>
      <c r="S17" s="130"/>
      <c r="T17" s="130"/>
      <c r="U17" s="130"/>
      <c r="V17" s="130"/>
      <c r="W17" s="130"/>
      <c r="X17" s="131"/>
      <c r="Y17" s="132">
        <f>SUM(Y16:AB16)</f>
        <v>70</v>
      </c>
      <c r="Z17" s="133"/>
      <c r="AA17" s="133"/>
      <c r="AB17" s="134"/>
      <c r="AC17" s="127" t="s">
        <v>18</v>
      </c>
      <c r="AD17" s="128"/>
      <c r="AE17" s="128"/>
      <c r="AF17" s="128"/>
      <c r="AG17" s="128"/>
      <c r="AH17" s="129"/>
      <c r="AI17" s="130"/>
      <c r="AJ17" s="130"/>
      <c r="AK17" s="130"/>
      <c r="AL17" s="130"/>
      <c r="AM17" s="130"/>
      <c r="AN17" s="130"/>
      <c r="AO17" s="130"/>
      <c r="AP17" s="130"/>
      <c r="AQ17" s="130"/>
      <c r="AR17" s="130"/>
      <c r="AS17" s="130"/>
      <c r="AT17" s="131"/>
      <c r="AU17" s="132">
        <f>SUM(AU16:AX16)</f>
        <v>49</v>
      </c>
      <c r="AV17" s="133"/>
      <c r="AW17" s="133"/>
      <c r="AX17" s="135"/>
      <c r="AY17" s="33">
        <f>$AY$14</f>
        <v>2</v>
      </c>
    </row>
    <row r="18" spans="1:52" ht="30" customHeight="1" x14ac:dyDescent="0.15">
      <c r="A18" s="687"/>
      <c r="B18" s="688"/>
      <c r="C18" s="688"/>
      <c r="D18" s="688"/>
      <c r="E18" s="688"/>
      <c r="F18" s="689"/>
      <c r="G18" s="156" t="s">
        <v>680</v>
      </c>
      <c r="H18" s="157"/>
      <c r="I18" s="157"/>
      <c r="J18" s="157"/>
      <c r="K18" s="157"/>
      <c r="L18" s="157"/>
      <c r="M18" s="157"/>
      <c r="N18" s="157"/>
      <c r="O18" s="157"/>
      <c r="P18" s="157"/>
      <c r="Q18" s="157"/>
      <c r="R18" s="157"/>
      <c r="S18" s="157"/>
      <c r="T18" s="157"/>
      <c r="U18" s="157"/>
      <c r="V18" s="157"/>
      <c r="W18" s="157"/>
      <c r="X18" s="157"/>
      <c r="Y18" s="157"/>
      <c r="Z18" s="157"/>
      <c r="AA18" s="157"/>
      <c r="AB18" s="158"/>
      <c r="AC18" s="156" t="s">
        <v>681</v>
      </c>
      <c r="AD18" s="157"/>
      <c r="AE18" s="157"/>
      <c r="AF18" s="157"/>
      <c r="AG18" s="157"/>
      <c r="AH18" s="157"/>
      <c r="AI18" s="157"/>
      <c r="AJ18" s="157"/>
      <c r="AK18" s="157"/>
      <c r="AL18" s="157"/>
      <c r="AM18" s="157"/>
      <c r="AN18" s="157"/>
      <c r="AO18" s="157"/>
      <c r="AP18" s="157"/>
      <c r="AQ18" s="157"/>
      <c r="AR18" s="157"/>
      <c r="AS18" s="157"/>
      <c r="AT18" s="157"/>
      <c r="AU18" s="157"/>
      <c r="AV18" s="157"/>
      <c r="AW18" s="157"/>
      <c r="AX18" s="159"/>
      <c r="AY18">
        <f>COUNTA($G$20,$AC$20)</f>
        <v>2</v>
      </c>
    </row>
    <row r="19" spans="1:52" ht="24.75" customHeight="1" x14ac:dyDescent="0.15">
      <c r="A19" s="687"/>
      <c r="B19" s="688"/>
      <c r="C19" s="688"/>
      <c r="D19" s="688"/>
      <c r="E19" s="688"/>
      <c r="F19" s="689"/>
      <c r="G19" s="160" t="s">
        <v>15</v>
      </c>
      <c r="H19" s="161"/>
      <c r="I19" s="161"/>
      <c r="J19" s="161"/>
      <c r="K19" s="161"/>
      <c r="L19" s="162" t="s">
        <v>16</v>
      </c>
      <c r="M19" s="161"/>
      <c r="N19" s="161"/>
      <c r="O19" s="161"/>
      <c r="P19" s="161"/>
      <c r="Q19" s="161"/>
      <c r="R19" s="161"/>
      <c r="S19" s="161"/>
      <c r="T19" s="161"/>
      <c r="U19" s="161"/>
      <c r="V19" s="161"/>
      <c r="W19" s="161"/>
      <c r="X19" s="163"/>
      <c r="Y19" s="164" t="s">
        <v>17</v>
      </c>
      <c r="Z19" s="165"/>
      <c r="AA19" s="165"/>
      <c r="AB19" s="166"/>
      <c r="AC19" s="160" t="s">
        <v>15</v>
      </c>
      <c r="AD19" s="161"/>
      <c r="AE19" s="161"/>
      <c r="AF19" s="161"/>
      <c r="AG19" s="161"/>
      <c r="AH19" s="162" t="s">
        <v>16</v>
      </c>
      <c r="AI19" s="161"/>
      <c r="AJ19" s="161"/>
      <c r="AK19" s="161"/>
      <c r="AL19" s="161"/>
      <c r="AM19" s="161"/>
      <c r="AN19" s="161"/>
      <c r="AO19" s="161"/>
      <c r="AP19" s="161"/>
      <c r="AQ19" s="161"/>
      <c r="AR19" s="161"/>
      <c r="AS19" s="161"/>
      <c r="AT19" s="163"/>
      <c r="AU19" s="164" t="s">
        <v>17</v>
      </c>
      <c r="AV19" s="165"/>
      <c r="AW19" s="165"/>
      <c r="AX19" s="167"/>
      <c r="AY19" s="33">
        <f>$AY$18</f>
        <v>2</v>
      </c>
    </row>
    <row r="20" spans="1:52" ht="24.75" customHeight="1" x14ac:dyDescent="0.15">
      <c r="A20" s="687"/>
      <c r="B20" s="688"/>
      <c r="C20" s="688"/>
      <c r="D20" s="688"/>
      <c r="E20" s="688"/>
      <c r="F20" s="689"/>
      <c r="G20" s="146" t="s">
        <v>637</v>
      </c>
      <c r="H20" s="147"/>
      <c r="I20" s="147"/>
      <c r="J20" s="147"/>
      <c r="K20" s="148"/>
      <c r="L20" s="149" t="s">
        <v>682</v>
      </c>
      <c r="M20" s="150"/>
      <c r="N20" s="150"/>
      <c r="O20" s="150"/>
      <c r="P20" s="150"/>
      <c r="Q20" s="150"/>
      <c r="R20" s="150"/>
      <c r="S20" s="150"/>
      <c r="T20" s="150"/>
      <c r="U20" s="150"/>
      <c r="V20" s="150"/>
      <c r="W20" s="150"/>
      <c r="X20" s="151"/>
      <c r="Y20" s="152">
        <v>47</v>
      </c>
      <c r="Z20" s="153"/>
      <c r="AA20" s="153"/>
      <c r="AB20" s="154"/>
      <c r="AC20" s="146" t="s">
        <v>637</v>
      </c>
      <c r="AD20" s="147"/>
      <c r="AE20" s="147"/>
      <c r="AF20" s="147"/>
      <c r="AG20" s="148"/>
      <c r="AH20" s="149" t="s">
        <v>683</v>
      </c>
      <c r="AI20" s="150"/>
      <c r="AJ20" s="150"/>
      <c r="AK20" s="150"/>
      <c r="AL20" s="150"/>
      <c r="AM20" s="150"/>
      <c r="AN20" s="150"/>
      <c r="AO20" s="150"/>
      <c r="AP20" s="150"/>
      <c r="AQ20" s="150"/>
      <c r="AR20" s="150"/>
      <c r="AS20" s="150"/>
      <c r="AT20" s="151"/>
      <c r="AU20" s="152">
        <v>34</v>
      </c>
      <c r="AV20" s="153"/>
      <c r="AW20" s="153"/>
      <c r="AX20" s="155"/>
      <c r="AY20" s="33">
        <f>$AY$18</f>
        <v>2</v>
      </c>
    </row>
    <row r="21" spans="1:52" ht="24.75" customHeight="1" thickBot="1" x14ac:dyDescent="0.2">
      <c r="A21" s="690"/>
      <c r="B21" s="691"/>
      <c r="C21" s="691"/>
      <c r="D21" s="691"/>
      <c r="E21" s="691"/>
      <c r="F21" s="692"/>
      <c r="G21" s="675" t="s">
        <v>18</v>
      </c>
      <c r="H21" s="676"/>
      <c r="I21" s="676"/>
      <c r="J21" s="676"/>
      <c r="K21" s="676"/>
      <c r="L21" s="677"/>
      <c r="M21" s="678"/>
      <c r="N21" s="678"/>
      <c r="O21" s="678"/>
      <c r="P21" s="678"/>
      <c r="Q21" s="678"/>
      <c r="R21" s="678"/>
      <c r="S21" s="678"/>
      <c r="T21" s="678"/>
      <c r="U21" s="678"/>
      <c r="V21" s="678"/>
      <c r="W21" s="678"/>
      <c r="X21" s="679"/>
      <c r="Y21" s="680">
        <f>SUM(Y20:AB20)</f>
        <v>47</v>
      </c>
      <c r="Z21" s="681"/>
      <c r="AA21" s="681"/>
      <c r="AB21" s="682"/>
      <c r="AC21" s="675" t="s">
        <v>18</v>
      </c>
      <c r="AD21" s="676"/>
      <c r="AE21" s="676"/>
      <c r="AF21" s="676"/>
      <c r="AG21" s="676"/>
      <c r="AH21" s="677"/>
      <c r="AI21" s="678"/>
      <c r="AJ21" s="678"/>
      <c r="AK21" s="678"/>
      <c r="AL21" s="678"/>
      <c r="AM21" s="678"/>
      <c r="AN21" s="678"/>
      <c r="AO21" s="678"/>
      <c r="AP21" s="678"/>
      <c r="AQ21" s="678"/>
      <c r="AR21" s="678"/>
      <c r="AS21" s="678"/>
      <c r="AT21" s="679"/>
      <c r="AU21" s="680">
        <f>SUM(AU20:AX20)</f>
        <v>34</v>
      </c>
      <c r="AV21" s="681"/>
      <c r="AW21" s="681"/>
      <c r="AX21" s="683"/>
      <c r="AY21" s="33">
        <f>$AY$18</f>
        <v>2</v>
      </c>
    </row>
    <row r="22" spans="1:52" s="36" customFormat="1" ht="24.75" customHeight="1" thickBot="1" x14ac:dyDescent="0.2">
      <c r="AZ22" s="33"/>
    </row>
    <row r="23" spans="1:52" ht="30" customHeight="1" x14ac:dyDescent="0.15">
      <c r="A23" s="684" t="s">
        <v>26</v>
      </c>
      <c r="B23" s="685"/>
      <c r="C23" s="685"/>
      <c r="D23" s="685"/>
      <c r="E23" s="685"/>
      <c r="F23" s="686"/>
      <c r="G23" s="156" t="s">
        <v>684</v>
      </c>
      <c r="H23" s="157"/>
      <c r="I23" s="157"/>
      <c r="J23" s="157"/>
      <c r="K23" s="157"/>
      <c r="L23" s="157"/>
      <c r="M23" s="157"/>
      <c r="N23" s="157"/>
      <c r="O23" s="157"/>
      <c r="P23" s="157"/>
      <c r="Q23" s="157"/>
      <c r="R23" s="157"/>
      <c r="S23" s="157"/>
      <c r="T23" s="157"/>
      <c r="U23" s="157"/>
      <c r="V23" s="157"/>
      <c r="W23" s="157"/>
      <c r="X23" s="157"/>
      <c r="Y23" s="157"/>
      <c r="Z23" s="157"/>
      <c r="AA23" s="157"/>
      <c r="AB23" s="158"/>
      <c r="AC23" s="156" t="s">
        <v>685</v>
      </c>
      <c r="AD23" s="157"/>
      <c r="AE23" s="157"/>
      <c r="AF23" s="157"/>
      <c r="AG23" s="157"/>
      <c r="AH23" s="157"/>
      <c r="AI23" s="157"/>
      <c r="AJ23" s="157"/>
      <c r="AK23" s="157"/>
      <c r="AL23" s="157"/>
      <c r="AM23" s="157"/>
      <c r="AN23" s="157"/>
      <c r="AO23" s="157"/>
      <c r="AP23" s="157"/>
      <c r="AQ23" s="157"/>
      <c r="AR23" s="157"/>
      <c r="AS23" s="157"/>
      <c r="AT23" s="157"/>
      <c r="AU23" s="157"/>
      <c r="AV23" s="157"/>
      <c r="AW23" s="157"/>
      <c r="AX23" s="159"/>
      <c r="AY23">
        <f>COUNTA($G$25,$AC$25)</f>
        <v>2</v>
      </c>
    </row>
    <row r="24" spans="1:52" ht="24.75" customHeight="1" x14ac:dyDescent="0.15">
      <c r="A24" s="687"/>
      <c r="B24" s="688"/>
      <c r="C24" s="688"/>
      <c r="D24" s="688"/>
      <c r="E24" s="688"/>
      <c r="F24" s="689"/>
      <c r="G24" s="160" t="s">
        <v>15</v>
      </c>
      <c r="H24" s="161"/>
      <c r="I24" s="161"/>
      <c r="J24" s="161"/>
      <c r="K24" s="161"/>
      <c r="L24" s="162" t="s">
        <v>16</v>
      </c>
      <c r="M24" s="161"/>
      <c r="N24" s="161"/>
      <c r="O24" s="161"/>
      <c r="P24" s="161"/>
      <c r="Q24" s="161"/>
      <c r="R24" s="161"/>
      <c r="S24" s="161"/>
      <c r="T24" s="161"/>
      <c r="U24" s="161"/>
      <c r="V24" s="161"/>
      <c r="W24" s="161"/>
      <c r="X24" s="163"/>
      <c r="Y24" s="164" t="s">
        <v>17</v>
      </c>
      <c r="Z24" s="165"/>
      <c r="AA24" s="165"/>
      <c r="AB24" s="166"/>
      <c r="AC24" s="160" t="s">
        <v>15</v>
      </c>
      <c r="AD24" s="161"/>
      <c r="AE24" s="161"/>
      <c r="AF24" s="161"/>
      <c r="AG24" s="161"/>
      <c r="AH24" s="162" t="s">
        <v>16</v>
      </c>
      <c r="AI24" s="161"/>
      <c r="AJ24" s="161"/>
      <c r="AK24" s="161"/>
      <c r="AL24" s="161"/>
      <c r="AM24" s="161"/>
      <c r="AN24" s="161"/>
      <c r="AO24" s="161"/>
      <c r="AP24" s="161"/>
      <c r="AQ24" s="161"/>
      <c r="AR24" s="161"/>
      <c r="AS24" s="161"/>
      <c r="AT24" s="163"/>
      <c r="AU24" s="164" t="s">
        <v>17</v>
      </c>
      <c r="AV24" s="165"/>
      <c r="AW24" s="165"/>
      <c r="AX24" s="167"/>
      <c r="AY24" s="33">
        <f>$AY$23</f>
        <v>2</v>
      </c>
    </row>
    <row r="25" spans="1:52" ht="24.75" customHeight="1" x14ac:dyDescent="0.15">
      <c r="A25" s="687"/>
      <c r="B25" s="688"/>
      <c r="C25" s="688"/>
      <c r="D25" s="688"/>
      <c r="E25" s="688"/>
      <c r="F25" s="689"/>
      <c r="G25" s="146" t="s">
        <v>637</v>
      </c>
      <c r="H25" s="147"/>
      <c r="I25" s="147"/>
      <c r="J25" s="147"/>
      <c r="K25" s="148"/>
      <c r="L25" s="149" t="s">
        <v>686</v>
      </c>
      <c r="M25" s="150"/>
      <c r="N25" s="150"/>
      <c r="O25" s="150"/>
      <c r="P25" s="150"/>
      <c r="Q25" s="150"/>
      <c r="R25" s="150"/>
      <c r="S25" s="150"/>
      <c r="T25" s="150"/>
      <c r="U25" s="150"/>
      <c r="V25" s="150"/>
      <c r="W25" s="150"/>
      <c r="X25" s="151"/>
      <c r="Y25" s="152">
        <v>22</v>
      </c>
      <c r="Z25" s="153"/>
      <c r="AA25" s="153"/>
      <c r="AB25" s="154"/>
      <c r="AC25" s="146" t="s">
        <v>631</v>
      </c>
      <c r="AD25" s="147"/>
      <c r="AE25" s="147"/>
      <c r="AF25" s="147"/>
      <c r="AG25" s="148"/>
      <c r="AH25" s="149" t="s">
        <v>687</v>
      </c>
      <c r="AI25" s="150"/>
      <c r="AJ25" s="150"/>
      <c r="AK25" s="150"/>
      <c r="AL25" s="150"/>
      <c r="AM25" s="150"/>
      <c r="AN25" s="150"/>
      <c r="AO25" s="150"/>
      <c r="AP25" s="150"/>
      <c r="AQ25" s="150"/>
      <c r="AR25" s="150"/>
      <c r="AS25" s="150"/>
      <c r="AT25" s="151"/>
      <c r="AU25" s="152">
        <v>20</v>
      </c>
      <c r="AV25" s="153"/>
      <c r="AW25" s="153"/>
      <c r="AX25" s="155"/>
      <c r="AY25" s="33">
        <f>$AY$23</f>
        <v>2</v>
      </c>
    </row>
    <row r="26" spans="1:52" ht="24.75" customHeight="1" thickBot="1" x14ac:dyDescent="0.2">
      <c r="A26" s="687"/>
      <c r="B26" s="688"/>
      <c r="C26" s="688"/>
      <c r="D26" s="688"/>
      <c r="E26" s="688"/>
      <c r="F26" s="689"/>
      <c r="G26" s="127" t="s">
        <v>18</v>
      </c>
      <c r="H26" s="128"/>
      <c r="I26" s="128"/>
      <c r="J26" s="128"/>
      <c r="K26" s="128"/>
      <c r="L26" s="129"/>
      <c r="M26" s="130"/>
      <c r="N26" s="130"/>
      <c r="O26" s="130"/>
      <c r="P26" s="130"/>
      <c r="Q26" s="130"/>
      <c r="R26" s="130"/>
      <c r="S26" s="130"/>
      <c r="T26" s="130"/>
      <c r="U26" s="130"/>
      <c r="V26" s="130"/>
      <c r="W26" s="130"/>
      <c r="X26" s="131"/>
      <c r="Y26" s="132">
        <f>SUM(Y25:AB25)</f>
        <v>22</v>
      </c>
      <c r="Z26" s="133"/>
      <c r="AA26" s="133"/>
      <c r="AB26" s="134"/>
      <c r="AC26" s="127" t="s">
        <v>18</v>
      </c>
      <c r="AD26" s="128"/>
      <c r="AE26" s="128"/>
      <c r="AF26" s="128"/>
      <c r="AG26" s="128"/>
      <c r="AH26" s="129"/>
      <c r="AI26" s="130"/>
      <c r="AJ26" s="130"/>
      <c r="AK26" s="130"/>
      <c r="AL26" s="130"/>
      <c r="AM26" s="130"/>
      <c r="AN26" s="130"/>
      <c r="AO26" s="130"/>
      <c r="AP26" s="130"/>
      <c r="AQ26" s="130"/>
      <c r="AR26" s="130"/>
      <c r="AS26" s="130"/>
      <c r="AT26" s="131"/>
      <c r="AU26" s="132">
        <f>SUM(AU25:AX25)</f>
        <v>20</v>
      </c>
      <c r="AV26" s="133"/>
      <c r="AW26" s="133"/>
      <c r="AX26" s="135"/>
      <c r="AY26" s="33">
        <f>$AY$23</f>
        <v>2</v>
      </c>
    </row>
    <row r="27" spans="1:52" ht="30" customHeight="1" x14ac:dyDescent="0.15">
      <c r="A27" s="687"/>
      <c r="B27" s="688"/>
      <c r="C27" s="688"/>
      <c r="D27" s="688"/>
      <c r="E27" s="688"/>
      <c r="F27" s="689"/>
      <c r="G27" s="156" t="s">
        <v>688</v>
      </c>
      <c r="H27" s="157"/>
      <c r="I27" s="157"/>
      <c r="J27" s="157"/>
      <c r="K27" s="157"/>
      <c r="L27" s="157"/>
      <c r="M27" s="157"/>
      <c r="N27" s="157"/>
      <c r="O27" s="157"/>
      <c r="P27" s="157"/>
      <c r="Q27" s="157"/>
      <c r="R27" s="157"/>
      <c r="S27" s="157"/>
      <c r="T27" s="157"/>
      <c r="U27" s="157"/>
      <c r="V27" s="157"/>
      <c r="W27" s="157"/>
      <c r="X27" s="157"/>
      <c r="Y27" s="157"/>
      <c r="Z27" s="157"/>
      <c r="AA27" s="157"/>
      <c r="AB27" s="158"/>
      <c r="AC27" s="156" t="s">
        <v>689</v>
      </c>
      <c r="AD27" s="157"/>
      <c r="AE27" s="157"/>
      <c r="AF27" s="157"/>
      <c r="AG27" s="157"/>
      <c r="AH27" s="157"/>
      <c r="AI27" s="157"/>
      <c r="AJ27" s="157"/>
      <c r="AK27" s="157"/>
      <c r="AL27" s="157"/>
      <c r="AM27" s="157"/>
      <c r="AN27" s="157"/>
      <c r="AO27" s="157"/>
      <c r="AP27" s="157"/>
      <c r="AQ27" s="157"/>
      <c r="AR27" s="157"/>
      <c r="AS27" s="157"/>
      <c r="AT27" s="157"/>
      <c r="AU27" s="157"/>
      <c r="AV27" s="157"/>
      <c r="AW27" s="157"/>
      <c r="AX27" s="159"/>
      <c r="AY27">
        <f>COUNTA($G$29,$AC$29)</f>
        <v>2</v>
      </c>
    </row>
    <row r="28" spans="1:52" ht="25.5" customHeight="1" x14ac:dyDescent="0.15">
      <c r="A28" s="687"/>
      <c r="B28" s="688"/>
      <c r="C28" s="688"/>
      <c r="D28" s="688"/>
      <c r="E28" s="688"/>
      <c r="F28" s="689"/>
      <c r="G28" s="160" t="s">
        <v>15</v>
      </c>
      <c r="H28" s="161"/>
      <c r="I28" s="161"/>
      <c r="J28" s="161"/>
      <c r="K28" s="161"/>
      <c r="L28" s="162" t="s">
        <v>16</v>
      </c>
      <c r="M28" s="161"/>
      <c r="N28" s="161"/>
      <c r="O28" s="161"/>
      <c r="P28" s="161"/>
      <c r="Q28" s="161"/>
      <c r="R28" s="161"/>
      <c r="S28" s="161"/>
      <c r="T28" s="161"/>
      <c r="U28" s="161"/>
      <c r="V28" s="161"/>
      <c r="W28" s="161"/>
      <c r="X28" s="163"/>
      <c r="Y28" s="164" t="s">
        <v>17</v>
      </c>
      <c r="Z28" s="165"/>
      <c r="AA28" s="165"/>
      <c r="AB28" s="166"/>
      <c r="AC28" s="160" t="s">
        <v>15</v>
      </c>
      <c r="AD28" s="161"/>
      <c r="AE28" s="161"/>
      <c r="AF28" s="161"/>
      <c r="AG28" s="161"/>
      <c r="AH28" s="162" t="s">
        <v>16</v>
      </c>
      <c r="AI28" s="161"/>
      <c r="AJ28" s="161"/>
      <c r="AK28" s="161"/>
      <c r="AL28" s="161"/>
      <c r="AM28" s="161"/>
      <c r="AN28" s="161"/>
      <c r="AO28" s="161"/>
      <c r="AP28" s="161"/>
      <c r="AQ28" s="161"/>
      <c r="AR28" s="161"/>
      <c r="AS28" s="161"/>
      <c r="AT28" s="163"/>
      <c r="AU28" s="164" t="s">
        <v>17</v>
      </c>
      <c r="AV28" s="165"/>
      <c r="AW28" s="165"/>
      <c r="AX28" s="167"/>
      <c r="AY28" s="33">
        <f>$AY$27</f>
        <v>2</v>
      </c>
    </row>
    <row r="29" spans="1:52" ht="24.75" customHeight="1" x14ac:dyDescent="0.15">
      <c r="A29" s="687"/>
      <c r="B29" s="688"/>
      <c r="C29" s="688"/>
      <c r="D29" s="688"/>
      <c r="E29" s="688"/>
      <c r="F29" s="689"/>
      <c r="G29" s="146" t="s">
        <v>642</v>
      </c>
      <c r="H29" s="147"/>
      <c r="I29" s="147"/>
      <c r="J29" s="147"/>
      <c r="K29" s="148"/>
      <c r="L29" s="149" t="s">
        <v>691</v>
      </c>
      <c r="M29" s="150"/>
      <c r="N29" s="150"/>
      <c r="O29" s="150"/>
      <c r="P29" s="150"/>
      <c r="Q29" s="150"/>
      <c r="R29" s="150"/>
      <c r="S29" s="150"/>
      <c r="T29" s="150"/>
      <c r="U29" s="150"/>
      <c r="V29" s="150"/>
      <c r="W29" s="150"/>
      <c r="X29" s="151"/>
      <c r="Y29" s="152">
        <v>9</v>
      </c>
      <c r="Z29" s="153"/>
      <c r="AA29" s="153"/>
      <c r="AB29" s="154"/>
      <c r="AC29" s="146" t="s">
        <v>637</v>
      </c>
      <c r="AD29" s="147"/>
      <c r="AE29" s="147"/>
      <c r="AF29" s="147"/>
      <c r="AG29" s="148"/>
      <c r="AH29" s="149" t="s">
        <v>692</v>
      </c>
      <c r="AI29" s="150"/>
      <c r="AJ29" s="150"/>
      <c r="AK29" s="150"/>
      <c r="AL29" s="150"/>
      <c r="AM29" s="150"/>
      <c r="AN29" s="150"/>
      <c r="AO29" s="150"/>
      <c r="AP29" s="150"/>
      <c r="AQ29" s="150"/>
      <c r="AR29" s="150"/>
      <c r="AS29" s="150"/>
      <c r="AT29" s="151"/>
      <c r="AU29" s="152">
        <v>9</v>
      </c>
      <c r="AV29" s="153"/>
      <c r="AW29" s="153"/>
      <c r="AX29" s="155"/>
      <c r="AY29" s="33">
        <f>$AY$27</f>
        <v>2</v>
      </c>
    </row>
    <row r="30" spans="1:52" ht="24.75" customHeight="1" x14ac:dyDescent="0.15">
      <c r="A30" s="687"/>
      <c r="B30" s="688"/>
      <c r="C30" s="688"/>
      <c r="D30" s="688"/>
      <c r="E30" s="688"/>
      <c r="F30" s="689"/>
      <c r="G30" s="136" t="s">
        <v>643</v>
      </c>
      <c r="H30" s="137"/>
      <c r="I30" s="137"/>
      <c r="J30" s="137"/>
      <c r="K30" s="138"/>
      <c r="L30" s="139" t="s">
        <v>646</v>
      </c>
      <c r="M30" s="140"/>
      <c r="N30" s="140"/>
      <c r="O30" s="140"/>
      <c r="P30" s="140"/>
      <c r="Q30" s="140"/>
      <c r="R30" s="140"/>
      <c r="S30" s="140"/>
      <c r="T30" s="140"/>
      <c r="U30" s="140"/>
      <c r="V30" s="140"/>
      <c r="W30" s="140"/>
      <c r="X30" s="141"/>
      <c r="Y30" s="142">
        <v>2</v>
      </c>
      <c r="Z30" s="143"/>
      <c r="AA30" s="143"/>
      <c r="AB30" s="144"/>
      <c r="AC30" s="136"/>
      <c r="AD30" s="137"/>
      <c r="AE30" s="137"/>
      <c r="AF30" s="137"/>
      <c r="AG30" s="138"/>
      <c r="AH30" s="139"/>
      <c r="AI30" s="140"/>
      <c r="AJ30" s="140"/>
      <c r="AK30" s="140"/>
      <c r="AL30" s="140"/>
      <c r="AM30" s="140"/>
      <c r="AN30" s="140"/>
      <c r="AO30" s="140"/>
      <c r="AP30" s="140"/>
      <c r="AQ30" s="140"/>
      <c r="AR30" s="140"/>
      <c r="AS30" s="140"/>
      <c r="AT30" s="141"/>
      <c r="AU30" s="142"/>
      <c r="AV30" s="143"/>
      <c r="AW30" s="143"/>
      <c r="AX30" s="145"/>
      <c r="AY30" s="33">
        <f>$AY$27</f>
        <v>2</v>
      </c>
    </row>
    <row r="31" spans="1:52" ht="24.75" customHeight="1" x14ac:dyDescent="0.15">
      <c r="A31" s="687"/>
      <c r="B31" s="688"/>
      <c r="C31" s="688"/>
      <c r="D31" s="688"/>
      <c r="E31" s="688"/>
      <c r="F31" s="689"/>
      <c r="G31" s="136" t="s">
        <v>690</v>
      </c>
      <c r="H31" s="137"/>
      <c r="I31" s="137"/>
      <c r="J31" s="137"/>
      <c r="K31" s="138"/>
      <c r="L31" s="139" t="s">
        <v>647</v>
      </c>
      <c r="M31" s="140"/>
      <c r="N31" s="140"/>
      <c r="O31" s="140"/>
      <c r="P31" s="140"/>
      <c r="Q31" s="140"/>
      <c r="R31" s="140"/>
      <c r="S31" s="140"/>
      <c r="T31" s="140"/>
      <c r="U31" s="140"/>
      <c r="V31" s="140"/>
      <c r="W31" s="140"/>
      <c r="X31" s="141"/>
      <c r="Y31" s="142">
        <v>2</v>
      </c>
      <c r="Z31" s="143"/>
      <c r="AA31" s="143"/>
      <c r="AB31" s="144"/>
      <c r="AC31" s="136"/>
      <c r="AD31" s="137"/>
      <c r="AE31" s="137"/>
      <c r="AF31" s="137"/>
      <c r="AG31" s="138"/>
      <c r="AH31" s="139"/>
      <c r="AI31" s="140"/>
      <c r="AJ31" s="140"/>
      <c r="AK31" s="140"/>
      <c r="AL31" s="140"/>
      <c r="AM31" s="140"/>
      <c r="AN31" s="140"/>
      <c r="AO31" s="140"/>
      <c r="AP31" s="140"/>
      <c r="AQ31" s="140"/>
      <c r="AR31" s="140"/>
      <c r="AS31" s="140"/>
      <c r="AT31" s="141"/>
      <c r="AU31" s="142"/>
      <c r="AV31" s="143"/>
      <c r="AW31" s="143"/>
      <c r="AX31" s="145"/>
      <c r="AY31" s="33">
        <f>$AY$27</f>
        <v>2</v>
      </c>
    </row>
    <row r="32" spans="1:52" ht="24.75" customHeight="1" thickBot="1" x14ac:dyDescent="0.2">
      <c r="A32" s="687"/>
      <c r="B32" s="688"/>
      <c r="C32" s="688"/>
      <c r="D32" s="688"/>
      <c r="E32" s="688"/>
      <c r="F32" s="689"/>
      <c r="G32" s="127" t="s">
        <v>18</v>
      </c>
      <c r="H32" s="128"/>
      <c r="I32" s="128"/>
      <c r="J32" s="128"/>
      <c r="K32" s="128"/>
      <c r="L32" s="129"/>
      <c r="M32" s="130"/>
      <c r="N32" s="130"/>
      <c r="O32" s="130"/>
      <c r="P32" s="130"/>
      <c r="Q32" s="130"/>
      <c r="R32" s="130"/>
      <c r="S32" s="130"/>
      <c r="T32" s="130"/>
      <c r="U32" s="130"/>
      <c r="V32" s="130"/>
      <c r="W32" s="130"/>
      <c r="X32" s="131"/>
      <c r="Y32" s="132">
        <f>SUM(Y29:AB31)</f>
        <v>13</v>
      </c>
      <c r="Z32" s="133"/>
      <c r="AA32" s="133"/>
      <c r="AB32" s="134"/>
      <c r="AC32" s="127" t="s">
        <v>18</v>
      </c>
      <c r="AD32" s="128"/>
      <c r="AE32" s="128"/>
      <c r="AF32" s="128"/>
      <c r="AG32" s="128"/>
      <c r="AH32" s="129"/>
      <c r="AI32" s="130"/>
      <c r="AJ32" s="130"/>
      <c r="AK32" s="130"/>
      <c r="AL32" s="130"/>
      <c r="AM32" s="130"/>
      <c r="AN32" s="130"/>
      <c r="AO32" s="130"/>
      <c r="AP32" s="130"/>
      <c r="AQ32" s="130"/>
      <c r="AR32" s="130"/>
      <c r="AS32" s="130"/>
      <c r="AT32" s="131"/>
      <c r="AU32" s="132">
        <f>SUM(AU29:AX31)</f>
        <v>9</v>
      </c>
      <c r="AV32" s="133"/>
      <c r="AW32" s="133"/>
      <c r="AX32" s="135"/>
      <c r="AY32" s="33">
        <f>$AY$27</f>
        <v>2</v>
      </c>
    </row>
    <row r="33" spans="1:51" ht="30" customHeight="1" x14ac:dyDescent="0.15">
      <c r="A33" s="687"/>
      <c r="B33" s="688"/>
      <c r="C33" s="688"/>
      <c r="D33" s="688"/>
      <c r="E33" s="688"/>
      <c r="F33" s="689"/>
      <c r="G33" s="156" t="s">
        <v>693</v>
      </c>
      <c r="H33" s="157"/>
      <c r="I33" s="157"/>
      <c r="J33" s="157"/>
      <c r="K33" s="157"/>
      <c r="L33" s="157"/>
      <c r="M33" s="157"/>
      <c r="N33" s="157"/>
      <c r="O33" s="157"/>
      <c r="P33" s="157"/>
      <c r="Q33" s="157"/>
      <c r="R33" s="157"/>
      <c r="S33" s="157"/>
      <c r="T33" s="157"/>
      <c r="U33" s="157"/>
      <c r="V33" s="157"/>
      <c r="W33" s="157"/>
      <c r="X33" s="157"/>
      <c r="Y33" s="157"/>
      <c r="Z33" s="157"/>
      <c r="AA33" s="157"/>
      <c r="AB33" s="158"/>
      <c r="AC33" s="156" t="s">
        <v>694</v>
      </c>
      <c r="AD33" s="157"/>
      <c r="AE33" s="157"/>
      <c r="AF33" s="157"/>
      <c r="AG33" s="157"/>
      <c r="AH33" s="157"/>
      <c r="AI33" s="157"/>
      <c r="AJ33" s="157"/>
      <c r="AK33" s="157"/>
      <c r="AL33" s="157"/>
      <c r="AM33" s="157"/>
      <c r="AN33" s="157"/>
      <c r="AO33" s="157"/>
      <c r="AP33" s="157"/>
      <c r="AQ33" s="157"/>
      <c r="AR33" s="157"/>
      <c r="AS33" s="157"/>
      <c r="AT33" s="157"/>
      <c r="AU33" s="157"/>
      <c r="AV33" s="157"/>
      <c r="AW33" s="157"/>
      <c r="AX33" s="159"/>
      <c r="AY33">
        <f>COUNTA($G$35,$AC$35)</f>
        <v>2</v>
      </c>
    </row>
    <row r="34" spans="1:51" ht="24.75" customHeight="1" x14ac:dyDescent="0.15">
      <c r="A34" s="687"/>
      <c r="B34" s="688"/>
      <c r="C34" s="688"/>
      <c r="D34" s="688"/>
      <c r="E34" s="688"/>
      <c r="F34" s="689"/>
      <c r="G34" s="160" t="s">
        <v>15</v>
      </c>
      <c r="H34" s="161"/>
      <c r="I34" s="161"/>
      <c r="J34" s="161"/>
      <c r="K34" s="161"/>
      <c r="L34" s="162" t="s">
        <v>16</v>
      </c>
      <c r="M34" s="161"/>
      <c r="N34" s="161"/>
      <c r="O34" s="161"/>
      <c r="P34" s="161"/>
      <c r="Q34" s="161"/>
      <c r="R34" s="161"/>
      <c r="S34" s="161"/>
      <c r="T34" s="161"/>
      <c r="U34" s="161"/>
      <c r="V34" s="161"/>
      <c r="W34" s="161"/>
      <c r="X34" s="163"/>
      <c r="Y34" s="164" t="s">
        <v>17</v>
      </c>
      <c r="Z34" s="165"/>
      <c r="AA34" s="165"/>
      <c r="AB34" s="166"/>
      <c r="AC34" s="160" t="s">
        <v>15</v>
      </c>
      <c r="AD34" s="161"/>
      <c r="AE34" s="161"/>
      <c r="AF34" s="161"/>
      <c r="AG34" s="161"/>
      <c r="AH34" s="162" t="s">
        <v>16</v>
      </c>
      <c r="AI34" s="161"/>
      <c r="AJ34" s="161"/>
      <c r="AK34" s="161"/>
      <c r="AL34" s="161"/>
      <c r="AM34" s="161"/>
      <c r="AN34" s="161"/>
      <c r="AO34" s="161"/>
      <c r="AP34" s="161"/>
      <c r="AQ34" s="161"/>
      <c r="AR34" s="161"/>
      <c r="AS34" s="161"/>
      <c r="AT34" s="163"/>
      <c r="AU34" s="164" t="s">
        <v>17</v>
      </c>
      <c r="AV34" s="165"/>
      <c r="AW34" s="165"/>
      <c r="AX34" s="167"/>
      <c r="AY34" s="33">
        <f>$AY$33</f>
        <v>2</v>
      </c>
    </row>
    <row r="35" spans="1:51" ht="24.75" customHeight="1" x14ac:dyDescent="0.15">
      <c r="A35" s="687"/>
      <c r="B35" s="688"/>
      <c r="C35" s="688"/>
      <c r="D35" s="688"/>
      <c r="E35" s="688"/>
      <c r="F35" s="689"/>
      <c r="G35" s="146" t="s">
        <v>642</v>
      </c>
      <c r="H35" s="147"/>
      <c r="I35" s="147"/>
      <c r="J35" s="147"/>
      <c r="K35" s="148"/>
      <c r="L35" s="149" t="s">
        <v>695</v>
      </c>
      <c r="M35" s="150"/>
      <c r="N35" s="150"/>
      <c r="O35" s="150"/>
      <c r="P35" s="150"/>
      <c r="Q35" s="150"/>
      <c r="R35" s="150"/>
      <c r="S35" s="150"/>
      <c r="T35" s="150"/>
      <c r="U35" s="150"/>
      <c r="V35" s="150"/>
      <c r="W35" s="150"/>
      <c r="X35" s="151"/>
      <c r="Y35" s="152">
        <v>3</v>
      </c>
      <c r="Z35" s="153"/>
      <c r="AA35" s="153"/>
      <c r="AB35" s="154"/>
      <c r="AC35" s="146" t="s">
        <v>637</v>
      </c>
      <c r="AD35" s="147"/>
      <c r="AE35" s="147"/>
      <c r="AF35" s="147"/>
      <c r="AG35" s="148"/>
      <c r="AH35" s="149" t="s">
        <v>696</v>
      </c>
      <c r="AI35" s="150"/>
      <c r="AJ35" s="150"/>
      <c r="AK35" s="150"/>
      <c r="AL35" s="150"/>
      <c r="AM35" s="150"/>
      <c r="AN35" s="150"/>
      <c r="AO35" s="150"/>
      <c r="AP35" s="150"/>
      <c r="AQ35" s="150"/>
      <c r="AR35" s="150"/>
      <c r="AS35" s="150"/>
      <c r="AT35" s="151"/>
      <c r="AU35" s="152">
        <v>5</v>
      </c>
      <c r="AV35" s="153"/>
      <c r="AW35" s="153"/>
      <c r="AX35" s="155"/>
      <c r="AY35" s="33">
        <f>$AY$33</f>
        <v>2</v>
      </c>
    </row>
    <row r="36" spans="1:51" ht="24.75" customHeight="1" x14ac:dyDescent="0.15">
      <c r="A36" s="687"/>
      <c r="B36" s="688"/>
      <c r="C36" s="688"/>
      <c r="D36" s="688"/>
      <c r="E36" s="688"/>
      <c r="F36" s="689"/>
      <c r="G36" s="136" t="s">
        <v>643</v>
      </c>
      <c r="H36" s="137"/>
      <c r="I36" s="137"/>
      <c r="J36" s="137"/>
      <c r="K36" s="138"/>
      <c r="L36" s="139" t="s">
        <v>646</v>
      </c>
      <c r="M36" s="140"/>
      <c r="N36" s="140"/>
      <c r="O36" s="140"/>
      <c r="P36" s="140"/>
      <c r="Q36" s="140"/>
      <c r="R36" s="140"/>
      <c r="S36" s="140"/>
      <c r="T36" s="140"/>
      <c r="U36" s="140"/>
      <c r="V36" s="140"/>
      <c r="W36" s="140"/>
      <c r="X36" s="141"/>
      <c r="Y36" s="142">
        <v>4</v>
      </c>
      <c r="Z36" s="143"/>
      <c r="AA36" s="143"/>
      <c r="AB36" s="144"/>
      <c r="AC36" s="136"/>
      <c r="AD36" s="137"/>
      <c r="AE36" s="137"/>
      <c r="AF36" s="137"/>
      <c r="AG36" s="138"/>
      <c r="AH36" s="139"/>
      <c r="AI36" s="140"/>
      <c r="AJ36" s="140"/>
      <c r="AK36" s="140"/>
      <c r="AL36" s="140"/>
      <c r="AM36" s="140"/>
      <c r="AN36" s="140"/>
      <c r="AO36" s="140"/>
      <c r="AP36" s="140"/>
      <c r="AQ36" s="140"/>
      <c r="AR36" s="140"/>
      <c r="AS36" s="140"/>
      <c r="AT36" s="141"/>
      <c r="AU36" s="142"/>
      <c r="AV36" s="143"/>
      <c r="AW36" s="143"/>
      <c r="AX36" s="145"/>
      <c r="AY36" s="33">
        <f>$AY$33</f>
        <v>2</v>
      </c>
    </row>
    <row r="37" spans="1:51" ht="24.75" customHeight="1" x14ac:dyDescent="0.15">
      <c r="A37" s="687"/>
      <c r="B37" s="688"/>
      <c r="C37" s="688"/>
      <c r="D37" s="688"/>
      <c r="E37" s="688"/>
      <c r="F37" s="689"/>
      <c r="G37" s="136" t="s">
        <v>644</v>
      </c>
      <c r="H37" s="137"/>
      <c r="I37" s="137"/>
      <c r="J37" s="137"/>
      <c r="K37" s="138"/>
      <c r="L37" s="139" t="s">
        <v>647</v>
      </c>
      <c r="M37" s="140"/>
      <c r="N37" s="140"/>
      <c r="O37" s="140"/>
      <c r="P37" s="140"/>
      <c r="Q37" s="140"/>
      <c r="R37" s="140"/>
      <c r="S37" s="140"/>
      <c r="T37" s="140"/>
      <c r="U37" s="140"/>
      <c r="V37" s="140"/>
      <c r="W37" s="140"/>
      <c r="X37" s="141"/>
      <c r="Y37" s="142">
        <v>2</v>
      </c>
      <c r="Z37" s="143"/>
      <c r="AA37" s="143"/>
      <c r="AB37" s="144"/>
      <c r="AC37" s="136"/>
      <c r="AD37" s="137"/>
      <c r="AE37" s="137"/>
      <c r="AF37" s="137"/>
      <c r="AG37" s="138"/>
      <c r="AH37" s="139"/>
      <c r="AI37" s="140"/>
      <c r="AJ37" s="140"/>
      <c r="AK37" s="140"/>
      <c r="AL37" s="140"/>
      <c r="AM37" s="140"/>
      <c r="AN37" s="140"/>
      <c r="AO37" s="140"/>
      <c r="AP37" s="140"/>
      <c r="AQ37" s="140"/>
      <c r="AR37" s="140"/>
      <c r="AS37" s="140"/>
      <c r="AT37" s="141"/>
      <c r="AU37" s="142"/>
      <c r="AV37" s="143"/>
      <c r="AW37" s="143"/>
      <c r="AX37" s="145"/>
      <c r="AY37" s="33">
        <f>$AY$33</f>
        <v>2</v>
      </c>
    </row>
    <row r="38" spans="1:51" ht="24.75" customHeight="1" thickBot="1" x14ac:dyDescent="0.2">
      <c r="A38" s="687"/>
      <c r="B38" s="688"/>
      <c r="C38" s="688"/>
      <c r="D38" s="688"/>
      <c r="E38" s="688"/>
      <c r="F38" s="689"/>
      <c r="G38" s="127" t="s">
        <v>18</v>
      </c>
      <c r="H38" s="128"/>
      <c r="I38" s="128"/>
      <c r="J38" s="128"/>
      <c r="K38" s="128"/>
      <c r="L38" s="129"/>
      <c r="M38" s="130"/>
      <c r="N38" s="130"/>
      <c r="O38" s="130"/>
      <c r="P38" s="130"/>
      <c r="Q38" s="130"/>
      <c r="R38" s="130"/>
      <c r="S38" s="130"/>
      <c r="T38" s="130"/>
      <c r="U38" s="130"/>
      <c r="V38" s="130"/>
      <c r="W38" s="130"/>
      <c r="X38" s="131"/>
      <c r="Y38" s="132">
        <f>SUM(Y35:AB37)</f>
        <v>9</v>
      </c>
      <c r="Z38" s="133"/>
      <c r="AA38" s="133"/>
      <c r="AB38" s="134"/>
      <c r="AC38" s="127" t="s">
        <v>18</v>
      </c>
      <c r="AD38" s="128"/>
      <c r="AE38" s="128"/>
      <c r="AF38" s="128"/>
      <c r="AG38" s="128"/>
      <c r="AH38" s="129"/>
      <c r="AI38" s="130"/>
      <c r="AJ38" s="130"/>
      <c r="AK38" s="130"/>
      <c r="AL38" s="130"/>
      <c r="AM38" s="130"/>
      <c r="AN38" s="130"/>
      <c r="AO38" s="130"/>
      <c r="AP38" s="130"/>
      <c r="AQ38" s="130"/>
      <c r="AR38" s="130"/>
      <c r="AS38" s="130"/>
      <c r="AT38" s="131"/>
      <c r="AU38" s="132">
        <f>SUM(AU35:AX37)</f>
        <v>5</v>
      </c>
      <c r="AV38" s="133"/>
      <c r="AW38" s="133"/>
      <c r="AX38" s="135"/>
      <c r="AY38" s="33">
        <f>$AY$33</f>
        <v>2</v>
      </c>
    </row>
    <row r="39" spans="1:51" ht="30" customHeight="1" x14ac:dyDescent="0.15">
      <c r="A39" s="687"/>
      <c r="B39" s="688"/>
      <c r="C39" s="688"/>
      <c r="D39" s="688"/>
      <c r="E39" s="688"/>
      <c r="F39" s="689"/>
      <c r="G39" s="156" t="s">
        <v>697</v>
      </c>
      <c r="H39" s="157"/>
      <c r="I39" s="157"/>
      <c r="J39" s="157"/>
      <c r="K39" s="157"/>
      <c r="L39" s="157"/>
      <c r="M39" s="157"/>
      <c r="N39" s="157"/>
      <c r="O39" s="157"/>
      <c r="P39" s="157"/>
      <c r="Q39" s="157"/>
      <c r="R39" s="157"/>
      <c r="S39" s="157"/>
      <c r="T39" s="157"/>
      <c r="U39" s="157"/>
      <c r="V39" s="157"/>
      <c r="W39" s="157"/>
      <c r="X39" s="157"/>
      <c r="Y39" s="157"/>
      <c r="Z39" s="157"/>
      <c r="AA39" s="157"/>
      <c r="AB39" s="158"/>
      <c r="AC39" s="156" t="s">
        <v>698</v>
      </c>
      <c r="AD39" s="157"/>
      <c r="AE39" s="157"/>
      <c r="AF39" s="157"/>
      <c r="AG39" s="157"/>
      <c r="AH39" s="157"/>
      <c r="AI39" s="157"/>
      <c r="AJ39" s="157"/>
      <c r="AK39" s="157"/>
      <c r="AL39" s="157"/>
      <c r="AM39" s="157"/>
      <c r="AN39" s="157"/>
      <c r="AO39" s="157"/>
      <c r="AP39" s="157"/>
      <c r="AQ39" s="157"/>
      <c r="AR39" s="157"/>
      <c r="AS39" s="157"/>
      <c r="AT39" s="157"/>
      <c r="AU39" s="157"/>
      <c r="AV39" s="157"/>
      <c r="AW39" s="157"/>
      <c r="AX39" s="159"/>
      <c r="AY39">
        <f>COUNTA($G$41,$AC$41)</f>
        <v>2</v>
      </c>
    </row>
    <row r="40" spans="1:51" ht="24.75" customHeight="1" x14ac:dyDescent="0.15">
      <c r="A40" s="687"/>
      <c r="B40" s="688"/>
      <c r="C40" s="688"/>
      <c r="D40" s="688"/>
      <c r="E40" s="688"/>
      <c r="F40" s="689"/>
      <c r="G40" s="160" t="s">
        <v>15</v>
      </c>
      <c r="H40" s="161"/>
      <c r="I40" s="161"/>
      <c r="J40" s="161"/>
      <c r="K40" s="161"/>
      <c r="L40" s="162" t="s">
        <v>16</v>
      </c>
      <c r="M40" s="161"/>
      <c r="N40" s="161"/>
      <c r="O40" s="161"/>
      <c r="P40" s="161"/>
      <c r="Q40" s="161"/>
      <c r="R40" s="161"/>
      <c r="S40" s="161"/>
      <c r="T40" s="161"/>
      <c r="U40" s="161"/>
      <c r="V40" s="161"/>
      <c r="W40" s="161"/>
      <c r="X40" s="163"/>
      <c r="Y40" s="164" t="s">
        <v>17</v>
      </c>
      <c r="Z40" s="165"/>
      <c r="AA40" s="165"/>
      <c r="AB40" s="166"/>
      <c r="AC40" s="160" t="s">
        <v>15</v>
      </c>
      <c r="AD40" s="161"/>
      <c r="AE40" s="161"/>
      <c r="AF40" s="161"/>
      <c r="AG40" s="161"/>
      <c r="AH40" s="162" t="s">
        <v>16</v>
      </c>
      <c r="AI40" s="161"/>
      <c r="AJ40" s="161"/>
      <c r="AK40" s="161"/>
      <c r="AL40" s="161"/>
      <c r="AM40" s="161"/>
      <c r="AN40" s="161"/>
      <c r="AO40" s="161"/>
      <c r="AP40" s="161"/>
      <c r="AQ40" s="161"/>
      <c r="AR40" s="161"/>
      <c r="AS40" s="161"/>
      <c r="AT40" s="163"/>
      <c r="AU40" s="164" t="s">
        <v>17</v>
      </c>
      <c r="AV40" s="165"/>
      <c r="AW40" s="165"/>
      <c r="AX40" s="167"/>
      <c r="AY40" s="33">
        <f>$AY$39</f>
        <v>2</v>
      </c>
    </row>
    <row r="41" spans="1:51" ht="24.75" customHeight="1" x14ac:dyDescent="0.15">
      <c r="A41" s="687"/>
      <c r="B41" s="688"/>
      <c r="C41" s="688"/>
      <c r="D41" s="688"/>
      <c r="E41" s="688"/>
      <c r="F41" s="689"/>
      <c r="G41" s="146" t="s">
        <v>637</v>
      </c>
      <c r="H41" s="147"/>
      <c r="I41" s="147"/>
      <c r="J41" s="147"/>
      <c r="K41" s="148"/>
      <c r="L41" s="149" t="s">
        <v>699</v>
      </c>
      <c r="M41" s="150"/>
      <c r="N41" s="150"/>
      <c r="O41" s="150"/>
      <c r="P41" s="150"/>
      <c r="Q41" s="150"/>
      <c r="R41" s="150"/>
      <c r="S41" s="150"/>
      <c r="T41" s="150"/>
      <c r="U41" s="150"/>
      <c r="V41" s="150"/>
      <c r="W41" s="150"/>
      <c r="X41" s="151"/>
      <c r="Y41" s="152">
        <v>2</v>
      </c>
      <c r="Z41" s="153"/>
      <c r="AA41" s="153"/>
      <c r="AB41" s="154"/>
      <c r="AC41" s="146" t="s">
        <v>637</v>
      </c>
      <c r="AD41" s="147"/>
      <c r="AE41" s="147"/>
      <c r="AF41" s="147"/>
      <c r="AG41" s="148"/>
      <c r="AH41" s="149" t="s">
        <v>700</v>
      </c>
      <c r="AI41" s="150"/>
      <c r="AJ41" s="150"/>
      <c r="AK41" s="150"/>
      <c r="AL41" s="150"/>
      <c r="AM41" s="150"/>
      <c r="AN41" s="150"/>
      <c r="AO41" s="150"/>
      <c r="AP41" s="150"/>
      <c r="AQ41" s="150"/>
      <c r="AR41" s="150"/>
      <c r="AS41" s="150"/>
      <c r="AT41" s="151"/>
      <c r="AU41" s="152">
        <v>1</v>
      </c>
      <c r="AV41" s="153"/>
      <c r="AW41" s="153"/>
      <c r="AX41" s="155"/>
      <c r="AY41" s="33">
        <f t="shared" ref="AY41:AY42" si="1">$AY$39</f>
        <v>2</v>
      </c>
    </row>
    <row r="42" spans="1:51" ht="24.75" customHeight="1" thickBot="1" x14ac:dyDescent="0.2">
      <c r="A42" s="690"/>
      <c r="B42" s="691"/>
      <c r="C42" s="691"/>
      <c r="D42" s="691"/>
      <c r="E42" s="691"/>
      <c r="F42" s="692"/>
      <c r="G42" s="675" t="s">
        <v>18</v>
      </c>
      <c r="H42" s="676"/>
      <c r="I42" s="676"/>
      <c r="J42" s="676"/>
      <c r="K42" s="676"/>
      <c r="L42" s="677"/>
      <c r="M42" s="678"/>
      <c r="N42" s="678"/>
      <c r="O42" s="678"/>
      <c r="P42" s="678"/>
      <c r="Q42" s="678"/>
      <c r="R42" s="678"/>
      <c r="S42" s="678"/>
      <c r="T42" s="678"/>
      <c r="U42" s="678"/>
      <c r="V42" s="678"/>
      <c r="W42" s="678"/>
      <c r="X42" s="679"/>
      <c r="Y42" s="680">
        <f>SUM(Y41:AB41)</f>
        <v>2</v>
      </c>
      <c r="Z42" s="681"/>
      <c r="AA42" s="681"/>
      <c r="AB42" s="682"/>
      <c r="AC42" s="675" t="s">
        <v>18</v>
      </c>
      <c r="AD42" s="676"/>
      <c r="AE42" s="676"/>
      <c r="AF42" s="676"/>
      <c r="AG42" s="676"/>
      <c r="AH42" s="677"/>
      <c r="AI42" s="678"/>
      <c r="AJ42" s="678"/>
      <c r="AK42" s="678"/>
      <c r="AL42" s="678"/>
      <c r="AM42" s="678"/>
      <c r="AN42" s="678"/>
      <c r="AO42" s="678"/>
      <c r="AP42" s="678"/>
      <c r="AQ42" s="678"/>
      <c r="AR42" s="678"/>
      <c r="AS42" s="678"/>
      <c r="AT42" s="679"/>
      <c r="AU42" s="680">
        <f>SUM(AU41:AX41)</f>
        <v>1</v>
      </c>
      <c r="AV42" s="681"/>
      <c r="AW42" s="681"/>
      <c r="AX42" s="683"/>
      <c r="AY42" s="33">
        <f t="shared" si="1"/>
        <v>2</v>
      </c>
    </row>
  </sheetData>
  <sheetProtection formatRows="0"/>
  <mergeCells count="210">
    <mergeCell ref="A2:F21"/>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AU6:AX6"/>
    <mergeCell ref="L4:X4"/>
    <mergeCell ref="Y4:AB4"/>
    <mergeCell ref="AC4:AG4"/>
    <mergeCell ref="AH4:AT4"/>
    <mergeCell ref="AU4:AX4"/>
    <mergeCell ref="G5:K5"/>
    <mergeCell ref="L5:X5"/>
    <mergeCell ref="Y5:AB5"/>
    <mergeCell ref="AC5:AG5"/>
    <mergeCell ref="AH5:AT5"/>
    <mergeCell ref="G8:AB8"/>
    <mergeCell ref="AC8:AX8"/>
    <mergeCell ref="G9:K9"/>
    <mergeCell ref="L9:X9"/>
    <mergeCell ref="Y9:AB9"/>
    <mergeCell ref="AC9:AG9"/>
    <mergeCell ref="AH9:AT9"/>
    <mergeCell ref="AU9:AX9"/>
    <mergeCell ref="G7:K7"/>
    <mergeCell ref="L7:X7"/>
    <mergeCell ref="Y7:AB7"/>
    <mergeCell ref="AC7:AG7"/>
    <mergeCell ref="AH7:AT7"/>
    <mergeCell ref="AU7:AX7"/>
    <mergeCell ref="G11:K11"/>
    <mergeCell ref="L11:X11"/>
    <mergeCell ref="Y11:AB11"/>
    <mergeCell ref="AC11:AG11"/>
    <mergeCell ref="AH11:AT11"/>
    <mergeCell ref="AU11:AX11"/>
    <mergeCell ref="G10:K10"/>
    <mergeCell ref="L10:X10"/>
    <mergeCell ref="Y10:AB10"/>
    <mergeCell ref="AC10:AG10"/>
    <mergeCell ref="AH10:AT10"/>
    <mergeCell ref="AU10:AX10"/>
    <mergeCell ref="G13:K13"/>
    <mergeCell ref="L13:X13"/>
    <mergeCell ref="Y13:AB13"/>
    <mergeCell ref="AC13:AG13"/>
    <mergeCell ref="AH13:AT13"/>
    <mergeCell ref="AU13:AX13"/>
    <mergeCell ref="G12:K12"/>
    <mergeCell ref="L12:X12"/>
    <mergeCell ref="Y12:AB12"/>
    <mergeCell ref="AC12:AG12"/>
    <mergeCell ref="AH12:AT12"/>
    <mergeCell ref="AU12:AX12"/>
    <mergeCell ref="G16:K16"/>
    <mergeCell ref="L16:X16"/>
    <mergeCell ref="Y16:AB16"/>
    <mergeCell ref="AC16:AG16"/>
    <mergeCell ref="AH16:AT16"/>
    <mergeCell ref="AU16:AX16"/>
    <mergeCell ref="G14:AB14"/>
    <mergeCell ref="AC14:AX14"/>
    <mergeCell ref="G15:K15"/>
    <mergeCell ref="L15:X15"/>
    <mergeCell ref="Y15:AB15"/>
    <mergeCell ref="AC15:AG15"/>
    <mergeCell ref="AH15:AT15"/>
    <mergeCell ref="AU15:AX15"/>
    <mergeCell ref="G18:AB18"/>
    <mergeCell ref="AC18:AX18"/>
    <mergeCell ref="G19:K19"/>
    <mergeCell ref="L19:X19"/>
    <mergeCell ref="Y19:AB19"/>
    <mergeCell ref="AC19:AG19"/>
    <mergeCell ref="AH19:AT19"/>
    <mergeCell ref="AU19:AX19"/>
    <mergeCell ref="G17:K17"/>
    <mergeCell ref="L17:X17"/>
    <mergeCell ref="Y17:AB17"/>
    <mergeCell ref="AC17:AG17"/>
    <mergeCell ref="AH17:AT17"/>
    <mergeCell ref="AU17:AX17"/>
    <mergeCell ref="G21:K21"/>
    <mergeCell ref="L21:X21"/>
    <mergeCell ref="Y21:AB21"/>
    <mergeCell ref="AC21:AG21"/>
    <mergeCell ref="AH21:AT21"/>
    <mergeCell ref="AU21:AX21"/>
    <mergeCell ref="G20:K20"/>
    <mergeCell ref="L20:X20"/>
    <mergeCell ref="Y20:AB20"/>
    <mergeCell ref="AC20:AG20"/>
    <mergeCell ref="AH20:AT20"/>
    <mergeCell ref="AU20:AX20"/>
    <mergeCell ref="L25:X25"/>
    <mergeCell ref="Y25:AB25"/>
    <mergeCell ref="AC25:AG25"/>
    <mergeCell ref="AH25:AT25"/>
    <mergeCell ref="AU25:AX25"/>
    <mergeCell ref="A23:F42"/>
    <mergeCell ref="G23:AB23"/>
    <mergeCell ref="AC23:AX23"/>
    <mergeCell ref="G24:K24"/>
    <mergeCell ref="L24:X24"/>
    <mergeCell ref="Y24:AB24"/>
    <mergeCell ref="AC24:AG24"/>
    <mergeCell ref="AH24:AT24"/>
    <mergeCell ref="AU24:AX24"/>
    <mergeCell ref="G25:K25"/>
    <mergeCell ref="G27:AB27"/>
    <mergeCell ref="AC27:AX27"/>
    <mergeCell ref="G28:K28"/>
    <mergeCell ref="L28:X28"/>
    <mergeCell ref="Y28:AB28"/>
    <mergeCell ref="AC28:AG28"/>
    <mergeCell ref="AH28:AT28"/>
    <mergeCell ref="AU28:AX28"/>
    <mergeCell ref="G26:K26"/>
    <mergeCell ref="L26:X26"/>
    <mergeCell ref="Y26:AB26"/>
    <mergeCell ref="AC26:AG26"/>
    <mergeCell ref="AH26:AT26"/>
    <mergeCell ref="AU26:AX26"/>
    <mergeCell ref="G30:K30"/>
    <mergeCell ref="L30:X30"/>
    <mergeCell ref="Y30:AB30"/>
    <mergeCell ref="AC30:AG30"/>
    <mergeCell ref="AH30:AT30"/>
    <mergeCell ref="AU30:AX30"/>
    <mergeCell ref="G29:K29"/>
    <mergeCell ref="L29:X29"/>
    <mergeCell ref="Y29:AB29"/>
    <mergeCell ref="AC29:AG29"/>
    <mergeCell ref="AH29:AT29"/>
    <mergeCell ref="AU29:AX29"/>
    <mergeCell ref="G32:K32"/>
    <mergeCell ref="L32:X32"/>
    <mergeCell ref="Y32:AB32"/>
    <mergeCell ref="AC32:AG32"/>
    <mergeCell ref="AH32:AT32"/>
    <mergeCell ref="AU32:AX32"/>
    <mergeCell ref="G31:K31"/>
    <mergeCell ref="L31:X31"/>
    <mergeCell ref="Y31:AB31"/>
    <mergeCell ref="AC31:AG31"/>
    <mergeCell ref="AH31:AT31"/>
    <mergeCell ref="AU31:AX31"/>
    <mergeCell ref="G35:K35"/>
    <mergeCell ref="L35:X35"/>
    <mergeCell ref="Y35:AB35"/>
    <mergeCell ref="AC35:AG35"/>
    <mergeCell ref="AH35:AT35"/>
    <mergeCell ref="AU35:AX35"/>
    <mergeCell ref="G33:AB33"/>
    <mergeCell ref="AC33:AX33"/>
    <mergeCell ref="G34:K34"/>
    <mergeCell ref="L34:X34"/>
    <mergeCell ref="Y34:AB34"/>
    <mergeCell ref="AC34:AG34"/>
    <mergeCell ref="AH34:AT34"/>
    <mergeCell ref="AU34:AX34"/>
    <mergeCell ref="G37:K37"/>
    <mergeCell ref="L37:X37"/>
    <mergeCell ref="Y37:AB37"/>
    <mergeCell ref="AC37:AG37"/>
    <mergeCell ref="AH37:AT37"/>
    <mergeCell ref="AU37:AX37"/>
    <mergeCell ref="G36:K36"/>
    <mergeCell ref="L36:X36"/>
    <mergeCell ref="Y36:AB36"/>
    <mergeCell ref="AC36:AG36"/>
    <mergeCell ref="AH36:AT36"/>
    <mergeCell ref="AU36:AX36"/>
    <mergeCell ref="G39:AB39"/>
    <mergeCell ref="AC39:AX39"/>
    <mergeCell ref="G40:K40"/>
    <mergeCell ref="L40:X40"/>
    <mergeCell ref="Y40:AB40"/>
    <mergeCell ref="AC40:AG40"/>
    <mergeCell ref="AH40:AT40"/>
    <mergeCell ref="AU40:AX40"/>
    <mergeCell ref="G38:K38"/>
    <mergeCell ref="L38:X38"/>
    <mergeCell ref="Y38:AB38"/>
    <mergeCell ref="AC38:AG38"/>
    <mergeCell ref="AH38:AT38"/>
    <mergeCell ref="AU38:AX38"/>
    <mergeCell ref="G42:K42"/>
    <mergeCell ref="L42:X42"/>
    <mergeCell ref="Y42:AB42"/>
    <mergeCell ref="AC42:AG42"/>
    <mergeCell ref="AH42:AT42"/>
    <mergeCell ref="AU42:AX42"/>
    <mergeCell ref="G41:K41"/>
    <mergeCell ref="L41:X41"/>
    <mergeCell ref="Y41:AB41"/>
    <mergeCell ref="AC41:AG41"/>
    <mergeCell ref="AH41:AT41"/>
    <mergeCell ref="AU41:AX41"/>
  </mergeCells>
  <phoneticPr fontId="5"/>
  <conditionalFormatting sqref="Y5">
    <cfRule type="expression" dxfId="175" priority="271">
      <formula>IF(RIGHT(TEXT(Y5,"0.#"),1)=".",FALSE,TRUE)</formula>
    </cfRule>
    <cfRule type="expression" dxfId="174" priority="272">
      <formula>IF(RIGHT(TEXT(Y5,"0.#"),1)=".",TRUE,FALSE)</formula>
    </cfRule>
  </conditionalFormatting>
  <conditionalFormatting sqref="Y7">
    <cfRule type="expression" dxfId="173" priority="269">
      <formula>IF(RIGHT(TEXT(Y7,"0.#"),1)=".",FALSE,TRUE)</formula>
    </cfRule>
    <cfRule type="expression" dxfId="172" priority="270">
      <formula>IF(RIGHT(TEXT(Y7,"0.#"),1)=".",TRUE,FALSE)</formula>
    </cfRule>
  </conditionalFormatting>
  <conditionalFormatting sqref="Y6 Y4">
    <cfRule type="expression" dxfId="171" priority="267">
      <formula>IF(RIGHT(TEXT(Y4,"0.#"),1)=".",FALSE,TRUE)</formula>
    </cfRule>
    <cfRule type="expression" dxfId="170" priority="268">
      <formula>IF(RIGHT(TEXT(Y4,"0.#"),1)=".",TRUE,FALSE)</formula>
    </cfRule>
  </conditionalFormatting>
  <conditionalFormatting sqref="AU5">
    <cfRule type="expression" dxfId="169" priority="265">
      <formula>IF(RIGHT(TEXT(AU5,"0.#"),1)=".",FALSE,TRUE)</formula>
    </cfRule>
    <cfRule type="expression" dxfId="168" priority="266">
      <formula>IF(RIGHT(TEXT(AU5,"0.#"),1)=".",TRUE,FALSE)</formula>
    </cfRule>
  </conditionalFormatting>
  <conditionalFormatting sqref="AU7">
    <cfRule type="expression" dxfId="167" priority="263">
      <formula>IF(RIGHT(TEXT(AU7,"0.#"),1)=".",FALSE,TRUE)</formula>
    </cfRule>
    <cfRule type="expression" dxfId="166" priority="264">
      <formula>IF(RIGHT(TEXT(AU7,"0.#"),1)=".",TRUE,FALSE)</formula>
    </cfRule>
  </conditionalFormatting>
  <conditionalFormatting sqref="AU6 AU4">
    <cfRule type="expression" dxfId="165" priority="261">
      <formula>IF(RIGHT(TEXT(AU4,"0.#"),1)=".",FALSE,TRUE)</formula>
    </cfRule>
    <cfRule type="expression" dxfId="164" priority="262">
      <formula>IF(RIGHT(TEXT(AU4,"0.#"),1)=".",TRUE,FALSE)</formula>
    </cfRule>
  </conditionalFormatting>
  <conditionalFormatting sqref="Y11">
    <cfRule type="expression" dxfId="163" priority="259">
      <formula>IF(RIGHT(TEXT(Y11,"0.#"),1)=".",FALSE,TRUE)</formula>
    </cfRule>
    <cfRule type="expression" dxfId="162" priority="260">
      <formula>IF(RIGHT(TEXT(Y11,"0.#"),1)=".",TRUE,FALSE)</formula>
    </cfRule>
  </conditionalFormatting>
  <conditionalFormatting sqref="Y13">
    <cfRule type="expression" dxfId="161" priority="257">
      <formula>IF(RIGHT(TEXT(Y13,"0.#"),1)=".",FALSE,TRUE)</formula>
    </cfRule>
    <cfRule type="expression" dxfId="160" priority="258">
      <formula>IF(RIGHT(TEXT(Y13,"0.#"),1)=".",TRUE,FALSE)</formula>
    </cfRule>
  </conditionalFormatting>
  <conditionalFormatting sqref="Y12 Y10">
    <cfRule type="expression" dxfId="159" priority="255">
      <formula>IF(RIGHT(TEXT(Y10,"0.#"),1)=".",FALSE,TRUE)</formula>
    </cfRule>
    <cfRule type="expression" dxfId="158" priority="256">
      <formula>IF(RIGHT(TEXT(Y10,"0.#"),1)=".",TRUE,FALSE)</formula>
    </cfRule>
  </conditionalFormatting>
  <conditionalFormatting sqref="AU11">
    <cfRule type="expression" dxfId="157" priority="253">
      <formula>IF(RIGHT(TEXT(AU11,"0.#"),1)=".",FALSE,TRUE)</formula>
    </cfRule>
    <cfRule type="expression" dxfId="156" priority="254">
      <formula>IF(RIGHT(TEXT(AU11,"0.#"),1)=".",TRUE,FALSE)</formula>
    </cfRule>
  </conditionalFormatting>
  <conditionalFormatting sqref="AU13">
    <cfRule type="expression" dxfId="155" priority="251">
      <formula>IF(RIGHT(TEXT(AU13,"0.#"),1)=".",FALSE,TRUE)</formula>
    </cfRule>
    <cfRule type="expression" dxfId="154" priority="252">
      <formula>IF(RIGHT(TEXT(AU13,"0.#"),1)=".",TRUE,FALSE)</formula>
    </cfRule>
  </conditionalFormatting>
  <conditionalFormatting sqref="AU12 AU10">
    <cfRule type="expression" dxfId="153" priority="249">
      <formula>IF(RIGHT(TEXT(AU10,"0.#"),1)=".",FALSE,TRUE)</formula>
    </cfRule>
    <cfRule type="expression" dxfId="152" priority="250">
      <formula>IF(RIGHT(TEXT(AU10,"0.#"),1)=".",TRUE,FALSE)</formula>
    </cfRule>
  </conditionalFormatting>
  <conditionalFormatting sqref="Y17">
    <cfRule type="expression" dxfId="151" priority="245">
      <formula>IF(RIGHT(TEXT(Y17,"0.#"),1)=".",FALSE,TRUE)</formula>
    </cfRule>
    <cfRule type="expression" dxfId="150" priority="246">
      <formula>IF(RIGHT(TEXT(Y17,"0.#"),1)=".",TRUE,FALSE)</formula>
    </cfRule>
  </conditionalFormatting>
  <conditionalFormatting sqref="Y16">
    <cfRule type="expression" dxfId="149" priority="243">
      <formula>IF(RIGHT(TEXT(Y16,"0.#"),1)=".",FALSE,TRUE)</formula>
    </cfRule>
    <cfRule type="expression" dxfId="148" priority="244">
      <formula>IF(RIGHT(TEXT(Y16,"0.#"),1)=".",TRUE,FALSE)</formula>
    </cfRule>
  </conditionalFormatting>
  <conditionalFormatting sqref="AU17">
    <cfRule type="expression" dxfId="147" priority="239">
      <formula>IF(RIGHT(TEXT(AU17,"0.#"),1)=".",FALSE,TRUE)</formula>
    </cfRule>
    <cfRule type="expression" dxfId="146" priority="240">
      <formula>IF(RIGHT(TEXT(AU17,"0.#"),1)=".",TRUE,FALSE)</formula>
    </cfRule>
  </conditionalFormatting>
  <conditionalFormatting sqref="AU16">
    <cfRule type="expression" dxfId="145" priority="237">
      <formula>IF(RIGHT(TEXT(AU16,"0.#"),1)=".",FALSE,TRUE)</formula>
    </cfRule>
    <cfRule type="expression" dxfId="144" priority="238">
      <formula>IF(RIGHT(TEXT(AU16,"0.#"),1)=".",TRUE,FALSE)</formula>
    </cfRule>
  </conditionalFormatting>
  <conditionalFormatting sqref="Y21">
    <cfRule type="expression" dxfId="143" priority="233">
      <formula>IF(RIGHT(TEXT(Y21,"0.#"),1)=".",FALSE,TRUE)</formula>
    </cfRule>
    <cfRule type="expression" dxfId="142" priority="234">
      <formula>IF(RIGHT(TEXT(Y21,"0.#"),1)=".",TRUE,FALSE)</formula>
    </cfRule>
  </conditionalFormatting>
  <conditionalFormatting sqref="Y20">
    <cfRule type="expression" dxfId="141" priority="231">
      <formula>IF(RIGHT(TEXT(Y20,"0.#"),1)=".",FALSE,TRUE)</formula>
    </cfRule>
    <cfRule type="expression" dxfId="140" priority="232">
      <formula>IF(RIGHT(TEXT(Y20,"0.#"),1)=".",TRUE,FALSE)</formula>
    </cfRule>
  </conditionalFormatting>
  <conditionalFormatting sqref="AU21">
    <cfRule type="expression" dxfId="139" priority="227">
      <formula>IF(RIGHT(TEXT(AU21,"0.#"),1)=".",FALSE,TRUE)</formula>
    </cfRule>
    <cfRule type="expression" dxfId="138" priority="228">
      <formula>IF(RIGHT(TEXT(AU21,"0.#"),1)=".",TRUE,FALSE)</formula>
    </cfRule>
  </conditionalFormatting>
  <conditionalFormatting sqref="AU20">
    <cfRule type="expression" dxfId="137" priority="225">
      <formula>IF(RIGHT(TEXT(AU20,"0.#"),1)=".",FALSE,TRUE)</formula>
    </cfRule>
    <cfRule type="expression" dxfId="136" priority="226">
      <formula>IF(RIGHT(TEXT(AU20,"0.#"),1)=".",TRUE,FALSE)</formula>
    </cfRule>
  </conditionalFormatting>
  <conditionalFormatting sqref="Y26">
    <cfRule type="expression" dxfId="135" priority="221">
      <formula>IF(RIGHT(TEXT(Y26,"0.#"),1)=".",FALSE,TRUE)</formula>
    </cfRule>
    <cfRule type="expression" dxfId="134" priority="222">
      <formula>IF(RIGHT(TEXT(Y26,"0.#"),1)=".",TRUE,FALSE)</formula>
    </cfRule>
  </conditionalFormatting>
  <conditionalFormatting sqref="Y25">
    <cfRule type="expression" dxfId="133" priority="219">
      <formula>IF(RIGHT(TEXT(Y25,"0.#"),1)=".",FALSE,TRUE)</formula>
    </cfRule>
    <cfRule type="expression" dxfId="132" priority="220">
      <formula>IF(RIGHT(TEXT(Y25,"0.#"),1)=".",TRUE,FALSE)</formula>
    </cfRule>
  </conditionalFormatting>
  <conditionalFormatting sqref="AU26">
    <cfRule type="expression" dxfId="131" priority="215">
      <formula>IF(RIGHT(TEXT(AU26,"0.#"),1)=".",FALSE,TRUE)</formula>
    </cfRule>
    <cfRule type="expression" dxfId="130" priority="216">
      <formula>IF(RIGHT(TEXT(AU26,"0.#"),1)=".",TRUE,FALSE)</formula>
    </cfRule>
  </conditionalFormatting>
  <conditionalFormatting sqref="AU25">
    <cfRule type="expression" dxfId="129" priority="213">
      <formula>IF(RIGHT(TEXT(AU25,"0.#"),1)=".",FALSE,TRUE)</formula>
    </cfRule>
    <cfRule type="expression" dxfId="128" priority="214">
      <formula>IF(RIGHT(TEXT(AU25,"0.#"),1)=".",TRUE,FALSE)</formula>
    </cfRule>
  </conditionalFormatting>
  <conditionalFormatting sqref="Y30">
    <cfRule type="expression" dxfId="127" priority="211">
      <formula>IF(RIGHT(TEXT(Y30,"0.#"),1)=".",FALSE,TRUE)</formula>
    </cfRule>
    <cfRule type="expression" dxfId="126" priority="212">
      <formula>IF(RIGHT(TEXT(Y30,"0.#"),1)=".",TRUE,FALSE)</formula>
    </cfRule>
  </conditionalFormatting>
  <conditionalFormatting sqref="Y32">
    <cfRule type="expression" dxfId="125" priority="209">
      <formula>IF(RIGHT(TEXT(Y32,"0.#"),1)=".",FALSE,TRUE)</formula>
    </cfRule>
    <cfRule type="expression" dxfId="124" priority="210">
      <formula>IF(RIGHT(TEXT(Y32,"0.#"),1)=".",TRUE,FALSE)</formula>
    </cfRule>
  </conditionalFormatting>
  <conditionalFormatting sqref="Y31 Y29">
    <cfRule type="expression" dxfId="123" priority="207">
      <formula>IF(RIGHT(TEXT(Y29,"0.#"),1)=".",FALSE,TRUE)</formula>
    </cfRule>
    <cfRule type="expression" dxfId="122" priority="208">
      <formula>IF(RIGHT(TEXT(Y29,"0.#"),1)=".",TRUE,FALSE)</formula>
    </cfRule>
  </conditionalFormatting>
  <conditionalFormatting sqref="AU30">
    <cfRule type="expression" dxfId="121" priority="205">
      <formula>IF(RIGHT(TEXT(AU30,"0.#"),1)=".",FALSE,TRUE)</formula>
    </cfRule>
    <cfRule type="expression" dxfId="120" priority="206">
      <formula>IF(RIGHT(TEXT(AU30,"0.#"),1)=".",TRUE,FALSE)</formula>
    </cfRule>
  </conditionalFormatting>
  <conditionalFormatting sqref="AU32">
    <cfRule type="expression" dxfId="119" priority="203">
      <formula>IF(RIGHT(TEXT(AU32,"0.#"),1)=".",FALSE,TRUE)</formula>
    </cfRule>
    <cfRule type="expression" dxfId="118" priority="204">
      <formula>IF(RIGHT(TEXT(AU32,"0.#"),1)=".",TRUE,FALSE)</formula>
    </cfRule>
  </conditionalFormatting>
  <conditionalFormatting sqref="AU31 AU29">
    <cfRule type="expression" dxfId="117" priority="201">
      <formula>IF(RIGHT(TEXT(AU29,"0.#"),1)=".",FALSE,TRUE)</formula>
    </cfRule>
    <cfRule type="expression" dxfId="116" priority="202">
      <formula>IF(RIGHT(TEXT(AU29,"0.#"),1)=".",TRUE,FALSE)</formula>
    </cfRule>
  </conditionalFormatting>
  <conditionalFormatting sqref="Y36">
    <cfRule type="expression" dxfId="115" priority="199">
      <formula>IF(RIGHT(TEXT(Y36,"0.#"),1)=".",FALSE,TRUE)</formula>
    </cfRule>
    <cfRule type="expression" dxfId="114" priority="200">
      <formula>IF(RIGHT(TEXT(Y36,"0.#"),1)=".",TRUE,FALSE)</formula>
    </cfRule>
  </conditionalFormatting>
  <conditionalFormatting sqref="Y38">
    <cfRule type="expression" dxfId="113" priority="197">
      <formula>IF(RIGHT(TEXT(Y38,"0.#"),1)=".",FALSE,TRUE)</formula>
    </cfRule>
    <cfRule type="expression" dxfId="112" priority="198">
      <formula>IF(RIGHT(TEXT(Y38,"0.#"),1)=".",TRUE,FALSE)</formula>
    </cfRule>
  </conditionalFormatting>
  <conditionalFormatting sqref="Y37 Y35">
    <cfRule type="expression" dxfId="111" priority="195">
      <formula>IF(RIGHT(TEXT(Y35,"0.#"),1)=".",FALSE,TRUE)</formula>
    </cfRule>
    <cfRule type="expression" dxfId="110" priority="196">
      <formula>IF(RIGHT(TEXT(Y35,"0.#"),1)=".",TRUE,FALSE)</formula>
    </cfRule>
  </conditionalFormatting>
  <conditionalFormatting sqref="AU36">
    <cfRule type="expression" dxfId="109" priority="193">
      <formula>IF(RIGHT(TEXT(AU36,"0.#"),1)=".",FALSE,TRUE)</formula>
    </cfRule>
    <cfRule type="expression" dxfId="108" priority="194">
      <formula>IF(RIGHT(TEXT(AU36,"0.#"),1)=".",TRUE,FALSE)</formula>
    </cfRule>
  </conditionalFormatting>
  <conditionalFormatting sqref="AU38">
    <cfRule type="expression" dxfId="107" priority="191">
      <formula>IF(RIGHT(TEXT(AU38,"0.#"),1)=".",FALSE,TRUE)</formula>
    </cfRule>
    <cfRule type="expression" dxfId="106" priority="192">
      <formula>IF(RIGHT(TEXT(AU38,"0.#"),1)=".",TRUE,FALSE)</formula>
    </cfRule>
  </conditionalFormatting>
  <conditionalFormatting sqref="AU37 AU35">
    <cfRule type="expression" dxfId="105" priority="189">
      <formula>IF(RIGHT(TEXT(AU35,"0.#"),1)=".",FALSE,TRUE)</formula>
    </cfRule>
    <cfRule type="expression" dxfId="104" priority="190">
      <formula>IF(RIGHT(TEXT(AU35,"0.#"),1)=".",TRUE,FALSE)</formula>
    </cfRule>
  </conditionalFormatting>
  <conditionalFormatting sqref="Y42">
    <cfRule type="expression" dxfId="103" priority="185">
      <formula>IF(RIGHT(TEXT(Y42,"0.#"),1)=".",FALSE,TRUE)</formula>
    </cfRule>
    <cfRule type="expression" dxfId="102" priority="186">
      <formula>IF(RIGHT(TEXT(Y42,"0.#"),1)=".",TRUE,FALSE)</formula>
    </cfRule>
  </conditionalFormatting>
  <conditionalFormatting sqref="Y41">
    <cfRule type="expression" dxfId="101" priority="183">
      <formula>IF(RIGHT(TEXT(Y41,"0.#"),1)=".",FALSE,TRUE)</formula>
    </cfRule>
    <cfRule type="expression" dxfId="100" priority="184">
      <formula>IF(RIGHT(TEXT(Y41,"0.#"),1)=".",TRUE,FALSE)</formula>
    </cfRule>
  </conditionalFormatting>
  <conditionalFormatting sqref="AU42">
    <cfRule type="expression" dxfId="99" priority="179">
      <formula>IF(RIGHT(TEXT(AU42,"0.#"),1)=".",FALSE,TRUE)</formula>
    </cfRule>
    <cfRule type="expression" dxfId="98" priority="180">
      <formula>IF(RIGHT(TEXT(AU42,"0.#"),1)=".",TRUE,FALSE)</formula>
    </cfRule>
  </conditionalFormatting>
  <conditionalFormatting sqref="AU41">
    <cfRule type="expression" dxfId="97" priority="177">
      <formula>IF(RIGHT(TEXT(AU41,"0.#"),1)=".",FALSE,TRUE)</formula>
    </cfRule>
    <cfRule type="expression" dxfId="96" priority="178">
      <formula>IF(RIGHT(TEXT(AU41,"0.#"),1)=".",TRUE,FALSE)</formula>
    </cfRule>
  </conditionalFormatting>
  <dataValidations count="1">
    <dataValidation type="custom" imeMode="disabled" allowBlank="1" showInputMessage="1" showErrorMessage="1" sqref="Y4:AB6 AU4:AX6 Y10:AB12 AU10:AX12 Y16:AB16 AU16:AX16 Y25:AB25 AU25:AX25 Y29:AB31 AU29:AX31 Y35:AB37 AU35:AX37 Y41:AB41 AU41:AX41 AU20:AX20 Y20:AB20 CM17:CP20 BQ17:BT20">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64"/>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61" customWidth="1"/>
    <col min="34" max="37" width="3.5" style="61" customWidth="1"/>
    <col min="38" max="41" width="2.625" style="61" customWidth="1"/>
    <col min="42" max="50" width="3.125" style="62" customWidth="1"/>
    <col min="51" max="51" width="11.125" style="33" hidden="1" customWidth="1"/>
    <col min="52" max="57" width="2.125" style="33" customWidth="1"/>
    <col min="58" max="61" width="9" style="33"/>
    <col min="62" max="62" width="27.875" style="33" customWidth="1"/>
    <col min="63" max="63" width="12.125" style="33" customWidth="1"/>
    <col min="64" max="16384" width="9" style="33"/>
  </cols>
  <sheetData>
    <row r="1" spans="1:52" ht="23.25" customHeight="1" x14ac:dyDescent="0.15">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2" x14ac:dyDescent="0.15">
      <c r="A2" s="9"/>
      <c r="B2" s="45" t="s">
        <v>217</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2" customFormat="1" ht="59.25" customHeight="1" x14ac:dyDescent="0.15">
      <c r="A3" s="114"/>
      <c r="B3" s="114"/>
      <c r="C3" s="114" t="s">
        <v>24</v>
      </c>
      <c r="D3" s="114"/>
      <c r="E3" s="114"/>
      <c r="F3" s="114"/>
      <c r="G3" s="114"/>
      <c r="H3" s="114"/>
      <c r="I3" s="114"/>
      <c r="J3" s="696" t="s">
        <v>198</v>
      </c>
      <c r="K3" s="697"/>
      <c r="L3" s="697"/>
      <c r="M3" s="697"/>
      <c r="N3" s="697"/>
      <c r="O3" s="697"/>
      <c r="P3" s="117" t="s">
        <v>25</v>
      </c>
      <c r="Q3" s="117"/>
      <c r="R3" s="117"/>
      <c r="S3" s="117"/>
      <c r="T3" s="117"/>
      <c r="U3" s="117"/>
      <c r="V3" s="117"/>
      <c r="W3" s="117"/>
      <c r="X3" s="117"/>
      <c r="Y3" s="118" t="s">
        <v>231</v>
      </c>
      <c r="Z3" s="119"/>
      <c r="AA3" s="119"/>
      <c r="AB3" s="119"/>
      <c r="AC3" s="696" t="s">
        <v>225</v>
      </c>
      <c r="AD3" s="696"/>
      <c r="AE3" s="696"/>
      <c r="AF3" s="696"/>
      <c r="AG3" s="696"/>
      <c r="AH3" s="118" t="s">
        <v>191</v>
      </c>
      <c r="AI3" s="114"/>
      <c r="AJ3" s="114"/>
      <c r="AK3" s="114"/>
      <c r="AL3" s="114" t="s">
        <v>19</v>
      </c>
      <c r="AM3" s="114"/>
      <c r="AN3" s="114"/>
      <c r="AO3" s="120"/>
      <c r="AP3" s="698" t="s">
        <v>199</v>
      </c>
      <c r="AQ3" s="698"/>
      <c r="AR3" s="698"/>
      <c r="AS3" s="698"/>
      <c r="AT3" s="698"/>
      <c r="AU3" s="698"/>
      <c r="AV3" s="698"/>
      <c r="AW3" s="698"/>
      <c r="AX3" s="698"/>
      <c r="AY3">
        <f>$AY$2</f>
        <v>1</v>
      </c>
      <c r="AZ3" s="33"/>
    </row>
    <row r="4" spans="1:52" ht="26.25" customHeight="1" x14ac:dyDescent="0.15">
      <c r="A4" s="695">
        <v>1</v>
      </c>
      <c r="B4" s="695">
        <v>1</v>
      </c>
      <c r="C4" s="699" t="s">
        <v>656</v>
      </c>
      <c r="D4" s="105"/>
      <c r="E4" s="105"/>
      <c r="F4" s="105"/>
      <c r="G4" s="105"/>
      <c r="H4" s="105"/>
      <c r="I4" s="105"/>
      <c r="J4" s="106">
        <v>4010001008772</v>
      </c>
      <c r="K4" s="107"/>
      <c r="L4" s="107"/>
      <c r="M4" s="107"/>
      <c r="N4" s="107"/>
      <c r="O4" s="107"/>
      <c r="P4" s="700" t="s">
        <v>701</v>
      </c>
      <c r="Q4" s="108"/>
      <c r="R4" s="108"/>
      <c r="S4" s="108"/>
      <c r="T4" s="108"/>
      <c r="U4" s="108"/>
      <c r="V4" s="108"/>
      <c r="W4" s="108"/>
      <c r="X4" s="108"/>
      <c r="Y4" s="109">
        <v>232</v>
      </c>
      <c r="Z4" s="110"/>
      <c r="AA4" s="110"/>
      <c r="AB4" s="111"/>
      <c r="AC4" s="112" t="s">
        <v>653</v>
      </c>
      <c r="AD4" s="113"/>
      <c r="AE4" s="113"/>
      <c r="AF4" s="113"/>
      <c r="AG4" s="113"/>
      <c r="AH4" s="98" t="s">
        <v>272</v>
      </c>
      <c r="AI4" s="99"/>
      <c r="AJ4" s="99"/>
      <c r="AK4" s="99"/>
      <c r="AL4" s="100" t="s">
        <v>272</v>
      </c>
      <c r="AM4" s="101"/>
      <c r="AN4" s="101"/>
      <c r="AO4" s="102"/>
      <c r="AP4" s="103"/>
      <c r="AQ4" s="103"/>
      <c r="AR4" s="103"/>
      <c r="AS4" s="103"/>
      <c r="AT4" s="103"/>
      <c r="AU4" s="103"/>
      <c r="AV4" s="103"/>
      <c r="AW4" s="103"/>
      <c r="AX4" s="103"/>
      <c r="AY4">
        <f>$AY$2</f>
        <v>1</v>
      </c>
    </row>
    <row r="5" spans="1:52" x14ac:dyDescent="0.15">
      <c r="A5" s="37"/>
      <c r="B5" s="37"/>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2" x14ac:dyDescent="0.15">
      <c r="A6" s="9"/>
      <c r="B6" s="45" t="s">
        <v>218</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c r="AY6">
        <f>$AY$5</f>
        <v>1</v>
      </c>
    </row>
    <row r="7" spans="1:52" customFormat="1" ht="59.25" customHeight="1" x14ac:dyDescent="0.15">
      <c r="A7" s="114"/>
      <c r="B7" s="114"/>
      <c r="C7" s="114" t="s">
        <v>24</v>
      </c>
      <c r="D7" s="114"/>
      <c r="E7" s="114"/>
      <c r="F7" s="114"/>
      <c r="G7" s="114"/>
      <c r="H7" s="114"/>
      <c r="I7" s="114"/>
      <c r="J7" s="696" t="s">
        <v>198</v>
      </c>
      <c r="K7" s="697"/>
      <c r="L7" s="697"/>
      <c r="M7" s="697"/>
      <c r="N7" s="697"/>
      <c r="O7" s="697"/>
      <c r="P7" s="117" t="s">
        <v>25</v>
      </c>
      <c r="Q7" s="117"/>
      <c r="R7" s="117"/>
      <c r="S7" s="117"/>
      <c r="T7" s="117"/>
      <c r="U7" s="117"/>
      <c r="V7" s="117"/>
      <c r="W7" s="117"/>
      <c r="X7" s="117"/>
      <c r="Y7" s="118" t="s">
        <v>231</v>
      </c>
      <c r="Z7" s="119"/>
      <c r="AA7" s="119"/>
      <c r="AB7" s="119"/>
      <c r="AC7" s="696" t="s">
        <v>225</v>
      </c>
      <c r="AD7" s="696"/>
      <c r="AE7" s="696"/>
      <c r="AF7" s="696"/>
      <c r="AG7" s="696"/>
      <c r="AH7" s="118" t="s">
        <v>191</v>
      </c>
      <c r="AI7" s="114"/>
      <c r="AJ7" s="114"/>
      <c r="AK7" s="114"/>
      <c r="AL7" s="114" t="s">
        <v>19</v>
      </c>
      <c r="AM7" s="114"/>
      <c r="AN7" s="114"/>
      <c r="AO7" s="120"/>
      <c r="AP7" s="698" t="s">
        <v>199</v>
      </c>
      <c r="AQ7" s="698"/>
      <c r="AR7" s="698"/>
      <c r="AS7" s="698"/>
      <c r="AT7" s="698"/>
      <c r="AU7" s="698"/>
      <c r="AV7" s="698"/>
      <c r="AW7" s="698"/>
      <c r="AX7" s="698"/>
      <c r="AY7">
        <f>$AY$5</f>
        <v>1</v>
      </c>
      <c r="AZ7" s="33"/>
    </row>
    <row r="8" spans="1:52" ht="26.25" customHeight="1" x14ac:dyDescent="0.15">
      <c r="A8" s="695">
        <v>1</v>
      </c>
      <c r="B8" s="695">
        <v>1</v>
      </c>
      <c r="C8" s="699" t="s">
        <v>661</v>
      </c>
      <c r="D8" s="105"/>
      <c r="E8" s="105"/>
      <c r="F8" s="105"/>
      <c r="G8" s="105"/>
      <c r="H8" s="105"/>
      <c r="I8" s="105"/>
      <c r="J8" s="106">
        <v>7010401022916</v>
      </c>
      <c r="K8" s="107"/>
      <c r="L8" s="107"/>
      <c r="M8" s="107"/>
      <c r="N8" s="107"/>
      <c r="O8" s="107"/>
      <c r="P8" s="700" t="s">
        <v>702</v>
      </c>
      <c r="Q8" s="108"/>
      <c r="R8" s="108"/>
      <c r="S8" s="108"/>
      <c r="T8" s="108"/>
      <c r="U8" s="108"/>
      <c r="V8" s="108"/>
      <c r="W8" s="108"/>
      <c r="X8" s="108"/>
      <c r="Y8" s="109">
        <v>141</v>
      </c>
      <c r="Z8" s="110"/>
      <c r="AA8" s="110"/>
      <c r="AB8" s="111"/>
      <c r="AC8" s="112" t="s">
        <v>653</v>
      </c>
      <c r="AD8" s="113"/>
      <c r="AE8" s="113"/>
      <c r="AF8" s="113"/>
      <c r="AG8" s="113"/>
      <c r="AH8" s="98" t="s">
        <v>272</v>
      </c>
      <c r="AI8" s="99"/>
      <c r="AJ8" s="99"/>
      <c r="AK8" s="99"/>
      <c r="AL8" s="100" t="s">
        <v>272</v>
      </c>
      <c r="AM8" s="101"/>
      <c r="AN8" s="101"/>
      <c r="AO8" s="102"/>
      <c r="AP8" s="103"/>
      <c r="AQ8" s="103"/>
      <c r="AR8" s="103"/>
      <c r="AS8" s="103"/>
      <c r="AT8" s="103"/>
      <c r="AU8" s="103"/>
      <c r="AV8" s="103"/>
      <c r="AW8" s="103"/>
      <c r="AX8" s="103"/>
      <c r="AY8">
        <f>$AY$5</f>
        <v>1</v>
      </c>
    </row>
    <row r="9" spans="1:52" x14ac:dyDescent="0.15">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2" x14ac:dyDescent="0.15">
      <c r="A10" s="9"/>
      <c r="B10" s="45" t="s">
        <v>166</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c r="AY10" s="33">
        <f>$AY$9</f>
        <v>1</v>
      </c>
    </row>
    <row r="11" spans="1:52" customFormat="1" ht="59.25" customHeight="1" x14ac:dyDescent="0.15">
      <c r="A11" s="114"/>
      <c r="B11" s="114"/>
      <c r="C11" s="114" t="s">
        <v>24</v>
      </c>
      <c r="D11" s="114"/>
      <c r="E11" s="114"/>
      <c r="F11" s="114"/>
      <c r="G11" s="114"/>
      <c r="H11" s="114"/>
      <c r="I11" s="114"/>
      <c r="J11" s="696" t="s">
        <v>198</v>
      </c>
      <c r="K11" s="697"/>
      <c r="L11" s="697"/>
      <c r="M11" s="697"/>
      <c r="N11" s="697"/>
      <c r="O11" s="697"/>
      <c r="P11" s="117" t="s">
        <v>25</v>
      </c>
      <c r="Q11" s="117"/>
      <c r="R11" s="117"/>
      <c r="S11" s="117"/>
      <c r="T11" s="117"/>
      <c r="U11" s="117"/>
      <c r="V11" s="117"/>
      <c r="W11" s="117"/>
      <c r="X11" s="117"/>
      <c r="Y11" s="118" t="s">
        <v>231</v>
      </c>
      <c r="Z11" s="119"/>
      <c r="AA11" s="119"/>
      <c r="AB11" s="119"/>
      <c r="AC11" s="696" t="s">
        <v>225</v>
      </c>
      <c r="AD11" s="696"/>
      <c r="AE11" s="696"/>
      <c r="AF11" s="696"/>
      <c r="AG11" s="696"/>
      <c r="AH11" s="118" t="s">
        <v>191</v>
      </c>
      <c r="AI11" s="114"/>
      <c r="AJ11" s="114"/>
      <c r="AK11" s="114"/>
      <c r="AL11" s="114" t="s">
        <v>19</v>
      </c>
      <c r="AM11" s="114"/>
      <c r="AN11" s="114"/>
      <c r="AO11" s="120"/>
      <c r="AP11" s="698" t="s">
        <v>199</v>
      </c>
      <c r="AQ11" s="698"/>
      <c r="AR11" s="698"/>
      <c r="AS11" s="698"/>
      <c r="AT11" s="698"/>
      <c r="AU11" s="698"/>
      <c r="AV11" s="698"/>
      <c r="AW11" s="698"/>
      <c r="AX11" s="698"/>
      <c r="AY11" s="33">
        <f>$AY$9</f>
        <v>1</v>
      </c>
      <c r="AZ11" s="33"/>
    </row>
    <row r="12" spans="1:52" ht="26.25" customHeight="1" x14ac:dyDescent="0.15">
      <c r="A12" s="695">
        <v>1</v>
      </c>
      <c r="B12" s="695">
        <v>1</v>
      </c>
      <c r="C12" s="699" t="s">
        <v>703</v>
      </c>
      <c r="D12" s="105"/>
      <c r="E12" s="105"/>
      <c r="F12" s="105"/>
      <c r="G12" s="105"/>
      <c r="H12" s="105"/>
      <c r="I12" s="105"/>
      <c r="J12" s="106">
        <v>9010601021385</v>
      </c>
      <c r="K12" s="107"/>
      <c r="L12" s="107"/>
      <c r="M12" s="107"/>
      <c r="N12" s="107"/>
      <c r="O12" s="107"/>
      <c r="P12" s="700" t="s">
        <v>704</v>
      </c>
      <c r="Q12" s="108"/>
      <c r="R12" s="108"/>
      <c r="S12" s="108"/>
      <c r="T12" s="108"/>
      <c r="U12" s="108"/>
      <c r="V12" s="108"/>
      <c r="W12" s="108"/>
      <c r="X12" s="108"/>
      <c r="Y12" s="109">
        <v>80</v>
      </c>
      <c r="Z12" s="110"/>
      <c r="AA12" s="110"/>
      <c r="AB12" s="111"/>
      <c r="AC12" s="706" t="s">
        <v>653</v>
      </c>
      <c r="AD12" s="707"/>
      <c r="AE12" s="707"/>
      <c r="AF12" s="707"/>
      <c r="AG12" s="708"/>
      <c r="AH12" s="98" t="s">
        <v>272</v>
      </c>
      <c r="AI12" s="99"/>
      <c r="AJ12" s="99"/>
      <c r="AK12" s="99"/>
      <c r="AL12" s="100" t="s">
        <v>272</v>
      </c>
      <c r="AM12" s="101"/>
      <c r="AN12" s="101"/>
      <c r="AO12" s="102"/>
      <c r="AP12" s="103"/>
      <c r="AQ12" s="103"/>
      <c r="AR12" s="103"/>
      <c r="AS12" s="103"/>
      <c r="AT12" s="103"/>
      <c r="AU12" s="103"/>
      <c r="AV12" s="103"/>
      <c r="AW12" s="103"/>
      <c r="AX12" s="103"/>
      <c r="AY12" s="33">
        <f>$AY$9</f>
        <v>1</v>
      </c>
    </row>
    <row r="13" spans="1:52" x14ac:dyDescent="0.15">
      <c r="P13" s="62"/>
      <c r="Q13" s="62"/>
      <c r="R13" s="62"/>
      <c r="S13" s="62"/>
      <c r="T13" s="62"/>
      <c r="U13" s="62"/>
      <c r="V13" s="62"/>
      <c r="W13" s="62"/>
      <c r="X13" s="62"/>
      <c r="Y13" s="63"/>
      <c r="Z13" s="63"/>
      <c r="AA13" s="63"/>
      <c r="AB13" s="63"/>
      <c r="AC13" s="63"/>
      <c r="AD13" s="63"/>
      <c r="AE13" s="63"/>
      <c r="AF13" s="63"/>
      <c r="AG13" s="63"/>
      <c r="AH13" s="63"/>
      <c r="AI13" s="63"/>
      <c r="AJ13" s="63"/>
      <c r="AK13" s="63"/>
      <c r="AL13" s="63"/>
      <c r="AM13" s="63"/>
      <c r="AN13" s="63"/>
      <c r="AO13" s="63"/>
      <c r="AY13">
        <f>COUNTA($C$16)</f>
        <v>1</v>
      </c>
    </row>
    <row r="14" spans="1:52" x14ac:dyDescent="0.15">
      <c r="A14" s="9"/>
      <c r="B14" s="45" t="s">
        <v>167</v>
      </c>
      <c r="C14" s="49"/>
      <c r="D14" s="49"/>
      <c r="E14" s="49"/>
      <c r="F14" s="49"/>
      <c r="G14" s="49"/>
      <c r="H14" s="49"/>
      <c r="I14" s="49"/>
      <c r="J14" s="49"/>
      <c r="K14" s="49"/>
      <c r="L14" s="49"/>
      <c r="M14" s="49"/>
      <c r="N14" s="49"/>
      <c r="O14" s="49"/>
      <c r="P14" s="54"/>
      <c r="Q14" s="54"/>
      <c r="R14" s="54"/>
      <c r="S14" s="54"/>
      <c r="T14" s="54"/>
      <c r="U14" s="54"/>
      <c r="V14" s="54"/>
      <c r="W14" s="54"/>
      <c r="X14" s="54"/>
      <c r="Y14" s="55"/>
      <c r="Z14" s="55"/>
      <c r="AA14" s="55"/>
      <c r="AB14" s="55"/>
      <c r="AC14" s="55"/>
      <c r="AD14" s="55"/>
      <c r="AE14" s="55"/>
      <c r="AF14" s="55"/>
      <c r="AG14" s="55"/>
      <c r="AH14" s="55"/>
      <c r="AI14" s="55"/>
      <c r="AJ14" s="55"/>
      <c r="AK14" s="55"/>
      <c r="AL14" s="55"/>
      <c r="AM14" s="55"/>
      <c r="AN14" s="55"/>
      <c r="AO14" s="55"/>
      <c r="AP14" s="54"/>
      <c r="AQ14" s="54"/>
      <c r="AR14" s="54"/>
      <c r="AS14" s="54"/>
      <c r="AT14" s="54"/>
      <c r="AU14" s="54"/>
      <c r="AV14" s="54"/>
      <c r="AW14" s="54"/>
      <c r="AX14" s="54"/>
      <c r="AY14" s="33">
        <f>$AY$13</f>
        <v>1</v>
      </c>
    </row>
    <row r="15" spans="1:52" customFormat="1" ht="59.25" customHeight="1" x14ac:dyDescent="0.15">
      <c r="A15" s="114"/>
      <c r="B15" s="114"/>
      <c r="C15" s="114" t="s">
        <v>24</v>
      </c>
      <c r="D15" s="114"/>
      <c r="E15" s="114"/>
      <c r="F15" s="114"/>
      <c r="G15" s="114"/>
      <c r="H15" s="114"/>
      <c r="I15" s="114"/>
      <c r="J15" s="696" t="s">
        <v>198</v>
      </c>
      <c r="K15" s="697"/>
      <c r="L15" s="697"/>
      <c r="M15" s="697"/>
      <c r="N15" s="697"/>
      <c r="O15" s="697"/>
      <c r="P15" s="117" t="s">
        <v>25</v>
      </c>
      <c r="Q15" s="117"/>
      <c r="R15" s="117"/>
      <c r="S15" s="117"/>
      <c r="T15" s="117"/>
      <c r="U15" s="117"/>
      <c r="V15" s="117"/>
      <c r="W15" s="117"/>
      <c r="X15" s="117"/>
      <c r="Y15" s="118" t="s">
        <v>231</v>
      </c>
      <c r="Z15" s="119"/>
      <c r="AA15" s="119"/>
      <c r="AB15" s="119"/>
      <c r="AC15" s="696" t="s">
        <v>225</v>
      </c>
      <c r="AD15" s="696"/>
      <c r="AE15" s="696"/>
      <c r="AF15" s="696"/>
      <c r="AG15" s="696"/>
      <c r="AH15" s="118" t="s">
        <v>191</v>
      </c>
      <c r="AI15" s="114"/>
      <c r="AJ15" s="114"/>
      <c r="AK15" s="114"/>
      <c r="AL15" s="114" t="s">
        <v>19</v>
      </c>
      <c r="AM15" s="114"/>
      <c r="AN15" s="114"/>
      <c r="AO15" s="120"/>
      <c r="AP15" s="698" t="s">
        <v>199</v>
      </c>
      <c r="AQ15" s="698"/>
      <c r="AR15" s="698"/>
      <c r="AS15" s="698"/>
      <c r="AT15" s="698"/>
      <c r="AU15" s="698"/>
      <c r="AV15" s="698"/>
      <c r="AW15" s="698"/>
      <c r="AX15" s="698"/>
      <c r="AY15" s="33">
        <f>$AY$13</f>
        <v>1</v>
      </c>
      <c r="AZ15" s="33"/>
    </row>
    <row r="16" spans="1:52" ht="26.25" customHeight="1" x14ac:dyDescent="0.15">
      <c r="A16" s="695">
        <v>1</v>
      </c>
      <c r="B16" s="695">
        <v>1</v>
      </c>
      <c r="C16" s="699" t="s">
        <v>705</v>
      </c>
      <c r="D16" s="105"/>
      <c r="E16" s="105"/>
      <c r="F16" s="105"/>
      <c r="G16" s="105"/>
      <c r="H16" s="105"/>
      <c r="I16" s="105"/>
      <c r="J16" s="106">
        <v>4010701026082</v>
      </c>
      <c r="K16" s="107"/>
      <c r="L16" s="107"/>
      <c r="M16" s="107"/>
      <c r="N16" s="107"/>
      <c r="O16" s="107"/>
      <c r="P16" s="700" t="s">
        <v>706</v>
      </c>
      <c r="Q16" s="108"/>
      <c r="R16" s="108"/>
      <c r="S16" s="108"/>
      <c r="T16" s="108"/>
      <c r="U16" s="108"/>
      <c r="V16" s="108"/>
      <c r="W16" s="108"/>
      <c r="X16" s="108"/>
      <c r="Y16" s="109">
        <v>72</v>
      </c>
      <c r="Z16" s="110"/>
      <c r="AA16" s="110"/>
      <c r="AB16" s="111"/>
      <c r="AC16" s="112" t="s">
        <v>246</v>
      </c>
      <c r="AD16" s="113"/>
      <c r="AE16" s="113"/>
      <c r="AF16" s="113"/>
      <c r="AG16" s="113"/>
      <c r="AH16" s="98" t="s">
        <v>272</v>
      </c>
      <c r="AI16" s="99"/>
      <c r="AJ16" s="99"/>
      <c r="AK16" s="99"/>
      <c r="AL16" s="100" t="s">
        <v>272</v>
      </c>
      <c r="AM16" s="101"/>
      <c r="AN16" s="101"/>
      <c r="AO16" s="102"/>
      <c r="AP16" s="103"/>
      <c r="AQ16" s="103"/>
      <c r="AR16" s="103"/>
      <c r="AS16" s="103"/>
      <c r="AT16" s="103"/>
      <c r="AU16" s="103"/>
      <c r="AV16" s="103"/>
      <c r="AW16" s="103"/>
      <c r="AX16" s="103"/>
      <c r="AY16" s="33">
        <f>$AY$13</f>
        <v>1</v>
      </c>
    </row>
    <row r="17" spans="1:52" x14ac:dyDescent="0.15">
      <c r="P17" s="62"/>
      <c r="Q17" s="62"/>
      <c r="R17" s="62"/>
      <c r="S17" s="62"/>
      <c r="T17" s="62"/>
      <c r="U17" s="62"/>
      <c r="V17" s="62"/>
      <c r="W17" s="62"/>
      <c r="X17" s="62"/>
      <c r="Y17" s="63"/>
      <c r="Z17" s="63"/>
      <c r="AA17" s="63"/>
      <c r="AB17" s="63"/>
      <c r="AC17" s="63"/>
      <c r="AD17" s="63"/>
      <c r="AE17" s="63"/>
      <c r="AF17" s="63"/>
      <c r="AG17" s="63"/>
      <c r="AH17" s="63"/>
      <c r="AI17" s="63"/>
      <c r="AJ17" s="63"/>
      <c r="AK17" s="63"/>
      <c r="AL17" s="63"/>
      <c r="AM17" s="63"/>
      <c r="AN17" s="63"/>
      <c r="AO17" s="63"/>
      <c r="AY17">
        <f>COUNTA($C$20)</f>
        <v>1</v>
      </c>
    </row>
    <row r="18" spans="1:52" x14ac:dyDescent="0.15">
      <c r="A18" s="9"/>
      <c r="B18" s="45" t="s">
        <v>168</v>
      </c>
      <c r="C18" s="49"/>
      <c r="D18" s="49"/>
      <c r="E18" s="49"/>
      <c r="F18" s="49"/>
      <c r="G18" s="49"/>
      <c r="H18" s="49"/>
      <c r="I18" s="49"/>
      <c r="J18" s="49"/>
      <c r="K18" s="49"/>
      <c r="L18" s="49"/>
      <c r="M18" s="49"/>
      <c r="N18" s="49"/>
      <c r="O18" s="49"/>
      <c r="P18" s="54"/>
      <c r="Q18" s="54"/>
      <c r="R18" s="54"/>
      <c r="S18" s="54"/>
      <c r="T18" s="54"/>
      <c r="U18" s="54"/>
      <c r="V18" s="54"/>
      <c r="W18" s="54"/>
      <c r="X18" s="54"/>
      <c r="Y18" s="55"/>
      <c r="Z18" s="55"/>
      <c r="AA18" s="55"/>
      <c r="AB18" s="55"/>
      <c r="AC18" s="55"/>
      <c r="AD18" s="55"/>
      <c r="AE18" s="55"/>
      <c r="AF18" s="55"/>
      <c r="AG18" s="55"/>
      <c r="AH18" s="55"/>
      <c r="AI18" s="55"/>
      <c r="AJ18" s="55"/>
      <c r="AK18" s="55"/>
      <c r="AL18" s="55"/>
      <c r="AM18" s="55"/>
      <c r="AN18" s="55"/>
      <c r="AO18" s="55"/>
      <c r="AP18" s="54"/>
      <c r="AQ18" s="54"/>
      <c r="AR18" s="54"/>
      <c r="AS18" s="54"/>
      <c r="AT18" s="54"/>
      <c r="AU18" s="54"/>
      <c r="AV18" s="54"/>
      <c r="AW18" s="54"/>
      <c r="AX18" s="54"/>
      <c r="AY18" s="33">
        <f>$AY$17</f>
        <v>1</v>
      </c>
    </row>
    <row r="19" spans="1:52" customFormat="1" ht="59.25" customHeight="1" x14ac:dyDescent="0.15">
      <c r="A19" s="114"/>
      <c r="B19" s="114"/>
      <c r="C19" s="114" t="s">
        <v>24</v>
      </c>
      <c r="D19" s="114"/>
      <c r="E19" s="114"/>
      <c r="F19" s="114"/>
      <c r="G19" s="114"/>
      <c r="H19" s="114"/>
      <c r="I19" s="114"/>
      <c r="J19" s="696" t="s">
        <v>198</v>
      </c>
      <c r="K19" s="697"/>
      <c r="L19" s="697"/>
      <c r="M19" s="697"/>
      <c r="N19" s="697"/>
      <c r="O19" s="697"/>
      <c r="P19" s="117" t="s">
        <v>25</v>
      </c>
      <c r="Q19" s="117"/>
      <c r="R19" s="117"/>
      <c r="S19" s="117"/>
      <c r="T19" s="117"/>
      <c r="U19" s="117"/>
      <c r="V19" s="117"/>
      <c r="W19" s="117"/>
      <c r="X19" s="117"/>
      <c r="Y19" s="118" t="s">
        <v>231</v>
      </c>
      <c r="Z19" s="119"/>
      <c r="AA19" s="119"/>
      <c r="AB19" s="119"/>
      <c r="AC19" s="696" t="s">
        <v>225</v>
      </c>
      <c r="AD19" s="696"/>
      <c r="AE19" s="696"/>
      <c r="AF19" s="696"/>
      <c r="AG19" s="696"/>
      <c r="AH19" s="118" t="s">
        <v>191</v>
      </c>
      <c r="AI19" s="114"/>
      <c r="AJ19" s="114"/>
      <c r="AK19" s="114"/>
      <c r="AL19" s="114" t="s">
        <v>19</v>
      </c>
      <c r="AM19" s="114"/>
      <c r="AN19" s="114"/>
      <c r="AO19" s="120"/>
      <c r="AP19" s="698" t="s">
        <v>199</v>
      </c>
      <c r="AQ19" s="698"/>
      <c r="AR19" s="698"/>
      <c r="AS19" s="698"/>
      <c r="AT19" s="698"/>
      <c r="AU19" s="698"/>
      <c r="AV19" s="698"/>
      <c r="AW19" s="698"/>
      <c r="AX19" s="698"/>
      <c r="AY19" s="33">
        <f>$AY$17</f>
        <v>1</v>
      </c>
      <c r="AZ19" s="33"/>
    </row>
    <row r="20" spans="1:52" ht="26.25" customHeight="1" x14ac:dyDescent="0.15">
      <c r="A20" s="695">
        <v>1</v>
      </c>
      <c r="B20" s="695">
        <v>1</v>
      </c>
      <c r="C20" s="699" t="s">
        <v>707</v>
      </c>
      <c r="D20" s="105"/>
      <c r="E20" s="105"/>
      <c r="F20" s="105"/>
      <c r="G20" s="105"/>
      <c r="H20" s="105"/>
      <c r="I20" s="105"/>
      <c r="J20" s="106">
        <v>1010005007996</v>
      </c>
      <c r="K20" s="107"/>
      <c r="L20" s="107"/>
      <c r="M20" s="107"/>
      <c r="N20" s="107"/>
      <c r="O20" s="107"/>
      <c r="P20" s="108" t="s">
        <v>708</v>
      </c>
      <c r="Q20" s="108"/>
      <c r="R20" s="108"/>
      <c r="S20" s="108"/>
      <c r="T20" s="108"/>
      <c r="U20" s="108"/>
      <c r="V20" s="108"/>
      <c r="W20" s="108"/>
      <c r="X20" s="108"/>
      <c r="Y20" s="109">
        <v>70</v>
      </c>
      <c r="Z20" s="110"/>
      <c r="AA20" s="110"/>
      <c r="AB20" s="111"/>
      <c r="AC20" s="112" t="s">
        <v>241</v>
      </c>
      <c r="AD20" s="113"/>
      <c r="AE20" s="113"/>
      <c r="AF20" s="113"/>
      <c r="AG20" s="113"/>
      <c r="AH20" s="98">
        <v>1</v>
      </c>
      <c r="AI20" s="99"/>
      <c r="AJ20" s="99"/>
      <c r="AK20" s="99"/>
      <c r="AL20" s="100">
        <v>96</v>
      </c>
      <c r="AM20" s="101"/>
      <c r="AN20" s="101"/>
      <c r="AO20" s="102"/>
      <c r="AP20" s="103"/>
      <c r="AQ20" s="103"/>
      <c r="AR20" s="103"/>
      <c r="AS20" s="103"/>
      <c r="AT20" s="103"/>
      <c r="AU20" s="103"/>
      <c r="AV20" s="103"/>
      <c r="AW20" s="103"/>
      <c r="AX20" s="103"/>
      <c r="AY20" s="33">
        <f>$AY$17</f>
        <v>1</v>
      </c>
    </row>
    <row r="21" spans="1:52" x14ac:dyDescent="0.15">
      <c r="P21" s="62"/>
      <c r="Q21" s="62"/>
      <c r="R21" s="62"/>
      <c r="S21" s="62"/>
      <c r="T21" s="62"/>
      <c r="U21" s="62"/>
      <c r="V21" s="62"/>
      <c r="W21" s="62"/>
      <c r="X21" s="62"/>
      <c r="Y21" s="63"/>
      <c r="Z21" s="63"/>
      <c r="AA21" s="63"/>
      <c r="AB21" s="63"/>
      <c r="AC21" s="63"/>
      <c r="AD21" s="63"/>
      <c r="AE21" s="63"/>
      <c r="AF21" s="63"/>
      <c r="AG21" s="63"/>
      <c r="AH21" s="63"/>
      <c r="AI21" s="63"/>
      <c r="AJ21" s="63"/>
      <c r="AK21" s="63"/>
      <c r="AL21" s="63"/>
      <c r="AM21" s="63"/>
      <c r="AN21" s="63"/>
      <c r="AO21" s="63"/>
      <c r="AY21">
        <f>COUNTA($C$24)</f>
        <v>1</v>
      </c>
    </row>
    <row r="22" spans="1:52" x14ac:dyDescent="0.15">
      <c r="A22" s="9"/>
      <c r="B22" s="45" t="s">
        <v>169</v>
      </c>
      <c r="C22" s="49"/>
      <c r="D22" s="49"/>
      <c r="E22" s="49"/>
      <c r="F22" s="49"/>
      <c r="G22" s="49"/>
      <c r="H22" s="49"/>
      <c r="I22" s="49"/>
      <c r="J22" s="49"/>
      <c r="K22" s="49"/>
      <c r="L22" s="49"/>
      <c r="M22" s="49"/>
      <c r="N22" s="49"/>
      <c r="O22" s="49"/>
      <c r="P22" s="54"/>
      <c r="Q22" s="54"/>
      <c r="R22" s="54"/>
      <c r="S22" s="54"/>
      <c r="T22" s="54"/>
      <c r="U22" s="54"/>
      <c r="V22" s="54"/>
      <c r="W22" s="54"/>
      <c r="X22" s="54"/>
      <c r="Y22" s="55"/>
      <c r="Z22" s="55"/>
      <c r="AA22" s="55"/>
      <c r="AB22" s="55"/>
      <c r="AC22" s="55"/>
      <c r="AD22" s="55"/>
      <c r="AE22" s="55"/>
      <c r="AF22" s="55"/>
      <c r="AG22" s="55"/>
      <c r="AH22" s="55"/>
      <c r="AI22" s="55"/>
      <c r="AJ22" s="55"/>
      <c r="AK22" s="55"/>
      <c r="AL22" s="55"/>
      <c r="AM22" s="55"/>
      <c r="AN22" s="55"/>
      <c r="AO22" s="55"/>
      <c r="AP22" s="54"/>
      <c r="AQ22" s="54"/>
      <c r="AR22" s="54"/>
      <c r="AS22" s="54"/>
      <c r="AT22" s="54"/>
      <c r="AU22" s="54"/>
      <c r="AV22" s="54"/>
      <c r="AW22" s="54"/>
      <c r="AX22" s="54"/>
      <c r="AY22" s="33">
        <f>$AY$21</f>
        <v>1</v>
      </c>
    </row>
    <row r="23" spans="1:52" customFormat="1" ht="59.25" customHeight="1" x14ac:dyDescent="0.15">
      <c r="A23" s="114"/>
      <c r="B23" s="114"/>
      <c r="C23" s="114" t="s">
        <v>24</v>
      </c>
      <c r="D23" s="114"/>
      <c r="E23" s="114"/>
      <c r="F23" s="114"/>
      <c r="G23" s="114"/>
      <c r="H23" s="114"/>
      <c r="I23" s="114"/>
      <c r="J23" s="696" t="s">
        <v>198</v>
      </c>
      <c r="K23" s="697"/>
      <c r="L23" s="697"/>
      <c r="M23" s="697"/>
      <c r="N23" s="697"/>
      <c r="O23" s="697"/>
      <c r="P23" s="117" t="s">
        <v>25</v>
      </c>
      <c r="Q23" s="117"/>
      <c r="R23" s="117"/>
      <c r="S23" s="117"/>
      <c r="T23" s="117"/>
      <c r="U23" s="117"/>
      <c r="V23" s="117"/>
      <c r="W23" s="117"/>
      <c r="X23" s="117"/>
      <c r="Y23" s="118" t="s">
        <v>231</v>
      </c>
      <c r="Z23" s="119"/>
      <c r="AA23" s="119"/>
      <c r="AB23" s="119"/>
      <c r="AC23" s="696" t="s">
        <v>225</v>
      </c>
      <c r="AD23" s="696"/>
      <c r="AE23" s="696"/>
      <c r="AF23" s="696"/>
      <c r="AG23" s="696"/>
      <c r="AH23" s="118" t="s">
        <v>191</v>
      </c>
      <c r="AI23" s="114"/>
      <c r="AJ23" s="114"/>
      <c r="AK23" s="114"/>
      <c r="AL23" s="114" t="s">
        <v>19</v>
      </c>
      <c r="AM23" s="114"/>
      <c r="AN23" s="114"/>
      <c r="AO23" s="120"/>
      <c r="AP23" s="698" t="s">
        <v>199</v>
      </c>
      <c r="AQ23" s="698"/>
      <c r="AR23" s="698"/>
      <c r="AS23" s="698"/>
      <c r="AT23" s="698"/>
      <c r="AU23" s="698"/>
      <c r="AV23" s="698"/>
      <c r="AW23" s="698"/>
      <c r="AX23" s="698"/>
      <c r="AY23" s="33">
        <f>$AY$21</f>
        <v>1</v>
      </c>
      <c r="AZ23" s="33"/>
    </row>
    <row r="24" spans="1:52" ht="26.25" customHeight="1" x14ac:dyDescent="0.15">
      <c r="A24" s="695">
        <v>1</v>
      </c>
      <c r="B24" s="695">
        <v>1</v>
      </c>
      <c r="C24" s="699" t="s">
        <v>709</v>
      </c>
      <c r="D24" s="105"/>
      <c r="E24" s="105"/>
      <c r="F24" s="105"/>
      <c r="G24" s="105"/>
      <c r="H24" s="105"/>
      <c r="I24" s="105"/>
      <c r="J24" s="106">
        <v>7010401072259</v>
      </c>
      <c r="K24" s="107"/>
      <c r="L24" s="107"/>
      <c r="M24" s="107"/>
      <c r="N24" s="107"/>
      <c r="O24" s="107"/>
      <c r="P24" s="700" t="s">
        <v>710</v>
      </c>
      <c r="Q24" s="108"/>
      <c r="R24" s="108"/>
      <c r="S24" s="108"/>
      <c r="T24" s="108"/>
      <c r="U24" s="108"/>
      <c r="V24" s="108"/>
      <c r="W24" s="108"/>
      <c r="X24" s="108"/>
      <c r="Y24" s="109">
        <v>49</v>
      </c>
      <c r="Z24" s="110"/>
      <c r="AA24" s="110"/>
      <c r="AB24" s="111"/>
      <c r="AC24" s="704" t="s">
        <v>248</v>
      </c>
      <c r="AD24" s="705"/>
      <c r="AE24" s="705"/>
      <c r="AF24" s="705"/>
      <c r="AG24" s="705"/>
      <c r="AH24" s="98" t="s">
        <v>272</v>
      </c>
      <c r="AI24" s="99"/>
      <c r="AJ24" s="99"/>
      <c r="AK24" s="99"/>
      <c r="AL24" s="100" t="s">
        <v>272</v>
      </c>
      <c r="AM24" s="101"/>
      <c r="AN24" s="101"/>
      <c r="AO24" s="102"/>
      <c r="AP24" s="103"/>
      <c r="AQ24" s="103"/>
      <c r="AR24" s="103"/>
      <c r="AS24" s="103"/>
      <c r="AT24" s="103"/>
      <c r="AU24" s="103"/>
      <c r="AV24" s="103"/>
      <c r="AW24" s="103"/>
      <c r="AX24" s="103"/>
      <c r="AY24" s="33">
        <f>$AY$21</f>
        <v>1</v>
      </c>
    </row>
    <row r="25" spans="1:52" x14ac:dyDescent="0.15">
      <c r="P25" s="62"/>
      <c r="Q25" s="62"/>
      <c r="R25" s="62"/>
      <c r="S25" s="62"/>
      <c r="T25" s="62"/>
      <c r="U25" s="62"/>
      <c r="V25" s="62"/>
      <c r="W25" s="62"/>
      <c r="X25" s="62"/>
      <c r="Y25" s="63"/>
      <c r="Z25" s="63"/>
      <c r="AA25" s="63"/>
      <c r="AB25" s="63"/>
      <c r="AC25" s="63"/>
      <c r="AD25" s="63"/>
      <c r="AE25" s="63"/>
      <c r="AF25" s="63"/>
      <c r="AG25" s="63"/>
      <c r="AH25" s="63"/>
      <c r="AI25" s="63"/>
      <c r="AJ25" s="63"/>
      <c r="AK25" s="63"/>
      <c r="AL25" s="63"/>
      <c r="AM25" s="63"/>
      <c r="AN25" s="63"/>
      <c r="AO25" s="63"/>
      <c r="AY25">
        <f>COUNTA($C$28)</f>
        <v>1</v>
      </c>
    </row>
    <row r="26" spans="1:52" x14ac:dyDescent="0.15">
      <c r="A26" s="9"/>
      <c r="B26" s="45" t="s">
        <v>170</v>
      </c>
      <c r="C26" s="49"/>
      <c r="D26" s="49"/>
      <c r="E26" s="49"/>
      <c r="F26" s="49"/>
      <c r="G26" s="49"/>
      <c r="H26" s="49"/>
      <c r="I26" s="49"/>
      <c r="J26" s="49"/>
      <c r="K26" s="49"/>
      <c r="L26" s="49"/>
      <c r="M26" s="49"/>
      <c r="N26" s="49"/>
      <c r="O26" s="49"/>
      <c r="P26" s="54"/>
      <c r="Q26" s="54"/>
      <c r="R26" s="54"/>
      <c r="S26" s="54"/>
      <c r="T26" s="54"/>
      <c r="U26" s="54"/>
      <c r="V26" s="54"/>
      <c r="W26" s="54"/>
      <c r="X26" s="54"/>
      <c r="Y26" s="55"/>
      <c r="Z26" s="55"/>
      <c r="AA26" s="55"/>
      <c r="AB26" s="55"/>
      <c r="AC26" s="55"/>
      <c r="AD26" s="55"/>
      <c r="AE26" s="55"/>
      <c r="AF26" s="55"/>
      <c r="AG26" s="55"/>
      <c r="AH26" s="55"/>
      <c r="AI26" s="55"/>
      <c r="AJ26" s="55"/>
      <c r="AK26" s="55"/>
      <c r="AL26" s="55"/>
      <c r="AM26" s="55"/>
      <c r="AN26" s="55"/>
      <c r="AO26" s="55"/>
      <c r="AP26" s="54"/>
      <c r="AQ26" s="54"/>
      <c r="AR26" s="54"/>
      <c r="AS26" s="54"/>
      <c r="AT26" s="54"/>
      <c r="AU26" s="54"/>
      <c r="AV26" s="54"/>
      <c r="AW26" s="54"/>
      <c r="AX26" s="54"/>
      <c r="AY26" s="33">
        <f>$AY$25</f>
        <v>1</v>
      </c>
    </row>
    <row r="27" spans="1:52" customFormat="1" ht="59.25" customHeight="1" x14ac:dyDescent="0.15">
      <c r="A27" s="114"/>
      <c r="B27" s="114"/>
      <c r="C27" s="114" t="s">
        <v>24</v>
      </c>
      <c r="D27" s="114"/>
      <c r="E27" s="114"/>
      <c r="F27" s="114"/>
      <c r="G27" s="114"/>
      <c r="H27" s="114"/>
      <c r="I27" s="114"/>
      <c r="J27" s="696" t="s">
        <v>198</v>
      </c>
      <c r="K27" s="697"/>
      <c r="L27" s="697"/>
      <c r="M27" s="697"/>
      <c r="N27" s="697"/>
      <c r="O27" s="697"/>
      <c r="P27" s="117" t="s">
        <v>25</v>
      </c>
      <c r="Q27" s="117"/>
      <c r="R27" s="117"/>
      <c r="S27" s="117"/>
      <c r="T27" s="117"/>
      <c r="U27" s="117"/>
      <c r="V27" s="117"/>
      <c r="W27" s="117"/>
      <c r="X27" s="117"/>
      <c r="Y27" s="118" t="s">
        <v>231</v>
      </c>
      <c r="Z27" s="119"/>
      <c r="AA27" s="119"/>
      <c r="AB27" s="119"/>
      <c r="AC27" s="696" t="s">
        <v>225</v>
      </c>
      <c r="AD27" s="696"/>
      <c r="AE27" s="696"/>
      <c r="AF27" s="696"/>
      <c r="AG27" s="696"/>
      <c r="AH27" s="118" t="s">
        <v>191</v>
      </c>
      <c r="AI27" s="114"/>
      <c r="AJ27" s="114"/>
      <c r="AK27" s="114"/>
      <c r="AL27" s="114" t="s">
        <v>19</v>
      </c>
      <c r="AM27" s="114"/>
      <c r="AN27" s="114"/>
      <c r="AO27" s="120"/>
      <c r="AP27" s="698" t="s">
        <v>199</v>
      </c>
      <c r="AQ27" s="698"/>
      <c r="AR27" s="698"/>
      <c r="AS27" s="698"/>
      <c r="AT27" s="698"/>
      <c r="AU27" s="698"/>
      <c r="AV27" s="698"/>
      <c r="AW27" s="698"/>
      <c r="AX27" s="698"/>
      <c r="AY27" s="33">
        <f>$AY$25</f>
        <v>1</v>
      </c>
      <c r="AZ27" s="33"/>
    </row>
    <row r="28" spans="1:52" ht="26.25" customHeight="1" x14ac:dyDescent="0.15">
      <c r="A28" s="695">
        <v>1</v>
      </c>
      <c r="B28" s="695">
        <v>1</v>
      </c>
      <c r="C28" s="699" t="s">
        <v>656</v>
      </c>
      <c r="D28" s="105"/>
      <c r="E28" s="105"/>
      <c r="F28" s="105"/>
      <c r="G28" s="105"/>
      <c r="H28" s="105"/>
      <c r="I28" s="105"/>
      <c r="J28" s="106">
        <v>4010001008772</v>
      </c>
      <c r="K28" s="107"/>
      <c r="L28" s="107"/>
      <c r="M28" s="107"/>
      <c r="N28" s="107"/>
      <c r="O28" s="107"/>
      <c r="P28" s="700" t="s">
        <v>711</v>
      </c>
      <c r="Q28" s="108"/>
      <c r="R28" s="108"/>
      <c r="S28" s="108"/>
      <c r="T28" s="108"/>
      <c r="U28" s="108"/>
      <c r="V28" s="108"/>
      <c r="W28" s="108"/>
      <c r="X28" s="108"/>
      <c r="Y28" s="109">
        <v>47</v>
      </c>
      <c r="Z28" s="110"/>
      <c r="AA28" s="110"/>
      <c r="AB28" s="111"/>
      <c r="AC28" s="112" t="s">
        <v>248</v>
      </c>
      <c r="AD28" s="113"/>
      <c r="AE28" s="113"/>
      <c r="AF28" s="113"/>
      <c r="AG28" s="113"/>
      <c r="AH28" s="98" t="s">
        <v>272</v>
      </c>
      <c r="AI28" s="99"/>
      <c r="AJ28" s="99"/>
      <c r="AK28" s="99"/>
      <c r="AL28" s="100" t="s">
        <v>272</v>
      </c>
      <c r="AM28" s="101"/>
      <c r="AN28" s="101"/>
      <c r="AO28" s="102"/>
      <c r="AP28" s="103"/>
      <c r="AQ28" s="103"/>
      <c r="AR28" s="103"/>
      <c r="AS28" s="103"/>
      <c r="AT28" s="103"/>
      <c r="AU28" s="103"/>
      <c r="AV28" s="103"/>
      <c r="AW28" s="103"/>
      <c r="AX28" s="103"/>
      <c r="AY28" s="33">
        <f>$AY$25</f>
        <v>1</v>
      </c>
    </row>
    <row r="29" spans="1:52" x14ac:dyDescent="0.15">
      <c r="P29" s="62"/>
      <c r="Q29" s="62"/>
      <c r="R29" s="62"/>
      <c r="S29" s="62"/>
      <c r="T29" s="62"/>
      <c r="U29" s="62"/>
      <c r="V29" s="62"/>
      <c r="W29" s="62"/>
      <c r="X29" s="62"/>
      <c r="Y29" s="63"/>
      <c r="Z29" s="63"/>
      <c r="AA29" s="63"/>
      <c r="AB29" s="63"/>
      <c r="AC29" s="63"/>
      <c r="AD29" s="63"/>
      <c r="AE29" s="63"/>
      <c r="AF29" s="63"/>
      <c r="AG29" s="63"/>
      <c r="AH29" s="63"/>
      <c r="AI29" s="63"/>
      <c r="AJ29" s="63"/>
      <c r="AK29" s="63"/>
      <c r="AL29" s="63"/>
      <c r="AM29" s="63"/>
      <c r="AN29" s="63"/>
      <c r="AO29" s="63"/>
      <c r="AY29">
        <f>COUNTA($C$32)</f>
        <v>1</v>
      </c>
    </row>
    <row r="30" spans="1:52" x14ac:dyDescent="0.15">
      <c r="A30" s="9"/>
      <c r="B30" s="45" t="s">
        <v>171</v>
      </c>
      <c r="C30" s="49"/>
      <c r="D30" s="49"/>
      <c r="E30" s="49"/>
      <c r="F30" s="49"/>
      <c r="G30" s="49"/>
      <c r="H30" s="49"/>
      <c r="I30" s="49"/>
      <c r="J30" s="49"/>
      <c r="K30" s="49"/>
      <c r="L30" s="49"/>
      <c r="M30" s="49"/>
      <c r="N30" s="49"/>
      <c r="O30" s="49"/>
      <c r="P30" s="54"/>
      <c r="Q30" s="54"/>
      <c r="R30" s="54"/>
      <c r="S30" s="54"/>
      <c r="T30" s="54"/>
      <c r="U30" s="54"/>
      <c r="V30" s="54"/>
      <c r="W30" s="54"/>
      <c r="X30" s="54"/>
      <c r="Y30" s="55"/>
      <c r="Z30" s="55"/>
      <c r="AA30" s="55"/>
      <c r="AB30" s="55"/>
      <c r="AC30" s="55"/>
      <c r="AD30" s="55"/>
      <c r="AE30" s="55"/>
      <c r="AF30" s="55"/>
      <c r="AG30" s="55"/>
      <c r="AH30" s="55"/>
      <c r="AI30" s="55"/>
      <c r="AJ30" s="55"/>
      <c r="AK30" s="55"/>
      <c r="AL30" s="55"/>
      <c r="AM30" s="55"/>
      <c r="AN30" s="55"/>
      <c r="AO30" s="55"/>
      <c r="AP30" s="54"/>
      <c r="AQ30" s="54"/>
      <c r="AR30" s="54"/>
      <c r="AS30" s="54"/>
      <c r="AT30" s="54"/>
      <c r="AU30" s="54"/>
      <c r="AV30" s="54"/>
      <c r="AW30" s="54"/>
      <c r="AX30" s="54"/>
      <c r="AY30" s="76">
        <f>$AY$29</f>
        <v>1</v>
      </c>
    </row>
    <row r="31" spans="1:52" customFormat="1" ht="59.25" customHeight="1" x14ac:dyDescent="0.15">
      <c r="A31" s="114"/>
      <c r="B31" s="114"/>
      <c r="C31" s="114" t="s">
        <v>24</v>
      </c>
      <c r="D31" s="114"/>
      <c r="E31" s="114"/>
      <c r="F31" s="114"/>
      <c r="G31" s="114"/>
      <c r="H31" s="114"/>
      <c r="I31" s="114"/>
      <c r="J31" s="696" t="s">
        <v>198</v>
      </c>
      <c r="K31" s="697"/>
      <c r="L31" s="697"/>
      <c r="M31" s="697"/>
      <c r="N31" s="697"/>
      <c r="O31" s="697"/>
      <c r="P31" s="117" t="s">
        <v>25</v>
      </c>
      <c r="Q31" s="117"/>
      <c r="R31" s="117"/>
      <c r="S31" s="117"/>
      <c r="T31" s="117"/>
      <c r="U31" s="117"/>
      <c r="V31" s="117"/>
      <c r="W31" s="117"/>
      <c r="X31" s="117"/>
      <c r="Y31" s="118" t="s">
        <v>231</v>
      </c>
      <c r="Z31" s="119"/>
      <c r="AA31" s="119"/>
      <c r="AB31" s="119"/>
      <c r="AC31" s="696" t="s">
        <v>225</v>
      </c>
      <c r="AD31" s="696"/>
      <c r="AE31" s="696"/>
      <c r="AF31" s="696"/>
      <c r="AG31" s="696"/>
      <c r="AH31" s="118" t="s">
        <v>191</v>
      </c>
      <c r="AI31" s="114"/>
      <c r="AJ31" s="114"/>
      <c r="AK31" s="114"/>
      <c r="AL31" s="114" t="s">
        <v>19</v>
      </c>
      <c r="AM31" s="114"/>
      <c r="AN31" s="114"/>
      <c r="AO31" s="120"/>
      <c r="AP31" s="698" t="s">
        <v>199</v>
      </c>
      <c r="AQ31" s="698"/>
      <c r="AR31" s="698"/>
      <c r="AS31" s="698"/>
      <c r="AT31" s="698"/>
      <c r="AU31" s="698"/>
      <c r="AV31" s="698"/>
      <c r="AW31" s="698"/>
      <c r="AX31" s="698"/>
      <c r="AY31" s="76">
        <f>$AY$29</f>
        <v>1</v>
      </c>
      <c r="AZ31" s="33"/>
    </row>
    <row r="32" spans="1:52" ht="26.25" customHeight="1" x14ac:dyDescent="0.15">
      <c r="A32" s="695">
        <v>1</v>
      </c>
      <c r="B32" s="695">
        <v>1</v>
      </c>
      <c r="C32" s="699" t="s">
        <v>709</v>
      </c>
      <c r="D32" s="105"/>
      <c r="E32" s="105"/>
      <c r="F32" s="105"/>
      <c r="G32" s="105"/>
      <c r="H32" s="105"/>
      <c r="I32" s="105"/>
      <c r="J32" s="106">
        <v>7010401072259</v>
      </c>
      <c r="K32" s="107"/>
      <c r="L32" s="107"/>
      <c r="M32" s="107"/>
      <c r="N32" s="107"/>
      <c r="O32" s="107"/>
      <c r="P32" s="700" t="s">
        <v>712</v>
      </c>
      <c r="Q32" s="108"/>
      <c r="R32" s="108"/>
      <c r="S32" s="108"/>
      <c r="T32" s="108"/>
      <c r="U32" s="108"/>
      <c r="V32" s="108"/>
      <c r="W32" s="108"/>
      <c r="X32" s="108"/>
      <c r="Y32" s="109">
        <v>34</v>
      </c>
      <c r="Z32" s="110"/>
      <c r="AA32" s="110"/>
      <c r="AB32" s="111"/>
      <c r="AC32" s="704" t="s">
        <v>248</v>
      </c>
      <c r="AD32" s="705"/>
      <c r="AE32" s="705"/>
      <c r="AF32" s="705"/>
      <c r="AG32" s="705"/>
      <c r="AH32" s="98" t="s">
        <v>272</v>
      </c>
      <c r="AI32" s="99"/>
      <c r="AJ32" s="99"/>
      <c r="AK32" s="99"/>
      <c r="AL32" s="100" t="s">
        <v>272</v>
      </c>
      <c r="AM32" s="101"/>
      <c r="AN32" s="101"/>
      <c r="AO32" s="102"/>
      <c r="AP32" s="103"/>
      <c r="AQ32" s="103"/>
      <c r="AR32" s="103"/>
      <c r="AS32" s="103"/>
      <c r="AT32" s="103"/>
      <c r="AU32" s="103"/>
      <c r="AV32" s="103"/>
      <c r="AW32" s="103"/>
      <c r="AX32" s="103"/>
      <c r="AY32">
        <f>$AY$29</f>
        <v>1</v>
      </c>
    </row>
    <row r="33" spans="1:52" x14ac:dyDescent="0.15">
      <c r="P33" s="62"/>
      <c r="Q33" s="62"/>
      <c r="R33" s="62"/>
      <c r="S33" s="62"/>
      <c r="T33" s="62"/>
      <c r="U33" s="62"/>
      <c r="V33" s="62"/>
      <c r="W33" s="62"/>
      <c r="X33" s="62"/>
      <c r="Y33" s="63"/>
      <c r="Z33" s="63"/>
      <c r="AA33" s="63"/>
      <c r="AB33" s="63"/>
      <c r="AC33" s="63"/>
      <c r="AD33" s="63"/>
      <c r="AE33" s="63"/>
      <c r="AF33" s="63"/>
      <c r="AG33" s="63"/>
      <c r="AH33" s="63"/>
      <c r="AI33" s="63"/>
      <c r="AJ33" s="63"/>
      <c r="AK33" s="63"/>
      <c r="AL33" s="63"/>
      <c r="AM33" s="63"/>
      <c r="AN33" s="63"/>
      <c r="AO33" s="63"/>
      <c r="AY33">
        <f>COUNTA($C$36)</f>
        <v>1</v>
      </c>
    </row>
    <row r="34" spans="1:52" x14ac:dyDescent="0.15">
      <c r="A34" s="9"/>
      <c r="B34" s="45" t="s">
        <v>172</v>
      </c>
      <c r="C34" s="49"/>
      <c r="D34" s="49"/>
      <c r="E34" s="49"/>
      <c r="F34" s="49"/>
      <c r="G34" s="49"/>
      <c r="H34" s="49"/>
      <c r="I34" s="49"/>
      <c r="J34" s="49"/>
      <c r="K34" s="49"/>
      <c r="L34" s="49"/>
      <c r="M34" s="49"/>
      <c r="N34" s="49"/>
      <c r="O34" s="49"/>
      <c r="P34" s="54"/>
      <c r="Q34" s="54"/>
      <c r="R34" s="54"/>
      <c r="S34" s="54"/>
      <c r="T34" s="54"/>
      <c r="U34" s="54"/>
      <c r="V34" s="54"/>
      <c r="W34" s="54"/>
      <c r="X34" s="54"/>
      <c r="Y34" s="55"/>
      <c r="Z34" s="55"/>
      <c r="AA34" s="55"/>
      <c r="AB34" s="55"/>
      <c r="AC34" s="55"/>
      <c r="AD34" s="55"/>
      <c r="AE34" s="55"/>
      <c r="AF34" s="55"/>
      <c r="AG34" s="55"/>
      <c r="AH34" s="55"/>
      <c r="AI34" s="55"/>
      <c r="AJ34" s="55"/>
      <c r="AK34" s="55"/>
      <c r="AL34" s="55"/>
      <c r="AM34" s="55"/>
      <c r="AN34" s="55"/>
      <c r="AO34" s="55"/>
      <c r="AP34" s="54"/>
      <c r="AQ34" s="54"/>
      <c r="AR34" s="54"/>
      <c r="AS34" s="54"/>
      <c r="AT34" s="54"/>
      <c r="AU34" s="54"/>
      <c r="AV34" s="54"/>
      <c r="AW34" s="54"/>
      <c r="AX34" s="54"/>
      <c r="AY34" s="33">
        <f>$AY$33</f>
        <v>1</v>
      </c>
    </row>
    <row r="35" spans="1:52" customFormat="1" ht="59.25" customHeight="1" x14ac:dyDescent="0.15">
      <c r="A35" s="114"/>
      <c r="B35" s="114"/>
      <c r="C35" s="114" t="s">
        <v>24</v>
      </c>
      <c r="D35" s="114"/>
      <c r="E35" s="114"/>
      <c r="F35" s="114"/>
      <c r="G35" s="114"/>
      <c r="H35" s="114"/>
      <c r="I35" s="114"/>
      <c r="J35" s="696" t="s">
        <v>198</v>
      </c>
      <c r="K35" s="697"/>
      <c r="L35" s="697"/>
      <c r="M35" s="697"/>
      <c r="N35" s="697"/>
      <c r="O35" s="697"/>
      <c r="P35" s="117" t="s">
        <v>25</v>
      </c>
      <c r="Q35" s="117"/>
      <c r="R35" s="117"/>
      <c r="S35" s="117"/>
      <c r="T35" s="117"/>
      <c r="U35" s="117"/>
      <c r="V35" s="117"/>
      <c r="W35" s="117"/>
      <c r="X35" s="117"/>
      <c r="Y35" s="118" t="s">
        <v>231</v>
      </c>
      <c r="Z35" s="119"/>
      <c r="AA35" s="119"/>
      <c r="AB35" s="119"/>
      <c r="AC35" s="696" t="s">
        <v>225</v>
      </c>
      <c r="AD35" s="696"/>
      <c r="AE35" s="696"/>
      <c r="AF35" s="696"/>
      <c r="AG35" s="696"/>
      <c r="AH35" s="118" t="s">
        <v>191</v>
      </c>
      <c r="AI35" s="114"/>
      <c r="AJ35" s="114"/>
      <c r="AK35" s="114"/>
      <c r="AL35" s="114" t="s">
        <v>19</v>
      </c>
      <c r="AM35" s="114"/>
      <c r="AN35" s="114"/>
      <c r="AO35" s="120"/>
      <c r="AP35" s="698" t="s">
        <v>199</v>
      </c>
      <c r="AQ35" s="698"/>
      <c r="AR35" s="698"/>
      <c r="AS35" s="698"/>
      <c r="AT35" s="698"/>
      <c r="AU35" s="698"/>
      <c r="AV35" s="698"/>
      <c r="AW35" s="698"/>
      <c r="AX35" s="698"/>
      <c r="AY35" s="33">
        <f>$AY$33</f>
        <v>1</v>
      </c>
      <c r="AZ35" s="33"/>
    </row>
    <row r="36" spans="1:52" ht="26.25" customHeight="1" x14ac:dyDescent="0.15">
      <c r="A36" s="695">
        <v>1</v>
      </c>
      <c r="B36" s="695">
        <v>1</v>
      </c>
      <c r="C36" s="699" t="s">
        <v>713</v>
      </c>
      <c r="D36" s="105"/>
      <c r="E36" s="105"/>
      <c r="F36" s="105"/>
      <c r="G36" s="105"/>
      <c r="H36" s="105"/>
      <c r="I36" s="105"/>
      <c r="J36" s="106">
        <v>3010005000132</v>
      </c>
      <c r="K36" s="107"/>
      <c r="L36" s="107"/>
      <c r="M36" s="107"/>
      <c r="N36" s="107"/>
      <c r="O36" s="107"/>
      <c r="P36" s="700" t="s">
        <v>714</v>
      </c>
      <c r="Q36" s="108"/>
      <c r="R36" s="108"/>
      <c r="S36" s="108"/>
      <c r="T36" s="108"/>
      <c r="U36" s="108"/>
      <c r="V36" s="108"/>
      <c r="W36" s="108"/>
      <c r="X36" s="108"/>
      <c r="Y36" s="109">
        <v>22</v>
      </c>
      <c r="Z36" s="110"/>
      <c r="AA36" s="110"/>
      <c r="AB36" s="111"/>
      <c r="AC36" s="701" t="s">
        <v>248</v>
      </c>
      <c r="AD36" s="701"/>
      <c r="AE36" s="701"/>
      <c r="AF36" s="701"/>
      <c r="AG36" s="701"/>
      <c r="AH36" s="98" t="s">
        <v>272</v>
      </c>
      <c r="AI36" s="99"/>
      <c r="AJ36" s="99"/>
      <c r="AK36" s="99"/>
      <c r="AL36" s="100" t="s">
        <v>272</v>
      </c>
      <c r="AM36" s="101"/>
      <c r="AN36" s="101"/>
      <c r="AO36" s="102"/>
      <c r="AP36" s="103"/>
      <c r="AQ36" s="103"/>
      <c r="AR36" s="103"/>
      <c r="AS36" s="103"/>
      <c r="AT36" s="103"/>
      <c r="AU36" s="103"/>
      <c r="AV36" s="103"/>
      <c r="AW36" s="103"/>
      <c r="AX36" s="103"/>
      <c r="AY36" s="33">
        <f>$AY$33</f>
        <v>1</v>
      </c>
    </row>
    <row r="37" spans="1:52" x14ac:dyDescent="0.15">
      <c r="A37" s="37"/>
      <c r="B37" s="37"/>
      <c r="P37" s="62"/>
      <c r="Q37" s="62"/>
      <c r="R37" s="62"/>
      <c r="S37" s="62"/>
      <c r="T37" s="62"/>
      <c r="U37" s="62"/>
      <c r="V37" s="62"/>
      <c r="W37" s="62"/>
      <c r="X37" s="62"/>
      <c r="Y37" s="63"/>
      <c r="Z37" s="63"/>
      <c r="AA37" s="63"/>
      <c r="AB37" s="63"/>
      <c r="AC37" s="63"/>
      <c r="AD37" s="63"/>
      <c r="AE37" s="63"/>
      <c r="AF37" s="63"/>
      <c r="AG37" s="63"/>
      <c r="AH37" s="63"/>
      <c r="AI37" s="63"/>
      <c r="AJ37" s="63"/>
      <c r="AK37" s="63"/>
      <c r="AL37" s="63"/>
      <c r="AM37" s="63"/>
      <c r="AN37" s="63"/>
      <c r="AO37" s="63"/>
      <c r="AY37">
        <f>COUNTA($C$40)</f>
        <v>1</v>
      </c>
    </row>
    <row r="38" spans="1:52" x14ac:dyDescent="0.15">
      <c r="A38" s="9"/>
      <c r="B38" s="45" t="s">
        <v>173</v>
      </c>
      <c r="C38" s="49"/>
      <c r="D38" s="49"/>
      <c r="E38" s="49"/>
      <c r="F38" s="49"/>
      <c r="G38" s="49"/>
      <c r="H38" s="49"/>
      <c r="I38" s="49"/>
      <c r="J38" s="49"/>
      <c r="K38" s="49"/>
      <c r="L38" s="49"/>
      <c r="M38" s="49"/>
      <c r="N38" s="49"/>
      <c r="O38" s="49"/>
      <c r="P38" s="54"/>
      <c r="Q38" s="54"/>
      <c r="R38" s="54"/>
      <c r="S38" s="54"/>
      <c r="T38" s="54"/>
      <c r="U38" s="54"/>
      <c r="V38" s="54"/>
      <c r="W38" s="54"/>
      <c r="X38" s="54"/>
      <c r="Y38" s="55"/>
      <c r="Z38" s="55"/>
      <c r="AA38" s="55"/>
      <c r="AB38" s="55"/>
      <c r="AC38" s="55"/>
      <c r="AD38" s="55"/>
      <c r="AE38" s="55"/>
      <c r="AF38" s="55"/>
      <c r="AG38" s="55"/>
      <c r="AH38" s="55"/>
      <c r="AI38" s="55"/>
      <c r="AJ38" s="55"/>
      <c r="AK38" s="55"/>
      <c r="AL38" s="55"/>
      <c r="AM38" s="55"/>
      <c r="AN38" s="55"/>
      <c r="AO38" s="55"/>
      <c r="AP38" s="54"/>
      <c r="AQ38" s="54"/>
      <c r="AR38" s="54"/>
      <c r="AS38" s="54"/>
      <c r="AT38" s="54"/>
      <c r="AU38" s="54"/>
      <c r="AV38" s="54"/>
      <c r="AW38" s="54"/>
      <c r="AX38" s="54"/>
      <c r="AY38" s="33">
        <f>$AY$37</f>
        <v>1</v>
      </c>
    </row>
    <row r="39" spans="1:52" customFormat="1" ht="59.25" customHeight="1" x14ac:dyDescent="0.15">
      <c r="A39" s="114"/>
      <c r="B39" s="114"/>
      <c r="C39" s="114" t="s">
        <v>24</v>
      </c>
      <c r="D39" s="114"/>
      <c r="E39" s="114"/>
      <c r="F39" s="114"/>
      <c r="G39" s="114"/>
      <c r="H39" s="114"/>
      <c r="I39" s="114"/>
      <c r="J39" s="696" t="s">
        <v>198</v>
      </c>
      <c r="K39" s="697"/>
      <c r="L39" s="697"/>
      <c r="M39" s="697"/>
      <c r="N39" s="697"/>
      <c r="O39" s="697"/>
      <c r="P39" s="117" t="s">
        <v>25</v>
      </c>
      <c r="Q39" s="117"/>
      <c r="R39" s="117"/>
      <c r="S39" s="117"/>
      <c r="T39" s="117"/>
      <c r="U39" s="117"/>
      <c r="V39" s="117"/>
      <c r="W39" s="117"/>
      <c r="X39" s="117"/>
      <c r="Y39" s="118" t="s">
        <v>231</v>
      </c>
      <c r="Z39" s="119"/>
      <c r="AA39" s="119"/>
      <c r="AB39" s="119"/>
      <c r="AC39" s="696" t="s">
        <v>225</v>
      </c>
      <c r="AD39" s="696"/>
      <c r="AE39" s="696"/>
      <c r="AF39" s="696"/>
      <c r="AG39" s="696"/>
      <c r="AH39" s="118" t="s">
        <v>191</v>
      </c>
      <c r="AI39" s="114"/>
      <c r="AJ39" s="114"/>
      <c r="AK39" s="114"/>
      <c r="AL39" s="114" t="s">
        <v>19</v>
      </c>
      <c r="AM39" s="114"/>
      <c r="AN39" s="114"/>
      <c r="AO39" s="120"/>
      <c r="AP39" s="698" t="s">
        <v>199</v>
      </c>
      <c r="AQ39" s="698"/>
      <c r="AR39" s="698"/>
      <c r="AS39" s="698"/>
      <c r="AT39" s="698"/>
      <c r="AU39" s="698"/>
      <c r="AV39" s="698"/>
      <c r="AW39" s="698"/>
      <c r="AX39" s="698"/>
      <c r="AY39" s="33">
        <f>$AY$37</f>
        <v>1</v>
      </c>
      <c r="AZ39" s="33"/>
    </row>
    <row r="40" spans="1:52" ht="26.25" customHeight="1" x14ac:dyDescent="0.15">
      <c r="A40" s="695">
        <v>1</v>
      </c>
      <c r="B40" s="695">
        <v>1</v>
      </c>
      <c r="C40" s="699" t="s">
        <v>656</v>
      </c>
      <c r="D40" s="105"/>
      <c r="E40" s="105"/>
      <c r="F40" s="105"/>
      <c r="G40" s="105"/>
      <c r="H40" s="105"/>
      <c r="I40" s="105"/>
      <c r="J40" s="106">
        <v>4010001008772</v>
      </c>
      <c r="K40" s="107"/>
      <c r="L40" s="107"/>
      <c r="M40" s="107"/>
      <c r="N40" s="107"/>
      <c r="O40" s="107"/>
      <c r="P40" s="700" t="s">
        <v>715</v>
      </c>
      <c r="Q40" s="108"/>
      <c r="R40" s="108"/>
      <c r="S40" s="108"/>
      <c r="T40" s="108"/>
      <c r="U40" s="108"/>
      <c r="V40" s="108"/>
      <c r="W40" s="108"/>
      <c r="X40" s="108"/>
      <c r="Y40" s="109">
        <v>20</v>
      </c>
      <c r="Z40" s="110"/>
      <c r="AA40" s="110"/>
      <c r="AB40" s="111"/>
      <c r="AC40" s="701" t="s">
        <v>248</v>
      </c>
      <c r="AD40" s="701"/>
      <c r="AE40" s="701"/>
      <c r="AF40" s="701"/>
      <c r="AG40" s="701"/>
      <c r="AH40" s="98" t="s">
        <v>272</v>
      </c>
      <c r="AI40" s="99"/>
      <c r="AJ40" s="99"/>
      <c r="AK40" s="99"/>
      <c r="AL40" s="100" t="s">
        <v>272</v>
      </c>
      <c r="AM40" s="101"/>
      <c r="AN40" s="101"/>
      <c r="AO40" s="102"/>
      <c r="AP40" s="103"/>
      <c r="AQ40" s="103"/>
      <c r="AR40" s="103"/>
      <c r="AS40" s="103"/>
      <c r="AT40" s="103"/>
      <c r="AU40" s="103"/>
      <c r="AV40" s="103"/>
      <c r="AW40" s="103"/>
      <c r="AX40" s="103"/>
      <c r="AY40" s="33">
        <f>$AY$37</f>
        <v>1</v>
      </c>
    </row>
    <row r="41" spans="1:52" x14ac:dyDescent="0.15">
      <c r="P41" s="62"/>
      <c r="Q41" s="62"/>
      <c r="R41" s="62"/>
      <c r="S41" s="62"/>
      <c r="T41" s="62"/>
      <c r="U41" s="62"/>
      <c r="V41" s="62"/>
      <c r="W41" s="62"/>
      <c r="X41" s="62"/>
      <c r="Y41" s="63"/>
      <c r="Z41" s="63"/>
      <c r="AA41" s="63"/>
      <c r="AB41" s="63"/>
      <c r="AC41" s="63"/>
      <c r="AD41" s="63"/>
      <c r="AE41" s="63"/>
      <c r="AF41" s="63"/>
      <c r="AG41" s="63"/>
      <c r="AH41" s="63"/>
      <c r="AI41" s="63"/>
      <c r="AJ41" s="63"/>
      <c r="AK41" s="63"/>
      <c r="AL41" s="63"/>
      <c r="AM41" s="63"/>
      <c r="AN41" s="63"/>
      <c r="AO41" s="63"/>
      <c r="AY41">
        <f>COUNTA($C$44)</f>
        <v>1</v>
      </c>
    </row>
    <row r="42" spans="1:52" x14ac:dyDescent="0.15">
      <c r="A42" s="9"/>
      <c r="B42" s="45" t="s">
        <v>174</v>
      </c>
      <c r="C42" s="49"/>
      <c r="D42" s="49"/>
      <c r="E42" s="49"/>
      <c r="F42" s="49"/>
      <c r="G42" s="49"/>
      <c r="H42" s="49"/>
      <c r="I42" s="49"/>
      <c r="J42" s="49"/>
      <c r="K42" s="49"/>
      <c r="L42" s="49"/>
      <c r="M42" s="49"/>
      <c r="N42" s="49"/>
      <c r="O42" s="49"/>
      <c r="P42" s="54"/>
      <c r="Q42" s="54"/>
      <c r="R42" s="54"/>
      <c r="S42" s="54"/>
      <c r="T42" s="54"/>
      <c r="U42" s="54"/>
      <c r="V42" s="54"/>
      <c r="W42" s="54"/>
      <c r="X42" s="54"/>
      <c r="Y42" s="55"/>
      <c r="Z42" s="55"/>
      <c r="AA42" s="55"/>
      <c r="AB42" s="55"/>
      <c r="AC42" s="55"/>
      <c r="AD42" s="55"/>
      <c r="AE42" s="55"/>
      <c r="AF42" s="55"/>
      <c r="AG42" s="55"/>
      <c r="AH42" s="55"/>
      <c r="AI42" s="55"/>
      <c r="AJ42" s="55"/>
      <c r="AK42" s="55"/>
      <c r="AL42" s="55"/>
      <c r="AM42" s="55"/>
      <c r="AN42" s="55"/>
      <c r="AO42" s="55"/>
      <c r="AP42" s="54"/>
      <c r="AQ42" s="54"/>
      <c r="AR42" s="54"/>
      <c r="AS42" s="54"/>
      <c r="AT42" s="54"/>
      <c r="AU42" s="54"/>
      <c r="AV42" s="54"/>
      <c r="AW42" s="54"/>
      <c r="AX42" s="54"/>
      <c r="AY42" s="33">
        <f>$AY$41</f>
        <v>1</v>
      </c>
    </row>
    <row r="43" spans="1:52" customFormat="1" ht="59.25" customHeight="1" x14ac:dyDescent="0.15">
      <c r="A43" s="114"/>
      <c r="B43" s="114"/>
      <c r="C43" s="114" t="s">
        <v>24</v>
      </c>
      <c r="D43" s="114"/>
      <c r="E43" s="114"/>
      <c r="F43" s="114"/>
      <c r="G43" s="114"/>
      <c r="H43" s="114"/>
      <c r="I43" s="114"/>
      <c r="J43" s="696" t="s">
        <v>198</v>
      </c>
      <c r="K43" s="697"/>
      <c r="L43" s="697"/>
      <c r="M43" s="697"/>
      <c r="N43" s="697"/>
      <c r="O43" s="697"/>
      <c r="P43" s="117" t="s">
        <v>25</v>
      </c>
      <c r="Q43" s="117"/>
      <c r="R43" s="117"/>
      <c r="S43" s="117"/>
      <c r="T43" s="117"/>
      <c r="U43" s="117"/>
      <c r="V43" s="117"/>
      <c r="W43" s="117"/>
      <c r="X43" s="117"/>
      <c r="Y43" s="118" t="s">
        <v>231</v>
      </c>
      <c r="Z43" s="119"/>
      <c r="AA43" s="119"/>
      <c r="AB43" s="119"/>
      <c r="AC43" s="696" t="s">
        <v>225</v>
      </c>
      <c r="AD43" s="696"/>
      <c r="AE43" s="696"/>
      <c r="AF43" s="696"/>
      <c r="AG43" s="696"/>
      <c r="AH43" s="118" t="s">
        <v>191</v>
      </c>
      <c r="AI43" s="114"/>
      <c r="AJ43" s="114"/>
      <c r="AK43" s="114"/>
      <c r="AL43" s="114" t="s">
        <v>19</v>
      </c>
      <c r="AM43" s="114"/>
      <c r="AN43" s="114"/>
      <c r="AO43" s="120"/>
      <c r="AP43" s="698" t="s">
        <v>199</v>
      </c>
      <c r="AQ43" s="698"/>
      <c r="AR43" s="698"/>
      <c r="AS43" s="698"/>
      <c r="AT43" s="698"/>
      <c r="AU43" s="698"/>
      <c r="AV43" s="698"/>
      <c r="AW43" s="698"/>
      <c r="AX43" s="698"/>
      <c r="AY43" s="33">
        <f>$AY$41</f>
        <v>1</v>
      </c>
      <c r="AZ43" s="33"/>
    </row>
    <row r="44" spans="1:52" ht="45.75" customHeight="1" x14ac:dyDescent="0.15">
      <c r="A44" s="695">
        <v>1</v>
      </c>
      <c r="B44" s="695">
        <v>1</v>
      </c>
      <c r="C44" s="699" t="s">
        <v>716</v>
      </c>
      <c r="D44" s="105"/>
      <c r="E44" s="105"/>
      <c r="F44" s="105"/>
      <c r="G44" s="105"/>
      <c r="H44" s="105"/>
      <c r="I44" s="105"/>
      <c r="J44" s="106">
        <v>6010005012249</v>
      </c>
      <c r="K44" s="107"/>
      <c r="L44" s="107"/>
      <c r="M44" s="107"/>
      <c r="N44" s="107"/>
      <c r="O44" s="107"/>
      <c r="P44" s="700" t="s">
        <v>717</v>
      </c>
      <c r="Q44" s="108"/>
      <c r="R44" s="108"/>
      <c r="S44" s="108"/>
      <c r="T44" s="108"/>
      <c r="U44" s="108"/>
      <c r="V44" s="108"/>
      <c r="W44" s="108"/>
      <c r="X44" s="108"/>
      <c r="Y44" s="109">
        <v>13</v>
      </c>
      <c r="Z44" s="110"/>
      <c r="AA44" s="110"/>
      <c r="AB44" s="111"/>
      <c r="AC44" s="701" t="s">
        <v>241</v>
      </c>
      <c r="AD44" s="701"/>
      <c r="AE44" s="701"/>
      <c r="AF44" s="701"/>
      <c r="AG44" s="701"/>
      <c r="AH44" s="702">
        <v>1</v>
      </c>
      <c r="AI44" s="703"/>
      <c r="AJ44" s="703"/>
      <c r="AK44" s="703"/>
      <c r="AL44" s="100">
        <v>97</v>
      </c>
      <c r="AM44" s="101"/>
      <c r="AN44" s="101"/>
      <c r="AO44" s="102"/>
      <c r="AP44" s="103"/>
      <c r="AQ44" s="103"/>
      <c r="AR44" s="103"/>
      <c r="AS44" s="103"/>
      <c r="AT44" s="103"/>
      <c r="AU44" s="103"/>
      <c r="AV44" s="103"/>
      <c r="AW44" s="103"/>
      <c r="AX44" s="103"/>
      <c r="AY44" s="33">
        <f>$AY$41</f>
        <v>1</v>
      </c>
    </row>
    <row r="45" spans="1:52" x14ac:dyDescent="0.15">
      <c r="P45" s="62"/>
      <c r="Q45" s="62"/>
      <c r="R45" s="62"/>
      <c r="S45" s="62"/>
      <c r="T45" s="62"/>
      <c r="U45" s="62"/>
      <c r="V45" s="62"/>
      <c r="W45" s="62"/>
      <c r="X45" s="62"/>
      <c r="Y45" s="63"/>
      <c r="Z45" s="63"/>
      <c r="AA45" s="63"/>
      <c r="AB45" s="63"/>
      <c r="AC45" s="63"/>
      <c r="AD45" s="63"/>
      <c r="AE45" s="63"/>
      <c r="AF45" s="63"/>
      <c r="AG45" s="63"/>
      <c r="AH45" s="63"/>
      <c r="AI45" s="63"/>
      <c r="AJ45" s="63"/>
      <c r="AK45" s="63"/>
      <c r="AL45" s="63"/>
      <c r="AM45" s="63"/>
      <c r="AN45" s="63"/>
      <c r="AO45" s="63"/>
      <c r="AY45">
        <f>COUNTA($C$48)</f>
        <v>1</v>
      </c>
    </row>
    <row r="46" spans="1:52" x14ac:dyDescent="0.15">
      <c r="A46" s="9"/>
      <c r="B46" s="45" t="s">
        <v>175</v>
      </c>
      <c r="C46" s="49"/>
      <c r="D46" s="49"/>
      <c r="E46" s="49"/>
      <c r="F46" s="49"/>
      <c r="G46" s="49"/>
      <c r="H46" s="49"/>
      <c r="I46" s="49"/>
      <c r="J46" s="49"/>
      <c r="K46" s="49"/>
      <c r="L46" s="49"/>
      <c r="M46" s="49"/>
      <c r="N46" s="49"/>
      <c r="O46" s="49"/>
      <c r="P46" s="54"/>
      <c r="Q46" s="54"/>
      <c r="R46" s="54"/>
      <c r="S46" s="54"/>
      <c r="T46" s="54"/>
      <c r="U46" s="54"/>
      <c r="V46" s="54"/>
      <c r="W46" s="54"/>
      <c r="X46" s="54"/>
      <c r="Y46" s="55"/>
      <c r="Z46" s="55"/>
      <c r="AA46" s="55"/>
      <c r="AB46" s="55"/>
      <c r="AC46" s="55"/>
      <c r="AD46" s="55"/>
      <c r="AE46" s="55"/>
      <c r="AF46" s="55"/>
      <c r="AG46" s="55"/>
      <c r="AH46" s="55"/>
      <c r="AI46" s="55"/>
      <c r="AJ46" s="55"/>
      <c r="AK46" s="55"/>
      <c r="AL46" s="55"/>
      <c r="AM46" s="55"/>
      <c r="AN46" s="55"/>
      <c r="AO46" s="55"/>
      <c r="AP46" s="54"/>
      <c r="AQ46" s="54"/>
      <c r="AR46" s="54"/>
      <c r="AS46" s="54"/>
      <c r="AT46" s="54"/>
      <c r="AU46" s="54"/>
      <c r="AV46" s="54"/>
      <c r="AW46" s="54"/>
      <c r="AX46" s="54"/>
      <c r="AY46" s="33">
        <f>$AY$45</f>
        <v>1</v>
      </c>
    </row>
    <row r="47" spans="1:52" customFormat="1" ht="59.25" customHeight="1" x14ac:dyDescent="0.15">
      <c r="A47" s="114"/>
      <c r="B47" s="114"/>
      <c r="C47" s="114" t="s">
        <v>24</v>
      </c>
      <c r="D47" s="114"/>
      <c r="E47" s="114"/>
      <c r="F47" s="114"/>
      <c r="G47" s="114"/>
      <c r="H47" s="114"/>
      <c r="I47" s="114"/>
      <c r="J47" s="696" t="s">
        <v>198</v>
      </c>
      <c r="K47" s="697"/>
      <c r="L47" s="697"/>
      <c r="M47" s="697"/>
      <c r="N47" s="697"/>
      <c r="O47" s="697"/>
      <c r="P47" s="117" t="s">
        <v>25</v>
      </c>
      <c r="Q47" s="117"/>
      <c r="R47" s="117"/>
      <c r="S47" s="117"/>
      <c r="T47" s="117"/>
      <c r="U47" s="117"/>
      <c r="V47" s="117"/>
      <c r="W47" s="117"/>
      <c r="X47" s="117"/>
      <c r="Y47" s="118" t="s">
        <v>231</v>
      </c>
      <c r="Z47" s="119"/>
      <c r="AA47" s="119"/>
      <c r="AB47" s="119"/>
      <c r="AC47" s="696" t="s">
        <v>225</v>
      </c>
      <c r="AD47" s="696"/>
      <c r="AE47" s="696"/>
      <c r="AF47" s="696"/>
      <c r="AG47" s="696"/>
      <c r="AH47" s="118" t="s">
        <v>191</v>
      </c>
      <c r="AI47" s="114"/>
      <c r="AJ47" s="114"/>
      <c r="AK47" s="114"/>
      <c r="AL47" s="114" t="s">
        <v>19</v>
      </c>
      <c r="AM47" s="114"/>
      <c r="AN47" s="114"/>
      <c r="AO47" s="120"/>
      <c r="AP47" s="698" t="s">
        <v>199</v>
      </c>
      <c r="AQ47" s="698"/>
      <c r="AR47" s="698"/>
      <c r="AS47" s="698"/>
      <c r="AT47" s="698"/>
      <c r="AU47" s="698"/>
      <c r="AV47" s="698"/>
      <c r="AW47" s="698"/>
      <c r="AX47" s="698"/>
      <c r="AY47" s="33">
        <f>$AY$45</f>
        <v>1</v>
      </c>
      <c r="AZ47" s="33"/>
    </row>
    <row r="48" spans="1:52" ht="51.75" customHeight="1" x14ac:dyDescent="0.15">
      <c r="A48" s="695">
        <v>1</v>
      </c>
      <c r="B48" s="695">
        <v>1</v>
      </c>
      <c r="C48" s="699" t="s">
        <v>718</v>
      </c>
      <c r="D48" s="105"/>
      <c r="E48" s="105"/>
      <c r="F48" s="105"/>
      <c r="G48" s="105"/>
      <c r="H48" s="105"/>
      <c r="I48" s="105"/>
      <c r="J48" s="106">
        <v>5012405001732</v>
      </c>
      <c r="K48" s="107"/>
      <c r="L48" s="107"/>
      <c r="M48" s="107"/>
      <c r="N48" s="107"/>
      <c r="O48" s="107"/>
      <c r="P48" s="700" t="s">
        <v>719</v>
      </c>
      <c r="Q48" s="108"/>
      <c r="R48" s="108"/>
      <c r="S48" s="108"/>
      <c r="T48" s="108"/>
      <c r="U48" s="108"/>
      <c r="V48" s="108"/>
      <c r="W48" s="108"/>
      <c r="X48" s="108"/>
      <c r="Y48" s="109">
        <v>9</v>
      </c>
      <c r="Z48" s="110"/>
      <c r="AA48" s="110"/>
      <c r="AB48" s="111"/>
      <c r="AC48" s="701" t="s">
        <v>248</v>
      </c>
      <c r="AD48" s="701"/>
      <c r="AE48" s="701"/>
      <c r="AF48" s="701"/>
      <c r="AG48" s="701"/>
      <c r="AH48" s="98" t="s">
        <v>272</v>
      </c>
      <c r="AI48" s="99"/>
      <c r="AJ48" s="99"/>
      <c r="AK48" s="99"/>
      <c r="AL48" s="100" t="s">
        <v>272</v>
      </c>
      <c r="AM48" s="101"/>
      <c r="AN48" s="101"/>
      <c r="AO48" s="102"/>
      <c r="AP48" s="103"/>
      <c r="AQ48" s="103"/>
      <c r="AR48" s="103"/>
      <c r="AS48" s="103"/>
      <c r="AT48" s="103"/>
      <c r="AU48" s="103"/>
      <c r="AV48" s="103"/>
      <c r="AW48" s="103"/>
      <c r="AX48" s="103"/>
      <c r="AY48" s="33">
        <f>$AY$45</f>
        <v>1</v>
      </c>
    </row>
    <row r="49" spans="1:52" x14ac:dyDescent="0.15">
      <c r="P49" s="62"/>
      <c r="Q49" s="62"/>
      <c r="R49" s="62"/>
      <c r="S49" s="62"/>
      <c r="T49" s="62"/>
      <c r="U49" s="62"/>
      <c r="V49" s="62"/>
      <c r="W49" s="62"/>
      <c r="X49" s="62"/>
      <c r="Y49" s="63"/>
      <c r="Z49" s="63"/>
      <c r="AA49" s="63"/>
      <c r="AB49" s="63"/>
      <c r="AC49" s="63"/>
      <c r="AD49" s="63"/>
      <c r="AE49" s="63"/>
      <c r="AF49" s="63"/>
      <c r="AG49" s="63"/>
      <c r="AH49" s="63"/>
      <c r="AI49" s="63"/>
      <c r="AJ49" s="63"/>
      <c r="AK49" s="63"/>
      <c r="AL49" s="63"/>
      <c r="AM49" s="63"/>
      <c r="AN49" s="63"/>
      <c r="AO49" s="63"/>
      <c r="AY49">
        <f>COUNTA($C$52)</f>
        <v>1</v>
      </c>
    </row>
    <row r="50" spans="1:52" x14ac:dyDescent="0.15">
      <c r="A50" s="9"/>
      <c r="B50" s="45" t="s">
        <v>176</v>
      </c>
      <c r="C50" s="49"/>
      <c r="D50" s="49"/>
      <c r="E50" s="49"/>
      <c r="F50" s="49"/>
      <c r="G50" s="49"/>
      <c r="H50" s="49"/>
      <c r="I50" s="49"/>
      <c r="J50" s="49"/>
      <c r="K50" s="49"/>
      <c r="L50" s="49"/>
      <c r="M50" s="49"/>
      <c r="N50" s="49"/>
      <c r="O50" s="49"/>
      <c r="P50" s="54"/>
      <c r="Q50" s="54"/>
      <c r="R50" s="54"/>
      <c r="S50" s="54"/>
      <c r="T50" s="54"/>
      <c r="U50" s="54"/>
      <c r="V50" s="54"/>
      <c r="W50" s="54"/>
      <c r="X50" s="54"/>
      <c r="Y50" s="55"/>
      <c r="Z50" s="55"/>
      <c r="AA50" s="55"/>
      <c r="AB50" s="55"/>
      <c r="AC50" s="55"/>
      <c r="AD50" s="55"/>
      <c r="AE50" s="55"/>
      <c r="AF50" s="55"/>
      <c r="AG50" s="55"/>
      <c r="AH50" s="55"/>
      <c r="AI50" s="55"/>
      <c r="AJ50" s="55"/>
      <c r="AK50" s="55"/>
      <c r="AL50" s="55"/>
      <c r="AM50" s="55"/>
      <c r="AN50" s="55"/>
      <c r="AO50" s="55"/>
      <c r="AP50" s="54"/>
      <c r="AQ50" s="54"/>
      <c r="AR50" s="54"/>
      <c r="AS50" s="54"/>
      <c r="AT50" s="54"/>
      <c r="AU50" s="54"/>
      <c r="AV50" s="54"/>
      <c r="AW50" s="54"/>
      <c r="AX50" s="54"/>
      <c r="AY50" s="33">
        <f>$AY$49</f>
        <v>1</v>
      </c>
    </row>
    <row r="51" spans="1:52" customFormat="1" ht="59.25" customHeight="1" x14ac:dyDescent="0.15">
      <c r="A51" s="114"/>
      <c r="B51" s="114"/>
      <c r="C51" s="114" t="s">
        <v>24</v>
      </c>
      <c r="D51" s="114"/>
      <c r="E51" s="114"/>
      <c r="F51" s="114"/>
      <c r="G51" s="114"/>
      <c r="H51" s="114"/>
      <c r="I51" s="114"/>
      <c r="J51" s="696" t="s">
        <v>198</v>
      </c>
      <c r="K51" s="697"/>
      <c r="L51" s="697"/>
      <c r="M51" s="697"/>
      <c r="N51" s="697"/>
      <c r="O51" s="697"/>
      <c r="P51" s="117" t="s">
        <v>25</v>
      </c>
      <c r="Q51" s="117"/>
      <c r="R51" s="117"/>
      <c r="S51" s="117"/>
      <c r="T51" s="117"/>
      <c r="U51" s="117"/>
      <c r="V51" s="117"/>
      <c r="W51" s="117"/>
      <c r="X51" s="117"/>
      <c r="Y51" s="118" t="s">
        <v>231</v>
      </c>
      <c r="Z51" s="119"/>
      <c r="AA51" s="119"/>
      <c r="AB51" s="119"/>
      <c r="AC51" s="696" t="s">
        <v>225</v>
      </c>
      <c r="AD51" s="696"/>
      <c r="AE51" s="696"/>
      <c r="AF51" s="696"/>
      <c r="AG51" s="696"/>
      <c r="AH51" s="118" t="s">
        <v>191</v>
      </c>
      <c r="AI51" s="114"/>
      <c r="AJ51" s="114"/>
      <c r="AK51" s="114"/>
      <c r="AL51" s="114" t="s">
        <v>19</v>
      </c>
      <c r="AM51" s="114"/>
      <c r="AN51" s="114"/>
      <c r="AO51" s="120"/>
      <c r="AP51" s="698" t="s">
        <v>199</v>
      </c>
      <c r="AQ51" s="698"/>
      <c r="AR51" s="698"/>
      <c r="AS51" s="698"/>
      <c r="AT51" s="698"/>
      <c r="AU51" s="698"/>
      <c r="AV51" s="698"/>
      <c r="AW51" s="698"/>
      <c r="AX51" s="698"/>
      <c r="AY51" s="33">
        <f>$AY$49</f>
        <v>1</v>
      </c>
      <c r="AZ51" s="33"/>
    </row>
    <row r="52" spans="1:52" ht="26.25" customHeight="1" x14ac:dyDescent="0.15">
      <c r="A52" s="695">
        <v>1</v>
      </c>
      <c r="B52" s="695">
        <v>1</v>
      </c>
      <c r="C52" s="699" t="s">
        <v>720</v>
      </c>
      <c r="D52" s="105"/>
      <c r="E52" s="105"/>
      <c r="F52" s="105"/>
      <c r="G52" s="105"/>
      <c r="H52" s="105"/>
      <c r="I52" s="105"/>
      <c r="J52" s="106">
        <v>5180001049428</v>
      </c>
      <c r="K52" s="107"/>
      <c r="L52" s="107"/>
      <c r="M52" s="107"/>
      <c r="N52" s="107"/>
      <c r="O52" s="107"/>
      <c r="P52" s="700" t="s">
        <v>721</v>
      </c>
      <c r="Q52" s="108"/>
      <c r="R52" s="108"/>
      <c r="S52" s="108"/>
      <c r="T52" s="108"/>
      <c r="U52" s="108"/>
      <c r="V52" s="108"/>
      <c r="W52" s="108"/>
      <c r="X52" s="108"/>
      <c r="Y52" s="109">
        <v>9</v>
      </c>
      <c r="Z52" s="110"/>
      <c r="AA52" s="110"/>
      <c r="AB52" s="111"/>
      <c r="AC52" s="701" t="s">
        <v>242</v>
      </c>
      <c r="AD52" s="701"/>
      <c r="AE52" s="701"/>
      <c r="AF52" s="701"/>
      <c r="AG52" s="701"/>
      <c r="AH52" s="702">
        <v>1</v>
      </c>
      <c r="AI52" s="703"/>
      <c r="AJ52" s="703"/>
      <c r="AK52" s="703"/>
      <c r="AL52" s="100">
        <v>67</v>
      </c>
      <c r="AM52" s="101"/>
      <c r="AN52" s="101"/>
      <c r="AO52" s="102"/>
      <c r="AP52" s="103"/>
      <c r="AQ52" s="103"/>
      <c r="AR52" s="103"/>
      <c r="AS52" s="103"/>
      <c r="AT52" s="103"/>
      <c r="AU52" s="103"/>
      <c r="AV52" s="103"/>
      <c r="AW52" s="103"/>
      <c r="AX52" s="103"/>
      <c r="AY52" s="33">
        <f>$AY$49</f>
        <v>1</v>
      </c>
    </row>
    <row r="53" spans="1:52" x14ac:dyDescent="0.15">
      <c r="P53" s="62"/>
      <c r="Q53" s="62"/>
      <c r="R53" s="62"/>
      <c r="S53" s="62"/>
      <c r="T53" s="62"/>
      <c r="U53" s="62"/>
      <c r="V53" s="62"/>
      <c r="W53" s="62"/>
      <c r="X53" s="62"/>
      <c r="Y53" s="63"/>
      <c r="Z53" s="63"/>
      <c r="AA53" s="63"/>
      <c r="AB53" s="63"/>
      <c r="AC53" s="63"/>
      <c r="AD53" s="63"/>
      <c r="AE53" s="63"/>
      <c r="AF53" s="63"/>
      <c r="AG53" s="63"/>
      <c r="AH53" s="63"/>
      <c r="AI53" s="63"/>
      <c r="AJ53" s="63"/>
      <c r="AK53" s="63"/>
      <c r="AL53" s="63"/>
      <c r="AM53" s="63"/>
      <c r="AN53" s="63"/>
      <c r="AO53" s="63"/>
      <c r="AY53">
        <f>COUNTA($C$56)</f>
        <v>1</v>
      </c>
    </row>
    <row r="54" spans="1:52" x14ac:dyDescent="0.15">
      <c r="A54" s="9"/>
      <c r="B54" s="45" t="s">
        <v>177</v>
      </c>
      <c r="C54" s="49"/>
      <c r="D54" s="49"/>
      <c r="E54" s="49"/>
      <c r="F54" s="49"/>
      <c r="G54" s="49"/>
      <c r="H54" s="49"/>
      <c r="I54" s="49"/>
      <c r="J54" s="49"/>
      <c r="K54" s="49"/>
      <c r="L54" s="49"/>
      <c r="M54" s="49"/>
      <c r="N54" s="49"/>
      <c r="O54" s="49"/>
      <c r="P54" s="54"/>
      <c r="Q54" s="54"/>
      <c r="R54" s="54"/>
      <c r="S54" s="54"/>
      <c r="T54" s="54"/>
      <c r="U54" s="54"/>
      <c r="V54" s="54"/>
      <c r="W54" s="54"/>
      <c r="X54" s="54"/>
      <c r="Y54" s="55"/>
      <c r="Z54" s="55"/>
      <c r="AA54" s="55"/>
      <c r="AB54" s="55"/>
      <c r="AC54" s="55"/>
      <c r="AD54" s="55"/>
      <c r="AE54" s="55"/>
      <c r="AF54" s="55"/>
      <c r="AG54" s="55"/>
      <c r="AH54" s="55"/>
      <c r="AI54" s="55"/>
      <c r="AJ54" s="55"/>
      <c r="AK54" s="55"/>
      <c r="AL54" s="55"/>
      <c r="AM54" s="55"/>
      <c r="AN54" s="55"/>
      <c r="AO54" s="55"/>
      <c r="AP54" s="54"/>
      <c r="AQ54" s="54"/>
      <c r="AR54" s="54"/>
      <c r="AS54" s="54"/>
      <c r="AT54" s="54"/>
      <c r="AU54" s="54"/>
      <c r="AV54" s="54"/>
      <c r="AW54" s="54"/>
      <c r="AX54" s="54"/>
      <c r="AY54" s="33">
        <f>$AY$53</f>
        <v>1</v>
      </c>
    </row>
    <row r="55" spans="1:52" customFormat="1" ht="59.25" customHeight="1" x14ac:dyDescent="0.15">
      <c r="A55" s="114"/>
      <c r="B55" s="114"/>
      <c r="C55" s="114" t="s">
        <v>24</v>
      </c>
      <c r="D55" s="114"/>
      <c r="E55" s="114"/>
      <c r="F55" s="114"/>
      <c r="G55" s="114"/>
      <c r="H55" s="114"/>
      <c r="I55" s="114"/>
      <c r="J55" s="696" t="s">
        <v>198</v>
      </c>
      <c r="K55" s="697"/>
      <c r="L55" s="697"/>
      <c r="M55" s="697"/>
      <c r="N55" s="697"/>
      <c r="O55" s="697"/>
      <c r="P55" s="117" t="s">
        <v>25</v>
      </c>
      <c r="Q55" s="117"/>
      <c r="R55" s="117"/>
      <c r="S55" s="117"/>
      <c r="T55" s="117"/>
      <c r="U55" s="117"/>
      <c r="V55" s="117"/>
      <c r="W55" s="117"/>
      <c r="X55" s="117"/>
      <c r="Y55" s="118" t="s">
        <v>231</v>
      </c>
      <c r="Z55" s="119"/>
      <c r="AA55" s="119"/>
      <c r="AB55" s="119"/>
      <c r="AC55" s="696" t="s">
        <v>225</v>
      </c>
      <c r="AD55" s="696"/>
      <c r="AE55" s="696"/>
      <c r="AF55" s="696"/>
      <c r="AG55" s="696"/>
      <c r="AH55" s="118" t="s">
        <v>191</v>
      </c>
      <c r="AI55" s="114"/>
      <c r="AJ55" s="114"/>
      <c r="AK55" s="114"/>
      <c r="AL55" s="114" t="s">
        <v>19</v>
      </c>
      <c r="AM55" s="114"/>
      <c r="AN55" s="114"/>
      <c r="AO55" s="120"/>
      <c r="AP55" s="698" t="s">
        <v>199</v>
      </c>
      <c r="AQ55" s="698"/>
      <c r="AR55" s="698"/>
      <c r="AS55" s="698"/>
      <c r="AT55" s="698"/>
      <c r="AU55" s="698"/>
      <c r="AV55" s="698"/>
      <c r="AW55" s="698"/>
      <c r="AX55" s="698"/>
      <c r="AY55" s="33">
        <f>$AY$53</f>
        <v>1</v>
      </c>
      <c r="AZ55" s="33"/>
    </row>
    <row r="56" spans="1:52" ht="26.25" customHeight="1" x14ac:dyDescent="0.15">
      <c r="A56" s="695">
        <v>1</v>
      </c>
      <c r="B56" s="695">
        <v>1</v>
      </c>
      <c r="C56" s="699" t="s">
        <v>722</v>
      </c>
      <c r="D56" s="105"/>
      <c r="E56" s="105"/>
      <c r="F56" s="105"/>
      <c r="G56" s="105"/>
      <c r="H56" s="105"/>
      <c r="I56" s="105"/>
      <c r="J56" s="106">
        <v>6010001184315</v>
      </c>
      <c r="K56" s="107"/>
      <c r="L56" s="107"/>
      <c r="M56" s="107"/>
      <c r="N56" s="107"/>
      <c r="O56" s="107"/>
      <c r="P56" s="700" t="s">
        <v>723</v>
      </c>
      <c r="Q56" s="108"/>
      <c r="R56" s="108"/>
      <c r="S56" s="108"/>
      <c r="T56" s="108"/>
      <c r="U56" s="108"/>
      <c r="V56" s="108"/>
      <c r="W56" s="108"/>
      <c r="X56" s="108"/>
      <c r="Y56" s="109">
        <v>5</v>
      </c>
      <c r="Z56" s="110"/>
      <c r="AA56" s="110"/>
      <c r="AB56" s="111"/>
      <c r="AC56" s="701" t="s">
        <v>241</v>
      </c>
      <c r="AD56" s="701"/>
      <c r="AE56" s="701"/>
      <c r="AF56" s="701"/>
      <c r="AG56" s="701"/>
      <c r="AH56" s="702">
        <v>1</v>
      </c>
      <c r="AI56" s="703"/>
      <c r="AJ56" s="703"/>
      <c r="AK56" s="703"/>
      <c r="AL56" s="100">
        <v>71</v>
      </c>
      <c r="AM56" s="101"/>
      <c r="AN56" s="101"/>
      <c r="AO56" s="102"/>
      <c r="AP56" s="103"/>
      <c r="AQ56" s="103"/>
      <c r="AR56" s="103"/>
      <c r="AS56" s="103"/>
      <c r="AT56" s="103"/>
      <c r="AU56" s="103"/>
      <c r="AV56" s="103"/>
      <c r="AW56" s="103"/>
      <c r="AX56" s="103"/>
      <c r="AY56" s="33">
        <f>$AY$53</f>
        <v>1</v>
      </c>
    </row>
    <row r="57" spans="1:52" x14ac:dyDescent="0.15">
      <c r="P57" s="62"/>
      <c r="Q57" s="62"/>
      <c r="R57" s="62"/>
      <c r="S57" s="62"/>
      <c r="T57" s="62"/>
      <c r="U57" s="62"/>
      <c r="V57" s="62"/>
      <c r="W57" s="62"/>
      <c r="X57" s="62"/>
      <c r="Y57" s="63"/>
      <c r="Z57" s="63"/>
      <c r="AA57" s="63"/>
      <c r="AB57" s="63"/>
      <c r="AC57" s="63"/>
      <c r="AD57" s="63"/>
      <c r="AE57" s="63"/>
      <c r="AF57" s="63"/>
      <c r="AG57" s="63"/>
      <c r="AH57" s="63"/>
      <c r="AI57" s="63"/>
      <c r="AJ57" s="63"/>
      <c r="AK57" s="63"/>
      <c r="AL57" s="63"/>
      <c r="AM57" s="63"/>
      <c r="AN57" s="63"/>
      <c r="AO57" s="63"/>
      <c r="AY57">
        <f>COUNTA($C$60)</f>
        <v>1</v>
      </c>
    </row>
    <row r="58" spans="1:52" x14ac:dyDescent="0.15">
      <c r="A58" s="9"/>
      <c r="B58" s="45" t="s">
        <v>178</v>
      </c>
      <c r="C58" s="49"/>
      <c r="D58" s="49"/>
      <c r="E58" s="49"/>
      <c r="F58" s="49"/>
      <c r="G58" s="49"/>
      <c r="H58" s="49"/>
      <c r="I58" s="49"/>
      <c r="J58" s="49"/>
      <c r="K58" s="49"/>
      <c r="L58" s="49"/>
      <c r="M58" s="49"/>
      <c r="N58" s="49"/>
      <c r="O58" s="49"/>
      <c r="P58" s="54"/>
      <c r="Q58" s="54"/>
      <c r="R58" s="54"/>
      <c r="S58" s="54"/>
      <c r="T58" s="54"/>
      <c r="U58" s="54"/>
      <c r="V58" s="54"/>
      <c r="W58" s="54"/>
      <c r="X58" s="54"/>
      <c r="Y58" s="55"/>
      <c r="Z58" s="55"/>
      <c r="AA58" s="55"/>
      <c r="AB58" s="55"/>
      <c r="AC58" s="55"/>
      <c r="AD58" s="55"/>
      <c r="AE58" s="55"/>
      <c r="AF58" s="55"/>
      <c r="AG58" s="55"/>
      <c r="AH58" s="55"/>
      <c r="AI58" s="55"/>
      <c r="AJ58" s="55"/>
      <c r="AK58" s="55"/>
      <c r="AL58" s="55"/>
      <c r="AM58" s="55"/>
      <c r="AN58" s="55"/>
      <c r="AO58" s="55"/>
      <c r="AP58" s="54"/>
      <c r="AQ58" s="54"/>
      <c r="AR58" s="54"/>
      <c r="AS58" s="54"/>
      <c r="AT58" s="54"/>
      <c r="AU58" s="54"/>
      <c r="AV58" s="54"/>
      <c r="AW58" s="54"/>
      <c r="AX58" s="54"/>
      <c r="AY58" s="33">
        <f>$AY$57</f>
        <v>1</v>
      </c>
    </row>
    <row r="59" spans="1:52" customFormat="1" ht="59.25" customHeight="1" x14ac:dyDescent="0.15">
      <c r="A59" s="114"/>
      <c r="B59" s="114"/>
      <c r="C59" s="114" t="s">
        <v>24</v>
      </c>
      <c r="D59" s="114"/>
      <c r="E59" s="114"/>
      <c r="F59" s="114"/>
      <c r="G59" s="114"/>
      <c r="H59" s="114"/>
      <c r="I59" s="114"/>
      <c r="J59" s="696" t="s">
        <v>198</v>
      </c>
      <c r="K59" s="697"/>
      <c r="L59" s="697"/>
      <c r="M59" s="697"/>
      <c r="N59" s="697"/>
      <c r="O59" s="697"/>
      <c r="P59" s="117" t="s">
        <v>25</v>
      </c>
      <c r="Q59" s="117"/>
      <c r="R59" s="117"/>
      <c r="S59" s="117"/>
      <c r="T59" s="117"/>
      <c r="U59" s="117"/>
      <c r="V59" s="117"/>
      <c r="W59" s="117"/>
      <c r="X59" s="117"/>
      <c r="Y59" s="118" t="s">
        <v>231</v>
      </c>
      <c r="Z59" s="119"/>
      <c r="AA59" s="119"/>
      <c r="AB59" s="119"/>
      <c r="AC59" s="696" t="s">
        <v>225</v>
      </c>
      <c r="AD59" s="696"/>
      <c r="AE59" s="696"/>
      <c r="AF59" s="696"/>
      <c r="AG59" s="696"/>
      <c r="AH59" s="118" t="s">
        <v>191</v>
      </c>
      <c r="AI59" s="114"/>
      <c r="AJ59" s="114"/>
      <c r="AK59" s="114"/>
      <c r="AL59" s="114" t="s">
        <v>19</v>
      </c>
      <c r="AM59" s="114"/>
      <c r="AN59" s="114"/>
      <c r="AO59" s="120"/>
      <c r="AP59" s="698" t="s">
        <v>199</v>
      </c>
      <c r="AQ59" s="698"/>
      <c r="AR59" s="698"/>
      <c r="AS59" s="698"/>
      <c r="AT59" s="698"/>
      <c r="AU59" s="698"/>
      <c r="AV59" s="698"/>
      <c r="AW59" s="698"/>
      <c r="AX59" s="698"/>
      <c r="AY59" s="33">
        <f>$AY$57</f>
        <v>1</v>
      </c>
      <c r="AZ59" s="33"/>
    </row>
    <row r="60" spans="1:52" ht="26.25" customHeight="1" x14ac:dyDescent="0.15">
      <c r="A60" s="695">
        <v>1</v>
      </c>
      <c r="B60" s="695">
        <v>1</v>
      </c>
      <c r="C60" s="699" t="s">
        <v>661</v>
      </c>
      <c r="D60" s="105"/>
      <c r="E60" s="105"/>
      <c r="F60" s="105"/>
      <c r="G60" s="105"/>
      <c r="H60" s="105"/>
      <c r="I60" s="105"/>
      <c r="J60" s="106">
        <v>7010401022916</v>
      </c>
      <c r="K60" s="107"/>
      <c r="L60" s="107"/>
      <c r="M60" s="107"/>
      <c r="N60" s="107"/>
      <c r="O60" s="107"/>
      <c r="P60" s="700" t="s">
        <v>724</v>
      </c>
      <c r="Q60" s="108"/>
      <c r="R60" s="108"/>
      <c r="S60" s="108"/>
      <c r="T60" s="108"/>
      <c r="U60" s="108"/>
      <c r="V60" s="108"/>
      <c r="W60" s="108"/>
      <c r="X60" s="108"/>
      <c r="Y60" s="109">
        <v>2</v>
      </c>
      <c r="Z60" s="110"/>
      <c r="AA60" s="110"/>
      <c r="AB60" s="111"/>
      <c r="AC60" s="112" t="s">
        <v>247</v>
      </c>
      <c r="AD60" s="113"/>
      <c r="AE60" s="113"/>
      <c r="AF60" s="113"/>
      <c r="AG60" s="113"/>
      <c r="AH60" s="98" t="s">
        <v>272</v>
      </c>
      <c r="AI60" s="99"/>
      <c r="AJ60" s="99"/>
      <c r="AK60" s="99"/>
      <c r="AL60" s="100" t="s">
        <v>272</v>
      </c>
      <c r="AM60" s="101"/>
      <c r="AN60" s="101"/>
      <c r="AO60" s="102"/>
      <c r="AP60" s="103"/>
      <c r="AQ60" s="103"/>
      <c r="AR60" s="103"/>
      <c r="AS60" s="103"/>
      <c r="AT60" s="103"/>
      <c r="AU60" s="103"/>
      <c r="AV60" s="103"/>
      <c r="AW60" s="103"/>
      <c r="AX60" s="103"/>
      <c r="AY60" s="33">
        <f>$AY$57</f>
        <v>1</v>
      </c>
    </row>
    <row r="61" spans="1:52" x14ac:dyDescent="0.15">
      <c r="P61" s="62"/>
      <c r="Q61" s="62"/>
      <c r="R61" s="62"/>
      <c r="S61" s="62"/>
      <c r="T61" s="62"/>
      <c r="U61" s="62"/>
      <c r="V61" s="62"/>
      <c r="W61" s="62"/>
      <c r="X61" s="62"/>
      <c r="Y61" s="63"/>
      <c r="Z61" s="63"/>
      <c r="AA61" s="63"/>
      <c r="AB61" s="63"/>
      <c r="AC61" s="63"/>
      <c r="AD61" s="63"/>
      <c r="AE61" s="63"/>
      <c r="AF61" s="63"/>
      <c r="AG61" s="63"/>
      <c r="AH61" s="63"/>
      <c r="AI61" s="63"/>
      <c r="AJ61" s="63"/>
      <c r="AK61" s="63"/>
      <c r="AL61" s="63"/>
      <c r="AM61" s="63"/>
      <c r="AN61" s="63"/>
      <c r="AO61" s="63"/>
      <c r="AY61">
        <f>COUNTA(C$64)</f>
        <v>1</v>
      </c>
    </row>
    <row r="62" spans="1:52" x14ac:dyDescent="0.15">
      <c r="A62" s="9"/>
      <c r="B62" s="45" t="s">
        <v>179</v>
      </c>
      <c r="C62" s="49"/>
      <c r="D62" s="49"/>
      <c r="E62" s="49"/>
      <c r="F62" s="49"/>
      <c r="G62" s="49"/>
      <c r="H62" s="49"/>
      <c r="I62" s="49"/>
      <c r="J62" s="49"/>
      <c r="K62" s="49"/>
      <c r="L62" s="49"/>
      <c r="M62" s="49"/>
      <c r="N62" s="49"/>
      <c r="O62" s="49"/>
      <c r="P62" s="54"/>
      <c r="Q62" s="54"/>
      <c r="R62" s="54"/>
      <c r="S62" s="54"/>
      <c r="T62" s="54"/>
      <c r="U62" s="54"/>
      <c r="V62" s="54"/>
      <c r="W62" s="54"/>
      <c r="X62" s="54"/>
      <c r="Y62" s="55"/>
      <c r="Z62" s="55"/>
      <c r="AA62" s="55"/>
      <c r="AB62" s="55"/>
      <c r="AC62" s="55"/>
      <c r="AD62" s="55"/>
      <c r="AE62" s="55"/>
      <c r="AF62" s="55"/>
      <c r="AG62" s="55"/>
      <c r="AH62" s="55"/>
      <c r="AI62" s="55"/>
      <c r="AJ62" s="55"/>
      <c r="AK62" s="55"/>
      <c r="AL62" s="55"/>
      <c r="AM62" s="55"/>
      <c r="AN62" s="55"/>
      <c r="AO62" s="55"/>
      <c r="AP62" s="54"/>
      <c r="AQ62" s="54"/>
      <c r="AR62" s="54"/>
      <c r="AS62" s="54"/>
      <c r="AT62" s="54"/>
      <c r="AU62" s="54"/>
      <c r="AV62" s="54"/>
      <c r="AW62" s="54"/>
      <c r="AX62" s="54"/>
      <c r="AY62" s="33">
        <f>$AY$61</f>
        <v>1</v>
      </c>
    </row>
    <row r="63" spans="1:52" customFormat="1" ht="59.25" customHeight="1" x14ac:dyDescent="0.15">
      <c r="A63" s="114"/>
      <c r="B63" s="114"/>
      <c r="C63" s="114" t="s">
        <v>24</v>
      </c>
      <c r="D63" s="114"/>
      <c r="E63" s="114"/>
      <c r="F63" s="114"/>
      <c r="G63" s="114"/>
      <c r="H63" s="114"/>
      <c r="I63" s="114"/>
      <c r="J63" s="696" t="s">
        <v>198</v>
      </c>
      <c r="K63" s="697"/>
      <c r="L63" s="697"/>
      <c r="M63" s="697"/>
      <c r="N63" s="697"/>
      <c r="O63" s="697"/>
      <c r="P63" s="117" t="s">
        <v>25</v>
      </c>
      <c r="Q63" s="117"/>
      <c r="R63" s="117"/>
      <c r="S63" s="117"/>
      <c r="T63" s="117"/>
      <c r="U63" s="117"/>
      <c r="V63" s="117"/>
      <c r="W63" s="117"/>
      <c r="X63" s="117"/>
      <c r="Y63" s="118" t="s">
        <v>231</v>
      </c>
      <c r="Z63" s="119"/>
      <c r="AA63" s="119"/>
      <c r="AB63" s="119"/>
      <c r="AC63" s="696" t="s">
        <v>225</v>
      </c>
      <c r="AD63" s="696"/>
      <c r="AE63" s="696"/>
      <c r="AF63" s="696"/>
      <c r="AG63" s="696"/>
      <c r="AH63" s="118" t="s">
        <v>191</v>
      </c>
      <c r="AI63" s="114"/>
      <c r="AJ63" s="114"/>
      <c r="AK63" s="114"/>
      <c r="AL63" s="114" t="s">
        <v>19</v>
      </c>
      <c r="AM63" s="114"/>
      <c r="AN63" s="114"/>
      <c r="AO63" s="120"/>
      <c r="AP63" s="698" t="s">
        <v>199</v>
      </c>
      <c r="AQ63" s="698"/>
      <c r="AR63" s="698"/>
      <c r="AS63" s="698"/>
      <c r="AT63" s="698"/>
      <c r="AU63" s="698"/>
      <c r="AV63" s="698"/>
      <c r="AW63" s="698"/>
      <c r="AX63" s="698"/>
      <c r="AY63" s="33">
        <f>$AY$61</f>
        <v>1</v>
      </c>
      <c r="AZ63" s="33"/>
    </row>
    <row r="64" spans="1:52" ht="51" customHeight="1" x14ac:dyDescent="0.15">
      <c r="A64" s="695">
        <v>1</v>
      </c>
      <c r="B64" s="695">
        <v>1</v>
      </c>
      <c r="C64" s="699" t="s">
        <v>718</v>
      </c>
      <c r="D64" s="105"/>
      <c r="E64" s="105"/>
      <c r="F64" s="105"/>
      <c r="G64" s="105"/>
      <c r="H64" s="105"/>
      <c r="I64" s="105"/>
      <c r="J64" s="106">
        <v>5012405001732</v>
      </c>
      <c r="K64" s="107"/>
      <c r="L64" s="107"/>
      <c r="M64" s="107"/>
      <c r="N64" s="107"/>
      <c r="O64" s="107"/>
      <c r="P64" s="700" t="s">
        <v>725</v>
      </c>
      <c r="Q64" s="108"/>
      <c r="R64" s="108"/>
      <c r="S64" s="108"/>
      <c r="T64" s="108"/>
      <c r="U64" s="108"/>
      <c r="V64" s="108"/>
      <c r="W64" s="108"/>
      <c r="X64" s="108"/>
      <c r="Y64" s="109">
        <v>1</v>
      </c>
      <c r="Z64" s="110"/>
      <c r="AA64" s="110"/>
      <c r="AB64" s="111"/>
      <c r="AC64" s="701" t="s">
        <v>248</v>
      </c>
      <c r="AD64" s="701"/>
      <c r="AE64" s="701"/>
      <c r="AF64" s="701"/>
      <c r="AG64" s="701"/>
      <c r="AH64" s="98" t="s">
        <v>272</v>
      </c>
      <c r="AI64" s="99"/>
      <c r="AJ64" s="99"/>
      <c r="AK64" s="99"/>
      <c r="AL64" s="100" t="s">
        <v>272</v>
      </c>
      <c r="AM64" s="101"/>
      <c r="AN64" s="101"/>
      <c r="AO64" s="102"/>
      <c r="AP64" s="103"/>
      <c r="AQ64" s="103"/>
      <c r="AR64" s="103"/>
      <c r="AS64" s="103"/>
      <c r="AT64" s="103"/>
      <c r="AU64" s="103"/>
      <c r="AV64" s="103"/>
      <c r="AW64" s="103"/>
      <c r="AX64" s="103"/>
      <c r="AY64" s="33">
        <f>$AY$61</f>
        <v>1</v>
      </c>
    </row>
  </sheetData>
  <sheetProtection formatRows="0"/>
  <mergeCells count="288">
    <mergeCell ref="AP40:AX40"/>
    <mergeCell ref="AL44:AO44"/>
    <mergeCell ref="AP44:AX44"/>
    <mergeCell ref="C55:I55"/>
    <mergeCell ref="J55:O55"/>
    <mergeCell ref="P55:X55"/>
    <mergeCell ref="Y55:AB55"/>
    <mergeCell ref="AC55:AG55"/>
    <mergeCell ref="AH55:AK55"/>
    <mergeCell ref="AL55:AO55"/>
    <mergeCell ref="AP55:AX55"/>
    <mergeCell ref="AH27:AK27"/>
    <mergeCell ref="AL27:AO27"/>
    <mergeCell ref="AP27:AX27"/>
    <mergeCell ref="C28:I28"/>
    <mergeCell ref="J28:O28"/>
    <mergeCell ref="P28:X28"/>
    <mergeCell ref="Y28:AB28"/>
    <mergeCell ref="AC28:AG28"/>
    <mergeCell ref="AH28:AK28"/>
    <mergeCell ref="AL28:AO28"/>
    <mergeCell ref="AP28:AX28"/>
    <mergeCell ref="AP3:AX3"/>
    <mergeCell ref="AL12:AO12"/>
    <mergeCell ref="AP12:AX12"/>
    <mergeCell ref="AP19:AX19"/>
    <mergeCell ref="C23:I23"/>
    <mergeCell ref="J23:O23"/>
    <mergeCell ref="P23:X23"/>
    <mergeCell ref="Y23:AB23"/>
    <mergeCell ref="AC23:AG23"/>
    <mergeCell ref="AH23:AK23"/>
    <mergeCell ref="AL23:AO23"/>
    <mergeCell ref="AP23:AX23"/>
    <mergeCell ref="A3:B3"/>
    <mergeCell ref="A4:B4"/>
    <mergeCell ref="C3:I3"/>
    <mergeCell ref="J3:O3"/>
    <mergeCell ref="P3:X3"/>
    <mergeCell ref="Y3:AB3"/>
    <mergeCell ref="AC3:AG3"/>
    <mergeCell ref="AH3:AK3"/>
    <mergeCell ref="AL3:AO3"/>
    <mergeCell ref="AP8:AX8"/>
    <mergeCell ref="C4:I4"/>
    <mergeCell ref="J4:O4"/>
    <mergeCell ref="P4:X4"/>
    <mergeCell ref="Y4:AB4"/>
    <mergeCell ref="AC4:AG4"/>
    <mergeCell ref="AH4:AK4"/>
    <mergeCell ref="AL4:AO4"/>
    <mergeCell ref="AP4:AX4"/>
    <mergeCell ref="AP11:AX11"/>
    <mergeCell ref="C12:I12"/>
    <mergeCell ref="J12:O12"/>
    <mergeCell ref="P12:X12"/>
    <mergeCell ref="Y12:AB12"/>
    <mergeCell ref="AC12:AG12"/>
    <mergeCell ref="AH12:AK12"/>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12:B12"/>
    <mergeCell ref="A11:B11"/>
    <mergeCell ref="C11:I11"/>
    <mergeCell ref="J11:O11"/>
    <mergeCell ref="P11:X11"/>
    <mergeCell ref="Y11:AB11"/>
    <mergeCell ref="AC11:AG11"/>
    <mergeCell ref="AH11:AK11"/>
    <mergeCell ref="AL11:AO11"/>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H24:AK24"/>
    <mergeCell ref="AL24:AO24"/>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7:B27"/>
    <mergeCell ref="A28:B28"/>
    <mergeCell ref="A24:B24"/>
    <mergeCell ref="A23:B23"/>
    <mergeCell ref="C24:I24"/>
    <mergeCell ref="J24:O24"/>
    <mergeCell ref="P24:X24"/>
    <mergeCell ref="Y24:AB24"/>
    <mergeCell ref="AC24:AG24"/>
    <mergeCell ref="C27:I27"/>
    <mergeCell ref="J27:O27"/>
    <mergeCell ref="P27:X27"/>
    <mergeCell ref="Y27:AB27"/>
    <mergeCell ref="AC27:AG27"/>
    <mergeCell ref="AP31:AX31"/>
    <mergeCell ref="C32:I32"/>
    <mergeCell ref="J32:O32"/>
    <mergeCell ref="P32:X32"/>
    <mergeCell ref="Y32:AB32"/>
    <mergeCell ref="AC32:AG32"/>
    <mergeCell ref="AH32:AK32"/>
    <mergeCell ref="AL32:AO32"/>
    <mergeCell ref="AP32:AX32"/>
    <mergeCell ref="A32:B32"/>
    <mergeCell ref="A31:B31"/>
    <mergeCell ref="C31:I31"/>
    <mergeCell ref="J31:O31"/>
    <mergeCell ref="P31:X31"/>
    <mergeCell ref="Y31:AB31"/>
    <mergeCell ref="AC31:AG31"/>
    <mergeCell ref="AH31:AK31"/>
    <mergeCell ref="AL31:AO31"/>
    <mergeCell ref="AP35:AX35"/>
    <mergeCell ref="C36:I36"/>
    <mergeCell ref="J36:O36"/>
    <mergeCell ref="P36:X36"/>
    <mergeCell ref="Y36:AB36"/>
    <mergeCell ref="AC36:AG36"/>
    <mergeCell ref="AH36:AK36"/>
    <mergeCell ref="AL36:AO36"/>
    <mergeCell ref="AP36:AX36"/>
    <mergeCell ref="A36:B36"/>
    <mergeCell ref="A35:B35"/>
    <mergeCell ref="C35:I35"/>
    <mergeCell ref="J35:O35"/>
    <mergeCell ref="P35:X35"/>
    <mergeCell ref="Y35:AB35"/>
    <mergeCell ref="AC35:AG35"/>
    <mergeCell ref="AH35:AK35"/>
    <mergeCell ref="AL35:AO35"/>
    <mergeCell ref="AP43:AX43"/>
    <mergeCell ref="C44:I44"/>
    <mergeCell ref="J44:O44"/>
    <mergeCell ref="P44:X44"/>
    <mergeCell ref="Y44:AB44"/>
    <mergeCell ref="AC44:AG44"/>
    <mergeCell ref="AH44:AK44"/>
    <mergeCell ref="A40:B40"/>
    <mergeCell ref="A39:B39"/>
    <mergeCell ref="C39:I39"/>
    <mergeCell ref="J39:O39"/>
    <mergeCell ref="P39:X39"/>
    <mergeCell ref="Y39:AB39"/>
    <mergeCell ref="AC39:AG39"/>
    <mergeCell ref="AH39:AK39"/>
    <mergeCell ref="AL39:AO39"/>
    <mergeCell ref="AP39:AX39"/>
    <mergeCell ref="C40:I40"/>
    <mergeCell ref="J40:O40"/>
    <mergeCell ref="P40:X40"/>
    <mergeCell ref="Y40:AB40"/>
    <mergeCell ref="AC40:AG40"/>
    <mergeCell ref="AH40:AK40"/>
    <mergeCell ref="AL40:AO40"/>
    <mergeCell ref="A44:B44"/>
    <mergeCell ref="A43:B43"/>
    <mergeCell ref="C43:I43"/>
    <mergeCell ref="J43:O43"/>
    <mergeCell ref="P43:X43"/>
    <mergeCell ref="Y43:AB43"/>
    <mergeCell ref="AC43:AG43"/>
    <mergeCell ref="AH43:AK43"/>
    <mergeCell ref="AL43:AO43"/>
    <mergeCell ref="AP47:AX47"/>
    <mergeCell ref="C48:I48"/>
    <mergeCell ref="J48:O48"/>
    <mergeCell ref="P48:X48"/>
    <mergeCell ref="Y48:AB48"/>
    <mergeCell ref="AC48:AG48"/>
    <mergeCell ref="AH48:AK48"/>
    <mergeCell ref="AL48:AO48"/>
    <mergeCell ref="AP48:AX48"/>
    <mergeCell ref="A48:B48"/>
    <mergeCell ref="A47:B47"/>
    <mergeCell ref="C47:I47"/>
    <mergeCell ref="J47:O47"/>
    <mergeCell ref="P47:X47"/>
    <mergeCell ref="Y47:AB47"/>
    <mergeCell ref="AC47:AG47"/>
    <mergeCell ref="AH47:AK47"/>
    <mergeCell ref="AL47:AO47"/>
    <mergeCell ref="AP56:AX56"/>
    <mergeCell ref="A51:B51"/>
    <mergeCell ref="C51:I51"/>
    <mergeCell ref="J51:O51"/>
    <mergeCell ref="P51:X51"/>
    <mergeCell ref="Y51:AB51"/>
    <mergeCell ref="AC51:AG51"/>
    <mergeCell ref="AH51:AK51"/>
    <mergeCell ref="AL51:AO51"/>
    <mergeCell ref="AP51:AX51"/>
    <mergeCell ref="A52:B52"/>
    <mergeCell ref="C52:I52"/>
    <mergeCell ref="J52:O52"/>
    <mergeCell ref="P52:X52"/>
    <mergeCell ref="Y52:AB52"/>
    <mergeCell ref="AC52:AG52"/>
    <mergeCell ref="AH52:AK52"/>
    <mergeCell ref="AL52:AO52"/>
    <mergeCell ref="AP52:AX52"/>
    <mergeCell ref="A56:B56"/>
    <mergeCell ref="A55:B55"/>
    <mergeCell ref="C56:I56"/>
    <mergeCell ref="J56:O56"/>
    <mergeCell ref="P56:X56"/>
    <mergeCell ref="Y56:AB56"/>
    <mergeCell ref="AC56:AG56"/>
    <mergeCell ref="AH56:AK56"/>
    <mergeCell ref="AL56:AO56"/>
    <mergeCell ref="A59:B59"/>
    <mergeCell ref="C60:I60"/>
    <mergeCell ref="J60:O60"/>
    <mergeCell ref="P60:X60"/>
    <mergeCell ref="Y60:AB60"/>
    <mergeCell ref="AC60:AG60"/>
    <mergeCell ref="AH60:AK60"/>
    <mergeCell ref="AL60:AO60"/>
    <mergeCell ref="AP60:AX60"/>
    <mergeCell ref="C59:I59"/>
    <mergeCell ref="J59:O59"/>
    <mergeCell ref="P59:X59"/>
    <mergeCell ref="Y59:AB59"/>
    <mergeCell ref="AC59:AG59"/>
    <mergeCell ref="AH59:AK59"/>
    <mergeCell ref="AL59:AO59"/>
    <mergeCell ref="AP59:AX59"/>
    <mergeCell ref="AP63:AX63"/>
    <mergeCell ref="C64:I64"/>
    <mergeCell ref="J64:O64"/>
    <mergeCell ref="P64:X64"/>
    <mergeCell ref="Y64:AB64"/>
    <mergeCell ref="AC64:AG64"/>
    <mergeCell ref="AH64:AK64"/>
    <mergeCell ref="AL64:AO64"/>
    <mergeCell ref="A60:B60"/>
    <mergeCell ref="AP64:AX64"/>
    <mergeCell ref="A63:B63"/>
    <mergeCell ref="A64:B64"/>
    <mergeCell ref="C63:I63"/>
    <mergeCell ref="J63:O63"/>
    <mergeCell ref="P63:X63"/>
    <mergeCell ref="Y63:AB63"/>
    <mergeCell ref="AC63:AG63"/>
    <mergeCell ref="AH63:AK63"/>
    <mergeCell ref="AL63:AO63"/>
  </mergeCells>
  <phoneticPr fontId="5"/>
  <conditionalFormatting sqref="AL4:AO4">
    <cfRule type="expression" dxfId="95" priority="93">
      <formula>IF(AND(AL4&gt;=0, RIGHT(TEXT(AL4,"0.#"),1)&lt;&gt;"."),TRUE,FALSE)</formula>
    </cfRule>
    <cfRule type="expression" dxfId="94" priority="94">
      <formula>IF(AND(AL4&gt;=0, RIGHT(TEXT(AL4,"0.#"),1)="."),TRUE,FALSE)</formula>
    </cfRule>
    <cfRule type="expression" dxfId="93" priority="95">
      <formula>IF(AND(AL4&lt;0, RIGHT(TEXT(AL4,"0.#"),1)&lt;&gt;"."),TRUE,FALSE)</formula>
    </cfRule>
    <cfRule type="expression" dxfId="92" priority="96">
      <formula>IF(AND(AL4&lt;0, RIGHT(TEXT(AL4,"0.#"),1)="."),TRUE,FALSE)</formula>
    </cfRule>
  </conditionalFormatting>
  <conditionalFormatting sqref="Y4">
    <cfRule type="expression" dxfId="91" priority="91">
      <formula>IF(RIGHT(TEXT(Y4,"0.#"),1)=".",FALSE,TRUE)</formula>
    </cfRule>
    <cfRule type="expression" dxfId="90" priority="92">
      <formula>IF(RIGHT(TEXT(Y4,"0.#"),1)=".",TRUE,FALSE)</formula>
    </cfRule>
  </conditionalFormatting>
  <conditionalFormatting sqref="Y8">
    <cfRule type="expression" dxfId="89" priority="89">
      <formula>IF(RIGHT(TEXT(Y8,"0.#"),1)=".",FALSE,TRUE)</formula>
    </cfRule>
    <cfRule type="expression" dxfId="88" priority="90">
      <formula>IF(RIGHT(TEXT(Y8,"0.#"),1)=".",TRUE,FALSE)</formula>
    </cfRule>
  </conditionalFormatting>
  <conditionalFormatting sqref="AL8:AO8">
    <cfRule type="expression" dxfId="87" priority="85">
      <formula>IF(AND(AL8&gt;=0, RIGHT(TEXT(AL8,"0.#"),1)&lt;&gt;"."),TRUE,FALSE)</formula>
    </cfRule>
    <cfRule type="expression" dxfId="86" priority="86">
      <formula>IF(AND(AL8&gt;=0, RIGHT(TEXT(AL8,"0.#"),1)="."),TRUE,FALSE)</formula>
    </cfRule>
    <cfRule type="expression" dxfId="85" priority="87">
      <formula>IF(AND(AL8&lt;0, RIGHT(TEXT(AL8,"0.#"),1)&lt;&gt;"."),TRUE,FALSE)</formula>
    </cfRule>
    <cfRule type="expression" dxfId="84" priority="88">
      <formula>IF(AND(AL8&lt;0, RIGHT(TEXT(AL8,"0.#"),1)="."),TRUE,FALSE)</formula>
    </cfRule>
  </conditionalFormatting>
  <conditionalFormatting sqref="Y12">
    <cfRule type="expression" dxfId="83" priority="83">
      <formula>IF(RIGHT(TEXT(Y12,"0.#"),1)=".",FALSE,TRUE)</formula>
    </cfRule>
    <cfRule type="expression" dxfId="82" priority="84">
      <formula>IF(RIGHT(TEXT(Y12,"0.#"),1)=".",TRUE,FALSE)</formula>
    </cfRule>
  </conditionalFormatting>
  <conditionalFormatting sqref="AL12:AO12">
    <cfRule type="expression" dxfId="81" priority="79">
      <formula>IF(AND(AL12&gt;=0, RIGHT(TEXT(AL12,"0.#"),1)&lt;&gt;"."),TRUE,FALSE)</formula>
    </cfRule>
    <cfRule type="expression" dxfId="80" priority="80">
      <formula>IF(AND(AL12&gt;=0, RIGHT(TEXT(AL12,"0.#"),1)="."),TRUE,FALSE)</formula>
    </cfRule>
    <cfRule type="expression" dxfId="79" priority="81">
      <formula>IF(AND(AL12&lt;0, RIGHT(TEXT(AL12,"0.#"),1)&lt;&gt;"."),TRUE,FALSE)</formula>
    </cfRule>
    <cfRule type="expression" dxfId="78" priority="82">
      <formula>IF(AND(AL12&lt;0, RIGHT(TEXT(AL12,"0.#"),1)="."),TRUE,FALSE)</formula>
    </cfRule>
  </conditionalFormatting>
  <conditionalFormatting sqref="AL16:AO16">
    <cfRule type="expression" dxfId="77" priority="75">
      <formula>IF(AND(AL16&gt;=0, RIGHT(TEXT(AL16,"0.#"),1)&lt;&gt;"."),TRUE,FALSE)</formula>
    </cfRule>
    <cfRule type="expression" dxfId="76" priority="76">
      <formula>IF(AND(AL16&gt;=0, RIGHT(TEXT(AL16,"0.#"),1)="."),TRUE,FALSE)</formula>
    </cfRule>
    <cfRule type="expression" dxfId="75" priority="77">
      <formula>IF(AND(AL16&lt;0, RIGHT(TEXT(AL16,"0.#"),1)&lt;&gt;"."),TRUE,FALSE)</formula>
    </cfRule>
    <cfRule type="expression" dxfId="74" priority="78">
      <formula>IF(AND(AL16&lt;0, RIGHT(TEXT(AL16,"0.#"),1)="."),TRUE,FALSE)</formula>
    </cfRule>
  </conditionalFormatting>
  <conditionalFormatting sqref="Y16">
    <cfRule type="expression" dxfId="73" priority="73">
      <formula>IF(RIGHT(TEXT(Y16,"0.#"),1)=".",FALSE,TRUE)</formula>
    </cfRule>
    <cfRule type="expression" dxfId="72" priority="74">
      <formula>IF(RIGHT(TEXT(Y16,"0.#"),1)=".",TRUE,FALSE)</formula>
    </cfRule>
  </conditionalFormatting>
  <conditionalFormatting sqref="Y20">
    <cfRule type="expression" dxfId="71" priority="71">
      <formula>IF(RIGHT(TEXT(Y20,"0.#"),1)=".",FALSE,TRUE)</formula>
    </cfRule>
    <cfRule type="expression" dxfId="70" priority="72">
      <formula>IF(RIGHT(TEXT(Y20,"0.#"),1)=".",TRUE,FALSE)</formula>
    </cfRule>
  </conditionalFormatting>
  <conditionalFormatting sqref="AL20:AO20">
    <cfRule type="expression" dxfId="69" priority="67">
      <formula>IF(AND(AL20&gt;=0, RIGHT(TEXT(AL20,"0.#"),1)&lt;&gt;"."),TRUE,FALSE)</formula>
    </cfRule>
    <cfRule type="expression" dxfId="68" priority="68">
      <formula>IF(AND(AL20&gt;=0, RIGHT(TEXT(AL20,"0.#"),1)="."),TRUE,FALSE)</formula>
    </cfRule>
    <cfRule type="expression" dxfId="67" priority="69">
      <formula>IF(AND(AL20&lt;0, RIGHT(TEXT(AL20,"0.#"),1)&lt;&gt;"."),TRUE,FALSE)</formula>
    </cfRule>
    <cfRule type="expression" dxfId="66" priority="70">
      <formula>IF(AND(AL20&lt;0, RIGHT(TEXT(AL20,"0.#"),1)="."),TRUE,FALSE)</formula>
    </cfRule>
  </conditionalFormatting>
  <conditionalFormatting sqref="Y24">
    <cfRule type="expression" dxfId="65" priority="65">
      <formula>IF(RIGHT(TEXT(Y24,"0.#"),1)=".",FALSE,TRUE)</formula>
    </cfRule>
    <cfRule type="expression" dxfId="64" priority="66">
      <formula>IF(RIGHT(TEXT(Y24,"0.#"),1)=".",TRUE,FALSE)</formula>
    </cfRule>
  </conditionalFormatting>
  <conditionalFormatting sqref="AL24:AO24">
    <cfRule type="expression" dxfId="63" priority="61">
      <formula>IF(AND(AL24&gt;=0, RIGHT(TEXT(AL24,"0.#"),1)&lt;&gt;"."),TRUE,FALSE)</formula>
    </cfRule>
    <cfRule type="expression" dxfId="62" priority="62">
      <formula>IF(AND(AL24&gt;=0, RIGHT(TEXT(AL24,"0.#"),1)="."),TRUE,FALSE)</formula>
    </cfRule>
    <cfRule type="expression" dxfId="61" priority="63">
      <formula>IF(AND(AL24&lt;0, RIGHT(TEXT(AL24,"0.#"),1)&lt;&gt;"."),TRUE,FALSE)</formula>
    </cfRule>
    <cfRule type="expression" dxfId="60" priority="64">
      <formula>IF(AND(AL24&lt;0, RIGHT(TEXT(AL24,"0.#"),1)="."),TRUE,FALSE)</formula>
    </cfRule>
  </conditionalFormatting>
  <conditionalFormatting sqref="Y28">
    <cfRule type="expression" dxfId="59" priority="59">
      <formula>IF(RIGHT(TEXT(Y28,"0.#"),1)=".",FALSE,TRUE)</formula>
    </cfRule>
    <cfRule type="expression" dxfId="58" priority="60">
      <formula>IF(RIGHT(TEXT(Y28,"0.#"),1)=".",TRUE,FALSE)</formula>
    </cfRule>
  </conditionalFormatting>
  <conditionalFormatting sqref="AL28:AO28">
    <cfRule type="expression" dxfId="57" priority="55">
      <formula>IF(AND(AL28&gt;=0, RIGHT(TEXT(AL28,"0.#"),1)&lt;&gt;"."),TRUE,FALSE)</formula>
    </cfRule>
    <cfRule type="expression" dxfId="56" priority="56">
      <formula>IF(AND(AL28&gt;=0, RIGHT(TEXT(AL28,"0.#"),1)="."),TRUE,FALSE)</formula>
    </cfRule>
    <cfRule type="expression" dxfId="55" priority="57">
      <formula>IF(AND(AL28&lt;0, RIGHT(TEXT(AL28,"0.#"),1)&lt;&gt;"."),TRUE,FALSE)</formula>
    </cfRule>
    <cfRule type="expression" dxfId="54" priority="58">
      <formula>IF(AND(AL28&lt;0, RIGHT(TEXT(AL28,"0.#"),1)="."),TRUE,FALSE)</formula>
    </cfRule>
  </conditionalFormatting>
  <conditionalFormatting sqref="Y32">
    <cfRule type="expression" dxfId="53" priority="53">
      <formula>IF(RIGHT(TEXT(Y32,"0.#"),1)=".",FALSE,TRUE)</formula>
    </cfRule>
    <cfRule type="expression" dxfId="52" priority="54">
      <formula>IF(RIGHT(TEXT(Y32,"0.#"),1)=".",TRUE,FALSE)</formula>
    </cfRule>
  </conditionalFormatting>
  <conditionalFormatting sqref="AL32:AO32">
    <cfRule type="expression" dxfId="51" priority="49">
      <formula>IF(AND(AL32&gt;=0, RIGHT(TEXT(AL32,"0.#"),1)&lt;&gt;"."),TRUE,FALSE)</formula>
    </cfRule>
    <cfRule type="expression" dxfId="50" priority="50">
      <formula>IF(AND(AL32&gt;=0, RIGHT(TEXT(AL32,"0.#"),1)="."),TRUE,FALSE)</formula>
    </cfRule>
    <cfRule type="expression" dxfId="49" priority="51">
      <formula>IF(AND(AL32&lt;0, RIGHT(TEXT(AL32,"0.#"),1)&lt;&gt;"."),TRUE,FALSE)</formula>
    </cfRule>
    <cfRule type="expression" dxfId="48" priority="52">
      <formula>IF(AND(AL32&lt;0, RIGHT(TEXT(AL32,"0.#"),1)="."),TRUE,FALSE)</formula>
    </cfRule>
  </conditionalFormatting>
  <conditionalFormatting sqref="Y36">
    <cfRule type="expression" dxfId="47" priority="47">
      <formula>IF(RIGHT(TEXT(Y36,"0.#"),1)=".",FALSE,TRUE)</formula>
    </cfRule>
    <cfRule type="expression" dxfId="46" priority="48">
      <formula>IF(RIGHT(TEXT(Y36,"0.#"),1)=".",TRUE,FALSE)</formula>
    </cfRule>
  </conditionalFormatting>
  <conditionalFormatting sqref="AL36:AO36">
    <cfRule type="expression" dxfId="45" priority="43">
      <formula>IF(AND(AL36&gt;=0, RIGHT(TEXT(AL36,"0.#"),1)&lt;&gt;"."),TRUE,FALSE)</formula>
    </cfRule>
    <cfRule type="expression" dxfId="44" priority="44">
      <formula>IF(AND(AL36&gt;=0, RIGHT(TEXT(AL36,"0.#"),1)="."),TRUE,FALSE)</formula>
    </cfRule>
    <cfRule type="expression" dxfId="43" priority="45">
      <formula>IF(AND(AL36&lt;0, RIGHT(TEXT(AL36,"0.#"),1)&lt;&gt;"."),TRUE,FALSE)</formula>
    </cfRule>
    <cfRule type="expression" dxfId="42" priority="46">
      <formula>IF(AND(AL36&lt;0, RIGHT(TEXT(AL36,"0.#"),1)="."),TRUE,FALSE)</formula>
    </cfRule>
  </conditionalFormatting>
  <conditionalFormatting sqref="Y40">
    <cfRule type="expression" dxfId="41" priority="41">
      <formula>IF(RIGHT(TEXT(Y40,"0.#"),1)=".",FALSE,TRUE)</formula>
    </cfRule>
    <cfRule type="expression" dxfId="40" priority="42">
      <formula>IF(RIGHT(TEXT(Y40,"0.#"),1)=".",TRUE,FALSE)</formula>
    </cfRule>
  </conditionalFormatting>
  <conditionalFormatting sqref="AL40:AO40">
    <cfRule type="expression" dxfId="39" priority="37">
      <formula>IF(AND(AL40&gt;=0, RIGHT(TEXT(AL40,"0.#"),1)&lt;&gt;"."),TRUE,FALSE)</formula>
    </cfRule>
    <cfRule type="expression" dxfId="38" priority="38">
      <formula>IF(AND(AL40&gt;=0, RIGHT(TEXT(AL40,"0.#"),1)="."),TRUE,FALSE)</formula>
    </cfRule>
    <cfRule type="expression" dxfId="37" priority="39">
      <formula>IF(AND(AL40&lt;0, RIGHT(TEXT(AL40,"0.#"),1)&lt;&gt;"."),TRUE,FALSE)</formula>
    </cfRule>
    <cfRule type="expression" dxfId="36" priority="40">
      <formula>IF(AND(AL40&lt;0, RIGHT(TEXT(AL40,"0.#"),1)="."),TRUE,FALSE)</formula>
    </cfRule>
  </conditionalFormatting>
  <conditionalFormatting sqref="AL44:AO44">
    <cfRule type="expression" dxfId="35" priority="33">
      <formula>IF(AND(AL44&gt;=0, RIGHT(TEXT(AL44,"0.#"),1)&lt;&gt;"."),TRUE,FALSE)</formula>
    </cfRule>
    <cfRule type="expression" dxfId="34" priority="34">
      <formula>IF(AND(AL44&gt;=0, RIGHT(TEXT(AL44,"0.#"),1)="."),TRUE,FALSE)</formula>
    </cfRule>
    <cfRule type="expression" dxfId="33" priority="35">
      <formula>IF(AND(AL44&lt;0, RIGHT(TEXT(AL44,"0.#"),1)&lt;&gt;"."),TRUE,FALSE)</formula>
    </cfRule>
    <cfRule type="expression" dxfId="32" priority="36">
      <formula>IF(AND(AL44&lt;0, RIGHT(TEXT(AL44,"0.#"),1)="."),TRUE,FALSE)</formula>
    </cfRule>
  </conditionalFormatting>
  <conditionalFormatting sqref="Y44">
    <cfRule type="expression" dxfId="31" priority="31">
      <formula>IF(RIGHT(TEXT(Y44,"0.#"),1)=".",FALSE,TRUE)</formula>
    </cfRule>
    <cfRule type="expression" dxfId="30" priority="32">
      <formula>IF(RIGHT(TEXT(Y44,"0.#"),1)=".",TRUE,FALSE)</formula>
    </cfRule>
  </conditionalFormatting>
  <conditionalFormatting sqref="Y48">
    <cfRule type="expression" dxfId="29" priority="29">
      <formula>IF(RIGHT(TEXT(Y48,"0.#"),1)=".",FALSE,TRUE)</formula>
    </cfRule>
    <cfRule type="expression" dxfId="28" priority="30">
      <formula>IF(RIGHT(TEXT(Y48,"0.#"),1)=".",TRUE,FALSE)</formula>
    </cfRule>
  </conditionalFormatting>
  <conditionalFormatting sqref="AL48:AO48">
    <cfRule type="expression" dxfId="27" priority="25">
      <formula>IF(AND(AL48&gt;=0, RIGHT(TEXT(AL48,"0.#"),1)&lt;&gt;"."),TRUE,FALSE)</formula>
    </cfRule>
    <cfRule type="expression" dxfId="26" priority="26">
      <formula>IF(AND(AL48&gt;=0, RIGHT(TEXT(AL48,"0.#"),1)="."),TRUE,FALSE)</formula>
    </cfRule>
    <cfRule type="expression" dxfId="25" priority="27">
      <formula>IF(AND(AL48&lt;0, RIGHT(TEXT(AL48,"0.#"),1)&lt;&gt;"."),TRUE,FALSE)</formula>
    </cfRule>
    <cfRule type="expression" dxfId="24" priority="28">
      <formula>IF(AND(AL48&lt;0, RIGHT(TEXT(AL48,"0.#"),1)="."),TRUE,FALSE)</formula>
    </cfRule>
  </conditionalFormatting>
  <conditionalFormatting sqref="AL52:AO52">
    <cfRule type="expression" dxfId="23" priority="21">
      <formula>IF(AND(AL52&gt;=0, RIGHT(TEXT(AL52,"0.#"),1)&lt;&gt;"."),TRUE,FALSE)</formula>
    </cfRule>
    <cfRule type="expression" dxfId="22" priority="22">
      <formula>IF(AND(AL52&gt;=0, RIGHT(TEXT(AL52,"0.#"),1)="."),TRUE,FALSE)</formula>
    </cfRule>
    <cfRule type="expression" dxfId="21" priority="23">
      <formula>IF(AND(AL52&lt;0, RIGHT(TEXT(AL52,"0.#"),1)&lt;&gt;"."),TRUE,FALSE)</formula>
    </cfRule>
    <cfRule type="expression" dxfId="20" priority="24">
      <formula>IF(AND(AL52&lt;0, RIGHT(TEXT(AL52,"0.#"),1)="."),TRUE,FALSE)</formula>
    </cfRule>
  </conditionalFormatting>
  <conditionalFormatting sqref="Y52">
    <cfRule type="expression" dxfId="19" priority="19">
      <formula>IF(RIGHT(TEXT(Y52,"0.#"),1)=".",FALSE,TRUE)</formula>
    </cfRule>
    <cfRule type="expression" dxfId="18" priority="20">
      <formula>IF(RIGHT(TEXT(Y52,"0.#"),1)=".",TRUE,FALSE)</formula>
    </cfRule>
  </conditionalFormatting>
  <conditionalFormatting sqref="AL56:AO56">
    <cfRule type="expression" dxfId="17" priority="15">
      <formula>IF(AND(AL56&gt;=0, RIGHT(TEXT(AL56,"0.#"),1)&lt;&gt;"."),TRUE,FALSE)</formula>
    </cfRule>
    <cfRule type="expression" dxfId="16" priority="16">
      <formula>IF(AND(AL56&gt;=0, RIGHT(TEXT(AL56,"0.#"),1)="."),TRUE,FALSE)</formula>
    </cfRule>
    <cfRule type="expression" dxfId="15" priority="17">
      <formula>IF(AND(AL56&lt;0, RIGHT(TEXT(AL56,"0.#"),1)&lt;&gt;"."),TRUE,FALSE)</formula>
    </cfRule>
    <cfRule type="expression" dxfId="14" priority="18">
      <formula>IF(AND(AL56&lt;0, RIGHT(TEXT(AL56,"0.#"),1)="."),TRUE,FALSE)</formula>
    </cfRule>
  </conditionalFormatting>
  <conditionalFormatting sqref="Y56">
    <cfRule type="expression" dxfId="13" priority="13">
      <formula>IF(RIGHT(TEXT(Y56,"0.#"),1)=".",FALSE,TRUE)</formula>
    </cfRule>
    <cfRule type="expression" dxfId="12" priority="14">
      <formula>IF(RIGHT(TEXT(Y56,"0.#"),1)=".",TRUE,FALSE)</formula>
    </cfRule>
  </conditionalFormatting>
  <conditionalFormatting sqref="Y60">
    <cfRule type="expression" dxfId="11" priority="11">
      <formula>IF(RIGHT(TEXT(Y60,"0.#"),1)=".",FALSE,TRUE)</formula>
    </cfRule>
    <cfRule type="expression" dxfId="10" priority="12">
      <formula>IF(RIGHT(TEXT(Y60,"0.#"),1)=".",TRUE,FALSE)</formula>
    </cfRule>
  </conditionalFormatting>
  <conditionalFormatting sqref="AL60:AO60">
    <cfRule type="expression" dxfId="9" priority="7">
      <formula>IF(AND(AL60&gt;=0, RIGHT(TEXT(AL60,"0.#"),1)&lt;&gt;"."),TRUE,FALSE)</formula>
    </cfRule>
    <cfRule type="expression" dxfId="8" priority="8">
      <formula>IF(AND(AL60&gt;=0, RIGHT(TEXT(AL60,"0.#"),1)="."),TRUE,FALSE)</formula>
    </cfRule>
    <cfRule type="expression" dxfId="7" priority="9">
      <formula>IF(AND(AL60&lt;0, RIGHT(TEXT(AL60,"0.#"),1)&lt;&gt;"."),TRUE,FALSE)</formula>
    </cfRule>
    <cfRule type="expression" dxfId="6" priority="10">
      <formula>IF(AND(AL60&lt;0, RIGHT(TEXT(AL60,"0.#"),1)="."),TRUE,FALSE)</formula>
    </cfRule>
  </conditionalFormatting>
  <conditionalFormatting sqref="Y64">
    <cfRule type="expression" dxfId="5" priority="5">
      <formula>IF(RIGHT(TEXT(Y64,"0.#"),1)=".",FALSE,TRUE)</formula>
    </cfRule>
    <cfRule type="expression" dxfId="4" priority="6">
      <formula>IF(RIGHT(TEXT(Y64,"0.#"),1)=".",TRUE,FALSE)</formula>
    </cfRule>
  </conditionalFormatting>
  <conditionalFormatting sqref="AL64:AO64">
    <cfRule type="expression" dxfId="3" priority="1">
      <formula>IF(AND(AL64&gt;=0, RIGHT(TEXT(AL64,"0.#"),1)&lt;&gt;"."),TRUE,FALSE)</formula>
    </cfRule>
    <cfRule type="expression" dxfId="2" priority="2">
      <formula>IF(AND(AL64&gt;=0, RIGHT(TEXT(AL64,"0.#"),1)="."),TRUE,FALSE)</formula>
    </cfRule>
    <cfRule type="expression" dxfId="1" priority="3">
      <formula>IF(AND(AL64&lt;0, RIGHT(TEXT(AL64,"0.#"),1)&lt;&gt;"."),TRUE,FALSE)</formula>
    </cfRule>
    <cfRule type="expression" dxfId="0" priority="4">
      <formula>IF(AND(AL64&lt;0, RIGHT(TEXT(AL64,"0.#"),1)="."),TRUE,FALSE)</formula>
    </cfRule>
  </conditionalFormatting>
  <dataValidations count="3">
    <dataValidation type="custom" imeMode="disabled" allowBlank="1" showInputMessage="1" showErrorMessage="1" sqref="AL60 AL64 AL8 AL24 AL28 AL12 AL32 AL36 AL40 AL44 AL48 AL52 AL56 AL20 AL16 AL4 Y4:AB4 Y8:AB8 Y12:AB12 Y16:AB16 Y20:AB20 Y24:AB24 Y28:AB28 Y32:AB32 Y36:AB36 Y40:AB40 Y44:AB44 Y48:AB48 Y52:AB52 Y56:AB56 Y60:AB60 Y64:AB64">
      <formula1>OR(ISNUMBER(Y4), Y4="-")</formula1>
    </dataValidation>
    <dataValidation type="custom" imeMode="disabled" allowBlank="1" showInputMessage="1" showErrorMessage="1" sqref="AH4:AK4 AH8:AK8 AH12:AK12 AH16:AK16 AH20:AK20 AH24:AK24 AH28:AK28 AH32:AK32 AH36:AK36 AH40:AK40 AH44:AK44 AH48:AK48 AH52:AK52 AH56:AK56 AH60:AK60 AH64:AK64">
      <formula1>OR(AND(MOD(IF(ISNUMBER(AH4), AH4, 0.5),1)=0, 0&lt;=AH4), AH4="-")</formula1>
    </dataValidation>
    <dataValidation type="custom" allowBlank="1" showInputMessage="1" showErrorMessage="1" errorTitle="法人番号チェック" error="法人番号は13桁の数字で入力してください。" sqref="J64:O64 J60:O60 J56:O56 J52:O52 J48:O48 J44:O44 J40:O40 J36:O36 J32:O32 J28:O28 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rowBreaks count="1" manualBreakCount="1">
    <brk id="44"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 AC36:AG36 AC40:AG40 AC44:AG44 AC48:AG48 AC52:AG52 AC56:AG56 AC60:AG60 AC64:AG64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補正予算レビューシート</vt:lpstr>
      <vt:lpstr>入力規則等</vt:lpstr>
      <vt:lpstr>別紙2</vt:lpstr>
      <vt:lpstr>別紙3</vt:lpstr>
      <vt:lpstr>別紙2!Print_Area</vt:lpstr>
      <vt:lpstr>別紙3!Print_Area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2022-12-01T08:36:36Z</dcterms:created>
  <dcterms:modified xsi:type="dcterms:W3CDTF">2022-12-01T08:42:23Z</dcterms:modified>
</cp:coreProperties>
</file>