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2" hidden="1">別紙2!$A$1:$BK$31</definedName>
    <definedName name="_xlnm._FilterDatabase" localSheetId="3" hidden="1">別紙3!$A$2:$BK$68</definedName>
    <definedName name="_xlnm._FilterDatabase" localSheetId="0" hidden="1">補正予算レビューシート!$A$2:$BH$148</definedName>
    <definedName name="_xlnm.Print_Area" localSheetId="2">別紙2!$A$1:$AX$31</definedName>
    <definedName name="_xlnm.Print_Area" localSheetId="3">別紙3!$A$1:$AX$68</definedName>
    <definedName name="_xlnm.Print_Area" localSheetId="0">補正予算レビューシート!$A$1:$AX$148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L131" i="13" l="1"/>
  <c r="P25" i="13" l="1"/>
  <c r="AD22" i="13" l="1"/>
  <c r="W22" i="13"/>
  <c r="P22" i="13"/>
  <c r="AK19" i="13" l="1"/>
  <c r="AY148" i="13" l="1"/>
  <c r="AY147" i="13"/>
  <c r="AY146" i="13"/>
  <c r="AY145" i="13"/>
  <c r="AY144" i="13"/>
  <c r="AY143" i="13"/>
  <c r="AY142" i="13"/>
  <c r="AY141" i="13"/>
  <c r="AY137" i="13"/>
  <c r="AY139" i="13" s="1"/>
  <c r="AY135" i="13"/>
  <c r="AY133" i="13"/>
  <c r="AY132" i="13"/>
  <c r="AY130" i="13"/>
  <c r="AY125" i="13"/>
  <c r="AU124" i="13"/>
  <c r="Y124" i="13"/>
  <c r="AY121" i="13"/>
  <c r="AU120" i="13"/>
  <c r="Y120" i="13"/>
  <c r="AY113" i="13"/>
  <c r="AY120" i="13" s="1"/>
  <c r="AU112" i="13"/>
  <c r="Y112" i="13"/>
  <c r="AY108" i="13"/>
  <c r="AU107" i="13"/>
  <c r="Y107" i="13"/>
  <c r="AW73" i="13"/>
  <c r="AT73" i="13"/>
  <c r="AQ73" i="13"/>
  <c r="AL73" i="13"/>
  <c r="AI73" i="13"/>
  <c r="AF73" i="13"/>
  <c r="Z73" i="13"/>
  <c r="W73" i="13"/>
  <c r="T73" i="13"/>
  <c r="N73" i="13"/>
  <c r="AW72" i="13"/>
  <c r="AT72" i="13"/>
  <c r="AQ72" i="13"/>
  <c r="AL72" i="13"/>
  <c r="AI72" i="13"/>
  <c r="AF72" i="13"/>
  <c r="Z72" i="13"/>
  <c r="W72" i="13"/>
  <c r="T72" i="13"/>
  <c r="N72" i="13"/>
  <c r="K72" i="13"/>
  <c r="H72" i="13"/>
  <c r="AD19" i="13"/>
  <c r="AD21" i="13" s="1"/>
  <c r="W19" i="13"/>
  <c r="W21" i="13" s="1"/>
  <c r="P19" i="13"/>
  <c r="P21" i="13" s="1"/>
  <c r="AV2" i="13"/>
  <c r="AY118" i="13" l="1"/>
  <c r="AY114" i="13"/>
  <c r="AY129" i="13"/>
  <c r="AY116" i="13"/>
  <c r="AY140" i="13"/>
  <c r="AY131" i="13"/>
  <c r="AY138" i="13"/>
  <c r="AY111" i="13"/>
  <c r="AY109" i="13"/>
  <c r="AY112" i="13"/>
  <c r="AY122" i="13"/>
  <c r="AY124" i="13"/>
  <c r="AY110" i="13"/>
  <c r="AY123" i="13"/>
  <c r="AY136" i="13"/>
  <c r="AY134" i="13"/>
  <c r="AY115" i="13"/>
  <c r="AY117" i="13"/>
  <c r="AY119" i="13"/>
  <c r="AY31" i="7" l="1"/>
  <c r="AY33" i="7" s="1"/>
  <c r="AY34" i="7" l="1"/>
  <c r="AY32" i="7"/>
  <c r="AY68" i="7" l="1"/>
  <c r="AY67" i="7"/>
  <c r="AY66" i="7"/>
  <c r="AY65" i="7"/>
  <c r="AY64" i="7"/>
  <c r="AY63" i="7"/>
  <c r="AY62" i="7"/>
  <c r="AY61" i="7"/>
  <c r="AY60" i="7"/>
  <c r="AY55" i="7"/>
  <c r="AY54" i="7"/>
  <c r="AY53" i="7"/>
  <c r="AY52" i="7"/>
  <c r="AY51" i="7"/>
  <c r="AY50" i="7"/>
  <c r="AY49" i="7"/>
  <c r="AY44" i="7"/>
  <c r="AY43" i="7"/>
  <c r="AY42" i="7"/>
  <c r="AY41" i="7"/>
  <c r="AY40" i="7"/>
  <c r="AY39" i="7"/>
  <c r="AY35" i="7"/>
  <c r="AY36" i="7" s="1"/>
  <c r="AY27" i="7"/>
  <c r="AY18" i="7"/>
  <c r="AY14" i="7"/>
  <c r="AY10" i="7"/>
  <c r="AY11" i="7" s="1"/>
  <c r="AY9" i="7"/>
  <c r="AY12" i="7" l="1"/>
  <c r="AY56" i="7" l="1"/>
  <c r="AY58" i="7" s="1"/>
  <c r="AY45" i="7"/>
  <c r="AY47" i="7" s="1"/>
  <c r="AY37" i="7"/>
  <c r="AY38" i="7"/>
  <c r="AY28" i="7"/>
  <c r="AY23" i="7"/>
  <c r="AY24" i="7" s="1"/>
  <c r="AY19" i="7"/>
  <c r="AY20" i="7" s="1"/>
  <c r="AY26" i="7" l="1"/>
  <c r="AY22" i="7"/>
  <c r="AY21" i="7"/>
  <c r="AY25" i="7"/>
  <c r="AY57" i="7"/>
  <c r="AY46" i="7"/>
  <c r="AY48" i="7"/>
  <c r="AY59" i="7"/>
  <c r="AY30" i="7"/>
  <c r="AY29" i="7"/>
  <c r="AY16" i="7" l="1"/>
  <c r="AY17" i="7"/>
  <c r="AY15" i="7"/>
  <c r="AY13" i="7"/>
  <c r="AY5" i="7"/>
  <c r="AY6" i="7" s="1"/>
  <c r="AY2" i="7"/>
  <c r="AY4" i="7" s="1"/>
  <c r="AY19" i="6"/>
  <c r="AY21" i="6" s="1"/>
  <c r="AY14" i="6"/>
  <c r="AY10" i="6"/>
  <c r="AY6" i="6"/>
  <c r="AY8" i="6" s="1"/>
  <c r="AY2" i="6"/>
  <c r="AY7" i="6" l="1"/>
  <c r="AY31" i="6"/>
  <c r="AY23" i="6"/>
  <c r="AY28" i="6"/>
  <c r="AY9" i="6"/>
  <c r="AY27" i="6"/>
  <c r="AY24" i="6"/>
  <c r="AY20" i="6"/>
  <c r="AY11" i="6"/>
  <c r="AY3" i="7"/>
  <c r="AY12" i="6"/>
  <c r="AY13" i="6"/>
  <c r="AY30" i="6"/>
  <c r="AY26" i="6"/>
  <c r="AY22" i="6"/>
  <c r="AY29" i="6"/>
  <c r="AY25" i="6"/>
  <c r="AY7" i="7"/>
  <c r="AY8" i="7"/>
  <c r="AY17" i="6"/>
  <c r="AY16" i="6"/>
  <c r="AY15" i="6"/>
  <c r="AY4" i="6"/>
  <c r="AY3" i="6"/>
  <c r="AY5" i="6"/>
  <c r="C12" i="4" l="1"/>
  <c r="C23" i="4" l="1"/>
  <c r="AU31" i="6" l="1"/>
  <c r="Y31" i="6"/>
  <c r="AU17" i="6"/>
  <c r="Y17" i="6"/>
  <c r="Y13" i="6"/>
  <c r="AU13" i="6"/>
  <c r="AU9" i="6"/>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<sst xmlns="http://schemas.openxmlformats.org/spreadsheetml/2006/main" count="1155" uniqueCount="740">
  <si>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</si>
  <si>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</si>
  <si>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</si>
  <si>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</si>
  <si>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</si>
  <si>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</si>
  <si>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</si>
  <si>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</si>
  <si>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</si>
  <si>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</si>
  <si>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</si>
  <si>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</si>
  <si>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</si>
  <si>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</si>
  <si>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</si>
  <si>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</si>
  <si>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</si>
  <si>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</si>
  <si>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</si>
  <si>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</si>
  <si>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</si>
  <si>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</si>
  <si>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</si>
  <si>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</si>
  <si>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</si>
  <si>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</si>
  <si>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</si>
  <si>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</si>
  <si>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</si>
  <si>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</si>
  <si>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</si>
  <si>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</si>
  <si>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</si>
  <si>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</si>
  <si>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</si>
  <si>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</si>
  <si>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</si>
  <si>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</si>
  <si>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</si>
  <si>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</si>
  <si>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</si>
  <si>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</si>
  <si>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</si>
  <si>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</si>
  <si>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</si>
  <si>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</si>
  <si>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</si>
  <si>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</si>
  <si>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</si>
  <si>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</si>
  <si>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</si>
  <si>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</si>
  <si>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</si>
  <si>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</si>
  <si>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</si>
  <si>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</si>
  <si>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</si>
  <si>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</si>
  <si>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</si>
  <si>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</si>
  <si>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</si>
  <si>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</si>
  <si>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</si>
  <si>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</si>
  <si>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</si>
  <si>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</si>
  <si>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</si>
  <si>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</si>
  <si>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</si>
  <si>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</si>
  <si>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</si>
  <si>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</si>
  <si>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</si>
  <si>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</si>
  <si>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</si>
  <si>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</si>
  <si>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</si>
  <si>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</si>
  <si>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</si>
  <si>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</si>
  <si>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</si>
  <si>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</si>
  <si>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</si>
  <si>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</si>
  <si>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</si>
  <si>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</si>
  <si>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</si>
  <si>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</si>
  <si>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</si>
  <si>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</si>
  <si>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</si>
  <si>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</si>
  <si>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</si>
  <si>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</si>
  <si>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</si>
  <si>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</si>
  <si>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</si>
  <si>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</si>
  <si>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</si>
  <si>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</si>
  <si>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</si>
  <si>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</si>
  <si>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</si>
  <si>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</si>
  <si>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</si>
  <si>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</si>
  <si>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</si>
  <si>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</si>
  <si>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</si>
  <si>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</si>
  <si>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</si>
  <si>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</si>
  <si>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</si>
  <si>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</si>
  <si>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</si>
  <si>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</si>
  <si>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</si>
  <si>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</si>
  <si>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</si>
  <si>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</si>
  <si>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</si>
  <si>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</si>
  <si>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</si>
  <si>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</si>
  <si>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</si>
  <si>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</si>
  <si>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</si>
  <si>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</si>
  <si>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</si>
  <si>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</si>
  <si>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</si>
  <si>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</si>
  <si>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</si>
  <si>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</si>
  <si>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</si>
  <si>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</si>
  <si>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</si>
  <si>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</si>
  <si>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</si>
  <si>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</si>
  <si>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</si>
  <si>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</si>
  <si>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</si>
  <si>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</si>
  <si>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</si>
  <si>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</si>
  <si>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</si>
  <si>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</si>
  <si>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</si>
  <si>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</si>
  <si>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</si>
  <si>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</si>
  <si>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</si>
  <si>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</si>
  <si>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</si>
  <si>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</si>
  <si>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</si>
  <si>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</si>
  <si>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</si>
  <si>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</si>
  <si>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</si>
  <si>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</si>
  <si>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</si>
  <si>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</si>
  <si>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</si>
  <si>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</si>
  <si>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</si>
  <si>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</si>
  <si>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</si>
  <si>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</si>
  <si>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</si>
  <si>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</si>
  <si>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</si>
  <si>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</si>
  <si>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</si>
  <si>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</si>
  <si>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</si>
  <si>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</si>
  <si>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</si>
  <si>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</si>
  <si>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</si>
  <si>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</si>
  <si>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</si>
  <si>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</si>
  <si>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</si>
  <si>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</si>
  <si>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</si>
  <si>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</si>
  <si>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</si>
  <si>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</si>
  <si>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</si>
  <si>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</si>
  <si>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</si>
  <si>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</si>
  <si>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</si>
  <si>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</si>
  <si>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</si>
  <si>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</si>
  <si>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</si>
  <si>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</si>
  <si>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</si>
  <si>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</si>
  <si>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</si>
  <si>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</si>
  <si>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</si>
  <si>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</si>
  <si>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</si>
  <si>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</si>
  <si>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</si>
  <si>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</si>
  <si>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</si>
  <si>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</si>
  <si>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</si>
  <si>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</si>
  <si>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</si>
  <si>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</si>
  <si>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</si>
  <si>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</si>
  <si>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</si>
  <si>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</si>
  <si>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</si>
  <si>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</si>
  <si>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</si>
  <si>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</si>
  <si>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</si>
  <si>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</si>
  <si>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</si>
  <si>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</si>
  <si>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</si>
  <si>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</si>
  <si>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</si>
  <si>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</si>
  <si>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</si>
  <si>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</si>
  <si>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</si>
  <si>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</si>
  <si>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</si>
  <si>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</si>
  <si>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</si>
  <si>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</si>
  <si>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</si>
  <si>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</si>
  <si>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</si>
  <si>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</si>
  <si>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</si>
  <si>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</si>
  <si>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</si>
  <si>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</si>
  <si>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</si>
  <si>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</si>
  <si>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</si>
  <si>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</si>
  <si>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</si>
  <si>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</si>
  <si>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</si>
  <si>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</si>
  <si>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</si>
  <si>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</si>
  <si>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</si>
  <si>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</si>
  <si>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</si>
  <si>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</si>
  <si>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</si>
  <si>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</si>
  <si>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</si>
  <si>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</si>
  <si>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</si>
  <si>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</si>
  <si>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</si>
  <si>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</si>
  <si>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</si>
  <si>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</si>
  <si>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</si>
  <si>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</si>
  <si>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</si>
  <si>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</si>
  <si>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</si>
  <si>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</si>
  <si>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</si>
  <si>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</si>
  <si>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</si>
  <si>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</si>
  <si>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</si>
  <si>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</si>
  <si>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</si>
  <si>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</si>
  <si>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</si>
  <si>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</si>
  <si>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</si>
  <si>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</si>
  <si>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</si>
  <si>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</si>
  <si>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</si>
  <si>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</si>
  <si>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</si>
  <si>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</si>
  <si>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</si>
  <si>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</si>
  <si>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</si>
  <si>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</si>
  <si>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</si>
  <si>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</si>
  <si>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</si>
  <si>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</si>
  <si>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</si>
  <si>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</si>
  <si>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</si>
  <si>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</si>
  <si>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</si>
  <si>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</si>
  <si>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</si>
  <si>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</si>
  <si>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</si>
  <si>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</si>
  <si>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</si>
  <si>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</si>
  <si>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</si>
  <si>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</si>
  <si>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</si>
  <si>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</si>
  <si>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</si>
  <si>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</si>
  <si>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</si>
  <si>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</si>
  <si>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</si>
  <si>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</si>
  <si>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</si>
  <si>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</si>
  <si>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</si>
  <si>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</si>
  <si>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</si>
  <si>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</si>
  <si>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</si>
  <si>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</si>
  <si>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</si>
  <si>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</si>
  <si>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</si>
  <si>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</si>
  <si>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</si>
  <si>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</si>
  <si>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</si>
  <si>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</si>
  <si>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</si>
  <si>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</si>
  <si>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</si>
  <si>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</si>
  <si>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</si>
  <si>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</si>
  <si>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</si>
  <si>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</si>
  <si>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</si>
  <si>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</si>
  <si>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</si>
  <si>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</si>
  <si>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</si>
  <si>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</si>
  <si>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</si>
  <si>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</si>
  <si>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</si>
  <si>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</si>
  <si>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</si>
  <si>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</si>
  <si>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</si>
  <si>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</si>
  <si>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</si>
  <si>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</si>
  <si>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</si>
  <si>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</si>
  <si>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</si>
  <si>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</si>
  <si>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</si>
  <si>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</si>
  <si>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</si>
  <si>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</si>
  <si>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</si>
  <si>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</si>
  <si>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</si>
  <si>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</si>
  <si>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</si>
  <si>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</si>
  <si>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</si>
  <si>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</si>
  <si>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</si>
  <si>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</si>
  <si>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</si>
  <si>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</si>
  <si>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</si>
  <si>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</si>
  <si>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</si>
  <si>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</si>
  <si>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</si>
  <si>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</si>
  <si>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</si>
  <si>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</si>
  <si>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</si>
  <si>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</si>
  <si>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</si>
  <si>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</si>
  <si>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</si>
  <si>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</si>
  <si>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</si>
  <si>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</si>
  <si>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</si>
  <si>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</si>
  <si>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</si>
  <si>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</si>
  <si>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</si>
  <si>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</si>
  <si>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</si>
  <si>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</si>
  <si>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</si>
  <si>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</si>
  <si>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</si>
  <si>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</si>
  <si>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</si>
  <si>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</si>
  <si>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</si>
  <si>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</si>
  <si>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</si>
  <si>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</si>
  <si>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</si>
  <si>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</si>
  <si>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</si>
  <si>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</si>
  <si>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</si>
  <si>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</si>
  <si>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</si>
  <si>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</si>
  <si>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</si>
  <si>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</si>
  <si>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</si>
  <si>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</si>
  <si>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</si>
  <si>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</si>
  <si>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</si>
  <si>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</si>
  <si>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</si>
  <si>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</si>
  <si>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</si>
  <si>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</si>
  <si>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</si>
  <si>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</si>
  <si>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</si>
  <si>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</si>
  <si>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</si>
  <si>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</si>
  <si>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</si>
  <si>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</si>
  <si>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</si>
  <si>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</si>
  <si>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</si>
  <si>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</si>
  <si>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</si>
  <si>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</si>
  <si>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</si>
  <si>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</si>
  <si>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</si>
  <si>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</si>
  <si>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</si>
  <si>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</si>
  <si>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</si>
  <si>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</si>
  <si>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</si>
  <si>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</si>
  <si>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</si>
  <si>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</si>
  <si>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</si>
  <si>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</si>
  <si>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</si>
  <si>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</si>
  <si>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</si>
  <si>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</si>
  <si>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</si>
  <si>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</si>
  <si>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</si>
  <si>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</si>
  <si>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</si>
  <si>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</si>
  <si>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</si>
  <si>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</si>
  <si>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</si>
  <si>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</si>
  <si>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</si>
  <si>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</si>
  <si>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</si>
  <si>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</si>
  <si>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</si>
  <si>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</si>
  <si>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</si>
  <si>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</si>
  <si>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</si>
  <si>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</si>
  <si>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</si>
  <si>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</si>
  <si>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</si>
  <si>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</si>
  <si>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</si>
  <si>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</si>
  <si>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</si>
  <si>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</si>
  <si>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</si>
  <si>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</si>
  <si>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</si>
  <si>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</si>
  <si>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</si>
  <si>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</si>
  <si>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</si>
  <si>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</si>
  <si>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</si>
  <si>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</si>
  <si>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</si>
  <si>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</si>
  <si>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</si>
  <si>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</si>
  <si>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</si>
  <si>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</si>
  <si>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</si>
  <si>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</si>
  <si>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</si>
  <si>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</si>
  <si>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</si>
  <si>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</si>
  <si>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</si>
  <si>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</si>
  <si>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</si>
  <si>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</si>
  <si>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</si>
  <si>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</si>
  <si>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</si>
  <si>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</si>
  <si>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</si>
  <si>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</si>
  <si>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</si>
  <si>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</si>
  <si>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</si>
  <si>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</si>
  <si>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</si>
  <si>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</si>
  <si>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</si>
  <si>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</si>
  <si>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</si>
  <si>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</si>
  <si>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</si>
  <si>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</si>
  <si>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</si>
  <si>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</si>
  <si>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</si>
  <si>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</si>
  <si>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</si>
  <si>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</si>
  <si>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</si>
  <si>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</si>
  <si>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</si>
  <si>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</si>
  <si>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</si>
  <si>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</si>
  <si>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</si>
  <si>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</si>
  <si>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</si>
  <si>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</si>
  <si>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</si>
  <si>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</si>
  <si>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</si>
  <si>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</si>
  <si>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</si>
  <si>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</si>
  <si>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</si>
  <si>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</si>
  <si>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</si>
  <si>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</si>
  <si>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t>
  </si>
  <si>
    <t>官民研究開発投資拡大プログラム（PRISM）</t>
    <phoneticPr fontId="5"/>
  </si>
  <si>
    <t>科学技術・イノベーション推進事務局</t>
    <phoneticPr fontId="5"/>
  </si>
  <si>
    <t>参事官（官民研究開発投資拡大プログラム）</t>
    <phoneticPr fontId="5"/>
  </si>
  <si>
    <t>植木　健司</t>
    <phoneticPr fontId="5"/>
  </si>
  <si>
    <t>内閣府設置法第４条、第26条、第40条の４
科学技術・イノベーション基本法(平７法130）</t>
    <phoneticPr fontId="5"/>
  </si>
  <si>
    <t>民間研究開発投資誘発効果の高い領域又は財政支出の効率化に資する領域への各省庁施策の誘導を図ることを目的とする。</t>
    <phoneticPr fontId="5"/>
  </si>
  <si>
    <t>「総合科学技術・イノベーション会議（議長：内閣総理大臣）（以下「CSTI」という。）」の有識者議員から構成される「ガバニングボード」を実質的な最高意思決定機関として、PRISMで予算付加すべきターゲット領域及び領域統括（外部有識者）を設定し、「第５期科学技術基本計画」や「統合イノベーション戦略」等の各種戦略の実現に必要な各省庁の研究開発関連施策を抽出して、PRISMとして予算付加すべき研究開発関連施策をCSTI/ガバニングボードがトップダウンで最終決定する。また、PRISMは目未定の経費として内閣府に予算計上されており、実際の予算執行は、PRISMで予算付加される対象施策（研究開発関連施策）を所管する関係省庁の予算費目に移し替えて、当該関係省庁が実施する。</t>
    <phoneticPr fontId="5"/>
  </si>
  <si>
    <t>科学技術イノベーション創造推進事業</t>
    <phoneticPr fontId="5"/>
  </si>
  <si>
    <t>総合科学技術・イノベーション会議が政府全体の科学技術イノベーション政策の司令塔として、民間の研究開発投資誘発効果の高い領域（ターゲット領域）に各府省の施策を誘導し、それらの施策の連携を図るとともに、必要に応じて、追加の予算を配分することにより、領域全体としての方向性を持った研究開発を推進する。</t>
    <phoneticPr fontId="5"/>
  </si>
  <si>
    <t>高い民間研究開発投資誘発効果が見込まれる各府省の研究開発施策へ追加配分。</t>
    <rPh sb="0" eb="1">
      <t>タカ</t>
    </rPh>
    <rPh sb="2" eb="4">
      <t>ミンカン</t>
    </rPh>
    <rPh sb="4" eb="6">
      <t>ケンキュウ</t>
    </rPh>
    <rPh sb="6" eb="8">
      <t>カイハツ</t>
    </rPh>
    <rPh sb="8" eb="10">
      <t>トウシ</t>
    </rPh>
    <rPh sb="10" eb="12">
      <t>ユウハツ</t>
    </rPh>
    <rPh sb="12" eb="14">
      <t>コウカ</t>
    </rPh>
    <rPh sb="15" eb="17">
      <t>ミコ</t>
    </rPh>
    <rPh sb="20" eb="22">
      <t>カクフ</t>
    </rPh>
    <rPh sb="22" eb="23">
      <t>ショウ</t>
    </rPh>
    <rPh sb="24" eb="26">
      <t>ケンキュウ</t>
    </rPh>
    <rPh sb="26" eb="28">
      <t>カイハツ</t>
    </rPh>
    <rPh sb="28" eb="29">
      <t>セ</t>
    </rPh>
    <rPh sb="29" eb="30">
      <t>サク</t>
    </rPh>
    <rPh sb="31" eb="33">
      <t>ツイカ</t>
    </rPh>
    <rPh sb="33" eb="35">
      <t>ハイブン</t>
    </rPh>
    <phoneticPr fontId="5"/>
  </si>
  <si>
    <t>対象施策数</t>
    <rPh sb="0" eb="2">
      <t>タイショウ</t>
    </rPh>
    <rPh sb="2" eb="3">
      <t>セ</t>
    </rPh>
    <rPh sb="3" eb="4">
      <t>サク</t>
    </rPh>
    <rPh sb="4" eb="5">
      <t>スウ</t>
    </rPh>
    <phoneticPr fontId="5"/>
  </si>
  <si>
    <t>件</t>
    <rPh sb="0" eb="1">
      <t>クダン</t>
    </rPh>
    <phoneticPr fontId="5"/>
  </si>
  <si>
    <t>必要な経費／対象施策数</t>
    <phoneticPr fontId="5"/>
  </si>
  <si>
    <t>百万</t>
    <rPh sb="0" eb="2">
      <t>ヒャクマン</t>
    </rPh>
    <phoneticPr fontId="5"/>
  </si>
  <si>
    <t>必要な経費/必要施策数</t>
    <rPh sb="0" eb="2">
      <t>ヒツヨウ</t>
    </rPh>
    <rPh sb="3" eb="5">
      <t>ケイヒ</t>
    </rPh>
    <rPh sb="6" eb="8">
      <t>ヒツヨウ</t>
    </rPh>
    <rPh sb="8" eb="9">
      <t>セ</t>
    </rPh>
    <rPh sb="9" eb="10">
      <t>サク</t>
    </rPh>
    <rPh sb="10" eb="11">
      <t>スウ</t>
    </rPh>
    <phoneticPr fontId="5"/>
  </si>
  <si>
    <t>9,825/28</t>
    <phoneticPr fontId="5"/>
  </si>
  <si>
    <t>10,902/39</t>
    <phoneticPr fontId="5"/>
  </si>
  <si>
    <t>12,348/47</t>
    <phoneticPr fontId="5"/>
  </si>
  <si>
    <t>47</t>
    <phoneticPr fontId="5"/>
  </si>
  <si>
    <t>民間資金の受入を国費の約４分の１以上</t>
    <rPh sb="0" eb="2">
      <t>ミンカン</t>
    </rPh>
    <rPh sb="2" eb="4">
      <t>シキン</t>
    </rPh>
    <rPh sb="5" eb="6">
      <t>ウ</t>
    </rPh>
    <rPh sb="6" eb="7">
      <t>イ</t>
    </rPh>
    <rPh sb="8" eb="10">
      <t>コクヒ</t>
    </rPh>
    <rPh sb="11" eb="12">
      <t>ヤク</t>
    </rPh>
    <rPh sb="13" eb="14">
      <t>ブン</t>
    </rPh>
    <rPh sb="16" eb="18">
      <t>イジョウ</t>
    </rPh>
    <phoneticPr fontId="5"/>
  </si>
  <si>
    <t>PRISMにおける民間からの資金等（人・もの・資金）の受入状況</t>
    <rPh sb="9" eb="11">
      <t>ミンカン</t>
    </rPh>
    <rPh sb="14" eb="16">
      <t>シキン</t>
    </rPh>
    <rPh sb="16" eb="17">
      <t>トウ</t>
    </rPh>
    <rPh sb="18" eb="19">
      <t>ヒト</t>
    </rPh>
    <rPh sb="23" eb="25">
      <t>シキン</t>
    </rPh>
    <rPh sb="27" eb="28">
      <t>ウ</t>
    </rPh>
    <rPh sb="28" eb="29">
      <t>イ</t>
    </rPh>
    <rPh sb="29" eb="31">
      <t>ジョウキョウ</t>
    </rPh>
    <phoneticPr fontId="5"/>
  </si>
  <si>
    <t>-</t>
    <phoneticPr fontId="5"/>
  </si>
  <si>
    <t>令和3年度に事業開始時点で民間の貢献がどの程度見込まれるかを関係省庁からヒアリングした結果に基づく推定値</t>
    <phoneticPr fontId="5"/>
  </si>
  <si>
    <t>科学技術・イノベーション政策</t>
    <phoneticPr fontId="5"/>
  </si>
  <si>
    <t>科学技術・イノベーション基本計画の策定・推進</t>
    <phoneticPr fontId="5"/>
  </si>
  <si>
    <t>文教・科学技術</t>
  </si>
  <si>
    <t>https://www8.cao.go.jp/hyouka/r3bunseki/r3bunseki-9.pdf</t>
    <phoneticPr fontId="5"/>
  </si>
  <si>
    <t>中目標１</t>
    <phoneticPr fontId="5"/>
  </si>
  <si>
    <t>２．イノベーションによる歳出効率化等</t>
    <phoneticPr fontId="5"/>
  </si>
  <si>
    <t>https://www5.cao.go.jp/keizai-shimon/kaigi/special/reform/report_211223_2.pdf</t>
    <phoneticPr fontId="5"/>
  </si>
  <si>
    <t>P100
11.ｂ　国民の生活の質の向上、歳出効率化を通じた国民負担の軽減に向け、官民を挙げてSDGs等の社会的課題解決に資する研究開発を推進</t>
    <phoneticPr fontId="5"/>
  </si>
  <si>
    <t>本事業は、科学技術イノベーションを活性化させるため、民間研究開発投資の誘発効果の高い領域又は財政支出の効率化に資する領域への各省庁施策の誘導を図ることを目的とするもの。本事業のターゲット領域や対象施策等の決定に当たっては、産業界と緊密な連携の下、CSTI/ガバニングボードが行うこととなっており、国民や社会のニーズを反映したものと考えられる。</t>
    <phoneticPr fontId="5"/>
  </si>
  <si>
    <t>本事業は、関係省庁の実施する研究開発関連施策やシステム改革関連施策に対し、内閣府から予算を移し替えのうえ、当該関係省庁が有する施策と一体的に執行することとしている。そのため、国（内閣府）が実施すべき事業である。また、本事業は、文科省が所管する国立大学運営費交付金に上乗せして、外部資金獲得に関する実績のデータにより選定した大学のみにアワードとしての交付金を支給するものであり、国（内閣府）が実施すべき事業である。</t>
    <phoneticPr fontId="5"/>
  </si>
  <si>
    <t>CSTI/ガバニングボードの司令塔機能の下、本事業をレバレッジ（梃子）として、各省庁が実施する研究開発関連施策を民間研究開発投資の誘発効果の高い領域又は財政支出の効率化に資する領域へ誘導を図るものであり、政策手段としては必要かつ適切なものと考える。また、本事業は、産業界からの評価が高いSIP（戦略的イノベーション創造プログラム）とも連携・情報共有を図りながら、SIP型マネジメントの各省庁への展開にも活用しており、優先度の高い事業と考える。</t>
  </si>
  <si>
    <t>本事業に係るターゲット領域や対象施策等、あるいは交付対象の国立大学をCSTI/ガバニングボード、領域統括、あるいは専門家委員が選定することから、専門的かつ多層的な審査を行っており妥当である。また、委託先の選定に当たっては、研究開発関連施策を所管する関係省庁がルールに基づき適切に実施しているが、結果として応札者は１者となった。</t>
    <rPh sb="24" eb="26">
      <t>コウフ</t>
    </rPh>
    <rPh sb="26" eb="28">
      <t>タイショウ</t>
    </rPh>
    <rPh sb="29" eb="31">
      <t>コクリツ</t>
    </rPh>
    <rPh sb="31" eb="33">
      <t>ダイガク</t>
    </rPh>
    <rPh sb="57" eb="60">
      <t>センモンカ</t>
    </rPh>
    <rPh sb="60" eb="62">
      <t>イイン</t>
    </rPh>
    <phoneticPr fontId="5"/>
  </si>
  <si>
    <t>有</t>
  </si>
  <si>
    <t>無</t>
  </si>
  <si>
    <t>‐</t>
  </si>
  <si>
    <t>領域統括がターゲット領域における各省庁の対象施策を俯瞰し、当該ターゲット領域の対象施策の連携を促進するとともに、PRISMによって予算付加された施策と関係省庁の元施策の運営は、同一のプログラムディレクター（各省PD）が一体的に実施しており、効率的・効果的な事業運営に努めている。</t>
    <phoneticPr fontId="5"/>
  </si>
  <si>
    <t>各省庁が実施する元施策と一体になって、目標に見合った成果を上げている。</t>
    <rPh sb="29" eb="30">
      <t>ア</t>
    </rPh>
    <phoneticPr fontId="5"/>
  </si>
  <si>
    <t>※詳細は、「資金の流れ」の欄に記載。</t>
    <phoneticPr fontId="5"/>
  </si>
  <si>
    <t>新30-0008</t>
    <rPh sb="0" eb="1">
      <t>シン</t>
    </rPh>
    <phoneticPr fontId="5"/>
  </si>
  <si>
    <t>A.文部科学省</t>
    <rPh sb="2" eb="4">
      <t>モンブ</t>
    </rPh>
    <rPh sb="4" eb="6">
      <t>カガク</t>
    </rPh>
    <phoneticPr fontId="5"/>
  </si>
  <si>
    <t>B.厚生労働省</t>
    <rPh sb="2" eb="4">
      <t>コウセイ</t>
    </rPh>
    <rPh sb="4" eb="7">
      <t>ロウドウショウ</t>
    </rPh>
    <phoneticPr fontId="5"/>
  </si>
  <si>
    <t>交付金</t>
    <rPh sb="0" eb="3">
      <t>コウフキン</t>
    </rPh>
    <phoneticPr fontId="5"/>
  </si>
  <si>
    <t>国立研究開発法人量子科学技術研究開発機構運営費交付金</t>
  </si>
  <si>
    <t>補助金</t>
    <rPh sb="0" eb="3">
      <t>ホジョキン</t>
    </rPh>
    <phoneticPr fontId="5"/>
  </si>
  <si>
    <t>厚生労働科学研究費補助金</t>
  </si>
  <si>
    <t>国立研究開発法人防災科学技術研究所運営費交付金</t>
    <rPh sb="0" eb="8">
      <t>コクリツケンキュウカイハツホウジン</t>
    </rPh>
    <rPh sb="8" eb="10">
      <t>ボウサイ</t>
    </rPh>
    <rPh sb="10" eb="14">
      <t>カガクギジュツ</t>
    </rPh>
    <rPh sb="14" eb="17">
      <t>ケンキュウジョ</t>
    </rPh>
    <rPh sb="17" eb="23">
      <t>ウンエイヒコウフキン</t>
    </rPh>
    <phoneticPr fontId="5"/>
  </si>
  <si>
    <t>委託費</t>
    <rPh sb="0" eb="3">
      <t>イタクヒ</t>
    </rPh>
    <phoneticPr fontId="5"/>
  </si>
  <si>
    <t>科学技術試験研究委託費</t>
    <rPh sb="0" eb="4">
      <t>カガクギジュツ</t>
    </rPh>
    <rPh sb="4" eb="8">
      <t>シケンケンキュウ</t>
    </rPh>
    <rPh sb="8" eb="11">
      <t>イタクヒ</t>
    </rPh>
    <phoneticPr fontId="5"/>
  </si>
  <si>
    <t>国立研究開発法人物質・材料研究機構運営費交付金</t>
  </si>
  <si>
    <t>国立研究開発法人理化学研究所運営費交付金</t>
    <rPh sb="0" eb="8">
      <t>コクリツケンキュウカイハツホウジン</t>
    </rPh>
    <rPh sb="8" eb="14">
      <t>リカガクケンキュウジョ</t>
    </rPh>
    <rPh sb="14" eb="17">
      <t>ウンエイヒ</t>
    </rPh>
    <rPh sb="17" eb="20">
      <t>コウフキン</t>
    </rPh>
    <phoneticPr fontId="5"/>
  </si>
  <si>
    <t>次世代人工知能技術等研究開発拠点形成事業費補助金</t>
  </si>
  <si>
    <t>C.農林水産省</t>
    <rPh sb="2" eb="4">
      <t>ノウリン</t>
    </rPh>
    <rPh sb="4" eb="7">
      <t>スイサンショウ</t>
    </rPh>
    <phoneticPr fontId="5"/>
  </si>
  <si>
    <t>D.経済産業省</t>
    <rPh sb="2" eb="4">
      <t>ケイザイ</t>
    </rPh>
    <rPh sb="4" eb="7">
      <t>サンギョウショウ</t>
    </rPh>
    <phoneticPr fontId="5"/>
  </si>
  <si>
    <t>国立研究開発法人農業・食品産業技術総合研究機構農業技術研究業務勘定運営費交付金</t>
    <rPh sb="8" eb="10">
      <t>ノウギョウ</t>
    </rPh>
    <rPh sb="11" eb="13">
      <t>ショクヒン</t>
    </rPh>
    <rPh sb="13" eb="15">
      <t>サンギョウ</t>
    </rPh>
    <rPh sb="15" eb="17">
      <t>ギジュツ</t>
    </rPh>
    <rPh sb="17" eb="19">
      <t>ソウゴウ</t>
    </rPh>
    <rPh sb="19" eb="21">
      <t>ケンキュウ</t>
    </rPh>
    <rPh sb="21" eb="23">
      <t>キコウ</t>
    </rPh>
    <rPh sb="23" eb="25">
      <t>ノウギョウ</t>
    </rPh>
    <rPh sb="25" eb="27">
      <t>ギジュツ</t>
    </rPh>
    <rPh sb="27" eb="29">
      <t>ケンキュウ</t>
    </rPh>
    <rPh sb="29" eb="31">
      <t>ギョウム</t>
    </rPh>
    <rPh sb="31" eb="33">
      <t>カンジョウ</t>
    </rPh>
    <rPh sb="33" eb="36">
      <t>ウンエイヒ</t>
    </rPh>
    <rPh sb="36" eb="39">
      <t>コウフキン</t>
    </rPh>
    <phoneticPr fontId="5"/>
  </si>
  <si>
    <t>国立研究開発法人産業技術総合研究所運営費交付金</t>
    <rPh sb="0" eb="2">
      <t>コクリツ</t>
    </rPh>
    <rPh sb="2" eb="4">
      <t>ケンキュウ</t>
    </rPh>
    <rPh sb="4" eb="6">
      <t>カイハツ</t>
    </rPh>
    <rPh sb="6" eb="8">
      <t>ホウジン</t>
    </rPh>
    <rPh sb="17" eb="20">
      <t>ウンエイヒ</t>
    </rPh>
    <rPh sb="20" eb="23">
      <t>コウフキン</t>
    </rPh>
    <phoneticPr fontId="5"/>
  </si>
  <si>
    <t>委託費</t>
    <rPh sb="0" eb="2">
      <t>イタク</t>
    </rPh>
    <rPh sb="2" eb="3">
      <t>ヒ</t>
    </rPh>
    <phoneticPr fontId="5"/>
  </si>
  <si>
    <t>試験研究調査委託費</t>
    <rPh sb="0" eb="2">
      <t>シケン</t>
    </rPh>
    <rPh sb="2" eb="4">
      <t>ケンキュウ</t>
    </rPh>
    <rPh sb="4" eb="6">
      <t>チョウサ</t>
    </rPh>
    <rPh sb="6" eb="8">
      <t>イタク</t>
    </rPh>
    <rPh sb="8" eb="9">
      <t>ヒ</t>
    </rPh>
    <phoneticPr fontId="5"/>
  </si>
  <si>
    <t>E.国土交通省</t>
    <rPh sb="2" eb="4">
      <t>コクド</t>
    </rPh>
    <rPh sb="4" eb="7">
      <t>コウツウショウ</t>
    </rPh>
    <phoneticPr fontId="5"/>
  </si>
  <si>
    <t>F. 株式会社三菱総合研究所</t>
    <phoneticPr fontId="5"/>
  </si>
  <si>
    <t>調査費</t>
    <rPh sb="0" eb="3">
      <t>チョウサヒ</t>
    </rPh>
    <phoneticPr fontId="5"/>
  </si>
  <si>
    <t>技術研究開発調査費</t>
  </si>
  <si>
    <t>請負費</t>
    <rPh sb="0" eb="2">
      <t>ウケオイ</t>
    </rPh>
    <rPh sb="2" eb="3">
      <t>ヒ</t>
    </rPh>
    <phoneticPr fontId="5"/>
  </si>
  <si>
    <t>令和３年度　交通信号機を活用した第５世代移動通信システムネットワークの整備に向けた調査検討</t>
    <phoneticPr fontId="5"/>
  </si>
  <si>
    <t>技術研究開発費補助金</t>
  </si>
  <si>
    <t>研究費</t>
    <rPh sb="0" eb="3">
      <t>ケンキュウヒ</t>
    </rPh>
    <phoneticPr fontId="5"/>
  </si>
  <si>
    <t>試験研究費</t>
  </si>
  <si>
    <t>技術研究開発委託費</t>
  </si>
  <si>
    <t>諸謝金、職員旅費、委員等旅費</t>
  </si>
  <si>
    <t>G.国立研究開発法人情報通信研究機構</t>
    <rPh sb="2" eb="4">
      <t>コクリツ</t>
    </rPh>
    <rPh sb="4" eb="6">
      <t>ケンキュウ</t>
    </rPh>
    <rPh sb="6" eb="8">
      <t>カイハツ</t>
    </rPh>
    <rPh sb="8" eb="10">
      <t>ホウジン</t>
    </rPh>
    <rPh sb="10" eb="14">
      <t>ジョウホウツウシン</t>
    </rPh>
    <rPh sb="14" eb="16">
      <t>ケンキュウ</t>
    </rPh>
    <rPh sb="16" eb="18">
      <t>キコウ</t>
    </rPh>
    <phoneticPr fontId="5"/>
  </si>
  <si>
    <t>H.国立大学法人東海国立大学機構</t>
    <rPh sb="2" eb="4">
      <t>コクリツ</t>
    </rPh>
    <rPh sb="4" eb="6">
      <t>ダイガク</t>
    </rPh>
    <rPh sb="6" eb="8">
      <t>ホウジン</t>
    </rPh>
    <rPh sb="8" eb="10">
      <t>トウカイ</t>
    </rPh>
    <rPh sb="10" eb="12">
      <t>コクリツ</t>
    </rPh>
    <rPh sb="12" eb="14">
      <t>ダイガク</t>
    </rPh>
    <rPh sb="14" eb="16">
      <t>キコウ</t>
    </rPh>
    <phoneticPr fontId="5"/>
  </si>
  <si>
    <t>国立研究開発法人情報通信研究機構運営費交付金</t>
    <phoneticPr fontId="5"/>
  </si>
  <si>
    <t>国立大学イノベーション創出環境強化事業交付金</t>
    <phoneticPr fontId="5"/>
  </si>
  <si>
    <t>☑</t>
  </si>
  <si>
    <t>株式会社三菱総合研究所</t>
    <phoneticPr fontId="5"/>
  </si>
  <si>
    <t>日本電気株式会社</t>
    <phoneticPr fontId="5"/>
  </si>
  <si>
    <t>Ｌアラートの拡張・ＳＩＰ４Ｄとの連携を通じた災害関連情報集約・伝達の強化に関する研究開発</t>
    <phoneticPr fontId="5"/>
  </si>
  <si>
    <t>国立研究開発法人情報通信研究機構</t>
    <phoneticPr fontId="5"/>
  </si>
  <si>
    <t>脳情報から知覚情報を推定するAI技術の研究開発</t>
    <rPh sb="0" eb="1">
      <t>ノウ</t>
    </rPh>
    <rPh sb="1" eb="3">
      <t>ジョウホウ</t>
    </rPh>
    <rPh sb="5" eb="7">
      <t>チカク</t>
    </rPh>
    <rPh sb="7" eb="9">
      <t>ジョウホウ</t>
    </rPh>
    <rPh sb="10" eb="12">
      <t>スイテイ</t>
    </rPh>
    <rPh sb="16" eb="18">
      <t>ギジュツ</t>
    </rPh>
    <rPh sb="19" eb="21">
      <t>ケンキュウ</t>
    </rPh>
    <rPh sb="21" eb="23">
      <t>カイハツ</t>
    </rPh>
    <phoneticPr fontId="5"/>
  </si>
  <si>
    <t>運営費交付金交付</t>
  </si>
  <si>
    <t>国立大学法人東海国立大学機構</t>
    <rPh sb="0" eb="2">
      <t>コクリツ</t>
    </rPh>
    <rPh sb="2" eb="4">
      <t>ダイガク</t>
    </rPh>
    <rPh sb="4" eb="6">
      <t>ホウジン</t>
    </rPh>
    <rPh sb="6" eb="8">
      <t>トウカイ</t>
    </rPh>
    <rPh sb="8" eb="10">
      <t>コクリツ</t>
    </rPh>
    <rPh sb="10" eb="12">
      <t>ダイガク</t>
    </rPh>
    <rPh sb="12" eb="14">
      <t>キコウ</t>
    </rPh>
    <phoneticPr fontId="5"/>
  </si>
  <si>
    <t>教育・研究開発</t>
    <rPh sb="0" eb="2">
      <t>キョウイク</t>
    </rPh>
    <rPh sb="3" eb="5">
      <t>ケンキュウ</t>
    </rPh>
    <rPh sb="5" eb="7">
      <t>カイハツ</t>
    </rPh>
    <phoneticPr fontId="5"/>
  </si>
  <si>
    <t>国立大学法人北海道大学</t>
    <rPh sb="0" eb="2">
      <t>コクリツ</t>
    </rPh>
    <rPh sb="2" eb="4">
      <t>ダイガク</t>
    </rPh>
    <rPh sb="4" eb="6">
      <t>ホウジン</t>
    </rPh>
    <rPh sb="6" eb="9">
      <t>ホッカイドウ</t>
    </rPh>
    <rPh sb="9" eb="11">
      <t>ダイガク</t>
    </rPh>
    <phoneticPr fontId="5"/>
  </si>
  <si>
    <t>国立大学法人お茶の水女子大学</t>
    <rPh sb="0" eb="2">
      <t>コクリツ</t>
    </rPh>
    <rPh sb="2" eb="4">
      <t>ダイガク</t>
    </rPh>
    <rPh sb="4" eb="6">
      <t>ホウジン</t>
    </rPh>
    <rPh sb="7" eb="8">
      <t>チャ</t>
    </rPh>
    <rPh sb="9" eb="10">
      <t>ミズ</t>
    </rPh>
    <rPh sb="10" eb="12">
      <t>ジョシ</t>
    </rPh>
    <rPh sb="12" eb="14">
      <t>ダイガク</t>
    </rPh>
    <phoneticPr fontId="5"/>
  </si>
  <si>
    <t>国立大学法人浜松医科大学</t>
    <rPh sb="0" eb="2">
      <t>コクリツ</t>
    </rPh>
    <rPh sb="2" eb="4">
      <t>ダイガク</t>
    </rPh>
    <rPh sb="4" eb="6">
      <t>ホウジン</t>
    </rPh>
    <rPh sb="6" eb="8">
      <t>ハママツ</t>
    </rPh>
    <rPh sb="8" eb="10">
      <t>イカ</t>
    </rPh>
    <rPh sb="10" eb="12">
      <t>ダイガク</t>
    </rPh>
    <phoneticPr fontId="5"/>
  </si>
  <si>
    <t>国立大学法人岡山大学</t>
    <rPh sb="0" eb="2">
      <t>コクリツ</t>
    </rPh>
    <rPh sb="2" eb="4">
      <t>ダイガク</t>
    </rPh>
    <rPh sb="4" eb="6">
      <t>ホウジン</t>
    </rPh>
    <rPh sb="6" eb="8">
      <t>オカヤマ</t>
    </rPh>
    <rPh sb="8" eb="10">
      <t>ダイガク</t>
    </rPh>
    <phoneticPr fontId="5"/>
  </si>
  <si>
    <t>国立大学法人九州工業大学</t>
    <rPh sb="0" eb="2">
      <t>コクリツ</t>
    </rPh>
    <rPh sb="2" eb="4">
      <t>ダイガク</t>
    </rPh>
    <rPh sb="4" eb="6">
      <t>ホウジン</t>
    </rPh>
    <rPh sb="6" eb="12">
      <t>キュウシュウコウギョウダイガク</t>
    </rPh>
    <phoneticPr fontId="5"/>
  </si>
  <si>
    <t>国立大学法人東京農工大学</t>
    <rPh sb="0" eb="2">
      <t>コクリツ</t>
    </rPh>
    <rPh sb="2" eb="4">
      <t>ダイガク</t>
    </rPh>
    <rPh sb="4" eb="6">
      <t>ホウジン</t>
    </rPh>
    <rPh sb="6" eb="8">
      <t>トウキョウ</t>
    </rPh>
    <rPh sb="8" eb="10">
      <t>ノウコウ</t>
    </rPh>
    <rPh sb="10" eb="12">
      <t>ダイガク</t>
    </rPh>
    <phoneticPr fontId="5"/>
  </si>
  <si>
    <t>国立大学法人東京医科歯科大学</t>
    <rPh sb="0" eb="2">
      <t>コクリツ</t>
    </rPh>
    <rPh sb="2" eb="4">
      <t>ダイガク</t>
    </rPh>
    <rPh sb="4" eb="6">
      <t>ホウジン</t>
    </rPh>
    <rPh sb="6" eb="8">
      <t>トウキョウ</t>
    </rPh>
    <rPh sb="8" eb="10">
      <t>イカ</t>
    </rPh>
    <rPh sb="10" eb="12">
      <t>シカ</t>
    </rPh>
    <rPh sb="12" eb="14">
      <t>ダイガク</t>
    </rPh>
    <phoneticPr fontId="5"/>
  </si>
  <si>
    <t>I.国立研究開発法人科学技術振興機構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5"/>
  </si>
  <si>
    <t>J.国立研究開発法人新エネルギー・産業技術総合開発機構</t>
    <rPh sb="2" eb="4">
      <t>コクリツ</t>
    </rPh>
    <rPh sb="4" eb="6">
      <t>ケンキュウ</t>
    </rPh>
    <rPh sb="6" eb="8">
      <t>カイハツ</t>
    </rPh>
    <rPh sb="8" eb="10">
      <t>ホウジン</t>
    </rPh>
    <rPh sb="10" eb="11">
      <t>シン</t>
    </rPh>
    <rPh sb="17" eb="19">
      <t>サンギョウ</t>
    </rPh>
    <rPh sb="19" eb="21">
      <t>ギジュツ</t>
    </rPh>
    <rPh sb="21" eb="23">
      <t>ソウゴウ</t>
    </rPh>
    <rPh sb="23" eb="25">
      <t>カイハツ</t>
    </rPh>
    <rPh sb="25" eb="27">
      <t>キコウ</t>
    </rPh>
    <phoneticPr fontId="5"/>
  </si>
  <si>
    <t>大学発新産業創出プログラム（START）　事業交付金</t>
    <rPh sb="21" eb="23">
      <t>ジギョウ</t>
    </rPh>
    <rPh sb="23" eb="26">
      <t>コウフキン</t>
    </rPh>
    <phoneticPr fontId="5"/>
  </si>
  <si>
    <t>国立研究開発法人新エネルギー・産業技術総合開発機構一般勘定運営費交付金</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rPh sb="25" eb="27">
      <t>イッパン</t>
    </rPh>
    <rPh sb="27" eb="29">
      <t>カンジョウ</t>
    </rPh>
    <rPh sb="29" eb="32">
      <t>ウンエイヒ</t>
    </rPh>
    <rPh sb="32" eb="35">
      <t>コウフキン</t>
    </rPh>
    <phoneticPr fontId="5"/>
  </si>
  <si>
    <t>K.独立行政法人日本貿易振興機構</t>
    <phoneticPr fontId="5"/>
  </si>
  <si>
    <t>L.国立研究開発法人農業・食品産業技術総合研究機構</t>
    <rPh sb="2" eb="4">
      <t>コクリツ</t>
    </rPh>
    <rPh sb="4" eb="6">
      <t>ケンキュウ</t>
    </rPh>
    <rPh sb="6" eb="8">
      <t>カイハツ</t>
    </rPh>
    <rPh sb="8" eb="10">
      <t>ホウジン</t>
    </rPh>
    <rPh sb="10" eb="12">
      <t>ノウギョウ</t>
    </rPh>
    <rPh sb="13" eb="15">
      <t>ショクヒン</t>
    </rPh>
    <rPh sb="15" eb="17">
      <t>サンギョウ</t>
    </rPh>
    <rPh sb="17" eb="19">
      <t>ギジュツ</t>
    </rPh>
    <rPh sb="19" eb="21">
      <t>ソウゴウ</t>
    </rPh>
    <rPh sb="21" eb="23">
      <t>ケンキュウ</t>
    </rPh>
    <rPh sb="23" eb="25">
      <t>キコウ</t>
    </rPh>
    <phoneticPr fontId="5"/>
  </si>
  <si>
    <t>交付金</t>
    <phoneticPr fontId="5"/>
  </si>
  <si>
    <t>独立行政法人日本貿易振興機構交付金</t>
    <phoneticPr fontId="5"/>
  </si>
  <si>
    <t>国立研究開発法人農業・食品産業技術総合研究機構農業技術研究業務勘定運営費交付金</t>
    <phoneticPr fontId="5"/>
  </si>
  <si>
    <t>M.国立研究開発法人医薬基盤・健康・栄養研究所</t>
    <phoneticPr fontId="5"/>
  </si>
  <si>
    <t>N.国立研究開発法人情報通信研究機構</t>
    <phoneticPr fontId="5"/>
  </si>
  <si>
    <t>補助金</t>
    <phoneticPr fontId="5"/>
  </si>
  <si>
    <t>厚生労働科学研究費補助金</t>
    <phoneticPr fontId="5"/>
  </si>
  <si>
    <t>無線通信技術活用の分野における標準化動向調査、５Gホワイトボックス化の実現性調査</t>
    <rPh sb="0" eb="2">
      <t>ムセン</t>
    </rPh>
    <rPh sb="2" eb="4">
      <t>ツウシン</t>
    </rPh>
    <rPh sb="4" eb="6">
      <t>ギジュツ</t>
    </rPh>
    <rPh sb="6" eb="8">
      <t>カツヨウ</t>
    </rPh>
    <rPh sb="9" eb="11">
      <t>ブンヤ</t>
    </rPh>
    <rPh sb="15" eb="18">
      <t>ヒョウジュンカ</t>
    </rPh>
    <rPh sb="18" eb="20">
      <t>ドウコウ</t>
    </rPh>
    <rPh sb="20" eb="22">
      <t>チョウサ</t>
    </rPh>
    <rPh sb="33" eb="34">
      <t>カ</t>
    </rPh>
    <rPh sb="35" eb="37">
      <t>ジツゲン</t>
    </rPh>
    <rPh sb="37" eb="38">
      <t>セイ</t>
    </rPh>
    <rPh sb="38" eb="40">
      <t>チョウサ</t>
    </rPh>
    <phoneticPr fontId="5"/>
  </si>
  <si>
    <t>O.株式会社エイト日本技術開発</t>
    <rPh sb="2" eb="6">
      <t>カブシキガイシャ</t>
    </rPh>
    <rPh sb="9" eb="11">
      <t>ニホン</t>
    </rPh>
    <rPh sb="11" eb="13">
      <t>ギジュツ</t>
    </rPh>
    <rPh sb="13" eb="15">
      <t>カイハツ</t>
    </rPh>
    <phoneticPr fontId="5"/>
  </si>
  <si>
    <t>P.経済協力開発機構（OECD）</t>
    <phoneticPr fontId="5"/>
  </si>
  <si>
    <t>我が国の廃棄物発電技術の途上国への導入方策の調査・検討</t>
    <phoneticPr fontId="5"/>
  </si>
  <si>
    <t>拠出金</t>
    <rPh sb="0" eb="3">
      <t>キョシュツキン</t>
    </rPh>
    <phoneticPr fontId="5"/>
  </si>
  <si>
    <t>経済協力開発機構拠出金</t>
    <phoneticPr fontId="5"/>
  </si>
  <si>
    <t>Q.一般社団法人　日本ＵＡＳ産業振興協議会</t>
    <rPh sb="2" eb="4">
      <t>イッパン</t>
    </rPh>
    <rPh sb="4" eb="6">
      <t>シャダン</t>
    </rPh>
    <rPh sb="6" eb="8">
      <t>ホウジン</t>
    </rPh>
    <rPh sb="9" eb="11">
      <t>ニホン</t>
    </rPh>
    <rPh sb="14" eb="16">
      <t>サンギョウ</t>
    </rPh>
    <rPh sb="16" eb="18">
      <t>シンコウ</t>
    </rPh>
    <rPh sb="18" eb="21">
      <t>キョウギカイ</t>
    </rPh>
    <phoneticPr fontId="5"/>
  </si>
  <si>
    <t>R.（株）価値総合研究所</t>
    <phoneticPr fontId="5"/>
  </si>
  <si>
    <t>技術研究開発委託費</t>
    <phoneticPr fontId="5"/>
  </si>
  <si>
    <t>連携型インフラデータプラットフォーム実装に向けた調査</t>
    <phoneticPr fontId="5"/>
  </si>
  <si>
    <t>国立研究開発法人科学技術振興機構</t>
    <phoneticPr fontId="5"/>
  </si>
  <si>
    <t>大学発新産業創出プログラム（START）　プロジェクト推進型SBIR フェーズ1支援</t>
    <phoneticPr fontId="5"/>
  </si>
  <si>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5"/>
  </si>
  <si>
    <t>スタートアップ・エコシステム拠点形成支援</t>
    <rPh sb="14" eb="16">
      <t>キョテン</t>
    </rPh>
    <rPh sb="16" eb="18">
      <t>ケイセイ</t>
    </rPh>
    <rPh sb="18" eb="20">
      <t>シエン</t>
    </rPh>
    <phoneticPr fontId="5"/>
  </si>
  <si>
    <t>ドローンに関する国際標準化の推進</t>
    <phoneticPr fontId="5"/>
  </si>
  <si>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5"/>
  </si>
  <si>
    <t>国立研究開発法人農業・食品産業技術総合研究機構</t>
    <phoneticPr fontId="5"/>
  </si>
  <si>
    <t>スマート農業党の海外展開に向けた標準化検討</t>
    <rPh sb="4" eb="6">
      <t>ノウギョウ</t>
    </rPh>
    <rPh sb="6" eb="7">
      <t>トウ</t>
    </rPh>
    <rPh sb="8" eb="10">
      <t>カイガイ</t>
    </rPh>
    <rPh sb="10" eb="12">
      <t>テンカイ</t>
    </rPh>
    <rPh sb="13" eb="14">
      <t>ム</t>
    </rPh>
    <rPh sb="16" eb="19">
      <t>ヒョウジュンカ</t>
    </rPh>
    <rPh sb="19" eb="21">
      <t>ケントウ</t>
    </rPh>
    <phoneticPr fontId="5"/>
  </si>
  <si>
    <t>新たな食ソリューションの海外展開に向けた標準化検討</t>
    <rPh sb="0" eb="1">
      <t>アラ</t>
    </rPh>
    <rPh sb="3" eb="4">
      <t>ショク</t>
    </rPh>
    <rPh sb="12" eb="14">
      <t>カイガイ</t>
    </rPh>
    <rPh sb="14" eb="16">
      <t>テンカイ</t>
    </rPh>
    <rPh sb="17" eb="18">
      <t>ム</t>
    </rPh>
    <rPh sb="20" eb="23">
      <t>ヒョウジュンカ</t>
    </rPh>
    <rPh sb="23" eb="25">
      <t>ケントウ</t>
    </rPh>
    <phoneticPr fontId="5"/>
  </si>
  <si>
    <t>国立研究開発法人医薬基盤・健康・栄養研究所</t>
    <phoneticPr fontId="5"/>
  </si>
  <si>
    <t>政策科学総合研究事業（臨床研究等ICT基盤構築・人工知能実装研究事業）</t>
    <phoneticPr fontId="5"/>
  </si>
  <si>
    <t>補助金等交付</t>
  </si>
  <si>
    <t>製造現場におけるユースケース標準の戦略的な活用に向けた調査等</t>
    <rPh sb="0" eb="2">
      <t>セイゾウ</t>
    </rPh>
    <rPh sb="2" eb="4">
      <t>ゲンバ</t>
    </rPh>
    <rPh sb="14" eb="16">
      <t>ヒョウジュン</t>
    </rPh>
    <rPh sb="17" eb="20">
      <t>センリャクテキ</t>
    </rPh>
    <rPh sb="21" eb="23">
      <t>カツヨウ</t>
    </rPh>
    <rPh sb="24" eb="25">
      <t>ム</t>
    </rPh>
    <rPh sb="27" eb="29">
      <t>チョウサ</t>
    </rPh>
    <rPh sb="29" eb="30">
      <t>トウ</t>
    </rPh>
    <phoneticPr fontId="5"/>
  </si>
  <si>
    <t>株式会社エイト日本技術開発</t>
    <phoneticPr fontId="5"/>
  </si>
  <si>
    <t>経済協力開発機構（OECD）</t>
    <phoneticPr fontId="5"/>
  </si>
  <si>
    <t>経済協力開発機構（OECD）拠出金</t>
    <phoneticPr fontId="5"/>
  </si>
  <si>
    <t>一般社団法人　日本ＵＡＳ産業振興協議会</t>
    <phoneticPr fontId="5"/>
  </si>
  <si>
    <t>共同事業体
・日建設計株式会社（8013301009494）
・株式会社日建設計総合研究所（7010001007490）
・一般社団法人buildingSMART Japan（1010705001547）</t>
    <rPh sb="2" eb="4">
      <t>ジギョウ</t>
    </rPh>
    <rPh sb="11" eb="13">
      <t>カブシキ</t>
    </rPh>
    <rPh sb="13" eb="15">
      <t>カイシャ</t>
    </rPh>
    <rPh sb="33" eb="37">
      <t>カブシキガイシャ</t>
    </rPh>
    <rPh sb="64" eb="66">
      <t>イッパン</t>
    </rPh>
    <rPh sb="66" eb="68">
      <t>シャダン</t>
    </rPh>
    <rPh sb="68" eb="70">
      <t>ホウジン</t>
    </rPh>
    <phoneticPr fontId="5"/>
  </si>
  <si>
    <t>BMと3D都市モデルの連携可能性調査業務</t>
    <phoneticPr fontId="5"/>
  </si>
  <si>
    <t>KPMGコンサルティング株式会社</t>
    <phoneticPr fontId="5"/>
  </si>
  <si>
    <t>BtoB分野におけるコールドチェーン物流サービスの国際標準化推進事業</t>
    <phoneticPr fontId="5"/>
  </si>
  <si>
    <t>デロイトトーマツファイナンシャルアドバイザリー合同会社</t>
    <rPh sb="23" eb="25">
      <t>ゴウドウ</t>
    </rPh>
    <rPh sb="25" eb="27">
      <t>ガイシャ</t>
    </rPh>
    <phoneticPr fontId="5"/>
  </si>
  <si>
    <t>データの利活用等に関する考え方や事例の集約・整理を行うとともに、整理した内容を活用してOECDが実施する予定の調査を通じて啓発</t>
    <phoneticPr fontId="5"/>
  </si>
  <si>
    <t>日本における公共交通機関の実態をGTFS（General Transit Feed Specification；公共交通機関の情報に関するデータフォーマット）に反映させることを中心とした調査を実施</t>
    <phoneticPr fontId="5"/>
  </si>
  <si>
    <t>一般財団法人 国土技術研究センター</t>
    <phoneticPr fontId="5"/>
  </si>
  <si>
    <t>ソリューションについての情報、海外における土木・建築工事へのソリューションの普及を促進する取組の調査</t>
    <phoneticPr fontId="5"/>
  </si>
  <si>
    <t>一般財団法人　日本規格協会</t>
    <phoneticPr fontId="5"/>
  </si>
  <si>
    <t>標準化活動の動向（研究開発の状況、国際標準化機関等への対応等）及びISO/TC268/SC2（スマート交通）における活動状況や国内での議論状況等に関する調査を実施</t>
    <phoneticPr fontId="5"/>
  </si>
  <si>
    <t>株式会社価値総合研究所</t>
    <phoneticPr fontId="5"/>
  </si>
  <si>
    <t>株式会社野村総合研究所</t>
    <phoneticPr fontId="5"/>
  </si>
  <si>
    <t>ＳＢＩＲ制度の運用のあり方に関する調査</t>
    <phoneticPr fontId="5"/>
  </si>
  <si>
    <t>エクシオグループ株式会社</t>
    <rPh sb="8" eb="12">
      <t>カブシキガイシャ</t>
    </rPh>
    <phoneticPr fontId="5"/>
  </si>
  <si>
    <t>政府機関のＡＩ活用促進手法調査</t>
    <phoneticPr fontId="5"/>
  </si>
  <si>
    <t>有限責任監査法人トーマツ</t>
    <phoneticPr fontId="5"/>
  </si>
  <si>
    <t>バイオコミュニティ動向調査</t>
    <phoneticPr fontId="5"/>
  </si>
  <si>
    <t>株式会社ステージ</t>
    <phoneticPr fontId="5"/>
  </si>
  <si>
    <t>官民研究開発投資拡大プログラム（ＰＲＩＳＭ）シンポジウムの開催業務</t>
    <phoneticPr fontId="5"/>
  </si>
  <si>
    <t>株式会社　エヌ・ティ・ティ・データ経営研究所</t>
  </si>
  <si>
    <t>ＡＩ関連社会実装調査</t>
    <phoneticPr fontId="5"/>
  </si>
  <si>
    <t>株式会社アットグローバル</t>
  </si>
  <si>
    <t>バイオ分野の研究成果の知財管理等に関する調査</t>
    <phoneticPr fontId="5"/>
  </si>
  <si>
    <t>株式会社　三菱ケミカルリサーチ</t>
    <phoneticPr fontId="5"/>
  </si>
  <si>
    <t>グローバルバイオコミュニティ候補地域（東京圏・関西圏）調査</t>
    <rPh sb="19" eb="22">
      <t>トウキョウケン</t>
    </rPh>
    <phoneticPr fontId="5"/>
  </si>
  <si>
    <t>個人A</t>
    <rPh sb="0" eb="2">
      <t>コジン</t>
    </rPh>
    <phoneticPr fontId="5"/>
  </si>
  <si>
    <t>人件費</t>
    <rPh sb="0" eb="3">
      <t>ジンケンヒ</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</si>
  <si>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</si>
  <si>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</si>
  <si>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</si>
  <si>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</si>
  <si>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</si>
  <si>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</si>
  <si>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</si>
  <si>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</si>
  <si>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</si>
  <si>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新しい経済政策パッケージ（平成29年12月８日閣議決定）
経済財政運営と改革の基本方針2018 （平成30年6月15日閣議決定）
未来投資戦略2018　（平成30年6月15日閣議決定）
統合イノベーション戦略2022（令和４年６月３日閣議決定）
「物価高克服・経済再生実現のための総合経済対策」について(令和４年10月28日）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</si>
</sst>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177" fontId="0" fillId="0" borderId="66" xfId="0" applyNumberFormat="1" applyBorder="1" applyAlignment="1" applyProtection="1">
      <alignment horizontal="right" vertical="center"/>
      <protection locked="0"/>
    </xf>
    <xf numFmtId="177" fontId="0" fillId="0" borderId="67" xfId="0" applyNumberFormat="1" applyBorder="1" applyAlignment="1" applyProtection="1">
      <alignment horizontal="right" vertical="center"/>
      <protection locked="0"/>
    </xf>
    <xf numFmtId="177" fontId="0" fillId="0" borderId="108" xfId="0" applyNumberFormat="1" applyBorder="1" applyAlignment="1" applyProtection="1">
      <alignment horizontal="right"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13" xfId="0" applyFont="1" applyFill="1" applyBorder="1" applyAlignment="1">
      <alignment vertical="center" wrapText="1"/>
    </xf>
    <xf numFmtId="0" fontId="0" fillId="5" borderId="100" xfId="0" applyFont="1" applyFill="1" applyBorder="1" applyAlignment="1">
      <alignment vertical="center" wrapText="1"/>
    </xf>
    <xf numFmtId="0" fontId="0" fillId="5" borderId="115"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3" xfId="0" applyFont="1" applyBorder="1" applyAlignment="1">
      <alignment horizontal="center" vertical="center"/>
    </xf>
    <xf numFmtId="0" fontId="0" fillId="0" borderId="98"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5"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6"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11"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6" xfId="0" applyFont="1" applyFill="1" applyBorder="1" applyAlignment="1">
      <alignment horizontal="center" vertical="center" wrapText="1"/>
    </xf>
    <xf numFmtId="0" fontId="13" fillId="2" borderId="111"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2"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2" borderId="111"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5"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22"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6"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8"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04"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1" fillId="0" borderId="24"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177" fontId="0" fillId="0" borderId="43" xfId="0" applyNumberFormat="1" applyFont="1" applyFill="1" applyBorder="1" applyAlignment="1" applyProtection="1">
      <alignment horizontal="right" vertical="center"/>
      <protection locked="0"/>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0" fillId="0" borderId="33" xfId="0" applyFont="1" applyBorder="1" applyAlignment="1" applyProtection="1">
      <alignment horizontal="left" vertical="center" wrapText="1"/>
      <protection locked="0"/>
    </xf>
    <xf numFmtId="0" fontId="3" fillId="0" borderId="109" xfId="0" applyFont="1" applyBorder="1" applyAlignment="1">
      <alignment horizontal="center" vertical="center"/>
    </xf>
    <xf numFmtId="0" fontId="3" fillId="0" borderId="72" xfId="0" applyFont="1" applyBorder="1" applyAlignment="1">
      <alignment horizontal="center" vertical="center"/>
    </xf>
    <xf numFmtId="0" fontId="11" fillId="0" borderId="89" xfId="0" applyFont="1" applyBorder="1" applyAlignment="1">
      <alignment horizontal="center" vertical="center" wrapText="1"/>
    </xf>
    <xf numFmtId="0" fontId="3" fillId="0" borderId="90" xfId="0" applyFont="1" applyBorder="1" applyAlignment="1">
      <alignment horizontal="center" vertical="center"/>
    </xf>
    <xf numFmtId="0" fontId="3" fillId="0" borderId="91" xfId="0" applyFont="1" applyBorder="1" applyAlignment="1">
      <alignment horizontal="center" vertical="center"/>
    </xf>
    <xf numFmtId="177" fontId="0" fillId="0" borderId="92" xfId="0" applyNumberFormat="1" applyFont="1" applyFill="1" applyBorder="1" applyAlignment="1" applyProtection="1">
      <alignment horizontal="right" vertical="center"/>
    </xf>
    <xf numFmtId="177" fontId="0" fillId="0" borderId="72" xfId="0" applyNumberFormat="1" applyFont="1" applyFill="1" applyBorder="1" applyAlignment="1" applyProtection="1">
      <alignment horizontal="right" vertical="center"/>
    </xf>
    <xf numFmtId="177" fontId="0" fillId="0" borderId="110" xfId="0" applyNumberFormat="1" applyFont="1" applyFill="1" applyBorder="1" applyAlignment="1" applyProtection="1">
      <alignment horizontal="right" vertical="center"/>
    </xf>
    <xf numFmtId="177" fontId="0" fillId="0" borderId="94" xfId="0" applyNumberFormat="1" applyFont="1" applyFill="1" applyBorder="1" applyAlignment="1" applyProtection="1">
      <alignment horizontal="right" vertical="center"/>
    </xf>
    <xf numFmtId="177" fontId="0" fillId="0" borderId="88" xfId="0" applyNumberFormat="1" applyBorder="1" applyAlignment="1" applyProtection="1">
      <alignment horizontal="right" vertical="center"/>
      <protection locked="0"/>
    </xf>
    <xf numFmtId="0" fontId="13" fillId="2" borderId="64"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5"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49" fontId="0" fillId="5" borderId="24" xfId="0" applyNumberFormat="1" applyFont="1" applyFill="1" applyBorder="1" applyAlignment="1" applyProtection="1">
      <alignment horizontal="center" vertical="center" wrapText="1"/>
      <protection locked="0"/>
    </xf>
    <xf numFmtId="49" fontId="0" fillId="5" borderId="25" xfId="0" applyNumberFormat="1" applyFont="1" applyFill="1" applyBorder="1" applyAlignment="1" applyProtection="1">
      <alignment horizontal="center" vertical="center" wrapText="1"/>
      <protection locked="0"/>
    </xf>
    <xf numFmtId="49" fontId="0" fillId="5" borderId="26"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20730</xdr:colOff>
      <xdr:row>76</xdr:row>
      <xdr:rowOff>1118328</xdr:rowOff>
    </xdr:from>
    <xdr:to>
      <xdr:col>25</xdr:col>
      <xdr:colOff>170924</xdr:colOff>
      <xdr:row>76</xdr:row>
      <xdr:rowOff>1538881</xdr:rowOff>
    </xdr:to>
    <xdr:sp macro="" textlink="">
      <xdr:nvSpPr>
        <xdr:cNvPr id="156" name="テキスト ボックス 155">
          <a:extLst>
            <a:ext uri="{FF2B5EF4-FFF2-40B4-BE49-F238E27FC236}">
              <a16:creationId xmlns:a16="http://schemas.microsoft.com/office/drawing/2014/main" id="{00000000-0008-0000-0000-000002000000}"/>
            </a:ext>
          </a:extLst>
        </xdr:cNvPr>
        <xdr:cNvSpPr txBox="1"/>
      </xdr:nvSpPr>
      <xdr:spPr bwMode="auto">
        <a:xfrm>
          <a:off x="4021230" y="33855753"/>
          <a:ext cx="1150319" cy="420553"/>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文部科学省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886.4</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20730</xdr:colOff>
      <xdr:row>76</xdr:row>
      <xdr:rowOff>1730079</xdr:rowOff>
    </xdr:from>
    <xdr:to>
      <xdr:col>25</xdr:col>
      <xdr:colOff>170924</xdr:colOff>
      <xdr:row>76</xdr:row>
      <xdr:rowOff>2157037</xdr:rowOff>
    </xdr:to>
    <xdr:sp macro="" textlink="">
      <xdr:nvSpPr>
        <xdr:cNvPr id="157" name="テキスト ボックス 156">
          <a:extLst>
            <a:ext uri="{FF2B5EF4-FFF2-40B4-BE49-F238E27FC236}">
              <a16:creationId xmlns:a16="http://schemas.microsoft.com/office/drawing/2014/main" id="{00000000-0008-0000-0000-000003000000}"/>
            </a:ext>
          </a:extLst>
        </xdr:cNvPr>
        <xdr:cNvSpPr txBox="1"/>
      </xdr:nvSpPr>
      <xdr:spPr bwMode="auto">
        <a:xfrm>
          <a:off x="4021230" y="34467504"/>
          <a:ext cx="1150319" cy="426958"/>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Ｂ</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厚生労働省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1,433.3</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13925</xdr:colOff>
      <xdr:row>76</xdr:row>
      <xdr:rowOff>2340505</xdr:rowOff>
    </xdr:from>
    <xdr:to>
      <xdr:col>25</xdr:col>
      <xdr:colOff>164119</xdr:colOff>
      <xdr:row>76</xdr:row>
      <xdr:rowOff>2767462</xdr:rowOff>
    </xdr:to>
    <xdr:sp macro="" textlink="">
      <xdr:nvSpPr>
        <xdr:cNvPr id="158" name="テキスト ボックス 157">
          <a:extLst>
            <a:ext uri="{FF2B5EF4-FFF2-40B4-BE49-F238E27FC236}">
              <a16:creationId xmlns:a16="http://schemas.microsoft.com/office/drawing/2014/main" id="{00000000-0008-0000-0000-000004000000}"/>
            </a:ext>
          </a:extLst>
        </xdr:cNvPr>
        <xdr:cNvSpPr txBox="1"/>
      </xdr:nvSpPr>
      <xdr:spPr bwMode="auto">
        <a:xfrm>
          <a:off x="4014425" y="35077930"/>
          <a:ext cx="1150319" cy="426957"/>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Ｃ</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農林水産省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850.3</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13926</xdr:colOff>
      <xdr:row>76</xdr:row>
      <xdr:rowOff>3587152</xdr:rowOff>
    </xdr:from>
    <xdr:to>
      <xdr:col>25</xdr:col>
      <xdr:colOff>164120</xdr:colOff>
      <xdr:row>76</xdr:row>
      <xdr:rowOff>4014109</xdr:rowOff>
    </xdr:to>
    <xdr:sp macro="" textlink="">
      <xdr:nvSpPr>
        <xdr:cNvPr id="159" name="テキスト ボックス 158">
          <a:extLst>
            <a:ext uri="{FF2B5EF4-FFF2-40B4-BE49-F238E27FC236}">
              <a16:creationId xmlns:a16="http://schemas.microsoft.com/office/drawing/2014/main" id="{00000000-0008-0000-0000-000005000000}"/>
            </a:ext>
          </a:extLst>
        </xdr:cNvPr>
        <xdr:cNvSpPr txBox="1"/>
      </xdr:nvSpPr>
      <xdr:spPr bwMode="auto">
        <a:xfrm>
          <a:off x="4014426" y="36324577"/>
          <a:ext cx="1150319" cy="426957"/>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Ｅ</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国土交通省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3,230.6</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oneCellAnchor>
    <xdr:from>
      <xdr:col>26</xdr:col>
      <xdr:colOff>76520</xdr:colOff>
      <xdr:row>76</xdr:row>
      <xdr:rowOff>1048924</xdr:rowOff>
    </xdr:from>
    <xdr:ext cx="4572000" cy="2916000"/>
    <xdr:sp macro="" textlink="">
      <xdr:nvSpPr>
        <xdr:cNvPr id="160" name="テキスト ボックス 159">
          <a:extLst>
            <a:ext uri="{FF2B5EF4-FFF2-40B4-BE49-F238E27FC236}">
              <a16:creationId xmlns:a16="http://schemas.microsoft.com/office/drawing/2014/main" id="{00000000-0008-0000-0000-000006000000}"/>
            </a:ext>
          </a:extLst>
        </xdr:cNvPr>
        <xdr:cNvSpPr txBox="1"/>
      </xdr:nvSpPr>
      <xdr:spPr>
        <a:xfrm>
          <a:off x="5277170" y="33786349"/>
          <a:ext cx="4572000" cy="2916000"/>
        </a:xfrm>
        <a:prstGeom prst="rect">
          <a:avLst/>
        </a:prstGeom>
        <a:noFill/>
        <a:ln>
          <a:solidFill>
            <a:sysClr val="windowText" lastClr="000000"/>
          </a:solidFill>
          <a:prstDash val="sysDot"/>
        </a:ln>
        <a:effectLst/>
      </xdr:spPr>
      <xdr:txBody>
        <a:bodyPr vertOverflow="clip" horzOverflow="clip" wrap="square" lIns="36000" tIns="72000" rIns="36000" b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E</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補足＞</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官民研究開発投資拡大プログラムについては、研究現場の状況・ニーズを踏まえ、各省をまたいで機動的かつ効率的に予算配分することを目的としており、総務省、文部科学省、厚生労働省、農林水産省、経済産業省、国土交通省の当初予算で計上されているプロジェクトに対して、その進捗状況等に応じて　追加的に内閣府から移し替えの上、一体的に執行することとしている。このため、本予算は、各省の行政レビューシート上に反映され、各省の事業評価の中で一体的にレビューされることとなる。</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また、各省から先の個々の事業の資金の流れ、費目・使途、支出上位</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者リストについては、各省のレビューシートに記載されるため、本レビューシートでは記載を省略する。</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なお、総務省</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745.0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百万円は、当初予算で計上されているプロジェクトに対して移し替えされたものではなく、システム改革型の</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3,100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は、内閣府主導のプロジェクトに対するものであり、文部科学省及び経済産業省の当初予算で計上されているプロジェクトに対して移し替えされたものではないことから、本レビューシートに記載する。</a:t>
          </a:r>
        </a:p>
      </xdr:txBody>
    </xdr:sp>
    <xdr:clientData/>
  </xdr:oneCellAnchor>
  <xdr:twoCellAnchor>
    <xdr:from>
      <xdr:col>7</xdr:col>
      <xdr:colOff>106455</xdr:colOff>
      <xdr:row>75</xdr:row>
      <xdr:rowOff>123825</xdr:rowOff>
    </xdr:from>
    <xdr:to>
      <xdr:col>35</xdr:col>
      <xdr:colOff>82325</xdr:colOff>
      <xdr:row>75</xdr:row>
      <xdr:rowOff>337049</xdr:rowOff>
    </xdr:to>
    <xdr:sp macro="" textlink="">
      <xdr:nvSpPr>
        <xdr:cNvPr id="161" name="テキスト ボックス 160">
          <a:extLst>
            <a:ext uri="{FF2B5EF4-FFF2-40B4-BE49-F238E27FC236}">
              <a16:creationId xmlns:a16="http://schemas.microsoft.com/office/drawing/2014/main" id="{00000000-0008-0000-0000-000007000000}"/>
            </a:ext>
          </a:extLst>
        </xdr:cNvPr>
        <xdr:cNvSpPr txBox="1"/>
      </xdr:nvSpPr>
      <xdr:spPr bwMode="auto">
        <a:xfrm>
          <a:off x="1506630" y="32508825"/>
          <a:ext cx="5576570" cy="213224"/>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内閣府（科学技術・イノベーション推進事務局）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12,347.7</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百万円（当初、補正）</a:t>
          </a:r>
        </a:p>
      </xdr:txBody>
    </xdr:sp>
    <xdr:clientData/>
  </xdr:twoCellAnchor>
  <xdr:twoCellAnchor>
    <xdr:from>
      <xdr:col>13</xdr:col>
      <xdr:colOff>83321</xdr:colOff>
      <xdr:row>76</xdr:row>
      <xdr:rowOff>610379</xdr:rowOff>
    </xdr:from>
    <xdr:to>
      <xdr:col>19</xdr:col>
      <xdr:colOff>35172</xdr:colOff>
      <xdr:row>76</xdr:row>
      <xdr:rowOff>1037336</xdr:rowOff>
    </xdr:to>
    <xdr:sp macro="" textlink="">
      <xdr:nvSpPr>
        <xdr:cNvPr id="162" name="テキスト ボックス 161">
          <a:extLst>
            <a:ext uri="{FF2B5EF4-FFF2-40B4-BE49-F238E27FC236}">
              <a16:creationId xmlns:a16="http://schemas.microsoft.com/office/drawing/2014/main" id="{00000000-0008-0000-0000-000008000000}"/>
            </a:ext>
          </a:extLst>
        </xdr:cNvPr>
        <xdr:cNvSpPr txBox="1"/>
      </xdr:nvSpPr>
      <xdr:spPr bwMode="auto">
        <a:xfrm>
          <a:off x="2683646" y="33347804"/>
          <a:ext cx="1152001" cy="426957"/>
        </a:xfrm>
        <a:prstGeom prst="rect">
          <a:avLst/>
        </a:prstGeom>
        <a:solidFill>
          <a:sysClr val="window" lastClr="FFFFFF"/>
        </a:solidFill>
        <a:ln w="9525" cmpd="sng">
          <a:solidFill>
            <a:sysClr val="windowText" lastClr="000000"/>
          </a:solidFill>
          <a:prstDash val="sysDot"/>
        </a:ln>
        <a:effectLst/>
      </xdr:spPr>
      <xdr:txBody>
        <a:bodyPr vertOverflow="clip" horzOverflow="clip" wrap="square" lIns="0" tIns="0" rIns="0" bIns="0" rtlCol="0" anchor="ct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研究開発型</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7,291.6</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7</xdr:col>
      <xdr:colOff>20730</xdr:colOff>
      <xdr:row>76</xdr:row>
      <xdr:rowOff>607658</xdr:rowOff>
    </xdr:from>
    <xdr:to>
      <xdr:col>12</xdr:col>
      <xdr:colOff>170924</xdr:colOff>
      <xdr:row>76</xdr:row>
      <xdr:rowOff>1034615</xdr:rowOff>
    </xdr:to>
    <xdr:sp macro="" textlink="">
      <xdr:nvSpPr>
        <xdr:cNvPr id="163" name="テキスト ボックス 162">
          <a:extLst>
            <a:ext uri="{FF2B5EF4-FFF2-40B4-BE49-F238E27FC236}">
              <a16:creationId xmlns:a16="http://schemas.microsoft.com/office/drawing/2014/main" id="{00000000-0008-0000-0000-000009000000}"/>
            </a:ext>
          </a:extLst>
        </xdr:cNvPr>
        <xdr:cNvSpPr txBox="1"/>
      </xdr:nvSpPr>
      <xdr:spPr bwMode="auto">
        <a:xfrm>
          <a:off x="1420905" y="33345083"/>
          <a:ext cx="1150319" cy="426957"/>
        </a:xfrm>
        <a:prstGeom prst="rect">
          <a:avLst/>
        </a:prstGeom>
        <a:solidFill>
          <a:sysClr val="window" lastClr="FFFFFF"/>
        </a:solidFill>
        <a:ln w="9525" cmpd="sng">
          <a:solidFill>
            <a:sysClr val="windowText" lastClr="000000"/>
          </a:solidFill>
          <a:prstDash val="sysDot"/>
        </a:ln>
        <a:effectLst/>
      </xdr:spPr>
      <xdr:txBody>
        <a:bodyPr vertOverflow="clip" horzOverflow="clip" wrap="square" lIns="0" tIns="0" rIns="0" bIns="0" rtlCol="0" anchor="ct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システム改革型</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4901.0</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20730</xdr:colOff>
      <xdr:row>76</xdr:row>
      <xdr:rowOff>4480644</xdr:rowOff>
    </xdr:from>
    <xdr:to>
      <xdr:col>25</xdr:col>
      <xdr:colOff>170924</xdr:colOff>
      <xdr:row>76</xdr:row>
      <xdr:rowOff>4833963</xdr:rowOff>
    </xdr:to>
    <xdr:sp macro="" textlink="">
      <xdr:nvSpPr>
        <xdr:cNvPr id="164" name="テキスト ボックス 163">
          <a:extLst>
            <a:ext uri="{FF2B5EF4-FFF2-40B4-BE49-F238E27FC236}">
              <a16:creationId xmlns:a16="http://schemas.microsoft.com/office/drawing/2014/main" id="{00000000-0008-0000-0000-00000A000000}"/>
            </a:ext>
          </a:extLst>
        </xdr:cNvPr>
        <xdr:cNvSpPr txBox="1"/>
      </xdr:nvSpPr>
      <xdr:spPr bwMode="auto">
        <a:xfrm>
          <a:off x="4021230" y="37218069"/>
          <a:ext cx="1150319" cy="353319"/>
        </a:xfrm>
        <a:prstGeom prst="rect">
          <a:avLst/>
        </a:prstGeom>
        <a:solidFill>
          <a:sysClr val="window" lastClr="FFFFFF"/>
        </a:solid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総務省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745.0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16</xdr:col>
      <xdr:colOff>35698</xdr:colOff>
      <xdr:row>76</xdr:row>
      <xdr:rowOff>1037335</xdr:rowOff>
    </xdr:from>
    <xdr:to>
      <xdr:col>16</xdr:col>
      <xdr:colOff>35698</xdr:colOff>
      <xdr:row>76</xdr:row>
      <xdr:rowOff>4605053</xdr:rowOff>
    </xdr:to>
    <xdr:cxnSp macro="">
      <xdr:nvCxnSpPr>
        <xdr:cNvPr id="165" name="直線コネクタ 164">
          <a:extLst>
            <a:ext uri="{FF2B5EF4-FFF2-40B4-BE49-F238E27FC236}">
              <a16:creationId xmlns:a16="http://schemas.microsoft.com/office/drawing/2014/main" id="{00000000-0008-0000-0000-00000B000000}"/>
            </a:ext>
          </a:extLst>
        </xdr:cNvPr>
        <xdr:cNvCxnSpPr>
          <a:stCxn id="162" idx="2"/>
        </xdr:cNvCxnSpPr>
      </xdr:nvCxnSpPr>
      <xdr:spPr>
        <a:xfrm flipH="1">
          <a:off x="3236098" y="33774760"/>
          <a:ext cx="0" cy="3567718"/>
        </a:xfrm>
        <a:prstGeom prst="line">
          <a:avLst/>
        </a:prstGeom>
        <a:noFill/>
        <a:ln w="19050" cap="flat" cmpd="sng" algn="ctr">
          <a:solidFill>
            <a:sysClr val="windowText" lastClr="000000"/>
          </a:solidFill>
          <a:prstDash val="solid"/>
        </a:ln>
        <a:effectLst/>
      </xdr:spPr>
    </xdr:cxnSp>
    <xdr:clientData/>
  </xdr:twoCellAnchor>
  <xdr:twoCellAnchor>
    <xdr:from>
      <xdr:col>19</xdr:col>
      <xdr:colOff>200023</xdr:colOff>
      <xdr:row>76</xdr:row>
      <xdr:rowOff>2963140</xdr:rowOff>
    </xdr:from>
    <xdr:to>
      <xdr:col>25</xdr:col>
      <xdr:colOff>154595</xdr:colOff>
      <xdr:row>76</xdr:row>
      <xdr:rowOff>3390099</xdr:rowOff>
    </xdr:to>
    <xdr:sp macro="" textlink="">
      <xdr:nvSpPr>
        <xdr:cNvPr id="166" name="テキスト ボックス 165">
          <a:extLst>
            <a:ext uri="{FF2B5EF4-FFF2-40B4-BE49-F238E27FC236}">
              <a16:creationId xmlns:a16="http://schemas.microsoft.com/office/drawing/2014/main" id="{00000000-0008-0000-0000-00000C000000}"/>
            </a:ext>
          </a:extLst>
        </xdr:cNvPr>
        <xdr:cNvSpPr txBox="1"/>
      </xdr:nvSpPr>
      <xdr:spPr bwMode="auto">
        <a:xfrm>
          <a:off x="4000498" y="35700565"/>
          <a:ext cx="1154722" cy="426959"/>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Ｄ</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経済産業省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146.0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13924</xdr:colOff>
      <xdr:row>76</xdr:row>
      <xdr:rowOff>4480655</xdr:rowOff>
    </xdr:from>
    <xdr:to>
      <xdr:col>44</xdr:col>
      <xdr:colOff>33724</xdr:colOff>
      <xdr:row>76</xdr:row>
      <xdr:rowOff>4833974</xdr:rowOff>
    </xdr:to>
    <xdr:sp macro="" textlink="">
      <xdr:nvSpPr>
        <xdr:cNvPr id="167" name="テキスト ボックス 166">
          <a:extLst>
            <a:ext uri="{FF2B5EF4-FFF2-40B4-BE49-F238E27FC236}">
              <a16:creationId xmlns:a16="http://schemas.microsoft.com/office/drawing/2014/main" id="{00000000-0008-0000-0000-00000D000000}"/>
            </a:ext>
          </a:extLst>
        </xdr:cNvPr>
        <xdr:cNvSpPr txBox="1"/>
      </xdr:nvSpPr>
      <xdr:spPr bwMode="auto">
        <a:xfrm>
          <a:off x="7214824" y="37218080"/>
          <a:ext cx="1620000" cy="353319"/>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Ｆ</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638.9</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35</xdr:col>
      <xdr:colOff>180999</xdr:colOff>
      <xdr:row>77</xdr:row>
      <xdr:rowOff>1256347</xdr:rowOff>
    </xdr:from>
    <xdr:to>
      <xdr:col>43</xdr:col>
      <xdr:colOff>197843</xdr:colOff>
      <xdr:row>77</xdr:row>
      <xdr:rowOff>1614682</xdr:rowOff>
    </xdr:to>
    <xdr:sp macro="" textlink="">
      <xdr:nvSpPr>
        <xdr:cNvPr id="168" name="テキスト ボックス 167">
          <a:extLst>
            <a:ext uri="{FF2B5EF4-FFF2-40B4-BE49-F238E27FC236}">
              <a16:creationId xmlns:a16="http://schemas.microsoft.com/office/drawing/2014/main" id="{00000000-0008-0000-0000-00000E000000}"/>
            </a:ext>
          </a:extLst>
        </xdr:cNvPr>
        <xdr:cNvSpPr txBox="1"/>
      </xdr:nvSpPr>
      <xdr:spPr bwMode="auto">
        <a:xfrm>
          <a:off x="7181874" y="39118222"/>
          <a:ext cx="1617044" cy="358335"/>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J.</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240.0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13</xdr:col>
      <xdr:colOff>45704</xdr:colOff>
      <xdr:row>75</xdr:row>
      <xdr:rowOff>337049</xdr:rowOff>
    </xdr:from>
    <xdr:to>
      <xdr:col>13</xdr:col>
      <xdr:colOff>45704</xdr:colOff>
      <xdr:row>76</xdr:row>
      <xdr:rowOff>438758</xdr:rowOff>
    </xdr:to>
    <xdr:cxnSp macro="">
      <xdr:nvCxnSpPr>
        <xdr:cNvPr id="169" name="直線コネクタ 168">
          <a:extLst>
            <a:ext uri="{FF2B5EF4-FFF2-40B4-BE49-F238E27FC236}">
              <a16:creationId xmlns:a16="http://schemas.microsoft.com/office/drawing/2014/main" id="{00000000-0008-0000-0000-00000F000000}"/>
            </a:ext>
          </a:extLst>
        </xdr:cNvPr>
        <xdr:cNvCxnSpPr/>
      </xdr:nvCxnSpPr>
      <xdr:spPr bwMode="auto">
        <a:xfrm>
          <a:off x="2646029" y="32722049"/>
          <a:ext cx="0" cy="454134"/>
        </a:xfrm>
        <a:prstGeom prst="line">
          <a:avLst/>
        </a:prstGeom>
        <a:noFill/>
        <a:ln w="19050" cap="flat" cmpd="sng" algn="ctr">
          <a:solidFill>
            <a:sysClr val="windowText" lastClr="000000"/>
          </a:solidFill>
          <a:prstDash val="solid"/>
        </a:ln>
        <a:effectLst/>
      </xdr:spPr>
    </xdr:cxnSp>
    <xdr:clientData/>
  </xdr:twoCellAnchor>
  <xdr:twoCellAnchor>
    <xdr:from>
      <xdr:col>6</xdr:col>
      <xdr:colOff>114300</xdr:colOff>
      <xdr:row>75</xdr:row>
      <xdr:rowOff>184867</xdr:rowOff>
    </xdr:from>
    <xdr:to>
      <xdr:col>7</xdr:col>
      <xdr:colOff>106455</xdr:colOff>
      <xdr:row>82</xdr:row>
      <xdr:rowOff>10941</xdr:rowOff>
    </xdr:to>
    <xdr:cxnSp macro="">
      <xdr:nvCxnSpPr>
        <xdr:cNvPr id="170" name="カギ線コネクタ 169">
          <a:extLst>
            <a:ext uri="{FF2B5EF4-FFF2-40B4-BE49-F238E27FC236}">
              <a16:creationId xmlns:a16="http://schemas.microsoft.com/office/drawing/2014/main" id="{00000000-0008-0000-0000-000010000000}"/>
            </a:ext>
          </a:extLst>
        </xdr:cNvPr>
        <xdr:cNvCxnSpPr>
          <a:stCxn id="161" idx="1"/>
        </xdr:cNvCxnSpPr>
      </xdr:nvCxnSpPr>
      <xdr:spPr>
        <a:xfrm rot="10800000" flipV="1">
          <a:off x="1314450" y="32569867"/>
          <a:ext cx="192180" cy="10989374"/>
        </a:xfrm>
        <a:prstGeom prst="bentConnector2">
          <a:avLst/>
        </a:prstGeom>
        <a:noFill/>
        <a:ln w="19050" cap="flat" cmpd="sng" algn="ctr">
          <a:solidFill>
            <a:sysClr val="windowText" lastClr="000000">
              <a:shade val="95000"/>
              <a:satMod val="105000"/>
            </a:sysClr>
          </a:solidFill>
          <a:prstDash val="solid"/>
        </a:ln>
        <a:effectLst/>
      </xdr:spPr>
    </xdr:cxnSp>
    <xdr:clientData/>
  </xdr:twoCellAnchor>
  <xdr:twoCellAnchor>
    <xdr:from>
      <xdr:col>9</xdr:col>
      <xdr:colOff>180974</xdr:colOff>
      <xdr:row>76</xdr:row>
      <xdr:rowOff>426683</xdr:rowOff>
    </xdr:from>
    <xdr:to>
      <xdr:col>16</xdr:col>
      <xdr:colOff>58830</xdr:colOff>
      <xdr:row>76</xdr:row>
      <xdr:rowOff>426683</xdr:rowOff>
    </xdr:to>
    <xdr:cxnSp macro="">
      <xdr:nvCxnSpPr>
        <xdr:cNvPr id="171" name="直線コネクタ 170">
          <a:extLst>
            <a:ext uri="{FF2B5EF4-FFF2-40B4-BE49-F238E27FC236}">
              <a16:creationId xmlns:a16="http://schemas.microsoft.com/office/drawing/2014/main" id="{00000000-0008-0000-0000-000011000000}"/>
            </a:ext>
          </a:extLst>
        </xdr:cNvPr>
        <xdr:cNvCxnSpPr/>
      </xdr:nvCxnSpPr>
      <xdr:spPr bwMode="auto">
        <a:xfrm>
          <a:off x="1981199" y="33164108"/>
          <a:ext cx="1278031"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9</xdr:col>
      <xdr:colOff>180973</xdr:colOff>
      <xdr:row>76</xdr:row>
      <xdr:rowOff>436208</xdr:rowOff>
    </xdr:from>
    <xdr:to>
      <xdr:col>9</xdr:col>
      <xdr:colOff>180973</xdr:colOff>
      <xdr:row>76</xdr:row>
      <xdr:rowOff>616208</xdr:rowOff>
    </xdr:to>
    <xdr:cxnSp macro="">
      <xdr:nvCxnSpPr>
        <xdr:cNvPr id="172" name="直線コネクタ 171">
          <a:extLst>
            <a:ext uri="{FF2B5EF4-FFF2-40B4-BE49-F238E27FC236}">
              <a16:creationId xmlns:a16="http://schemas.microsoft.com/office/drawing/2014/main" id="{00000000-0008-0000-0000-000012000000}"/>
            </a:ext>
          </a:extLst>
        </xdr:cNvPr>
        <xdr:cNvCxnSpPr>
          <a:endCxn id="163" idx="0"/>
        </xdr:cNvCxnSpPr>
      </xdr:nvCxnSpPr>
      <xdr:spPr bwMode="auto">
        <a:xfrm>
          <a:off x="1981198" y="33173633"/>
          <a:ext cx="0" cy="180000"/>
        </a:xfrm>
        <a:prstGeom prst="line">
          <a:avLst/>
        </a:prstGeom>
        <a:noFill/>
        <a:ln w="19050" cap="flat" cmpd="sng" algn="ctr">
          <a:solidFill>
            <a:sysClr val="windowText" lastClr="000000"/>
          </a:solidFill>
          <a:prstDash val="solid"/>
        </a:ln>
        <a:effectLst/>
      </xdr:spPr>
    </xdr:cxnSp>
    <xdr:clientData/>
  </xdr:twoCellAnchor>
  <xdr:twoCellAnchor>
    <xdr:from>
      <xdr:col>16</xdr:col>
      <xdr:colOff>59247</xdr:colOff>
      <xdr:row>76</xdr:row>
      <xdr:rowOff>433006</xdr:rowOff>
    </xdr:from>
    <xdr:to>
      <xdr:col>16</xdr:col>
      <xdr:colOff>59247</xdr:colOff>
      <xdr:row>76</xdr:row>
      <xdr:rowOff>599879</xdr:rowOff>
    </xdr:to>
    <xdr:cxnSp macro="">
      <xdr:nvCxnSpPr>
        <xdr:cNvPr id="173" name="直線コネクタ 172">
          <a:extLst>
            <a:ext uri="{FF2B5EF4-FFF2-40B4-BE49-F238E27FC236}">
              <a16:creationId xmlns:a16="http://schemas.microsoft.com/office/drawing/2014/main" id="{00000000-0008-0000-0000-000013000000}"/>
            </a:ext>
          </a:extLst>
        </xdr:cNvPr>
        <xdr:cNvCxnSpPr>
          <a:endCxn id="162" idx="0"/>
        </xdr:cNvCxnSpPr>
      </xdr:nvCxnSpPr>
      <xdr:spPr bwMode="auto">
        <a:xfrm>
          <a:off x="3259647" y="33170431"/>
          <a:ext cx="0" cy="166873"/>
        </a:xfrm>
        <a:prstGeom prst="line">
          <a:avLst/>
        </a:prstGeom>
        <a:noFill/>
        <a:ln w="19050" cap="flat" cmpd="sng" algn="ctr">
          <a:solidFill>
            <a:sysClr val="windowText" lastClr="000000"/>
          </a:solidFill>
          <a:prstDash val="solid"/>
        </a:ln>
        <a:effectLst/>
      </xdr:spPr>
    </xdr:cxnSp>
    <xdr:clientData/>
  </xdr:twoCellAnchor>
  <xdr:twoCellAnchor>
    <xdr:from>
      <xdr:col>10</xdr:col>
      <xdr:colOff>123824</xdr:colOff>
      <xdr:row>76</xdr:row>
      <xdr:rowOff>95549</xdr:rowOff>
    </xdr:from>
    <xdr:to>
      <xdr:col>16</xdr:col>
      <xdr:colOff>3674</xdr:colOff>
      <xdr:row>76</xdr:row>
      <xdr:rowOff>347549</xdr:rowOff>
    </xdr:to>
    <xdr:sp macro="" textlink="">
      <xdr:nvSpPr>
        <xdr:cNvPr id="174" name="テキスト ボックス 173">
          <a:extLst>
            <a:ext uri="{FF2B5EF4-FFF2-40B4-BE49-F238E27FC236}">
              <a16:creationId xmlns:a16="http://schemas.microsoft.com/office/drawing/2014/main" id="{00000000-0008-0000-0000-000014000000}"/>
            </a:ext>
          </a:extLst>
        </xdr:cNvPr>
        <xdr:cNvSpPr txBox="1"/>
      </xdr:nvSpPr>
      <xdr:spPr bwMode="auto">
        <a:xfrm>
          <a:off x="2124074" y="32832974"/>
          <a:ext cx="1080000" cy="252000"/>
        </a:xfrm>
        <a:prstGeom prst="rect">
          <a:avLst/>
        </a:prstGeom>
        <a:solidFill>
          <a:sysClr val="window" lastClr="FFFFFF">
            <a:lumMod val="95000"/>
          </a:sysClr>
        </a:solidFill>
        <a:ln>
          <a:noFill/>
        </a:ln>
        <a:effectLst/>
      </xdr:spPr>
      <xdr:txBody>
        <a:bodyPr vertOverflow="clip" horzOverflow="clip" wrap="square" lIns="0" tIns="0" rIns="0" bIns="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移替</a:t>
          </a:r>
        </a:p>
      </xdr:txBody>
    </xdr:sp>
    <xdr:clientData/>
  </xdr:twoCellAnchor>
  <xdr:twoCellAnchor>
    <xdr:from>
      <xdr:col>16</xdr:col>
      <xdr:colOff>49305</xdr:colOff>
      <xdr:row>76</xdr:row>
      <xdr:rowOff>1319760</xdr:rowOff>
    </xdr:from>
    <xdr:to>
      <xdr:col>20</xdr:col>
      <xdr:colOff>20730</xdr:colOff>
      <xdr:row>76</xdr:row>
      <xdr:rowOff>1319760</xdr:rowOff>
    </xdr:to>
    <xdr:cxnSp macro="">
      <xdr:nvCxnSpPr>
        <xdr:cNvPr id="175" name="直線矢印コネクタ 174">
          <a:extLst>
            <a:ext uri="{FF2B5EF4-FFF2-40B4-BE49-F238E27FC236}">
              <a16:creationId xmlns:a16="http://schemas.microsoft.com/office/drawing/2014/main" id="{00000000-0008-0000-0000-000015000000}"/>
            </a:ext>
          </a:extLst>
        </xdr:cNvPr>
        <xdr:cNvCxnSpPr>
          <a:endCxn id="156" idx="1"/>
        </xdr:cNvCxnSpPr>
      </xdr:nvCxnSpPr>
      <xdr:spPr>
        <a:xfrm>
          <a:off x="3249705" y="34057185"/>
          <a:ext cx="771525"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16</xdr:col>
      <xdr:colOff>58830</xdr:colOff>
      <xdr:row>76</xdr:row>
      <xdr:rowOff>1920626</xdr:rowOff>
    </xdr:from>
    <xdr:to>
      <xdr:col>20</xdr:col>
      <xdr:colOff>20730</xdr:colOff>
      <xdr:row>76</xdr:row>
      <xdr:rowOff>1920626</xdr:rowOff>
    </xdr:to>
    <xdr:cxnSp macro="">
      <xdr:nvCxnSpPr>
        <xdr:cNvPr id="176" name="直線矢印コネクタ 175">
          <a:extLst>
            <a:ext uri="{FF2B5EF4-FFF2-40B4-BE49-F238E27FC236}">
              <a16:creationId xmlns:a16="http://schemas.microsoft.com/office/drawing/2014/main" id="{00000000-0008-0000-0000-000016000000}"/>
            </a:ext>
          </a:extLst>
        </xdr:cNvPr>
        <xdr:cNvCxnSpPr>
          <a:endCxn id="157" idx="1"/>
        </xdr:cNvCxnSpPr>
      </xdr:nvCxnSpPr>
      <xdr:spPr>
        <a:xfrm>
          <a:off x="3259230" y="34658051"/>
          <a:ext cx="762000"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16</xdr:col>
      <xdr:colOff>42500</xdr:colOff>
      <xdr:row>76</xdr:row>
      <xdr:rowOff>2550782</xdr:rowOff>
    </xdr:from>
    <xdr:to>
      <xdr:col>20</xdr:col>
      <xdr:colOff>13925</xdr:colOff>
      <xdr:row>76</xdr:row>
      <xdr:rowOff>2551458</xdr:rowOff>
    </xdr:to>
    <xdr:cxnSp macro="">
      <xdr:nvCxnSpPr>
        <xdr:cNvPr id="177" name="直線矢印コネクタ 176">
          <a:extLst>
            <a:ext uri="{FF2B5EF4-FFF2-40B4-BE49-F238E27FC236}">
              <a16:creationId xmlns:a16="http://schemas.microsoft.com/office/drawing/2014/main" id="{00000000-0008-0000-0000-000017000000}"/>
            </a:ext>
          </a:extLst>
        </xdr:cNvPr>
        <xdr:cNvCxnSpPr>
          <a:endCxn id="158" idx="1"/>
        </xdr:cNvCxnSpPr>
      </xdr:nvCxnSpPr>
      <xdr:spPr>
        <a:xfrm flipV="1">
          <a:off x="3242900" y="35288207"/>
          <a:ext cx="771525" cy="676"/>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16</xdr:col>
      <xdr:colOff>49305</xdr:colOff>
      <xdr:row>76</xdr:row>
      <xdr:rowOff>3170973</xdr:rowOff>
    </xdr:from>
    <xdr:to>
      <xdr:col>19</xdr:col>
      <xdr:colOff>200023</xdr:colOff>
      <xdr:row>76</xdr:row>
      <xdr:rowOff>3170973</xdr:rowOff>
    </xdr:to>
    <xdr:cxnSp macro="">
      <xdr:nvCxnSpPr>
        <xdr:cNvPr id="178" name="直線矢印コネクタ 177">
          <a:extLst>
            <a:ext uri="{FF2B5EF4-FFF2-40B4-BE49-F238E27FC236}">
              <a16:creationId xmlns:a16="http://schemas.microsoft.com/office/drawing/2014/main" id="{00000000-0008-0000-0000-000018000000}"/>
            </a:ext>
          </a:extLst>
        </xdr:cNvPr>
        <xdr:cNvCxnSpPr>
          <a:endCxn id="166" idx="1"/>
        </xdr:cNvCxnSpPr>
      </xdr:nvCxnSpPr>
      <xdr:spPr>
        <a:xfrm>
          <a:off x="3249705" y="35908398"/>
          <a:ext cx="750793"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16</xdr:col>
      <xdr:colOff>42501</xdr:colOff>
      <xdr:row>76</xdr:row>
      <xdr:rowOff>3804513</xdr:rowOff>
    </xdr:from>
    <xdr:to>
      <xdr:col>20</xdr:col>
      <xdr:colOff>13926</xdr:colOff>
      <xdr:row>76</xdr:row>
      <xdr:rowOff>3804513</xdr:rowOff>
    </xdr:to>
    <xdr:cxnSp macro="">
      <xdr:nvCxnSpPr>
        <xdr:cNvPr id="179" name="直線矢印コネクタ 178">
          <a:extLst>
            <a:ext uri="{FF2B5EF4-FFF2-40B4-BE49-F238E27FC236}">
              <a16:creationId xmlns:a16="http://schemas.microsoft.com/office/drawing/2014/main" id="{00000000-0008-0000-0000-000019000000}"/>
            </a:ext>
          </a:extLst>
        </xdr:cNvPr>
        <xdr:cNvCxnSpPr>
          <a:endCxn id="159" idx="1"/>
        </xdr:cNvCxnSpPr>
      </xdr:nvCxnSpPr>
      <xdr:spPr>
        <a:xfrm>
          <a:off x="3242901" y="36541938"/>
          <a:ext cx="771525"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16</xdr:col>
      <xdr:colOff>49305</xdr:colOff>
      <xdr:row>76</xdr:row>
      <xdr:rowOff>4607030</xdr:rowOff>
    </xdr:from>
    <xdr:to>
      <xdr:col>20</xdr:col>
      <xdr:colOff>20730</xdr:colOff>
      <xdr:row>76</xdr:row>
      <xdr:rowOff>4607030</xdr:rowOff>
    </xdr:to>
    <xdr:cxnSp macro="">
      <xdr:nvCxnSpPr>
        <xdr:cNvPr id="180" name="直線矢印コネクタ 179">
          <a:extLst>
            <a:ext uri="{FF2B5EF4-FFF2-40B4-BE49-F238E27FC236}">
              <a16:creationId xmlns:a16="http://schemas.microsoft.com/office/drawing/2014/main" id="{00000000-0008-0000-0000-00001A000000}"/>
            </a:ext>
          </a:extLst>
        </xdr:cNvPr>
        <xdr:cNvCxnSpPr>
          <a:endCxn id="164" idx="1"/>
        </xdr:cNvCxnSpPr>
      </xdr:nvCxnSpPr>
      <xdr:spPr>
        <a:xfrm>
          <a:off x="3249705" y="37344455"/>
          <a:ext cx="771525"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9</xdr:col>
      <xdr:colOff>193900</xdr:colOff>
      <xdr:row>76</xdr:row>
      <xdr:rowOff>1034615</xdr:rowOff>
    </xdr:from>
    <xdr:to>
      <xdr:col>10</xdr:col>
      <xdr:colOff>18532</xdr:colOff>
      <xdr:row>78</xdr:row>
      <xdr:rowOff>237476</xdr:rowOff>
    </xdr:to>
    <xdr:cxnSp macro="">
      <xdr:nvCxnSpPr>
        <xdr:cNvPr id="181" name="直線コネクタ 180">
          <a:extLst>
            <a:ext uri="{FF2B5EF4-FFF2-40B4-BE49-F238E27FC236}">
              <a16:creationId xmlns:a16="http://schemas.microsoft.com/office/drawing/2014/main" id="{00000000-0008-0000-0000-00001B000000}"/>
            </a:ext>
          </a:extLst>
        </xdr:cNvPr>
        <xdr:cNvCxnSpPr>
          <a:stCxn id="163" idx="2"/>
        </xdr:cNvCxnSpPr>
      </xdr:nvCxnSpPr>
      <xdr:spPr>
        <a:xfrm>
          <a:off x="1994125" y="33772040"/>
          <a:ext cx="24657" cy="8604036"/>
        </a:xfrm>
        <a:prstGeom prst="line">
          <a:avLst/>
        </a:prstGeom>
        <a:noFill/>
        <a:ln w="19050" cap="flat" cmpd="sng" algn="ctr">
          <a:solidFill>
            <a:sysClr val="windowText" lastClr="000000"/>
          </a:solidFill>
          <a:prstDash val="solid"/>
        </a:ln>
        <a:effectLst/>
      </xdr:spPr>
    </xdr:cxnSp>
    <xdr:clientData/>
  </xdr:twoCellAnchor>
  <xdr:twoCellAnchor>
    <xdr:from>
      <xdr:col>36</xdr:col>
      <xdr:colOff>47726</xdr:colOff>
      <xdr:row>77</xdr:row>
      <xdr:rowOff>4245856</xdr:rowOff>
    </xdr:from>
    <xdr:to>
      <xdr:col>44</xdr:col>
      <xdr:colOff>67526</xdr:colOff>
      <xdr:row>79</xdr:row>
      <xdr:rowOff>145364</xdr:rowOff>
    </xdr:to>
    <xdr:sp macro="" textlink="">
      <xdr:nvSpPr>
        <xdr:cNvPr id="182" name="テキスト ボックス 181">
          <a:extLst>
            <a:ext uri="{FF2B5EF4-FFF2-40B4-BE49-F238E27FC236}">
              <a16:creationId xmlns:a16="http://schemas.microsoft.com/office/drawing/2014/main" id="{00000000-0008-0000-0000-00001D000000}"/>
            </a:ext>
          </a:extLst>
        </xdr:cNvPr>
        <xdr:cNvSpPr txBox="1"/>
      </xdr:nvSpPr>
      <xdr:spPr bwMode="auto">
        <a:xfrm>
          <a:off x="7248626" y="42107731"/>
          <a:ext cx="1620000" cy="528658"/>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経済協力開発機構（</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OECD</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10</xdr:col>
      <xdr:colOff>11205</xdr:colOff>
      <xdr:row>77</xdr:row>
      <xdr:rowOff>1388233</xdr:rowOff>
    </xdr:from>
    <xdr:to>
      <xdr:col>20</xdr:col>
      <xdr:colOff>16647</xdr:colOff>
      <xdr:row>77</xdr:row>
      <xdr:rowOff>1402886</xdr:rowOff>
    </xdr:to>
    <xdr:cxnSp macro="">
      <xdr:nvCxnSpPr>
        <xdr:cNvPr id="183" name="直線矢印コネクタ 182">
          <a:extLst>
            <a:ext uri="{FF2B5EF4-FFF2-40B4-BE49-F238E27FC236}">
              <a16:creationId xmlns:a16="http://schemas.microsoft.com/office/drawing/2014/main" id="{00000000-0008-0000-0000-000020000000}"/>
            </a:ext>
          </a:extLst>
        </xdr:cNvPr>
        <xdr:cNvCxnSpPr>
          <a:endCxn id="191" idx="1"/>
        </xdr:cNvCxnSpPr>
      </xdr:nvCxnSpPr>
      <xdr:spPr>
        <a:xfrm>
          <a:off x="2011455" y="39250108"/>
          <a:ext cx="2005692" cy="14653"/>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10</xdr:col>
      <xdr:colOff>25859</xdr:colOff>
      <xdr:row>77</xdr:row>
      <xdr:rowOff>2331498</xdr:rowOff>
    </xdr:from>
    <xdr:to>
      <xdr:col>20</xdr:col>
      <xdr:colOff>24393</xdr:colOff>
      <xdr:row>77</xdr:row>
      <xdr:rowOff>2342027</xdr:rowOff>
    </xdr:to>
    <xdr:cxnSp macro="">
      <xdr:nvCxnSpPr>
        <xdr:cNvPr id="184" name="直線矢印コネクタ 183">
          <a:extLst>
            <a:ext uri="{FF2B5EF4-FFF2-40B4-BE49-F238E27FC236}">
              <a16:creationId xmlns:a16="http://schemas.microsoft.com/office/drawing/2014/main" id="{00000000-0008-0000-0000-000021000000}"/>
            </a:ext>
          </a:extLst>
        </xdr:cNvPr>
        <xdr:cNvCxnSpPr>
          <a:endCxn id="203" idx="1"/>
        </xdr:cNvCxnSpPr>
      </xdr:nvCxnSpPr>
      <xdr:spPr>
        <a:xfrm flipV="1">
          <a:off x="2026109" y="40193373"/>
          <a:ext cx="1998784" cy="10529"/>
        </a:xfrm>
        <a:prstGeom prst="straightConnector1">
          <a:avLst/>
        </a:prstGeom>
        <a:noFill/>
        <a:ln w="19050" cap="flat" cmpd="sng" algn="ctr">
          <a:solidFill>
            <a:sysClr val="windowText" lastClr="000000"/>
          </a:solidFill>
          <a:prstDash val="solid"/>
          <a:tailEnd type="triangle"/>
        </a:ln>
        <a:effectLst/>
      </xdr:spPr>
    </xdr:cxnSp>
    <xdr:clientData/>
  </xdr:twoCellAnchor>
  <xdr:oneCellAnchor>
    <xdr:from>
      <xdr:col>28</xdr:col>
      <xdr:colOff>80557</xdr:colOff>
      <xdr:row>77</xdr:row>
      <xdr:rowOff>232085</xdr:rowOff>
    </xdr:from>
    <xdr:ext cx="1224000" cy="252000"/>
    <xdr:sp macro="" textlink="">
      <xdr:nvSpPr>
        <xdr:cNvPr id="185" name="テキスト ボックス 184">
          <a:extLst>
            <a:ext uri="{FF2B5EF4-FFF2-40B4-BE49-F238E27FC236}">
              <a16:creationId xmlns:a16="http://schemas.microsoft.com/office/drawing/2014/main" id="{00000000-0008-0000-0000-000026000000}"/>
            </a:ext>
          </a:extLst>
        </xdr:cNvPr>
        <xdr:cNvSpPr txBox="1"/>
      </xdr:nvSpPr>
      <xdr:spPr>
        <a:xfrm>
          <a:off x="5681257" y="38093960"/>
          <a:ext cx="1224000" cy="252000"/>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国立大学イノベーション</a:t>
          </a:r>
          <a:endPar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創出環境強化事業交付金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44</xdr:col>
      <xdr:colOff>106134</xdr:colOff>
      <xdr:row>76</xdr:row>
      <xdr:rowOff>4371097</xdr:rowOff>
    </xdr:from>
    <xdr:ext cx="1144592" cy="1315328"/>
    <xdr:sp macro="" textlink="">
      <xdr:nvSpPr>
        <xdr:cNvPr id="186" name="テキスト ボックス 185">
          <a:extLst>
            <a:ext uri="{FF2B5EF4-FFF2-40B4-BE49-F238E27FC236}">
              <a16:creationId xmlns:a16="http://schemas.microsoft.com/office/drawing/2014/main" id="{00000000-0008-0000-0000-000027000000}"/>
            </a:ext>
          </a:extLst>
        </xdr:cNvPr>
        <xdr:cNvSpPr txBox="1"/>
      </xdr:nvSpPr>
      <xdr:spPr>
        <a:xfrm>
          <a:off x="8907234" y="37108522"/>
          <a:ext cx="1144592" cy="1315328"/>
        </a:xfrm>
        <a:prstGeom prst="bracketPair">
          <a:avLst>
            <a:gd name="adj" fmla="val 6885"/>
          </a:avLst>
        </a:prstGeom>
        <a:noFill/>
        <a:ln w="9525">
          <a:solidFill>
            <a:sysClr val="windowText" lastClr="000000"/>
          </a:solidFill>
        </a:ln>
        <a:effectLst/>
      </xdr:spPr>
      <xdr:txBody>
        <a:bodyPr vertOverflow="overflow" horzOverflow="overflow" wrap="square" lIns="36000" tIns="36000" rIns="36000" bIns="3600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補足＞</a:t>
          </a:r>
          <a:endPar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・Ｌアラートの拡張・ＳＩＰ４Ｄとの連携を通じた災害関連情報集約・伝達の強化に関する研究開発の実施</a:t>
          </a:r>
          <a:endPar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・交通信号機を活用した第５世代移動通信システムネットワークの整備に向けた調査検討の実施</a:t>
          </a:r>
        </a:p>
      </xdr:txBody>
    </xdr:sp>
    <xdr:clientData/>
  </xdr:oneCellAnchor>
  <xdr:twoCellAnchor>
    <xdr:from>
      <xdr:col>25</xdr:col>
      <xdr:colOff>166841</xdr:colOff>
      <xdr:row>77</xdr:row>
      <xdr:rowOff>1402886</xdr:rowOff>
    </xdr:from>
    <xdr:to>
      <xdr:col>35</xdr:col>
      <xdr:colOff>180999</xdr:colOff>
      <xdr:row>77</xdr:row>
      <xdr:rowOff>1415042</xdr:rowOff>
    </xdr:to>
    <xdr:cxnSp macro="">
      <xdr:nvCxnSpPr>
        <xdr:cNvPr id="187" name="直線矢印コネクタ 186">
          <a:extLst>
            <a:ext uri="{FF2B5EF4-FFF2-40B4-BE49-F238E27FC236}">
              <a16:creationId xmlns:a16="http://schemas.microsoft.com/office/drawing/2014/main" id="{00000000-0008-0000-0000-000028000000}"/>
            </a:ext>
          </a:extLst>
        </xdr:cNvPr>
        <xdr:cNvCxnSpPr>
          <a:stCxn id="191" idx="3"/>
          <a:endCxn id="168" idx="1"/>
        </xdr:cNvCxnSpPr>
      </xdr:nvCxnSpPr>
      <xdr:spPr>
        <a:xfrm>
          <a:off x="5167466" y="39264761"/>
          <a:ext cx="2014408" cy="12156"/>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25</xdr:col>
      <xdr:colOff>170924</xdr:colOff>
      <xdr:row>76</xdr:row>
      <xdr:rowOff>4623686</xdr:rowOff>
    </xdr:from>
    <xdr:to>
      <xdr:col>36</xdr:col>
      <xdr:colOff>13924</xdr:colOff>
      <xdr:row>76</xdr:row>
      <xdr:rowOff>4623697</xdr:rowOff>
    </xdr:to>
    <xdr:cxnSp macro="">
      <xdr:nvCxnSpPr>
        <xdr:cNvPr id="188" name="直線矢印コネクタ 187">
          <a:extLst>
            <a:ext uri="{FF2B5EF4-FFF2-40B4-BE49-F238E27FC236}">
              <a16:creationId xmlns:a16="http://schemas.microsoft.com/office/drawing/2014/main" id="{00000000-0008-0000-0000-000029000000}"/>
            </a:ext>
          </a:extLst>
        </xdr:cNvPr>
        <xdr:cNvCxnSpPr>
          <a:stCxn id="164" idx="3"/>
          <a:endCxn id="167" idx="1"/>
        </xdr:cNvCxnSpPr>
      </xdr:nvCxnSpPr>
      <xdr:spPr>
        <a:xfrm>
          <a:off x="5171549" y="37361111"/>
          <a:ext cx="2043275" cy="11"/>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25</xdr:col>
      <xdr:colOff>174587</xdr:colOff>
      <xdr:row>77</xdr:row>
      <xdr:rowOff>2331498</xdr:rowOff>
    </xdr:from>
    <xdr:to>
      <xdr:col>36</xdr:col>
      <xdr:colOff>25859</xdr:colOff>
      <xdr:row>77</xdr:row>
      <xdr:rowOff>2334332</xdr:rowOff>
    </xdr:to>
    <xdr:cxnSp macro="">
      <xdr:nvCxnSpPr>
        <xdr:cNvPr id="189" name="直線矢印コネクタ 188">
          <a:extLst>
            <a:ext uri="{FF2B5EF4-FFF2-40B4-BE49-F238E27FC236}">
              <a16:creationId xmlns:a16="http://schemas.microsoft.com/office/drawing/2014/main" id="{00000000-0008-0000-0000-00002A000000}"/>
            </a:ext>
          </a:extLst>
        </xdr:cNvPr>
        <xdr:cNvCxnSpPr>
          <a:stCxn id="203" idx="3"/>
          <a:endCxn id="210" idx="1"/>
        </xdr:cNvCxnSpPr>
      </xdr:nvCxnSpPr>
      <xdr:spPr>
        <a:xfrm>
          <a:off x="5175212" y="40193373"/>
          <a:ext cx="2051547" cy="2834"/>
        </a:xfrm>
        <a:prstGeom prst="straightConnector1">
          <a:avLst/>
        </a:prstGeom>
        <a:noFill/>
        <a:ln w="19050" cap="flat" cmpd="sng" algn="ctr">
          <a:solidFill>
            <a:sysClr val="windowText" lastClr="000000"/>
          </a:solidFill>
          <a:prstDash val="solid"/>
          <a:tailEnd type="triangle"/>
        </a:ln>
        <a:effectLst/>
      </xdr:spPr>
    </xdr:cxnSp>
    <xdr:clientData/>
  </xdr:twoCellAnchor>
  <xdr:oneCellAnchor>
    <xdr:from>
      <xdr:col>26</xdr:col>
      <xdr:colOff>142874</xdr:colOff>
      <xdr:row>76</xdr:row>
      <xdr:rowOff>4482012</xdr:rowOff>
    </xdr:from>
    <xdr:ext cx="1692000" cy="108000"/>
    <xdr:sp macro="" textlink="">
      <xdr:nvSpPr>
        <xdr:cNvPr id="190" name="テキスト ボックス 189">
          <a:extLst>
            <a:ext uri="{FF2B5EF4-FFF2-40B4-BE49-F238E27FC236}">
              <a16:creationId xmlns:a16="http://schemas.microsoft.com/office/drawing/2014/main" id="{00000000-0008-0000-0000-000030000000}"/>
            </a:ext>
          </a:extLst>
        </xdr:cNvPr>
        <xdr:cNvSpPr txBox="1"/>
      </xdr:nvSpPr>
      <xdr:spPr>
        <a:xfrm>
          <a:off x="5343524" y="37219437"/>
          <a:ext cx="1692000" cy="108000"/>
        </a:xfrm>
        <a:prstGeom prst="rect">
          <a:avLst/>
        </a:prstGeom>
        <a:noFill/>
        <a:ln>
          <a:noFill/>
        </a:ln>
        <a:effectLst/>
      </xdr:spPr>
      <xdr:txBody>
        <a:bodyPr vertOverflow="overflow" horzOverflow="overflow" wrap="square" lIns="0" tIns="0" rIns="0" bIns="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一般競争契約（総合評価）</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20</xdr:col>
      <xdr:colOff>16647</xdr:colOff>
      <xdr:row>77</xdr:row>
      <xdr:rowOff>1205058</xdr:rowOff>
    </xdr:from>
    <xdr:to>
      <xdr:col>25</xdr:col>
      <xdr:colOff>166841</xdr:colOff>
      <xdr:row>77</xdr:row>
      <xdr:rowOff>1641659</xdr:rowOff>
    </xdr:to>
    <xdr:sp macro="" textlink="">
      <xdr:nvSpPr>
        <xdr:cNvPr id="191" name="テキスト ボックス 190">
          <a:extLst>
            <a:ext uri="{FF2B5EF4-FFF2-40B4-BE49-F238E27FC236}">
              <a16:creationId xmlns:a16="http://schemas.microsoft.com/office/drawing/2014/main" id="{00000000-0008-0000-0000-000031000000}"/>
            </a:ext>
          </a:extLst>
        </xdr:cNvPr>
        <xdr:cNvSpPr txBox="1"/>
      </xdr:nvSpPr>
      <xdr:spPr bwMode="auto">
        <a:xfrm>
          <a:off x="4017147" y="39066933"/>
          <a:ext cx="1150319" cy="436601"/>
        </a:xfrm>
        <a:prstGeom prst="rect">
          <a:avLst/>
        </a:prstGeom>
        <a:solidFill>
          <a:sysClr val="window" lastClr="FFFFFF"/>
        </a:solid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経済産業省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1741.0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71181</xdr:colOff>
      <xdr:row>78</xdr:row>
      <xdr:rowOff>54182</xdr:rowOff>
    </xdr:from>
    <xdr:to>
      <xdr:col>26</xdr:col>
      <xdr:colOff>25229</xdr:colOff>
      <xdr:row>79</xdr:row>
      <xdr:rowOff>104669</xdr:rowOff>
    </xdr:to>
    <xdr:sp macro="" textlink="">
      <xdr:nvSpPr>
        <xdr:cNvPr id="192" name="テキスト ボックス 191">
          <a:extLst>
            <a:ext uri="{FF2B5EF4-FFF2-40B4-BE49-F238E27FC236}">
              <a16:creationId xmlns:a16="http://schemas.microsoft.com/office/drawing/2014/main" id="{00000000-0008-0000-0000-000032000000}"/>
            </a:ext>
          </a:extLst>
        </xdr:cNvPr>
        <xdr:cNvSpPr txBox="1"/>
      </xdr:nvSpPr>
      <xdr:spPr bwMode="auto">
        <a:xfrm>
          <a:off x="4071681" y="42192782"/>
          <a:ext cx="1154198" cy="402912"/>
        </a:xfrm>
        <a:prstGeom prst="rect">
          <a:avLst/>
        </a:prstGeom>
        <a:no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国土交通省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180.2</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9</xdr:col>
      <xdr:colOff>200024</xdr:colOff>
      <xdr:row>77</xdr:row>
      <xdr:rowOff>509761</xdr:rowOff>
    </xdr:from>
    <xdr:to>
      <xdr:col>20</xdr:col>
      <xdr:colOff>12565</xdr:colOff>
      <xdr:row>77</xdr:row>
      <xdr:rowOff>524677</xdr:rowOff>
    </xdr:to>
    <xdr:cxnSp macro="">
      <xdr:nvCxnSpPr>
        <xdr:cNvPr id="193" name="直線矢印コネクタ 192">
          <a:extLst>
            <a:ext uri="{FF2B5EF4-FFF2-40B4-BE49-F238E27FC236}">
              <a16:creationId xmlns:a16="http://schemas.microsoft.com/office/drawing/2014/main" id="{00000000-0008-0000-0000-00003B000000}"/>
            </a:ext>
          </a:extLst>
        </xdr:cNvPr>
        <xdr:cNvCxnSpPr/>
      </xdr:nvCxnSpPr>
      <xdr:spPr>
        <a:xfrm>
          <a:off x="2000249" y="38371636"/>
          <a:ext cx="2012816" cy="14916"/>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20</xdr:col>
      <xdr:colOff>24343</xdr:colOff>
      <xdr:row>77</xdr:row>
      <xdr:rowOff>326814</xdr:rowOff>
    </xdr:from>
    <xdr:to>
      <xdr:col>25</xdr:col>
      <xdr:colOff>174537</xdr:colOff>
      <xdr:row>77</xdr:row>
      <xdr:rowOff>699522</xdr:rowOff>
    </xdr:to>
    <xdr:sp macro="" textlink="">
      <xdr:nvSpPr>
        <xdr:cNvPr id="194" name="テキスト ボックス 193">
          <a:extLst>
            <a:ext uri="{FF2B5EF4-FFF2-40B4-BE49-F238E27FC236}">
              <a16:creationId xmlns:a16="http://schemas.microsoft.com/office/drawing/2014/main" id="{00000000-0008-0000-0000-00003C000000}"/>
            </a:ext>
          </a:extLst>
        </xdr:cNvPr>
        <xdr:cNvSpPr txBox="1"/>
      </xdr:nvSpPr>
      <xdr:spPr bwMode="auto">
        <a:xfrm>
          <a:off x="4024843" y="38188689"/>
          <a:ext cx="1150319" cy="372708"/>
        </a:xfrm>
        <a:prstGeom prst="rect">
          <a:avLst/>
        </a:prstGeom>
        <a:solidFill>
          <a:sysClr val="window" lastClr="FFFFFF"/>
        </a:solid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文部科学省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2,200.0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35</xdr:col>
      <xdr:colOff>200024</xdr:colOff>
      <xdr:row>77</xdr:row>
      <xdr:rowOff>328303</xdr:rowOff>
    </xdr:from>
    <xdr:to>
      <xdr:col>44</xdr:col>
      <xdr:colOff>24436</xdr:colOff>
      <xdr:row>77</xdr:row>
      <xdr:rowOff>725043</xdr:rowOff>
    </xdr:to>
    <xdr:sp macro="" textlink="">
      <xdr:nvSpPr>
        <xdr:cNvPr id="195" name="テキスト ボックス 194">
          <a:extLst>
            <a:ext uri="{FF2B5EF4-FFF2-40B4-BE49-F238E27FC236}">
              <a16:creationId xmlns:a16="http://schemas.microsoft.com/office/drawing/2014/main" id="{00000000-0008-0000-0000-00003E000000}"/>
            </a:ext>
          </a:extLst>
        </xdr:cNvPr>
        <xdr:cNvSpPr txBox="1"/>
      </xdr:nvSpPr>
      <xdr:spPr bwMode="auto">
        <a:xfrm>
          <a:off x="7200899" y="38190178"/>
          <a:ext cx="1624637" cy="396740"/>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H.</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国立大学法人（</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法人）</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2,000.0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25</xdr:col>
      <xdr:colOff>160610</xdr:colOff>
      <xdr:row>77</xdr:row>
      <xdr:rowOff>522899</xdr:rowOff>
    </xdr:from>
    <xdr:to>
      <xdr:col>36</xdr:col>
      <xdr:colOff>3292</xdr:colOff>
      <xdr:row>77</xdr:row>
      <xdr:rowOff>531509</xdr:rowOff>
    </xdr:to>
    <xdr:cxnSp macro="">
      <xdr:nvCxnSpPr>
        <xdr:cNvPr id="196" name="直線矢印コネクタ 195">
          <a:extLst>
            <a:ext uri="{FF2B5EF4-FFF2-40B4-BE49-F238E27FC236}">
              <a16:creationId xmlns:a16="http://schemas.microsoft.com/office/drawing/2014/main" id="{00000000-0008-0000-0000-00003F000000}"/>
            </a:ext>
          </a:extLst>
        </xdr:cNvPr>
        <xdr:cNvCxnSpPr/>
      </xdr:nvCxnSpPr>
      <xdr:spPr>
        <a:xfrm>
          <a:off x="5161235" y="38384774"/>
          <a:ext cx="2042957" cy="861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36</xdr:col>
      <xdr:colOff>17532</xdr:colOff>
      <xdr:row>76</xdr:row>
      <xdr:rowOff>4899892</xdr:rowOff>
    </xdr:from>
    <xdr:to>
      <xdr:col>44</xdr:col>
      <xdr:colOff>33186</xdr:colOff>
      <xdr:row>77</xdr:row>
      <xdr:rowOff>220072</xdr:rowOff>
    </xdr:to>
    <xdr:sp macro="" textlink="">
      <xdr:nvSpPr>
        <xdr:cNvPr id="197" name="テキスト ボックス 196">
          <a:extLst>
            <a:ext uri="{FF2B5EF4-FFF2-40B4-BE49-F238E27FC236}">
              <a16:creationId xmlns:a16="http://schemas.microsoft.com/office/drawing/2014/main" id="{00000000-0008-0000-0000-000038000000}"/>
            </a:ext>
          </a:extLst>
        </xdr:cNvPr>
        <xdr:cNvSpPr txBox="1"/>
      </xdr:nvSpPr>
      <xdr:spPr bwMode="auto">
        <a:xfrm>
          <a:off x="7218432" y="37637317"/>
          <a:ext cx="1615854" cy="444630"/>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G.</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27</xdr:col>
      <xdr:colOff>100852</xdr:colOff>
      <xdr:row>76</xdr:row>
      <xdr:rowOff>4625154</xdr:rowOff>
    </xdr:from>
    <xdr:to>
      <xdr:col>27</xdr:col>
      <xdr:colOff>106083</xdr:colOff>
      <xdr:row>77</xdr:row>
      <xdr:rowOff>27508</xdr:rowOff>
    </xdr:to>
    <xdr:cxnSp macro="">
      <xdr:nvCxnSpPr>
        <xdr:cNvPr id="198" name="直線コネクタ 197">
          <a:extLst>
            <a:ext uri="{FF2B5EF4-FFF2-40B4-BE49-F238E27FC236}">
              <a16:creationId xmlns:a16="http://schemas.microsoft.com/office/drawing/2014/main" id="{00000000-0008-0000-0000-000039000000}"/>
            </a:ext>
          </a:extLst>
        </xdr:cNvPr>
        <xdr:cNvCxnSpPr/>
      </xdr:nvCxnSpPr>
      <xdr:spPr>
        <a:xfrm>
          <a:off x="5501527" y="37362579"/>
          <a:ext cx="5231" cy="526804"/>
        </a:xfrm>
        <a:prstGeom prst="line">
          <a:avLst/>
        </a:prstGeom>
        <a:noFill/>
        <a:ln w="19050" cap="flat" cmpd="sng" algn="ctr">
          <a:solidFill>
            <a:sysClr val="windowText" lastClr="000000"/>
          </a:solidFill>
          <a:prstDash val="solid"/>
        </a:ln>
        <a:effectLst/>
      </xdr:spPr>
    </xdr:cxnSp>
    <xdr:clientData/>
  </xdr:twoCellAnchor>
  <xdr:twoCellAnchor>
    <xdr:from>
      <xdr:col>27</xdr:col>
      <xdr:colOff>93381</xdr:colOff>
      <xdr:row>77</xdr:row>
      <xdr:rowOff>21202</xdr:rowOff>
    </xdr:from>
    <xdr:to>
      <xdr:col>35</xdr:col>
      <xdr:colOff>113782</xdr:colOff>
      <xdr:row>77</xdr:row>
      <xdr:rowOff>30450</xdr:rowOff>
    </xdr:to>
    <xdr:cxnSp macro="">
      <xdr:nvCxnSpPr>
        <xdr:cNvPr id="199" name="直線矢印コネクタ 198">
          <a:extLst>
            <a:ext uri="{FF2B5EF4-FFF2-40B4-BE49-F238E27FC236}">
              <a16:creationId xmlns:a16="http://schemas.microsoft.com/office/drawing/2014/main" id="{00000000-0008-0000-0000-00003A000000}"/>
            </a:ext>
          </a:extLst>
        </xdr:cNvPr>
        <xdr:cNvCxnSpPr/>
      </xdr:nvCxnSpPr>
      <xdr:spPr>
        <a:xfrm flipV="1">
          <a:off x="5494056" y="37883077"/>
          <a:ext cx="1620601" cy="9248"/>
        </a:xfrm>
        <a:prstGeom prst="straightConnector1">
          <a:avLst/>
        </a:prstGeom>
        <a:noFill/>
        <a:ln w="19050" cap="flat" cmpd="sng" algn="ctr">
          <a:solidFill>
            <a:sysClr val="windowText" lastClr="000000"/>
          </a:solidFill>
          <a:prstDash val="solid"/>
          <a:tailEnd type="triangle"/>
        </a:ln>
        <a:effectLst/>
      </xdr:spPr>
    </xdr:cxnSp>
    <xdr:clientData/>
  </xdr:twoCellAnchor>
  <xdr:oneCellAnchor>
    <xdr:from>
      <xdr:col>28</xdr:col>
      <xdr:colOff>73033</xdr:colOff>
      <xdr:row>76</xdr:row>
      <xdr:rowOff>4860947</xdr:rowOff>
    </xdr:from>
    <xdr:ext cx="1224000" cy="252000"/>
    <xdr:sp macro="" textlink="">
      <xdr:nvSpPr>
        <xdr:cNvPr id="200" name="テキスト ボックス 199">
          <a:extLst>
            <a:ext uri="{FF2B5EF4-FFF2-40B4-BE49-F238E27FC236}">
              <a16:creationId xmlns:a16="http://schemas.microsoft.com/office/drawing/2014/main" id="{00000000-0008-0000-0000-000040000000}"/>
            </a:ext>
          </a:extLst>
        </xdr:cNvPr>
        <xdr:cNvSpPr txBox="1"/>
      </xdr:nvSpPr>
      <xdr:spPr>
        <a:xfrm>
          <a:off x="5673733" y="37598372"/>
          <a:ext cx="1224000" cy="252000"/>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国立研究開発法人情報通信研究機構運営費交付金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xdr:txBody>
    </xdr:sp>
    <xdr:clientData/>
  </xdr:oneCellAnchor>
  <xdr:twoCellAnchor>
    <xdr:from>
      <xdr:col>19</xdr:col>
      <xdr:colOff>191232</xdr:colOff>
      <xdr:row>77</xdr:row>
      <xdr:rowOff>3702978</xdr:rowOff>
    </xdr:from>
    <xdr:to>
      <xdr:col>25</xdr:col>
      <xdr:colOff>160227</xdr:colOff>
      <xdr:row>77</xdr:row>
      <xdr:rowOff>4109812</xdr:rowOff>
    </xdr:to>
    <xdr:sp macro="" textlink="">
      <xdr:nvSpPr>
        <xdr:cNvPr id="201" name="テキスト ボックス 200">
          <a:extLst>
            <a:ext uri="{FF2B5EF4-FFF2-40B4-BE49-F238E27FC236}">
              <a16:creationId xmlns:a16="http://schemas.microsoft.com/office/drawing/2014/main" id="{00000000-0008-0000-0000-000032000000}"/>
            </a:ext>
          </a:extLst>
        </xdr:cNvPr>
        <xdr:cNvSpPr txBox="1"/>
      </xdr:nvSpPr>
      <xdr:spPr bwMode="auto">
        <a:xfrm>
          <a:off x="3991707" y="41564853"/>
          <a:ext cx="1169145" cy="406834"/>
        </a:xfrm>
        <a:prstGeom prst="rect">
          <a:avLst/>
        </a:prstGeom>
        <a:no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環境省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33186</xdr:colOff>
      <xdr:row>77</xdr:row>
      <xdr:rowOff>3155313</xdr:rowOff>
    </xdr:from>
    <xdr:to>
      <xdr:col>25</xdr:col>
      <xdr:colOff>183380</xdr:colOff>
      <xdr:row>77</xdr:row>
      <xdr:rowOff>3562147</xdr:rowOff>
    </xdr:to>
    <xdr:sp macro="" textlink="">
      <xdr:nvSpPr>
        <xdr:cNvPr id="202" name="テキスト ボックス 201">
          <a:extLst>
            <a:ext uri="{FF2B5EF4-FFF2-40B4-BE49-F238E27FC236}">
              <a16:creationId xmlns:a16="http://schemas.microsoft.com/office/drawing/2014/main" id="{00000000-0008-0000-0000-000032000000}"/>
            </a:ext>
          </a:extLst>
        </xdr:cNvPr>
        <xdr:cNvSpPr txBox="1"/>
      </xdr:nvSpPr>
      <xdr:spPr bwMode="auto">
        <a:xfrm>
          <a:off x="4033686" y="41017188"/>
          <a:ext cx="1150319" cy="406834"/>
        </a:xfrm>
        <a:prstGeom prst="rect">
          <a:avLst/>
        </a:prstGeom>
        <a:no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総務省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210.0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24393</xdr:colOff>
      <xdr:row>77</xdr:row>
      <xdr:rowOff>2131098</xdr:rowOff>
    </xdr:from>
    <xdr:to>
      <xdr:col>25</xdr:col>
      <xdr:colOff>174587</xdr:colOff>
      <xdr:row>77</xdr:row>
      <xdr:rowOff>2534915</xdr:rowOff>
    </xdr:to>
    <xdr:sp macro="" textlink="">
      <xdr:nvSpPr>
        <xdr:cNvPr id="203" name="テキスト ボックス 202">
          <a:extLst>
            <a:ext uri="{FF2B5EF4-FFF2-40B4-BE49-F238E27FC236}">
              <a16:creationId xmlns:a16="http://schemas.microsoft.com/office/drawing/2014/main" id="{00000000-0008-0000-0000-000032000000}"/>
            </a:ext>
          </a:extLst>
        </xdr:cNvPr>
        <xdr:cNvSpPr txBox="1"/>
      </xdr:nvSpPr>
      <xdr:spPr bwMode="auto">
        <a:xfrm>
          <a:off x="4024893" y="39992973"/>
          <a:ext cx="1150319" cy="403817"/>
        </a:xfrm>
        <a:prstGeom prst="rect">
          <a:avLst/>
        </a:prstGeom>
        <a:no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農林水産省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385.8</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20</xdr:col>
      <xdr:colOff>33186</xdr:colOff>
      <xdr:row>77</xdr:row>
      <xdr:rowOff>2649761</xdr:rowOff>
    </xdr:from>
    <xdr:to>
      <xdr:col>25</xdr:col>
      <xdr:colOff>183380</xdr:colOff>
      <xdr:row>77</xdr:row>
      <xdr:rowOff>3056595</xdr:rowOff>
    </xdr:to>
    <xdr:sp macro="" textlink="">
      <xdr:nvSpPr>
        <xdr:cNvPr id="204" name="テキスト ボックス 203">
          <a:extLst>
            <a:ext uri="{FF2B5EF4-FFF2-40B4-BE49-F238E27FC236}">
              <a16:creationId xmlns:a16="http://schemas.microsoft.com/office/drawing/2014/main" id="{00000000-0008-0000-0000-000032000000}"/>
            </a:ext>
          </a:extLst>
        </xdr:cNvPr>
        <xdr:cNvSpPr txBox="1"/>
      </xdr:nvSpPr>
      <xdr:spPr bwMode="auto">
        <a:xfrm>
          <a:off x="4033686" y="40511636"/>
          <a:ext cx="1150319" cy="406834"/>
        </a:xfrm>
        <a:prstGeom prst="rect">
          <a:avLst/>
        </a:prstGeom>
        <a:noFill/>
        <a:ln w="9525"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厚生労働省</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134.0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9</xdr:col>
      <xdr:colOff>188399</xdr:colOff>
      <xdr:row>77</xdr:row>
      <xdr:rowOff>3368890</xdr:rowOff>
    </xdr:from>
    <xdr:to>
      <xdr:col>19</xdr:col>
      <xdr:colOff>173745</xdr:colOff>
      <xdr:row>77</xdr:row>
      <xdr:rowOff>3370629</xdr:rowOff>
    </xdr:to>
    <xdr:cxnSp macro="">
      <xdr:nvCxnSpPr>
        <xdr:cNvPr id="205" name="直線矢印コネクタ 204">
          <a:extLst>
            <a:ext uri="{FF2B5EF4-FFF2-40B4-BE49-F238E27FC236}">
              <a16:creationId xmlns:a16="http://schemas.microsoft.com/office/drawing/2014/main" id="{00000000-0008-0000-0000-000021000000}"/>
            </a:ext>
          </a:extLst>
        </xdr:cNvPr>
        <xdr:cNvCxnSpPr/>
      </xdr:nvCxnSpPr>
      <xdr:spPr>
        <a:xfrm flipV="1">
          <a:off x="1988624" y="41230765"/>
          <a:ext cx="1985596" cy="1739"/>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9</xdr:col>
      <xdr:colOff>190939</xdr:colOff>
      <xdr:row>77</xdr:row>
      <xdr:rowOff>3881852</xdr:rowOff>
    </xdr:from>
    <xdr:to>
      <xdr:col>19</xdr:col>
      <xdr:colOff>192005</xdr:colOff>
      <xdr:row>77</xdr:row>
      <xdr:rowOff>3896768</xdr:rowOff>
    </xdr:to>
    <xdr:cxnSp macro="">
      <xdr:nvCxnSpPr>
        <xdr:cNvPr id="206" name="直線矢印コネクタ 205">
          <a:extLst>
            <a:ext uri="{FF2B5EF4-FFF2-40B4-BE49-F238E27FC236}">
              <a16:creationId xmlns:a16="http://schemas.microsoft.com/office/drawing/2014/main" id="{00000000-0008-0000-0000-000021000000}"/>
            </a:ext>
          </a:extLst>
        </xdr:cNvPr>
        <xdr:cNvCxnSpPr/>
      </xdr:nvCxnSpPr>
      <xdr:spPr>
        <a:xfrm>
          <a:off x="1991164" y="41743727"/>
          <a:ext cx="2001316" cy="14916"/>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9</xdr:col>
      <xdr:colOff>192697</xdr:colOff>
      <xdr:row>78</xdr:row>
      <xdr:rowOff>215495</xdr:rowOff>
    </xdr:from>
    <xdr:to>
      <xdr:col>20</xdr:col>
      <xdr:colOff>1358</xdr:colOff>
      <xdr:row>78</xdr:row>
      <xdr:rowOff>230411</xdr:rowOff>
    </xdr:to>
    <xdr:cxnSp macro="">
      <xdr:nvCxnSpPr>
        <xdr:cNvPr id="207" name="直線矢印コネクタ 206">
          <a:extLst>
            <a:ext uri="{FF2B5EF4-FFF2-40B4-BE49-F238E27FC236}">
              <a16:creationId xmlns:a16="http://schemas.microsoft.com/office/drawing/2014/main" id="{00000000-0008-0000-0000-000021000000}"/>
            </a:ext>
          </a:extLst>
        </xdr:cNvPr>
        <xdr:cNvCxnSpPr/>
      </xdr:nvCxnSpPr>
      <xdr:spPr>
        <a:xfrm>
          <a:off x="1992922" y="42354095"/>
          <a:ext cx="2008936" cy="14916"/>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36</xdr:col>
      <xdr:colOff>47840</xdr:colOff>
      <xdr:row>77</xdr:row>
      <xdr:rowOff>3723298</xdr:rowOff>
    </xdr:from>
    <xdr:to>
      <xdr:col>44</xdr:col>
      <xdr:colOff>67640</xdr:colOff>
      <xdr:row>77</xdr:row>
      <xdr:rowOff>4132869</xdr:rowOff>
    </xdr:to>
    <xdr:sp macro="" textlink="">
      <xdr:nvSpPr>
        <xdr:cNvPr id="208" name="テキスト ボックス 207">
          <a:extLst>
            <a:ext uri="{FF2B5EF4-FFF2-40B4-BE49-F238E27FC236}">
              <a16:creationId xmlns:a16="http://schemas.microsoft.com/office/drawing/2014/main" id="{00000000-0008-0000-0000-00001D000000}"/>
            </a:ext>
          </a:extLst>
        </xdr:cNvPr>
        <xdr:cNvSpPr txBox="1"/>
      </xdr:nvSpPr>
      <xdr:spPr bwMode="auto">
        <a:xfrm>
          <a:off x="7248740" y="41585173"/>
          <a:ext cx="1620000" cy="409571"/>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O.</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49.9</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40513</xdr:colOff>
      <xdr:row>77</xdr:row>
      <xdr:rowOff>3155313</xdr:rowOff>
    </xdr:from>
    <xdr:to>
      <xdr:col>44</xdr:col>
      <xdr:colOff>60313</xdr:colOff>
      <xdr:row>77</xdr:row>
      <xdr:rowOff>3564884</xdr:rowOff>
    </xdr:to>
    <xdr:sp macro="" textlink="">
      <xdr:nvSpPr>
        <xdr:cNvPr id="209" name="テキスト ボックス 208">
          <a:extLst>
            <a:ext uri="{FF2B5EF4-FFF2-40B4-BE49-F238E27FC236}">
              <a16:creationId xmlns:a16="http://schemas.microsoft.com/office/drawing/2014/main" id="{00000000-0008-0000-0000-00001D000000}"/>
            </a:ext>
          </a:extLst>
        </xdr:cNvPr>
        <xdr:cNvSpPr txBox="1"/>
      </xdr:nvSpPr>
      <xdr:spPr bwMode="auto">
        <a:xfrm>
          <a:off x="7241413" y="41017188"/>
          <a:ext cx="1620000" cy="409571"/>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210.0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25859</xdr:colOff>
      <xdr:row>77</xdr:row>
      <xdr:rowOff>2132563</xdr:rowOff>
    </xdr:from>
    <xdr:to>
      <xdr:col>44</xdr:col>
      <xdr:colOff>45659</xdr:colOff>
      <xdr:row>77</xdr:row>
      <xdr:rowOff>2539117</xdr:rowOff>
    </xdr:to>
    <xdr:sp macro="" textlink="">
      <xdr:nvSpPr>
        <xdr:cNvPr id="210" name="テキスト ボックス 209">
          <a:extLst>
            <a:ext uri="{FF2B5EF4-FFF2-40B4-BE49-F238E27FC236}">
              <a16:creationId xmlns:a16="http://schemas.microsoft.com/office/drawing/2014/main" id="{00000000-0008-0000-0000-00001D000000}"/>
            </a:ext>
          </a:extLst>
        </xdr:cNvPr>
        <xdr:cNvSpPr txBox="1"/>
      </xdr:nvSpPr>
      <xdr:spPr bwMode="auto">
        <a:xfrm>
          <a:off x="7226759" y="39994438"/>
          <a:ext cx="1620000" cy="406554"/>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L.</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385.8</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31722</xdr:colOff>
      <xdr:row>77</xdr:row>
      <xdr:rowOff>2648295</xdr:rowOff>
    </xdr:from>
    <xdr:to>
      <xdr:col>44</xdr:col>
      <xdr:colOff>51522</xdr:colOff>
      <xdr:row>77</xdr:row>
      <xdr:rowOff>3057866</xdr:rowOff>
    </xdr:to>
    <xdr:sp macro="" textlink="">
      <xdr:nvSpPr>
        <xdr:cNvPr id="211" name="テキスト ボックス 210">
          <a:extLst>
            <a:ext uri="{FF2B5EF4-FFF2-40B4-BE49-F238E27FC236}">
              <a16:creationId xmlns:a16="http://schemas.microsoft.com/office/drawing/2014/main" id="{00000000-0008-0000-0000-00001D000000}"/>
            </a:ext>
          </a:extLst>
        </xdr:cNvPr>
        <xdr:cNvSpPr txBox="1"/>
      </xdr:nvSpPr>
      <xdr:spPr bwMode="auto">
        <a:xfrm>
          <a:off x="7232622" y="40510170"/>
          <a:ext cx="1620000" cy="409571"/>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M.</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134.0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25</xdr:col>
      <xdr:colOff>183380</xdr:colOff>
      <xdr:row>77</xdr:row>
      <xdr:rowOff>3358730</xdr:rowOff>
    </xdr:from>
    <xdr:to>
      <xdr:col>36</xdr:col>
      <xdr:colOff>40513</xdr:colOff>
      <xdr:row>77</xdr:row>
      <xdr:rowOff>3360099</xdr:rowOff>
    </xdr:to>
    <xdr:cxnSp macro="">
      <xdr:nvCxnSpPr>
        <xdr:cNvPr id="212" name="直線矢印コネクタ 211">
          <a:extLst>
            <a:ext uri="{FF2B5EF4-FFF2-40B4-BE49-F238E27FC236}">
              <a16:creationId xmlns:a16="http://schemas.microsoft.com/office/drawing/2014/main" id="{00000000-0008-0000-0000-00002A000000}"/>
            </a:ext>
          </a:extLst>
        </xdr:cNvPr>
        <xdr:cNvCxnSpPr>
          <a:stCxn id="202" idx="3"/>
          <a:endCxn id="209" idx="1"/>
        </xdr:cNvCxnSpPr>
      </xdr:nvCxnSpPr>
      <xdr:spPr>
        <a:xfrm>
          <a:off x="5184005" y="41220605"/>
          <a:ext cx="2057408" cy="1369"/>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25</xdr:col>
      <xdr:colOff>183905</xdr:colOff>
      <xdr:row>78</xdr:row>
      <xdr:rowOff>243338</xdr:rowOff>
    </xdr:from>
    <xdr:to>
      <xdr:col>36</xdr:col>
      <xdr:colOff>35070</xdr:colOff>
      <xdr:row>78</xdr:row>
      <xdr:rowOff>244707</xdr:rowOff>
    </xdr:to>
    <xdr:cxnSp macro="">
      <xdr:nvCxnSpPr>
        <xdr:cNvPr id="213" name="直線矢印コネクタ 212">
          <a:extLst>
            <a:ext uri="{FF2B5EF4-FFF2-40B4-BE49-F238E27FC236}">
              <a16:creationId xmlns:a16="http://schemas.microsoft.com/office/drawing/2014/main" id="{00000000-0008-0000-0000-00002A000000}"/>
            </a:ext>
          </a:extLst>
        </xdr:cNvPr>
        <xdr:cNvCxnSpPr/>
      </xdr:nvCxnSpPr>
      <xdr:spPr>
        <a:xfrm>
          <a:off x="5184530" y="42381938"/>
          <a:ext cx="2051440" cy="1369"/>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25</xdr:col>
      <xdr:colOff>160227</xdr:colOff>
      <xdr:row>77</xdr:row>
      <xdr:rowOff>3906395</xdr:rowOff>
    </xdr:from>
    <xdr:to>
      <xdr:col>35</xdr:col>
      <xdr:colOff>165275</xdr:colOff>
      <xdr:row>77</xdr:row>
      <xdr:rowOff>3909500</xdr:rowOff>
    </xdr:to>
    <xdr:cxnSp macro="">
      <xdr:nvCxnSpPr>
        <xdr:cNvPr id="214" name="直線矢印コネクタ 213">
          <a:extLst>
            <a:ext uri="{FF2B5EF4-FFF2-40B4-BE49-F238E27FC236}">
              <a16:creationId xmlns:a16="http://schemas.microsoft.com/office/drawing/2014/main" id="{00000000-0008-0000-0000-00002A000000}"/>
            </a:ext>
          </a:extLst>
        </xdr:cNvPr>
        <xdr:cNvCxnSpPr>
          <a:stCxn id="201" idx="3"/>
        </xdr:cNvCxnSpPr>
      </xdr:nvCxnSpPr>
      <xdr:spPr>
        <a:xfrm>
          <a:off x="5160852" y="41768270"/>
          <a:ext cx="2005298" cy="3105"/>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25</xdr:col>
      <xdr:colOff>183380</xdr:colOff>
      <xdr:row>77</xdr:row>
      <xdr:rowOff>2853081</xdr:rowOff>
    </xdr:from>
    <xdr:to>
      <xdr:col>36</xdr:col>
      <xdr:colOff>31722</xdr:colOff>
      <xdr:row>77</xdr:row>
      <xdr:rowOff>2853178</xdr:rowOff>
    </xdr:to>
    <xdr:cxnSp macro="">
      <xdr:nvCxnSpPr>
        <xdr:cNvPr id="215" name="直線矢印コネクタ 214">
          <a:extLst>
            <a:ext uri="{FF2B5EF4-FFF2-40B4-BE49-F238E27FC236}">
              <a16:creationId xmlns:a16="http://schemas.microsoft.com/office/drawing/2014/main" id="{00000000-0008-0000-0000-00002A000000}"/>
            </a:ext>
          </a:extLst>
        </xdr:cNvPr>
        <xdr:cNvCxnSpPr>
          <a:stCxn id="204" idx="3"/>
          <a:endCxn id="211" idx="1"/>
        </xdr:cNvCxnSpPr>
      </xdr:nvCxnSpPr>
      <xdr:spPr>
        <a:xfrm flipV="1">
          <a:off x="5184005" y="40714956"/>
          <a:ext cx="2048617" cy="97"/>
        </a:xfrm>
        <a:prstGeom prst="straightConnector1">
          <a:avLst/>
        </a:prstGeom>
        <a:noFill/>
        <a:ln w="19050" cap="flat" cmpd="sng" algn="ctr">
          <a:solidFill>
            <a:sysClr val="windowText" lastClr="000000"/>
          </a:solidFill>
          <a:prstDash val="solid"/>
          <a:tailEnd type="triangle"/>
        </a:ln>
        <a:effectLst/>
      </xdr:spPr>
    </xdr:cxnSp>
    <xdr:clientData/>
  </xdr:twoCellAnchor>
  <xdr:oneCellAnchor>
    <xdr:from>
      <xdr:col>27</xdr:col>
      <xdr:colOff>134081</xdr:colOff>
      <xdr:row>77</xdr:row>
      <xdr:rowOff>2664416</xdr:rowOff>
    </xdr:from>
    <xdr:ext cx="1296866" cy="142096"/>
    <xdr:sp macro="" textlink="">
      <xdr:nvSpPr>
        <xdr:cNvPr id="216" name="テキスト ボックス 215">
          <a:extLst>
            <a:ext uri="{FF2B5EF4-FFF2-40B4-BE49-F238E27FC236}">
              <a16:creationId xmlns:a16="http://schemas.microsoft.com/office/drawing/2014/main" id="{00000000-0008-0000-0000-000026000000}"/>
            </a:ext>
          </a:extLst>
        </xdr:cNvPr>
        <xdr:cNvSpPr txBox="1"/>
      </xdr:nvSpPr>
      <xdr:spPr>
        <a:xfrm>
          <a:off x="5534756" y="40526291"/>
          <a:ext cx="1296866" cy="142096"/>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厚生労働科学研究費補助金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26</xdr:col>
      <xdr:colOff>192697</xdr:colOff>
      <xdr:row>77</xdr:row>
      <xdr:rowOff>2103256</xdr:rowOff>
    </xdr:from>
    <xdr:ext cx="1509345" cy="285749"/>
    <xdr:sp macro="" textlink="">
      <xdr:nvSpPr>
        <xdr:cNvPr id="217" name="テキスト ボックス 216">
          <a:extLst>
            <a:ext uri="{FF2B5EF4-FFF2-40B4-BE49-F238E27FC236}">
              <a16:creationId xmlns:a16="http://schemas.microsoft.com/office/drawing/2014/main" id="{00000000-0008-0000-0000-000026000000}"/>
            </a:ext>
          </a:extLst>
        </xdr:cNvPr>
        <xdr:cNvSpPr txBox="1"/>
      </xdr:nvSpPr>
      <xdr:spPr>
        <a:xfrm>
          <a:off x="5393347" y="39965131"/>
          <a:ext cx="1509345" cy="285749"/>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国立研究開発法人農研機構農業技術研究業務勘定運営費交付金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27</xdr:col>
      <xdr:colOff>33186</xdr:colOff>
      <xdr:row>77</xdr:row>
      <xdr:rowOff>3092693</xdr:rowOff>
    </xdr:from>
    <xdr:ext cx="1509345" cy="241788"/>
    <xdr:sp macro="" textlink="">
      <xdr:nvSpPr>
        <xdr:cNvPr id="218" name="テキスト ボックス 217">
          <a:extLst>
            <a:ext uri="{FF2B5EF4-FFF2-40B4-BE49-F238E27FC236}">
              <a16:creationId xmlns:a16="http://schemas.microsoft.com/office/drawing/2014/main" id="{00000000-0008-0000-0000-000026000000}"/>
            </a:ext>
          </a:extLst>
        </xdr:cNvPr>
        <xdr:cNvSpPr txBox="1"/>
      </xdr:nvSpPr>
      <xdr:spPr>
        <a:xfrm>
          <a:off x="5433861" y="40954568"/>
          <a:ext cx="1509345" cy="241788"/>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国立研究開発法人情報通信研究機構運営費交付金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26</xdr:col>
      <xdr:colOff>127438</xdr:colOff>
      <xdr:row>77</xdr:row>
      <xdr:rowOff>3745767</xdr:rowOff>
    </xdr:from>
    <xdr:ext cx="1509345" cy="241788"/>
    <xdr:sp macro="" textlink="">
      <xdr:nvSpPr>
        <xdr:cNvPr id="219" name="テキスト ボックス 218">
          <a:extLst>
            <a:ext uri="{FF2B5EF4-FFF2-40B4-BE49-F238E27FC236}">
              <a16:creationId xmlns:a16="http://schemas.microsoft.com/office/drawing/2014/main" id="{00000000-0008-0000-0000-000026000000}"/>
            </a:ext>
          </a:extLst>
        </xdr:cNvPr>
        <xdr:cNvSpPr txBox="1"/>
      </xdr:nvSpPr>
      <xdr:spPr>
        <a:xfrm>
          <a:off x="5328088" y="41607642"/>
          <a:ext cx="1509345" cy="241788"/>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一般競争入札（総合評価）　</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27</xdr:col>
      <xdr:colOff>77147</xdr:colOff>
      <xdr:row>78</xdr:row>
      <xdr:rowOff>87533</xdr:rowOff>
    </xdr:from>
    <xdr:ext cx="1509345" cy="241788"/>
    <xdr:sp macro="" textlink="">
      <xdr:nvSpPr>
        <xdr:cNvPr id="220" name="テキスト ボックス 219">
          <a:extLst>
            <a:ext uri="{FF2B5EF4-FFF2-40B4-BE49-F238E27FC236}">
              <a16:creationId xmlns:a16="http://schemas.microsoft.com/office/drawing/2014/main" id="{00000000-0008-0000-0000-000026000000}"/>
            </a:ext>
          </a:extLst>
        </xdr:cNvPr>
        <xdr:cNvSpPr txBox="1"/>
      </xdr:nvSpPr>
      <xdr:spPr>
        <a:xfrm>
          <a:off x="5477822" y="42226133"/>
          <a:ext cx="1509345" cy="241788"/>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その他　</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9</xdr:col>
      <xdr:colOff>178043</xdr:colOff>
      <xdr:row>77</xdr:row>
      <xdr:rowOff>2840257</xdr:rowOff>
    </xdr:from>
    <xdr:to>
      <xdr:col>20</xdr:col>
      <xdr:colOff>33186</xdr:colOff>
      <xdr:row>77</xdr:row>
      <xdr:rowOff>2853178</xdr:rowOff>
    </xdr:to>
    <xdr:cxnSp macro="">
      <xdr:nvCxnSpPr>
        <xdr:cNvPr id="221" name="直線矢印コネクタ 220">
          <a:extLst>
            <a:ext uri="{FF2B5EF4-FFF2-40B4-BE49-F238E27FC236}">
              <a16:creationId xmlns:a16="http://schemas.microsoft.com/office/drawing/2014/main" id="{00000000-0008-0000-0000-000021000000}"/>
            </a:ext>
          </a:extLst>
        </xdr:cNvPr>
        <xdr:cNvCxnSpPr>
          <a:endCxn id="204" idx="1"/>
        </xdr:cNvCxnSpPr>
      </xdr:nvCxnSpPr>
      <xdr:spPr>
        <a:xfrm>
          <a:off x="1978268" y="40702132"/>
          <a:ext cx="2055418" cy="12921"/>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28</xdr:col>
      <xdr:colOff>33186</xdr:colOff>
      <xdr:row>78</xdr:row>
      <xdr:rowOff>266783</xdr:rowOff>
    </xdr:from>
    <xdr:to>
      <xdr:col>28</xdr:col>
      <xdr:colOff>33186</xdr:colOff>
      <xdr:row>80</xdr:row>
      <xdr:rowOff>57879</xdr:rowOff>
    </xdr:to>
    <xdr:cxnSp macro="">
      <xdr:nvCxnSpPr>
        <xdr:cNvPr id="222" name="直線コネクタ 221">
          <a:extLst>
            <a:ext uri="{FF2B5EF4-FFF2-40B4-BE49-F238E27FC236}">
              <a16:creationId xmlns:a16="http://schemas.microsoft.com/office/drawing/2014/main" id="{00000000-0008-0000-0000-000039000000}"/>
            </a:ext>
          </a:extLst>
        </xdr:cNvPr>
        <xdr:cNvCxnSpPr/>
      </xdr:nvCxnSpPr>
      <xdr:spPr>
        <a:xfrm>
          <a:off x="5633886" y="42405383"/>
          <a:ext cx="0" cy="495946"/>
        </a:xfrm>
        <a:prstGeom prst="line">
          <a:avLst/>
        </a:prstGeom>
        <a:noFill/>
        <a:ln w="19050" cap="flat" cmpd="sng" algn="ctr">
          <a:solidFill>
            <a:sysClr val="windowText" lastClr="000000"/>
          </a:solidFill>
          <a:prstDash val="solid"/>
        </a:ln>
        <a:effectLst/>
      </xdr:spPr>
    </xdr:cxnSp>
    <xdr:clientData/>
  </xdr:twoCellAnchor>
  <xdr:twoCellAnchor>
    <xdr:from>
      <xdr:col>36</xdr:col>
      <xdr:colOff>40513</xdr:colOff>
      <xdr:row>79</xdr:row>
      <xdr:rowOff>234457</xdr:rowOff>
    </xdr:from>
    <xdr:to>
      <xdr:col>44</xdr:col>
      <xdr:colOff>60313</xdr:colOff>
      <xdr:row>80</xdr:row>
      <xdr:rowOff>315071</xdr:rowOff>
    </xdr:to>
    <xdr:sp macro="" textlink="">
      <xdr:nvSpPr>
        <xdr:cNvPr id="223" name="テキスト ボックス 222">
          <a:extLst>
            <a:ext uri="{FF2B5EF4-FFF2-40B4-BE49-F238E27FC236}">
              <a16:creationId xmlns:a16="http://schemas.microsoft.com/office/drawing/2014/main" id="{00000000-0008-0000-0000-00001D000000}"/>
            </a:ext>
          </a:extLst>
        </xdr:cNvPr>
        <xdr:cNvSpPr txBox="1"/>
      </xdr:nvSpPr>
      <xdr:spPr bwMode="auto">
        <a:xfrm>
          <a:off x="7241413" y="42725482"/>
          <a:ext cx="1620000" cy="433039"/>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Q.</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144.5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oneCellAnchor>
    <xdr:from>
      <xdr:col>28</xdr:col>
      <xdr:colOff>123310</xdr:colOff>
      <xdr:row>79</xdr:row>
      <xdr:rowOff>262283</xdr:rowOff>
    </xdr:from>
    <xdr:ext cx="1358108" cy="242541"/>
    <xdr:sp macro="" textlink="">
      <xdr:nvSpPr>
        <xdr:cNvPr id="224" name="テキスト ボックス 223">
          <a:extLst>
            <a:ext uri="{FF2B5EF4-FFF2-40B4-BE49-F238E27FC236}">
              <a16:creationId xmlns:a16="http://schemas.microsoft.com/office/drawing/2014/main" id="{00000000-0008-0000-0000-000026000000}"/>
            </a:ext>
          </a:extLst>
        </xdr:cNvPr>
        <xdr:cNvSpPr txBox="1"/>
      </xdr:nvSpPr>
      <xdr:spPr>
        <a:xfrm>
          <a:off x="5724010" y="42753308"/>
          <a:ext cx="1358108" cy="242541"/>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随意契約（企画競争）　</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28</xdr:col>
      <xdr:colOff>47841</xdr:colOff>
      <xdr:row>77</xdr:row>
      <xdr:rowOff>1263676</xdr:rowOff>
    </xdr:from>
    <xdr:ext cx="1509345" cy="241788"/>
    <xdr:sp macro="" textlink="">
      <xdr:nvSpPr>
        <xdr:cNvPr id="225" name="テキスト ボックス 224">
          <a:extLst>
            <a:ext uri="{FF2B5EF4-FFF2-40B4-BE49-F238E27FC236}">
              <a16:creationId xmlns:a16="http://schemas.microsoft.com/office/drawing/2014/main" id="{00000000-0008-0000-0000-000026000000}"/>
            </a:ext>
          </a:extLst>
        </xdr:cNvPr>
        <xdr:cNvSpPr txBox="1"/>
      </xdr:nvSpPr>
      <xdr:spPr>
        <a:xfrm>
          <a:off x="5648541" y="39125551"/>
          <a:ext cx="1509345" cy="241788"/>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交付金　</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35</xdr:col>
      <xdr:colOff>192697</xdr:colOff>
      <xdr:row>77</xdr:row>
      <xdr:rowOff>802080</xdr:rowOff>
    </xdr:from>
    <xdr:to>
      <xdr:col>44</xdr:col>
      <xdr:colOff>17109</xdr:colOff>
      <xdr:row>77</xdr:row>
      <xdr:rowOff>1175753</xdr:rowOff>
    </xdr:to>
    <xdr:sp macro="" textlink="">
      <xdr:nvSpPr>
        <xdr:cNvPr id="226" name="テキスト ボックス 225">
          <a:extLst>
            <a:ext uri="{FF2B5EF4-FFF2-40B4-BE49-F238E27FC236}">
              <a16:creationId xmlns:a16="http://schemas.microsoft.com/office/drawing/2014/main" id="{00000000-0008-0000-0000-00003E000000}"/>
            </a:ext>
          </a:extLst>
        </xdr:cNvPr>
        <xdr:cNvSpPr txBox="1"/>
      </xdr:nvSpPr>
      <xdr:spPr bwMode="auto">
        <a:xfrm>
          <a:off x="7193572" y="38663955"/>
          <a:ext cx="1624637" cy="373673"/>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I.</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200.0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27</xdr:col>
      <xdr:colOff>126754</xdr:colOff>
      <xdr:row>77</xdr:row>
      <xdr:rowOff>538310</xdr:rowOff>
    </xdr:from>
    <xdr:to>
      <xdr:col>27</xdr:col>
      <xdr:colOff>126755</xdr:colOff>
      <xdr:row>77</xdr:row>
      <xdr:rowOff>999907</xdr:rowOff>
    </xdr:to>
    <xdr:cxnSp macro="">
      <xdr:nvCxnSpPr>
        <xdr:cNvPr id="227" name="直線コネクタ 226">
          <a:extLst>
            <a:ext uri="{FF2B5EF4-FFF2-40B4-BE49-F238E27FC236}">
              <a16:creationId xmlns:a16="http://schemas.microsoft.com/office/drawing/2014/main" id="{00000000-0008-0000-0000-000039000000}"/>
            </a:ext>
          </a:extLst>
        </xdr:cNvPr>
        <xdr:cNvCxnSpPr/>
      </xdr:nvCxnSpPr>
      <xdr:spPr>
        <a:xfrm>
          <a:off x="5527429" y="38400185"/>
          <a:ext cx="1" cy="461597"/>
        </a:xfrm>
        <a:prstGeom prst="line">
          <a:avLst/>
        </a:prstGeom>
        <a:noFill/>
        <a:ln w="19050" cap="flat" cmpd="sng" algn="ctr">
          <a:solidFill>
            <a:sysClr val="windowText" lastClr="000000"/>
          </a:solidFill>
          <a:prstDash val="solid"/>
        </a:ln>
        <a:effectLst/>
      </xdr:spPr>
    </xdr:cxnSp>
    <xdr:clientData/>
  </xdr:twoCellAnchor>
  <xdr:twoCellAnchor>
    <xdr:from>
      <xdr:col>27</xdr:col>
      <xdr:colOff>126755</xdr:colOff>
      <xdr:row>77</xdr:row>
      <xdr:rowOff>985253</xdr:rowOff>
    </xdr:from>
    <xdr:to>
      <xdr:col>35</xdr:col>
      <xdr:colOff>147156</xdr:colOff>
      <xdr:row>77</xdr:row>
      <xdr:rowOff>994501</xdr:rowOff>
    </xdr:to>
    <xdr:cxnSp macro="">
      <xdr:nvCxnSpPr>
        <xdr:cNvPr id="228" name="直線矢印コネクタ 227">
          <a:extLst>
            <a:ext uri="{FF2B5EF4-FFF2-40B4-BE49-F238E27FC236}">
              <a16:creationId xmlns:a16="http://schemas.microsoft.com/office/drawing/2014/main" id="{00000000-0008-0000-0000-00003A000000}"/>
            </a:ext>
          </a:extLst>
        </xdr:cNvPr>
        <xdr:cNvCxnSpPr/>
      </xdr:nvCxnSpPr>
      <xdr:spPr>
        <a:xfrm flipV="1">
          <a:off x="5527430" y="38847128"/>
          <a:ext cx="1620601" cy="9248"/>
        </a:xfrm>
        <a:prstGeom prst="straightConnector1">
          <a:avLst/>
        </a:prstGeom>
        <a:noFill/>
        <a:ln w="19050" cap="flat" cmpd="sng" algn="ctr">
          <a:solidFill>
            <a:sysClr val="windowText" lastClr="000000"/>
          </a:solidFill>
          <a:prstDash val="solid"/>
          <a:tailEnd type="triangle"/>
        </a:ln>
        <a:effectLst/>
      </xdr:spPr>
    </xdr:cxnSp>
    <xdr:clientData/>
  </xdr:twoCellAnchor>
  <xdr:oneCellAnchor>
    <xdr:from>
      <xdr:col>28</xdr:col>
      <xdr:colOff>69821</xdr:colOff>
      <xdr:row>77</xdr:row>
      <xdr:rowOff>721483</xdr:rowOff>
    </xdr:from>
    <xdr:ext cx="1025388" cy="277092"/>
    <xdr:sp macro="" textlink="">
      <xdr:nvSpPr>
        <xdr:cNvPr id="229" name="テキスト ボックス 228">
          <a:extLst>
            <a:ext uri="{FF2B5EF4-FFF2-40B4-BE49-F238E27FC236}">
              <a16:creationId xmlns:a16="http://schemas.microsoft.com/office/drawing/2014/main" id="{3B2AC39E-C923-4BEF-9D6B-2E01721EB383}"/>
            </a:ext>
          </a:extLst>
        </xdr:cNvPr>
        <xdr:cNvSpPr txBox="1"/>
      </xdr:nvSpPr>
      <xdr:spPr>
        <a:xfrm>
          <a:off x="5670521" y="38583358"/>
          <a:ext cx="1025388" cy="277092"/>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新</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SBIR</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制度加速事業</a:t>
          </a:r>
          <a:endPar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運営費交付金</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xdr:txBody>
    </xdr:sp>
    <xdr:clientData/>
  </xdr:oneCellAnchor>
  <xdr:twoCellAnchor>
    <xdr:from>
      <xdr:col>35</xdr:col>
      <xdr:colOff>178043</xdr:colOff>
      <xdr:row>77</xdr:row>
      <xdr:rowOff>1700273</xdr:rowOff>
    </xdr:from>
    <xdr:to>
      <xdr:col>43</xdr:col>
      <xdr:colOff>194887</xdr:colOff>
      <xdr:row>77</xdr:row>
      <xdr:rowOff>2051966</xdr:rowOff>
    </xdr:to>
    <xdr:sp macro="" textlink="">
      <xdr:nvSpPr>
        <xdr:cNvPr id="230" name="テキスト ボックス 229">
          <a:extLst>
            <a:ext uri="{FF2B5EF4-FFF2-40B4-BE49-F238E27FC236}">
              <a16:creationId xmlns:a16="http://schemas.microsoft.com/office/drawing/2014/main" id="{00000000-0008-0000-0000-00000E000000}"/>
            </a:ext>
          </a:extLst>
        </xdr:cNvPr>
        <xdr:cNvSpPr txBox="1"/>
      </xdr:nvSpPr>
      <xdr:spPr bwMode="auto">
        <a:xfrm>
          <a:off x="7178918" y="39562148"/>
          <a:ext cx="1617044" cy="351693"/>
        </a:xfrm>
        <a:prstGeom prst="rect">
          <a:avLst/>
        </a:prstGeom>
        <a:solidFill>
          <a:sysClr val="window" lastClr="FFFFFF"/>
        </a:solid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K.</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民間企業等（１機関）</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1,501.0</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27</xdr:col>
      <xdr:colOff>126754</xdr:colOff>
      <xdr:row>77</xdr:row>
      <xdr:rowOff>1410215</xdr:rowOff>
    </xdr:from>
    <xdr:to>
      <xdr:col>27</xdr:col>
      <xdr:colOff>126755</xdr:colOff>
      <xdr:row>77</xdr:row>
      <xdr:rowOff>1876122</xdr:rowOff>
    </xdr:to>
    <xdr:cxnSp macro="">
      <xdr:nvCxnSpPr>
        <xdr:cNvPr id="231" name="直線コネクタ 230">
          <a:extLst>
            <a:ext uri="{FF2B5EF4-FFF2-40B4-BE49-F238E27FC236}">
              <a16:creationId xmlns:a16="http://schemas.microsoft.com/office/drawing/2014/main" id="{00000000-0008-0000-0000-000039000000}"/>
            </a:ext>
          </a:extLst>
        </xdr:cNvPr>
        <xdr:cNvCxnSpPr/>
      </xdr:nvCxnSpPr>
      <xdr:spPr>
        <a:xfrm>
          <a:off x="5527429" y="39272090"/>
          <a:ext cx="1" cy="465907"/>
        </a:xfrm>
        <a:prstGeom prst="line">
          <a:avLst/>
        </a:prstGeom>
        <a:noFill/>
        <a:ln w="19050" cap="flat" cmpd="sng" algn="ctr">
          <a:solidFill>
            <a:sysClr val="windowText" lastClr="000000"/>
          </a:solidFill>
          <a:prstDash val="solid"/>
        </a:ln>
        <a:effectLst/>
      </xdr:spPr>
    </xdr:cxnSp>
    <xdr:clientData/>
  </xdr:twoCellAnchor>
  <xdr:oneCellAnchor>
    <xdr:from>
      <xdr:col>28</xdr:col>
      <xdr:colOff>62494</xdr:colOff>
      <xdr:row>77</xdr:row>
      <xdr:rowOff>1707602</xdr:rowOff>
    </xdr:from>
    <xdr:ext cx="636193" cy="253988"/>
    <xdr:sp macro="" textlink="">
      <xdr:nvSpPr>
        <xdr:cNvPr id="232" name="テキスト ボックス 231">
          <a:extLst>
            <a:ext uri="{FF2B5EF4-FFF2-40B4-BE49-F238E27FC236}">
              <a16:creationId xmlns:a16="http://schemas.microsoft.com/office/drawing/2014/main" id="{00000000-0008-0000-0000-000026000000}"/>
            </a:ext>
          </a:extLst>
        </xdr:cNvPr>
        <xdr:cNvSpPr txBox="1"/>
      </xdr:nvSpPr>
      <xdr:spPr>
        <a:xfrm>
          <a:off x="5663194" y="39569477"/>
          <a:ext cx="636193" cy="253988"/>
        </a:xfrm>
        <a:prstGeom prst="rect">
          <a:avLst/>
        </a:prstGeom>
        <a:noFill/>
        <a:ln>
          <a:noFill/>
        </a:ln>
        <a:effectLst/>
      </xdr:spPr>
      <xdr:txBody>
        <a:bodyPr vertOverflow="clip" horzOverflow="clip" wrap="square" lIns="0" tIns="0" rIns="0" bIns="0" rtlCol="0" anchor="t"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その他</a:t>
          </a:r>
          <a:r>
            <a:rPr kumimoji="1" lang="en-US" altLang="ja-JP"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7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28</xdr:col>
      <xdr:colOff>37539</xdr:colOff>
      <xdr:row>80</xdr:row>
      <xdr:rowOff>62753</xdr:rowOff>
    </xdr:from>
    <xdr:to>
      <xdr:col>36</xdr:col>
      <xdr:colOff>57940</xdr:colOff>
      <xdr:row>80</xdr:row>
      <xdr:rowOff>72001</xdr:rowOff>
    </xdr:to>
    <xdr:cxnSp macro="">
      <xdr:nvCxnSpPr>
        <xdr:cNvPr id="233" name="直線矢印コネクタ 232">
          <a:extLst>
            <a:ext uri="{FF2B5EF4-FFF2-40B4-BE49-F238E27FC236}">
              <a16:creationId xmlns:a16="http://schemas.microsoft.com/office/drawing/2014/main" id="{00000000-0008-0000-0000-00003A000000}"/>
            </a:ext>
          </a:extLst>
        </xdr:cNvPr>
        <xdr:cNvCxnSpPr/>
      </xdr:nvCxnSpPr>
      <xdr:spPr>
        <a:xfrm flipV="1">
          <a:off x="5638239" y="42906203"/>
          <a:ext cx="1620601" cy="9248"/>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27</xdr:col>
      <xdr:colOff>137960</xdr:colOff>
      <xdr:row>77</xdr:row>
      <xdr:rowOff>1858450</xdr:rowOff>
    </xdr:from>
    <xdr:to>
      <xdr:col>35</xdr:col>
      <xdr:colOff>158361</xdr:colOff>
      <xdr:row>77</xdr:row>
      <xdr:rowOff>1867698</xdr:rowOff>
    </xdr:to>
    <xdr:cxnSp macro="">
      <xdr:nvCxnSpPr>
        <xdr:cNvPr id="234" name="直線矢印コネクタ 233">
          <a:extLst>
            <a:ext uri="{FF2B5EF4-FFF2-40B4-BE49-F238E27FC236}">
              <a16:creationId xmlns:a16="http://schemas.microsoft.com/office/drawing/2014/main" id="{00000000-0008-0000-0000-00003A000000}"/>
            </a:ext>
          </a:extLst>
        </xdr:cNvPr>
        <xdr:cNvCxnSpPr/>
      </xdr:nvCxnSpPr>
      <xdr:spPr>
        <a:xfrm flipV="1">
          <a:off x="5538635" y="39720325"/>
          <a:ext cx="1620601" cy="924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64435</xdr:colOff>
      <xdr:row>81</xdr:row>
      <xdr:rowOff>277580</xdr:rowOff>
    </xdr:from>
    <xdr:to>
      <xdr:col>16</xdr:col>
      <xdr:colOff>19007</xdr:colOff>
      <xdr:row>82</xdr:row>
      <xdr:rowOff>233891</xdr:rowOff>
    </xdr:to>
    <xdr:sp macro="" textlink="">
      <xdr:nvSpPr>
        <xdr:cNvPr id="246" name="テキスト ボックス 245">
          <a:extLst>
            <a:ext uri="{FF2B5EF4-FFF2-40B4-BE49-F238E27FC236}">
              <a16:creationId xmlns:a16="http://schemas.microsoft.com/office/drawing/2014/main" id="{00000000-0008-0000-0000-00001C000000}"/>
            </a:ext>
          </a:extLst>
        </xdr:cNvPr>
        <xdr:cNvSpPr txBox="1"/>
      </xdr:nvSpPr>
      <xdr:spPr bwMode="auto">
        <a:xfrm>
          <a:off x="2081494" y="43487462"/>
          <a:ext cx="1164807" cy="303694"/>
        </a:xfrm>
        <a:prstGeom prst="rect">
          <a:avLst/>
        </a:prstGeom>
        <a:solidFill>
          <a:sysClr val="window" lastClr="FFFFFF"/>
        </a:solidFill>
        <a:ln w="9525" cmpd="sng">
          <a:solidFill>
            <a:sysClr val="windowText" lastClr="000000"/>
          </a:solidFill>
          <a:prstDash val="sysDot"/>
        </a:ln>
        <a:effectLst/>
      </xdr:spPr>
      <xdr:txBody>
        <a:bodyPr vertOverflow="clip" horzOverflow="clip" wrap="square" lIns="0" tIns="0" rIns="0" bIns="0" rtlCol="0" anchor="ct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内閣府</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155.1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26</xdr:col>
      <xdr:colOff>178735</xdr:colOff>
      <xdr:row>82</xdr:row>
      <xdr:rowOff>170643</xdr:rowOff>
    </xdr:from>
    <xdr:to>
      <xdr:col>34</xdr:col>
      <xdr:colOff>198535</xdr:colOff>
      <xdr:row>83</xdr:row>
      <xdr:rowOff>215240</xdr:rowOff>
    </xdr:to>
    <xdr:sp macro="" textlink="">
      <xdr:nvSpPr>
        <xdr:cNvPr id="247" name="テキスト ボックス 246">
          <a:extLst>
            <a:ext uri="{FF2B5EF4-FFF2-40B4-BE49-F238E27FC236}">
              <a16:creationId xmlns:a16="http://schemas.microsoft.com/office/drawing/2014/main" id="{00000000-0008-0000-0000-00001E000000}"/>
            </a:ext>
          </a:extLst>
        </xdr:cNvPr>
        <xdr:cNvSpPr txBox="1"/>
      </xdr:nvSpPr>
      <xdr:spPr bwMode="auto">
        <a:xfrm>
          <a:off x="5423088" y="43727908"/>
          <a:ext cx="1633447" cy="391979"/>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内閣府事務局</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24.2</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26</xdr:col>
      <xdr:colOff>188261</xdr:colOff>
      <xdr:row>81</xdr:row>
      <xdr:rowOff>0</xdr:rowOff>
    </xdr:from>
    <xdr:to>
      <xdr:col>35</xdr:col>
      <xdr:colOff>3633</xdr:colOff>
      <xdr:row>82</xdr:row>
      <xdr:rowOff>27467</xdr:rowOff>
    </xdr:to>
    <xdr:sp macro="" textlink="">
      <xdr:nvSpPr>
        <xdr:cNvPr id="248" name="テキスト ボックス 247">
          <a:extLst>
            <a:ext uri="{FF2B5EF4-FFF2-40B4-BE49-F238E27FC236}">
              <a16:creationId xmlns:a16="http://schemas.microsoft.com/office/drawing/2014/main" id="{00000000-0008-0000-0000-00001F000000}"/>
            </a:ext>
          </a:extLst>
        </xdr:cNvPr>
        <xdr:cNvSpPr txBox="1"/>
      </xdr:nvSpPr>
      <xdr:spPr bwMode="auto">
        <a:xfrm>
          <a:off x="5432614" y="43209882"/>
          <a:ext cx="1630725" cy="374850"/>
        </a:xfrm>
        <a:prstGeom prst="rect">
          <a:avLst/>
        </a:prstGeom>
        <a:noFill/>
        <a:ln w="19050" cmpd="sng">
          <a:solidFill>
            <a:sysClr val="windowText" lastClr="000000"/>
          </a:solidFill>
        </a:ln>
        <a:effectLst/>
      </xdr:spPr>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社）</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130.9</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oneCellAnchor>
    <xdr:from>
      <xdr:col>35</xdr:col>
      <xdr:colOff>121585</xdr:colOff>
      <xdr:row>82</xdr:row>
      <xdr:rowOff>222355</xdr:rowOff>
    </xdr:from>
    <xdr:ext cx="1620000" cy="288000"/>
    <xdr:sp macro="" textlink="">
      <xdr:nvSpPr>
        <xdr:cNvPr id="249" name="テキスト ボックス 248">
          <a:extLst>
            <a:ext uri="{FF2B5EF4-FFF2-40B4-BE49-F238E27FC236}">
              <a16:creationId xmlns:a16="http://schemas.microsoft.com/office/drawing/2014/main" id="{00000000-0008-0000-0000-000023000000}"/>
            </a:ext>
          </a:extLst>
        </xdr:cNvPr>
        <xdr:cNvSpPr txBox="1"/>
      </xdr:nvSpPr>
      <xdr:spPr>
        <a:xfrm>
          <a:off x="7181291" y="43779620"/>
          <a:ext cx="1620000" cy="288000"/>
        </a:xfrm>
        <a:prstGeom prst="bracketPair">
          <a:avLst/>
        </a:prstGeom>
        <a:noFill/>
        <a:ln w="9525">
          <a:solidFill>
            <a:sysClr val="windowText" lastClr="000000"/>
          </a:solidFill>
        </a:ln>
        <a:effectLst/>
      </xdr:spPr>
      <xdr:txBody>
        <a:bodyPr vertOverflow="overflow" horzOverflow="overflow" wrap="square" lIns="36000" tIns="0" rIns="36000" b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J</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補足＞</a:t>
          </a:r>
          <a:endPar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PRISM</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に係る人件費、謝金、旅費等</a:t>
          </a:r>
        </a:p>
      </xdr:txBody>
    </xdr:sp>
    <xdr:clientData/>
  </xdr:oneCellAnchor>
  <xdr:oneCellAnchor>
    <xdr:from>
      <xdr:col>35</xdr:col>
      <xdr:colOff>129751</xdr:colOff>
      <xdr:row>81</xdr:row>
      <xdr:rowOff>59866</xdr:rowOff>
    </xdr:from>
    <xdr:ext cx="1557598" cy="288000"/>
    <xdr:sp macro="" textlink="">
      <xdr:nvSpPr>
        <xdr:cNvPr id="250" name="テキスト ボックス 249">
          <a:extLst>
            <a:ext uri="{FF2B5EF4-FFF2-40B4-BE49-F238E27FC236}">
              <a16:creationId xmlns:a16="http://schemas.microsoft.com/office/drawing/2014/main" id="{00000000-0008-0000-0000-000024000000}"/>
            </a:ext>
          </a:extLst>
        </xdr:cNvPr>
        <xdr:cNvSpPr txBox="1"/>
      </xdr:nvSpPr>
      <xdr:spPr>
        <a:xfrm>
          <a:off x="7189457" y="43269748"/>
          <a:ext cx="1557598" cy="288000"/>
        </a:xfrm>
        <a:prstGeom prst="bracketPair">
          <a:avLst/>
        </a:prstGeom>
        <a:noFill/>
        <a:ln w="9525">
          <a:solidFill>
            <a:sysClr val="windowText" lastClr="000000"/>
          </a:solidFill>
        </a:ln>
        <a:effectLst/>
      </xdr:spPr>
      <xdr:txBody>
        <a:bodyPr vertOverflow="overflow" horzOverflow="overflow" wrap="square" lIns="72000" tIns="0" rIns="36000" b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I</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補足＞</a:t>
          </a:r>
          <a:endPar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PRISM</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に係る調査業務の実施</a:t>
          </a:r>
        </a:p>
      </xdr:txBody>
    </xdr:sp>
    <xdr:clientData/>
  </xdr:oneCellAnchor>
  <xdr:oneCellAnchor>
    <xdr:from>
      <xdr:col>18</xdr:col>
      <xdr:colOff>35860</xdr:colOff>
      <xdr:row>81</xdr:row>
      <xdr:rowOff>19046</xdr:rowOff>
    </xdr:from>
    <xdr:ext cx="1692000" cy="108000"/>
    <xdr:sp macro="" textlink="">
      <xdr:nvSpPr>
        <xdr:cNvPr id="251" name="テキスト ボックス 250">
          <a:extLst>
            <a:ext uri="{FF2B5EF4-FFF2-40B4-BE49-F238E27FC236}">
              <a16:creationId xmlns:a16="http://schemas.microsoft.com/office/drawing/2014/main" id="{00000000-0008-0000-0000-000025000000}"/>
            </a:ext>
          </a:extLst>
        </xdr:cNvPr>
        <xdr:cNvSpPr txBox="1"/>
      </xdr:nvSpPr>
      <xdr:spPr>
        <a:xfrm>
          <a:off x="3666566" y="43228928"/>
          <a:ext cx="1692000" cy="108000"/>
        </a:xfrm>
        <a:prstGeom prst="rect">
          <a:avLst/>
        </a:prstGeom>
        <a:noFill/>
        <a:ln>
          <a:noFill/>
        </a:ln>
        <a:effectLst/>
      </xdr:spPr>
      <xdr:txBody>
        <a:bodyPr vertOverflow="overflow" horzOverflow="overflow" wrap="square" lIns="0" tIns="0" rIns="0" bIns="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委託</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一般競争契約（総合評価）</a:t>
          </a:r>
          <a:r>
            <a:rPr kumimoji="1" lang="en-US" altLang="ja-JP"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112060</xdr:colOff>
      <xdr:row>82</xdr:row>
      <xdr:rowOff>26808</xdr:rowOff>
    </xdr:from>
    <xdr:to>
      <xdr:col>10</xdr:col>
      <xdr:colOff>64435</xdr:colOff>
      <xdr:row>82</xdr:row>
      <xdr:rowOff>26808</xdr:rowOff>
    </xdr:to>
    <xdr:cxnSp macro="">
      <xdr:nvCxnSpPr>
        <xdr:cNvPr id="252" name="直線コネクタ 251">
          <a:extLst>
            <a:ext uri="{FF2B5EF4-FFF2-40B4-BE49-F238E27FC236}">
              <a16:creationId xmlns:a16="http://schemas.microsoft.com/office/drawing/2014/main" id="{00000000-0008-0000-0000-00002B000000}"/>
            </a:ext>
          </a:extLst>
        </xdr:cNvPr>
        <xdr:cNvCxnSpPr>
          <a:endCxn id="246" idx="1"/>
        </xdr:cNvCxnSpPr>
      </xdr:nvCxnSpPr>
      <xdr:spPr bwMode="auto">
        <a:xfrm>
          <a:off x="1322295" y="43584073"/>
          <a:ext cx="759199"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16</xdr:col>
      <xdr:colOff>19007</xdr:colOff>
      <xdr:row>82</xdr:row>
      <xdr:rowOff>23733</xdr:rowOff>
    </xdr:from>
    <xdr:to>
      <xdr:col>18</xdr:col>
      <xdr:colOff>10554</xdr:colOff>
      <xdr:row>82</xdr:row>
      <xdr:rowOff>23733</xdr:rowOff>
    </xdr:to>
    <xdr:cxnSp macro="">
      <xdr:nvCxnSpPr>
        <xdr:cNvPr id="253" name="直線コネクタ 252">
          <a:extLst>
            <a:ext uri="{FF2B5EF4-FFF2-40B4-BE49-F238E27FC236}">
              <a16:creationId xmlns:a16="http://schemas.microsoft.com/office/drawing/2014/main" id="{00000000-0008-0000-0000-00002C000000}"/>
            </a:ext>
          </a:extLst>
        </xdr:cNvPr>
        <xdr:cNvCxnSpPr>
          <a:stCxn id="246" idx="3"/>
        </xdr:cNvCxnSpPr>
      </xdr:nvCxnSpPr>
      <xdr:spPr bwMode="auto">
        <a:xfrm>
          <a:off x="3246301" y="43580998"/>
          <a:ext cx="394959"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18</xdr:col>
      <xdr:colOff>16811</xdr:colOff>
      <xdr:row>81</xdr:row>
      <xdr:rowOff>256464</xdr:rowOff>
    </xdr:from>
    <xdr:to>
      <xdr:col>18</xdr:col>
      <xdr:colOff>16811</xdr:colOff>
      <xdr:row>83</xdr:row>
      <xdr:rowOff>4011</xdr:rowOff>
    </xdr:to>
    <xdr:cxnSp macro="">
      <xdr:nvCxnSpPr>
        <xdr:cNvPr id="254" name="直線コネクタ 253">
          <a:extLst>
            <a:ext uri="{FF2B5EF4-FFF2-40B4-BE49-F238E27FC236}">
              <a16:creationId xmlns:a16="http://schemas.microsoft.com/office/drawing/2014/main" id="{00000000-0008-0000-0000-00002D000000}"/>
            </a:ext>
          </a:extLst>
        </xdr:cNvPr>
        <xdr:cNvCxnSpPr/>
      </xdr:nvCxnSpPr>
      <xdr:spPr>
        <a:xfrm flipH="1">
          <a:off x="3647517" y="43466346"/>
          <a:ext cx="0" cy="442312"/>
        </a:xfrm>
        <a:prstGeom prst="line">
          <a:avLst/>
        </a:prstGeom>
        <a:noFill/>
        <a:ln w="19050" cap="flat" cmpd="sng" algn="ctr">
          <a:solidFill>
            <a:sysClr val="windowText" lastClr="000000"/>
          </a:solidFill>
          <a:prstDash val="solid"/>
        </a:ln>
        <a:effectLst/>
      </xdr:spPr>
    </xdr:cxnSp>
    <xdr:clientData/>
  </xdr:twoCellAnchor>
  <xdr:twoCellAnchor>
    <xdr:from>
      <xdr:col>18</xdr:col>
      <xdr:colOff>2883</xdr:colOff>
      <xdr:row>81</xdr:row>
      <xdr:rowOff>244575</xdr:rowOff>
    </xdr:from>
    <xdr:to>
      <xdr:col>26</xdr:col>
      <xdr:colOff>188261</xdr:colOff>
      <xdr:row>81</xdr:row>
      <xdr:rowOff>244575</xdr:rowOff>
    </xdr:to>
    <xdr:cxnSp macro="">
      <xdr:nvCxnSpPr>
        <xdr:cNvPr id="255" name="直線矢印コネクタ 254">
          <a:extLst>
            <a:ext uri="{FF2B5EF4-FFF2-40B4-BE49-F238E27FC236}">
              <a16:creationId xmlns:a16="http://schemas.microsoft.com/office/drawing/2014/main" id="{00000000-0008-0000-0000-00002E000000}"/>
            </a:ext>
          </a:extLst>
        </xdr:cNvPr>
        <xdr:cNvCxnSpPr>
          <a:endCxn id="248" idx="1"/>
        </xdr:cNvCxnSpPr>
      </xdr:nvCxnSpPr>
      <xdr:spPr>
        <a:xfrm>
          <a:off x="3633589" y="43454457"/>
          <a:ext cx="1799025"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18</xdr:col>
      <xdr:colOff>5604</xdr:colOff>
      <xdr:row>83</xdr:row>
      <xdr:rowOff>601</xdr:rowOff>
    </xdr:from>
    <xdr:to>
      <xdr:col>26</xdr:col>
      <xdr:colOff>178735</xdr:colOff>
      <xdr:row>83</xdr:row>
      <xdr:rowOff>601</xdr:rowOff>
    </xdr:to>
    <xdr:cxnSp macro="">
      <xdr:nvCxnSpPr>
        <xdr:cNvPr id="256" name="直線矢印コネクタ 255">
          <a:extLst>
            <a:ext uri="{FF2B5EF4-FFF2-40B4-BE49-F238E27FC236}">
              <a16:creationId xmlns:a16="http://schemas.microsoft.com/office/drawing/2014/main" id="{00000000-0008-0000-0000-00002F000000}"/>
            </a:ext>
          </a:extLst>
        </xdr:cNvPr>
        <xdr:cNvCxnSpPr>
          <a:endCxn id="247" idx="1"/>
        </xdr:cNvCxnSpPr>
      </xdr:nvCxnSpPr>
      <xdr:spPr>
        <a:xfrm flipV="1">
          <a:off x="3636310" y="43905248"/>
          <a:ext cx="1786778"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6</xdr:col>
      <xdr:colOff>99060</xdr:colOff>
      <xdr:row>87</xdr:row>
      <xdr:rowOff>137160</xdr:rowOff>
    </xdr:from>
    <xdr:to>
      <xdr:col>26</xdr:col>
      <xdr:colOff>100733</xdr:colOff>
      <xdr:row>87</xdr:row>
      <xdr:rowOff>349138</xdr:rowOff>
    </xdr:to>
    <xdr:sp macro="" textlink="">
      <xdr:nvSpPr>
        <xdr:cNvPr id="257" name="テキスト ボックス 256">
          <a:extLst>
            <a:ext uri="{FF2B5EF4-FFF2-40B4-BE49-F238E27FC236}">
              <a16:creationId xmlns:a16="http://schemas.microsoft.com/office/drawing/2014/main" id="{00000000-0008-0000-0000-000022000000}"/>
            </a:ext>
          </a:extLst>
        </xdr:cNvPr>
        <xdr:cNvSpPr txBox="1"/>
      </xdr:nvSpPr>
      <xdr:spPr bwMode="auto">
        <a:xfrm>
          <a:off x="1196340" y="45758100"/>
          <a:ext cx="3659273" cy="211978"/>
        </a:xfrm>
        <a:prstGeom prst="rect">
          <a:avLst/>
        </a:prstGeom>
        <a:noFill/>
        <a:ln w="9525" cmpd="sng">
          <a:noFill/>
          <a:prstDash val="sysDot"/>
        </a:ln>
        <a:effectLst/>
      </xdr:spPr>
      <xdr:txBody>
        <a:bodyPr vertOverflow="clip" horzOverflow="clip" wrap="square" lIns="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関連事業</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8</xdr:col>
      <xdr:colOff>74954</xdr:colOff>
      <xdr:row>87</xdr:row>
      <xdr:rowOff>379811</xdr:rowOff>
    </xdr:from>
    <xdr:to>
      <xdr:col>49</xdr:col>
      <xdr:colOff>16459</xdr:colOff>
      <xdr:row>96</xdr:row>
      <xdr:rowOff>1441757</xdr:rowOff>
    </xdr:to>
    <xdr:pic>
      <xdr:nvPicPr>
        <xdr:cNvPr id="258" name="図 2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7994" y="46000751"/>
          <a:ext cx="7439585" cy="4399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4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68"/>
      <c r="B2" s="68"/>
      <c r="C2" s="68"/>
      <c r="D2" s="68"/>
      <c r="E2" s="68"/>
      <c r="F2" s="68"/>
      <c r="G2" s="68"/>
      <c r="H2" s="68"/>
      <c r="I2" s="68"/>
      <c r="J2" s="68"/>
      <c r="K2" s="68"/>
      <c r="L2" s="68"/>
      <c r="M2" s="68"/>
      <c r="N2" s="68"/>
      <c r="O2" s="68"/>
      <c r="P2" s="68"/>
      <c r="Q2" s="68"/>
      <c r="R2" s="68"/>
      <c r="S2" s="68"/>
      <c r="T2" s="68"/>
      <c r="U2" s="68"/>
      <c r="V2" s="68"/>
      <c r="W2" s="68"/>
      <c r="X2" s="77" t="s">
        <v>0</v>
      </c>
      <c r="Y2" s="68"/>
      <c r="Z2" s="48"/>
      <c r="AA2" s="48"/>
      <c r="AB2" s="48"/>
      <c r="AC2" s="48"/>
      <c r="AD2" s="700">
        <v>2022</v>
      </c>
      <c r="AE2" s="700"/>
      <c r="AF2" s="700"/>
      <c r="AG2" s="700"/>
      <c r="AH2" s="700"/>
      <c r="AI2" s="78" t="s">
        <v>255</v>
      </c>
      <c r="AJ2" s="700" t="s">
        <v>568</v>
      </c>
      <c r="AK2" s="700"/>
      <c r="AL2" s="700"/>
      <c r="AM2" s="700"/>
      <c r="AN2" s="78" t="s">
        <v>255</v>
      </c>
      <c r="AO2" s="700">
        <v>21</v>
      </c>
      <c r="AP2" s="700"/>
      <c r="AQ2" s="700"/>
      <c r="AR2" s="79" t="s">
        <v>255</v>
      </c>
      <c r="AS2" s="701">
        <v>138</v>
      </c>
      <c r="AT2" s="701"/>
      <c r="AU2" s="701"/>
      <c r="AV2" s="78" t="str">
        <f>IF(AW2="","","-")</f>
        <v/>
      </c>
      <c r="AW2" s="702"/>
      <c r="AX2" s="702"/>
    </row>
    <row r="3" spans="1:50" ht="21" customHeight="1" thickBot="1" x14ac:dyDescent="0.2">
      <c r="A3" s="703" t="s">
        <v>566</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22" t="s">
        <v>53</v>
      </c>
      <c r="AJ3" s="705" t="s">
        <v>569</v>
      </c>
      <c r="AK3" s="705"/>
      <c r="AL3" s="705"/>
      <c r="AM3" s="705"/>
      <c r="AN3" s="705"/>
      <c r="AO3" s="705"/>
      <c r="AP3" s="705"/>
      <c r="AQ3" s="705"/>
      <c r="AR3" s="705"/>
      <c r="AS3" s="705"/>
      <c r="AT3" s="705"/>
      <c r="AU3" s="705"/>
      <c r="AV3" s="705"/>
      <c r="AW3" s="705"/>
      <c r="AX3" s="23" t="s">
        <v>54</v>
      </c>
    </row>
    <row r="4" spans="1:50" ht="24.75" customHeight="1" x14ac:dyDescent="0.15">
      <c r="A4" s="675" t="s">
        <v>23</v>
      </c>
      <c r="B4" s="676"/>
      <c r="C4" s="676"/>
      <c r="D4" s="676"/>
      <c r="E4" s="676"/>
      <c r="F4" s="676"/>
      <c r="G4" s="677" t="s">
        <v>571</v>
      </c>
      <c r="H4" s="678"/>
      <c r="I4" s="678"/>
      <c r="J4" s="678"/>
      <c r="K4" s="678"/>
      <c r="L4" s="678"/>
      <c r="M4" s="678"/>
      <c r="N4" s="678"/>
      <c r="O4" s="678"/>
      <c r="P4" s="678"/>
      <c r="Q4" s="678"/>
      <c r="R4" s="678"/>
      <c r="S4" s="678"/>
      <c r="T4" s="678"/>
      <c r="U4" s="678"/>
      <c r="V4" s="678"/>
      <c r="W4" s="678"/>
      <c r="X4" s="678"/>
      <c r="Y4" s="679" t="s">
        <v>1</v>
      </c>
      <c r="Z4" s="680"/>
      <c r="AA4" s="680"/>
      <c r="AB4" s="680"/>
      <c r="AC4" s="680"/>
      <c r="AD4" s="681"/>
      <c r="AE4" s="682" t="s">
        <v>572</v>
      </c>
      <c r="AF4" s="683"/>
      <c r="AG4" s="683"/>
      <c r="AH4" s="683"/>
      <c r="AI4" s="683"/>
      <c r="AJ4" s="683"/>
      <c r="AK4" s="683"/>
      <c r="AL4" s="683"/>
      <c r="AM4" s="683"/>
      <c r="AN4" s="683"/>
      <c r="AO4" s="683"/>
      <c r="AP4" s="684"/>
      <c r="AQ4" s="685" t="s">
        <v>2</v>
      </c>
      <c r="AR4" s="680"/>
      <c r="AS4" s="680"/>
      <c r="AT4" s="680"/>
      <c r="AU4" s="680"/>
      <c r="AV4" s="680"/>
      <c r="AW4" s="680"/>
      <c r="AX4" s="686"/>
    </row>
    <row r="5" spans="1:50" ht="30" customHeight="1" x14ac:dyDescent="0.15">
      <c r="A5" s="687" t="s">
        <v>56</v>
      </c>
      <c r="B5" s="688"/>
      <c r="C5" s="688"/>
      <c r="D5" s="688"/>
      <c r="E5" s="688"/>
      <c r="F5" s="689"/>
      <c r="G5" s="690" t="s">
        <v>353</v>
      </c>
      <c r="H5" s="691"/>
      <c r="I5" s="691"/>
      <c r="J5" s="691"/>
      <c r="K5" s="691"/>
      <c r="L5" s="691"/>
      <c r="M5" s="692" t="s">
        <v>55</v>
      </c>
      <c r="N5" s="693"/>
      <c r="O5" s="693"/>
      <c r="P5" s="693"/>
      <c r="Q5" s="693"/>
      <c r="R5" s="694"/>
      <c r="S5" s="695" t="s">
        <v>59</v>
      </c>
      <c r="T5" s="691"/>
      <c r="U5" s="691"/>
      <c r="V5" s="691"/>
      <c r="W5" s="691"/>
      <c r="X5" s="696"/>
      <c r="Y5" s="697" t="s">
        <v>3</v>
      </c>
      <c r="Z5" s="698"/>
      <c r="AA5" s="698"/>
      <c r="AB5" s="698"/>
      <c r="AC5" s="698"/>
      <c r="AD5" s="699"/>
      <c r="AE5" s="657" t="s">
        <v>573</v>
      </c>
      <c r="AF5" s="657"/>
      <c r="AG5" s="657"/>
      <c r="AH5" s="657"/>
      <c r="AI5" s="657"/>
      <c r="AJ5" s="657"/>
      <c r="AK5" s="657"/>
      <c r="AL5" s="657"/>
      <c r="AM5" s="657"/>
      <c r="AN5" s="657"/>
      <c r="AO5" s="657"/>
      <c r="AP5" s="658"/>
      <c r="AQ5" s="659" t="s">
        <v>574</v>
      </c>
      <c r="AR5" s="660"/>
      <c r="AS5" s="660"/>
      <c r="AT5" s="660"/>
      <c r="AU5" s="660"/>
      <c r="AV5" s="660"/>
      <c r="AW5" s="660"/>
      <c r="AX5" s="661"/>
    </row>
    <row r="6" spans="1:50" ht="39" customHeight="1" x14ac:dyDescent="0.15">
      <c r="A6" s="662" t="s">
        <v>4</v>
      </c>
      <c r="B6" s="663"/>
      <c r="C6" s="663"/>
      <c r="D6" s="663"/>
      <c r="E6" s="663"/>
      <c r="F6" s="663"/>
      <c r="G6" s="664" t="str">
        <f>入力規則等!F39</f>
        <v>一般会計</v>
      </c>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665"/>
      <c r="AT6" s="665"/>
      <c r="AU6" s="665"/>
      <c r="AV6" s="665"/>
      <c r="AW6" s="665"/>
      <c r="AX6" s="666"/>
    </row>
    <row r="7" spans="1:50" ht="103.15" customHeight="1" x14ac:dyDescent="0.15">
      <c r="A7" s="643" t="s">
        <v>20</v>
      </c>
      <c r="B7" s="644"/>
      <c r="C7" s="644"/>
      <c r="D7" s="644"/>
      <c r="E7" s="644"/>
      <c r="F7" s="645"/>
      <c r="G7" s="667" t="s">
        <v>575</v>
      </c>
      <c r="H7" s="668"/>
      <c r="I7" s="668"/>
      <c r="J7" s="668"/>
      <c r="K7" s="668"/>
      <c r="L7" s="668"/>
      <c r="M7" s="668"/>
      <c r="N7" s="668"/>
      <c r="O7" s="668"/>
      <c r="P7" s="668"/>
      <c r="Q7" s="668"/>
      <c r="R7" s="668"/>
      <c r="S7" s="668"/>
      <c r="T7" s="668"/>
      <c r="U7" s="668"/>
      <c r="V7" s="668"/>
      <c r="W7" s="668"/>
      <c r="X7" s="669"/>
      <c r="Y7" s="670" t="s">
        <v>247</v>
      </c>
      <c r="Z7" s="426"/>
      <c r="AA7" s="426"/>
      <c r="AB7" s="426"/>
      <c r="AC7" s="426"/>
      <c r="AD7" s="671"/>
      <c r="AE7" s="672" t="s">
        <v>739</v>
      </c>
      <c r="AF7" s="673"/>
      <c r="AG7" s="673"/>
      <c r="AH7" s="673"/>
      <c r="AI7" s="673"/>
      <c r="AJ7" s="673"/>
      <c r="AK7" s="673"/>
      <c r="AL7" s="673"/>
      <c r="AM7" s="673"/>
      <c r="AN7" s="673"/>
      <c r="AO7" s="673"/>
      <c r="AP7" s="673"/>
      <c r="AQ7" s="673"/>
      <c r="AR7" s="673"/>
      <c r="AS7" s="673"/>
      <c r="AT7" s="673"/>
      <c r="AU7" s="673"/>
      <c r="AV7" s="673"/>
      <c r="AW7" s="673"/>
      <c r="AX7" s="674"/>
    </row>
    <row r="8" spans="1:50" ht="30" customHeight="1" x14ac:dyDescent="0.15">
      <c r="A8" s="643" t="s">
        <v>181</v>
      </c>
      <c r="B8" s="644"/>
      <c r="C8" s="644"/>
      <c r="D8" s="644"/>
      <c r="E8" s="644"/>
      <c r="F8" s="645"/>
      <c r="G8" s="646" t="str">
        <f>入力規則等!A27</f>
        <v>科学技術・イノベーション</v>
      </c>
      <c r="H8" s="647"/>
      <c r="I8" s="647"/>
      <c r="J8" s="647"/>
      <c r="K8" s="647"/>
      <c r="L8" s="647"/>
      <c r="M8" s="647"/>
      <c r="N8" s="647"/>
      <c r="O8" s="647"/>
      <c r="P8" s="647"/>
      <c r="Q8" s="647"/>
      <c r="R8" s="647"/>
      <c r="S8" s="647"/>
      <c r="T8" s="647"/>
      <c r="U8" s="647"/>
      <c r="V8" s="647"/>
      <c r="W8" s="647"/>
      <c r="X8" s="648"/>
      <c r="Y8" s="649" t="s">
        <v>182</v>
      </c>
      <c r="Z8" s="650"/>
      <c r="AA8" s="650"/>
      <c r="AB8" s="650"/>
      <c r="AC8" s="650"/>
      <c r="AD8" s="651"/>
      <c r="AE8" s="652" t="str">
        <f>入力規則等!K13</f>
        <v>文教及び科学振興</v>
      </c>
      <c r="AF8" s="647"/>
      <c r="AG8" s="647"/>
      <c r="AH8" s="647"/>
      <c r="AI8" s="647"/>
      <c r="AJ8" s="647"/>
      <c r="AK8" s="647"/>
      <c r="AL8" s="647"/>
      <c r="AM8" s="647"/>
      <c r="AN8" s="647"/>
      <c r="AO8" s="647"/>
      <c r="AP8" s="647"/>
      <c r="AQ8" s="647"/>
      <c r="AR8" s="647"/>
      <c r="AS8" s="647"/>
      <c r="AT8" s="647"/>
      <c r="AU8" s="647"/>
      <c r="AV8" s="647"/>
      <c r="AW8" s="647"/>
      <c r="AX8" s="653"/>
    </row>
    <row r="9" spans="1:50" ht="58.5" customHeight="1" x14ac:dyDescent="0.15">
      <c r="A9" s="638" t="s">
        <v>21</v>
      </c>
      <c r="B9" s="639"/>
      <c r="C9" s="639"/>
      <c r="D9" s="639"/>
      <c r="E9" s="639"/>
      <c r="F9" s="639"/>
      <c r="G9" s="654" t="s">
        <v>576</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6"/>
    </row>
    <row r="10" spans="1:50" ht="66" customHeight="1" x14ac:dyDescent="0.15">
      <c r="A10" s="626" t="s">
        <v>28</v>
      </c>
      <c r="B10" s="627"/>
      <c r="C10" s="627"/>
      <c r="D10" s="627"/>
      <c r="E10" s="627"/>
      <c r="F10" s="627"/>
      <c r="G10" s="628" t="s">
        <v>577</v>
      </c>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29"/>
      <c r="AM10" s="629"/>
      <c r="AN10" s="629"/>
      <c r="AO10" s="629"/>
      <c r="AP10" s="629"/>
      <c r="AQ10" s="629"/>
      <c r="AR10" s="629"/>
      <c r="AS10" s="629"/>
      <c r="AT10" s="629"/>
      <c r="AU10" s="629"/>
      <c r="AV10" s="629"/>
      <c r="AW10" s="629"/>
      <c r="AX10" s="630"/>
    </row>
    <row r="11" spans="1:50" ht="24.6" customHeight="1" x14ac:dyDescent="0.15">
      <c r="A11" s="626" t="s">
        <v>5</v>
      </c>
      <c r="B11" s="627"/>
      <c r="C11" s="627"/>
      <c r="D11" s="627"/>
      <c r="E11" s="627"/>
      <c r="F11" s="631"/>
      <c r="G11" s="632" t="str">
        <f>入力規則等!P10</f>
        <v>委託・請負、補助、交付、その他</v>
      </c>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c r="AJ11" s="633"/>
      <c r="AK11" s="633"/>
      <c r="AL11" s="633"/>
      <c r="AM11" s="633"/>
      <c r="AN11" s="633"/>
      <c r="AO11" s="633"/>
      <c r="AP11" s="633"/>
      <c r="AQ11" s="633"/>
      <c r="AR11" s="633"/>
      <c r="AS11" s="633"/>
      <c r="AT11" s="633"/>
      <c r="AU11" s="633"/>
      <c r="AV11" s="633"/>
      <c r="AW11" s="633"/>
      <c r="AX11" s="634"/>
    </row>
    <row r="12" spans="1:50" ht="21" customHeight="1" x14ac:dyDescent="0.15">
      <c r="A12" s="635" t="s">
        <v>22</v>
      </c>
      <c r="B12" s="636"/>
      <c r="C12" s="636"/>
      <c r="D12" s="636"/>
      <c r="E12" s="636"/>
      <c r="F12" s="637"/>
      <c r="G12" s="641"/>
      <c r="H12" s="642"/>
      <c r="I12" s="642"/>
      <c r="J12" s="642"/>
      <c r="K12" s="642"/>
      <c r="L12" s="642"/>
      <c r="M12" s="642"/>
      <c r="N12" s="642"/>
      <c r="O12" s="642"/>
      <c r="P12" s="415" t="s">
        <v>387</v>
      </c>
      <c r="Q12" s="416"/>
      <c r="R12" s="416"/>
      <c r="S12" s="416"/>
      <c r="T12" s="416"/>
      <c r="U12" s="416"/>
      <c r="V12" s="417"/>
      <c r="W12" s="415" t="s">
        <v>539</v>
      </c>
      <c r="X12" s="416"/>
      <c r="Y12" s="416"/>
      <c r="Z12" s="416"/>
      <c r="AA12" s="416"/>
      <c r="AB12" s="416"/>
      <c r="AC12" s="417"/>
      <c r="AD12" s="415" t="s">
        <v>541</v>
      </c>
      <c r="AE12" s="416"/>
      <c r="AF12" s="416"/>
      <c r="AG12" s="416"/>
      <c r="AH12" s="416"/>
      <c r="AI12" s="416"/>
      <c r="AJ12" s="417"/>
      <c r="AK12" s="415" t="s">
        <v>553</v>
      </c>
      <c r="AL12" s="416"/>
      <c r="AM12" s="416"/>
      <c r="AN12" s="416"/>
      <c r="AO12" s="416"/>
      <c r="AP12" s="416"/>
      <c r="AQ12" s="417"/>
      <c r="AR12" s="587"/>
      <c r="AS12" s="588"/>
      <c r="AT12" s="588"/>
      <c r="AU12" s="588"/>
      <c r="AV12" s="588"/>
      <c r="AW12" s="588"/>
      <c r="AX12" s="589"/>
    </row>
    <row r="13" spans="1:50" ht="21" customHeight="1" x14ac:dyDescent="0.15">
      <c r="A13" s="203"/>
      <c r="B13" s="204"/>
      <c r="C13" s="204"/>
      <c r="D13" s="204"/>
      <c r="E13" s="204"/>
      <c r="F13" s="205"/>
      <c r="G13" s="590" t="s">
        <v>6</v>
      </c>
      <c r="H13" s="591"/>
      <c r="I13" s="597" t="s">
        <v>7</v>
      </c>
      <c r="J13" s="598"/>
      <c r="K13" s="598"/>
      <c r="L13" s="598"/>
      <c r="M13" s="598"/>
      <c r="N13" s="598"/>
      <c r="O13" s="599"/>
      <c r="P13" s="85">
        <v>10000</v>
      </c>
      <c r="Q13" s="86"/>
      <c r="R13" s="86"/>
      <c r="S13" s="86"/>
      <c r="T13" s="86"/>
      <c r="U13" s="86"/>
      <c r="V13" s="87"/>
      <c r="W13" s="85">
        <v>10000</v>
      </c>
      <c r="X13" s="86"/>
      <c r="Y13" s="86"/>
      <c r="Z13" s="86"/>
      <c r="AA13" s="86"/>
      <c r="AB13" s="86"/>
      <c r="AC13" s="87"/>
      <c r="AD13" s="85">
        <v>10000</v>
      </c>
      <c r="AE13" s="86"/>
      <c r="AF13" s="86"/>
      <c r="AG13" s="86"/>
      <c r="AH13" s="86"/>
      <c r="AI13" s="86"/>
      <c r="AJ13" s="87"/>
      <c r="AK13" s="85">
        <v>10000</v>
      </c>
      <c r="AL13" s="86"/>
      <c r="AM13" s="86"/>
      <c r="AN13" s="86"/>
      <c r="AO13" s="86"/>
      <c r="AP13" s="86"/>
      <c r="AQ13" s="87"/>
      <c r="AR13" s="617"/>
      <c r="AS13" s="618"/>
      <c r="AT13" s="618"/>
      <c r="AU13" s="618"/>
      <c r="AV13" s="618"/>
      <c r="AW13" s="618"/>
      <c r="AX13" s="619"/>
    </row>
    <row r="14" spans="1:50" ht="21" customHeight="1" x14ac:dyDescent="0.15">
      <c r="A14" s="203"/>
      <c r="B14" s="204"/>
      <c r="C14" s="204"/>
      <c r="D14" s="204"/>
      <c r="E14" s="204"/>
      <c r="F14" s="205"/>
      <c r="G14" s="592"/>
      <c r="H14" s="593"/>
      <c r="I14" s="612" t="s">
        <v>8</v>
      </c>
      <c r="J14" s="613"/>
      <c r="K14" s="613"/>
      <c r="L14" s="613"/>
      <c r="M14" s="613"/>
      <c r="N14" s="613"/>
      <c r="O14" s="614"/>
      <c r="P14" s="85"/>
      <c r="Q14" s="86"/>
      <c r="R14" s="86"/>
      <c r="S14" s="86"/>
      <c r="T14" s="86"/>
      <c r="U14" s="86"/>
      <c r="V14" s="87"/>
      <c r="W14" s="85">
        <v>1900</v>
      </c>
      <c r="X14" s="86"/>
      <c r="Y14" s="86"/>
      <c r="Z14" s="86"/>
      <c r="AA14" s="86"/>
      <c r="AB14" s="86"/>
      <c r="AC14" s="87"/>
      <c r="AD14" s="85">
        <v>3001.3</v>
      </c>
      <c r="AE14" s="86"/>
      <c r="AF14" s="86"/>
      <c r="AG14" s="86"/>
      <c r="AH14" s="86"/>
      <c r="AI14" s="86"/>
      <c r="AJ14" s="87"/>
      <c r="AK14" s="85">
        <v>4626.3149999999996</v>
      </c>
      <c r="AL14" s="86"/>
      <c r="AM14" s="86"/>
      <c r="AN14" s="86"/>
      <c r="AO14" s="86"/>
      <c r="AP14" s="86"/>
      <c r="AQ14" s="87"/>
      <c r="AR14" s="620"/>
      <c r="AS14" s="621"/>
      <c r="AT14" s="621"/>
      <c r="AU14" s="621"/>
      <c r="AV14" s="621"/>
      <c r="AW14" s="621"/>
      <c r="AX14" s="622"/>
    </row>
    <row r="15" spans="1:50" ht="21" customHeight="1" x14ac:dyDescent="0.15">
      <c r="A15" s="203"/>
      <c r="B15" s="204"/>
      <c r="C15" s="204"/>
      <c r="D15" s="204"/>
      <c r="E15" s="204"/>
      <c r="F15" s="205"/>
      <c r="G15" s="594"/>
      <c r="H15" s="593"/>
      <c r="I15" s="600" t="s">
        <v>565</v>
      </c>
      <c r="J15" s="601"/>
      <c r="K15" s="601"/>
      <c r="L15" s="601"/>
      <c r="M15" s="601"/>
      <c r="N15" s="601"/>
      <c r="O15" s="602"/>
      <c r="P15" s="603"/>
      <c r="Q15" s="604"/>
      <c r="R15" s="604"/>
      <c r="S15" s="604"/>
      <c r="T15" s="604"/>
      <c r="U15" s="604"/>
      <c r="V15" s="605"/>
      <c r="W15" s="603"/>
      <c r="X15" s="604"/>
      <c r="Y15" s="604"/>
      <c r="Z15" s="604"/>
      <c r="AA15" s="604"/>
      <c r="AB15" s="604"/>
      <c r="AC15" s="605"/>
      <c r="AD15" s="603"/>
      <c r="AE15" s="604"/>
      <c r="AF15" s="604"/>
      <c r="AG15" s="604"/>
      <c r="AH15" s="604"/>
      <c r="AI15" s="604"/>
      <c r="AJ15" s="605"/>
      <c r="AK15" s="85">
        <v>4626.3149999999996</v>
      </c>
      <c r="AL15" s="86"/>
      <c r="AM15" s="86"/>
      <c r="AN15" s="86"/>
      <c r="AO15" s="86"/>
      <c r="AP15" s="86"/>
      <c r="AQ15" s="87"/>
      <c r="AR15" s="620"/>
      <c r="AS15" s="621"/>
      <c r="AT15" s="621"/>
      <c r="AU15" s="621"/>
      <c r="AV15" s="621"/>
      <c r="AW15" s="621"/>
      <c r="AX15" s="622"/>
    </row>
    <row r="16" spans="1:50" ht="21" customHeight="1" x14ac:dyDescent="0.15">
      <c r="A16" s="203"/>
      <c r="B16" s="204"/>
      <c r="C16" s="204"/>
      <c r="D16" s="204"/>
      <c r="E16" s="204"/>
      <c r="F16" s="205"/>
      <c r="G16" s="594"/>
      <c r="H16" s="593"/>
      <c r="I16" s="612" t="s">
        <v>46</v>
      </c>
      <c r="J16" s="615"/>
      <c r="K16" s="615"/>
      <c r="L16" s="615"/>
      <c r="M16" s="615"/>
      <c r="N16" s="615"/>
      <c r="O16" s="616"/>
      <c r="P16" s="85"/>
      <c r="Q16" s="86"/>
      <c r="R16" s="86"/>
      <c r="S16" s="86"/>
      <c r="T16" s="86"/>
      <c r="U16" s="86"/>
      <c r="V16" s="87"/>
      <c r="W16" s="85"/>
      <c r="X16" s="86"/>
      <c r="Y16" s="86"/>
      <c r="Z16" s="86"/>
      <c r="AA16" s="86"/>
      <c r="AB16" s="86"/>
      <c r="AC16" s="87"/>
      <c r="AD16" s="85">
        <v>900</v>
      </c>
      <c r="AE16" s="86"/>
      <c r="AF16" s="86"/>
      <c r="AG16" s="86"/>
      <c r="AH16" s="86"/>
      <c r="AI16" s="86"/>
      <c r="AJ16" s="87"/>
      <c r="AK16" s="85">
        <v>1500</v>
      </c>
      <c r="AL16" s="86"/>
      <c r="AM16" s="86"/>
      <c r="AN16" s="86"/>
      <c r="AO16" s="86"/>
      <c r="AP16" s="86"/>
      <c r="AQ16" s="87"/>
      <c r="AR16" s="620"/>
      <c r="AS16" s="621"/>
      <c r="AT16" s="621"/>
      <c r="AU16" s="621"/>
      <c r="AV16" s="621"/>
      <c r="AW16" s="621"/>
      <c r="AX16" s="622"/>
    </row>
    <row r="17" spans="1:50" ht="21" customHeight="1" x14ac:dyDescent="0.15">
      <c r="A17" s="203"/>
      <c r="B17" s="204"/>
      <c r="C17" s="204"/>
      <c r="D17" s="204"/>
      <c r="E17" s="204"/>
      <c r="F17" s="205"/>
      <c r="G17" s="594"/>
      <c r="H17" s="593"/>
      <c r="I17" s="612" t="s">
        <v>47</v>
      </c>
      <c r="J17" s="615"/>
      <c r="K17" s="615"/>
      <c r="L17" s="615"/>
      <c r="M17" s="615"/>
      <c r="N17" s="615"/>
      <c r="O17" s="616"/>
      <c r="P17" s="85"/>
      <c r="Q17" s="86"/>
      <c r="R17" s="86"/>
      <c r="S17" s="86"/>
      <c r="T17" s="86"/>
      <c r="U17" s="86"/>
      <c r="V17" s="87"/>
      <c r="W17" s="85">
        <v>-900</v>
      </c>
      <c r="X17" s="86"/>
      <c r="Y17" s="86"/>
      <c r="Z17" s="86"/>
      <c r="AA17" s="86"/>
      <c r="AB17" s="86"/>
      <c r="AC17" s="87"/>
      <c r="AD17" s="85">
        <v>-1500</v>
      </c>
      <c r="AE17" s="86"/>
      <c r="AF17" s="86"/>
      <c r="AG17" s="86"/>
      <c r="AH17" s="86"/>
      <c r="AI17" s="86"/>
      <c r="AJ17" s="87"/>
      <c r="AK17" s="85"/>
      <c r="AL17" s="86"/>
      <c r="AM17" s="86"/>
      <c r="AN17" s="86"/>
      <c r="AO17" s="86"/>
      <c r="AP17" s="86"/>
      <c r="AQ17" s="87"/>
      <c r="AR17" s="620"/>
      <c r="AS17" s="621"/>
      <c r="AT17" s="621"/>
      <c r="AU17" s="621"/>
      <c r="AV17" s="621"/>
      <c r="AW17" s="621"/>
      <c r="AX17" s="622"/>
    </row>
    <row r="18" spans="1:50" ht="24.75" customHeight="1" x14ac:dyDescent="0.15">
      <c r="A18" s="203"/>
      <c r="B18" s="204"/>
      <c r="C18" s="204"/>
      <c r="D18" s="204"/>
      <c r="E18" s="204"/>
      <c r="F18" s="205"/>
      <c r="G18" s="594"/>
      <c r="H18" s="593"/>
      <c r="I18" s="612" t="s">
        <v>45</v>
      </c>
      <c r="J18" s="613"/>
      <c r="K18" s="613"/>
      <c r="L18" s="613"/>
      <c r="M18" s="613"/>
      <c r="N18" s="613"/>
      <c r="O18" s="614"/>
      <c r="P18" s="85"/>
      <c r="Q18" s="86"/>
      <c r="R18" s="86"/>
      <c r="S18" s="86"/>
      <c r="T18" s="86"/>
      <c r="U18" s="86"/>
      <c r="V18" s="87"/>
      <c r="W18" s="85"/>
      <c r="X18" s="86"/>
      <c r="Y18" s="86"/>
      <c r="Z18" s="86"/>
      <c r="AA18" s="86"/>
      <c r="AB18" s="86"/>
      <c r="AC18" s="87"/>
      <c r="AD18" s="85"/>
      <c r="AE18" s="86"/>
      <c r="AF18" s="86"/>
      <c r="AG18" s="86"/>
      <c r="AH18" s="86"/>
      <c r="AI18" s="86"/>
      <c r="AJ18" s="87"/>
      <c r="AK18" s="85"/>
      <c r="AL18" s="86"/>
      <c r="AM18" s="86"/>
      <c r="AN18" s="86"/>
      <c r="AO18" s="86"/>
      <c r="AP18" s="86"/>
      <c r="AQ18" s="87"/>
      <c r="AR18" s="620"/>
      <c r="AS18" s="621"/>
      <c r="AT18" s="621"/>
      <c r="AU18" s="621"/>
      <c r="AV18" s="621"/>
      <c r="AW18" s="621"/>
      <c r="AX18" s="622"/>
    </row>
    <row r="19" spans="1:50" ht="24.75" customHeight="1" x14ac:dyDescent="0.15">
      <c r="A19" s="203"/>
      <c r="B19" s="204"/>
      <c r="C19" s="204"/>
      <c r="D19" s="204"/>
      <c r="E19" s="204"/>
      <c r="F19" s="205"/>
      <c r="G19" s="595"/>
      <c r="H19" s="596"/>
      <c r="I19" s="606" t="s">
        <v>18</v>
      </c>
      <c r="J19" s="607"/>
      <c r="K19" s="607"/>
      <c r="L19" s="607"/>
      <c r="M19" s="607"/>
      <c r="N19" s="607"/>
      <c r="O19" s="608"/>
      <c r="P19" s="609">
        <f>SUM(P13:V18)</f>
        <v>10000</v>
      </c>
      <c r="Q19" s="610"/>
      <c r="R19" s="610"/>
      <c r="S19" s="610"/>
      <c r="T19" s="610"/>
      <c r="U19" s="610"/>
      <c r="V19" s="611"/>
      <c r="W19" s="609">
        <f>SUM(W13:AC18)</f>
        <v>11000</v>
      </c>
      <c r="X19" s="610"/>
      <c r="Y19" s="610"/>
      <c r="Z19" s="610"/>
      <c r="AA19" s="610"/>
      <c r="AB19" s="610"/>
      <c r="AC19" s="611"/>
      <c r="AD19" s="609">
        <f>SUM(AD13:AJ18)</f>
        <v>12401.3</v>
      </c>
      <c r="AE19" s="610"/>
      <c r="AF19" s="610"/>
      <c r="AG19" s="610"/>
      <c r="AH19" s="610"/>
      <c r="AI19" s="610"/>
      <c r="AJ19" s="611"/>
      <c r="AK19" s="609">
        <f>SUM(AK13:AQ18)-AK15</f>
        <v>16126.314999999999</v>
      </c>
      <c r="AL19" s="610"/>
      <c r="AM19" s="610"/>
      <c r="AN19" s="610"/>
      <c r="AO19" s="610"/>
      <c r="AP19" s="610"/>
      <c r="AQ19" s="611"/>
      <c r="AR19" s="620"/>
      <c r="AS19" s="621"/>
      <c r="AT19" s="621"/>
      <c r="AU19" s="621"/>
      <c r="AV19" s="621"/>
      <c r="AW19" s="621"/>
      <c r="AX19" s="622"/>
    </row>
    <row r="20" spans="1:50" ht="24.75" customHeight="1" x14ac:dyDescent="0.15">
      <c r="A20" s="203"/>
      <c r="B20" s="204"/>
      <c r="C20" s="204"/>
      <c r="D20" s="204"/>
      <c r="E20" s="204"/>
      <c r="F20" s="205"/>
      <c r="G20" s="572" t="s">
        <v>9</v>
      </c>
      <c r="H20" s="573"/>
      <c r="I20" s="573"/>
      <c r="J20" s="573"/>
      <c r="K20" s="573"/>
      <c r="L20" s="573"/>
      <c r="M20" s="573"/>
      <c r="N20" s="573"/>
      <c r="O20" s="573"/>
      <c r="P20" s="85">
        <v>9969.4</v>
      </c>
      <c r="Q20" s="86"/>
      <c r="R20" s="86"/>
      <c r="S20" s="86"/>
      <c r="T20" s="86"/>
      <c r="U20" s="86"/>
      <c r="V20" s="87"/>
      <c r="W20" s="85">
        <v>10990.9</v>
      </c>
      <c r="X20" s="86"/>
      <c r="Y20" s="86"/>
      <c r="Z20" s="86"/>
      <c r="AA20" s="86"/>
      <c r="AB20" s="86"/>
      <c r="AC20" s="87"/>
      <c r="AD20" s="85">
        <v>12347.7</v>
      </c>
      <c r="AE20" s="86"/>
      <c r="AF20" s="86"/>
      <c r="AG20" s="86"/>
      <c r="AH20" s="86"/>
      <c r="AI20" s="86"/>
      <c r="AJ20" s="87"/>
      <c r="AK20" s="570"/>
      <c r="AL20" s="570"/>
      <c r="AM20" s="570"/>
      <c r="AN20" s="570"/>
      <c r="AO20" s="570"/>
      <c r="AP20" s="570"/>
      <c r="AQ20" s="570"/>
      <c r="AR20" s="620"/>
      <c r="AS20" s="621"/>
      <c r="AT20" s="621"/>
      <c r="AU20" s="621"/>
      <c r="AV20" s="621"/>
      <c r="AW20" s="621"/>
      <c r="AX20" s="622"/>
    </row>
    <row r="21" spans="1:50" ht="24.75" customHeight="1" x14ac:dyDescent="0.15">
      <c r="A21" s="203"/>
      <c r="B21" s="204"/>
      <c r="C21" s="204"/>
      <c r="D21" s="204"/>
      <c r="E21" s="204"/>
      <c r="F21" s="205"/>
      <c r="G21" s="572" t="s">
        <v>10</v>
      </c>
      <c r="H21" s="573"/>
      <c r="I21" s="573"/>
      <c r="J21" s="573"/>
      <c r="K21" s="573"/>
      <c r="L21" s="573"/>
      <c r="M21" s="573"/>
      <c r="N21" s="573"/>
      <c r="O21" s="573"/>
      <c r="P21" s="569">
        <f>IF(P19=0, "-", SUM(P20)/P19)</f>
        <v>0.99693999999999994</v>
      </c>
      <c r="Q21" s="569"/>
      <c r="R21" s="569"/>
      <c r="S21" s="569"/>
      <c r="T21" s="569"/>
      <c r="U21" s="569"/>
      <c r="V21" s="569"/>
      <c r="W21" s="569">
        <f>IF(W19=0, "-", SUM(W20)/W19)</f>
        <v>0.99917272727272721</v>
      </c>
      <c r="X21" s="569"/>
      <c r="Y21" s="569"/>
      <c r="Z21" s="569"/>
      <c r="AA21" s="569"/>
      <c r="AB21" s="569"/>
      <c r="AC21" s="569"/>
      <c r="AD21" s="569">
        <f>IF(AD19=0, "-", SUM(AD20)/AD19)</f>
        <v>0.99567787248111095</v>
      </c>
      <c r="AE21" s="569"/>
      <c r="AF21" s="569"/>
      <c r="AG21" s="569"/>
      <c r="AH21" s="569"/>
      <c r="AI21" s="569"/>
      <c r="AJ21" s="569"/>
      <c r="AK21" s="570"/>
      <c r="AL21" s="570"/>
      <c r="AM21" s="570"/>
      <c r="AN21" s="570"/>
      <c r="AO21" s="570"/>
      <c r="AP21" s="570"/>
      <c r="AQ21" s="571"/>
      <c r="AR21" s="620"/>
      <c r="AS21" s="621"/>
      <c r="AT21" s="621"/>
      <c r="AU21" s="621"/>
      <c r="AV21" s="621"/>
      <c r="AW21" s="621"/>
      <c r="AX21" s="622"/>
    </row>
    <row r="22" spans="1:50" ht="25.5" customHeight="1" x14ac:dyDescent="0.15">
      <c r="A22" s="638"/>
      <c r="B22" s="639"/>
      <c r="C22" s="639"/>
      <c r="D22" s="639"/>
      <c r="E22" s="639"/>
      <c r="F22" s="640"/>
      <c r="G22" s="567" t="s">
        <v>223</v>
      </c>
      <c r="H22" s="568"/>
      <c r="I22" s="568"/>
      <c r="J22" s="568"/>
      <c r="K22" s="568"/>
      <c r="L22" s="568"/>
      <c r="M22" s="568"/>
      <c r="N22" s="568"/>
      <c r="O22" s="568"/>
      <c r="P22" s="569">
        <f>IF(P20=0, "-", SUM(P20)/SUM(P13,P14))</f>
        <v>0.99693999999999994</v>
      </c>
      <c r="Q22" s="569"/>
      <c r="R22" s="569"/>
      <c r="S22" s="569"/>
      <c r="T22" s="569"/>
      <c r="U22" s="569"/>
      <c r="V22" s="569"/>
      <c r="W22" s="569">
        <f>IF(W20=0, "-", SUM(W20)/SUM(W13,W14))</f>
        <v>0.92360504201680671</v>
      </c>
      <c r="X22" s="569"/>
      <c r="Y22" s="569"/>
      <c r="Z22" s="569"/>
      <c r="AA22" s="569"/>
      <c r="AB22" s="569"/>
      <c r="AC22" s="569"/>
      <c r="AD22" s="569">
        <f>IF(AD20=0, "-", SUM(AD20)/SUM(AD13,AD14))</f>
        <v>0.94972810411266573</v>
      </c>
      <c r="AE22" s="569"/>
      <c r="AF22" s="569"/>
      <c r="AG22" s="569"/>
      <c r="AH22" s="569"/>
      <c r="AI22" s="569"/>
      <c r="AJ22" s="569"/>
      <c r="AK22" s="570"/>
      <c r="AL22" s="570"/>
      <c r="AM22" s="570"/>
      <c r="AN22" s="570"/>
      <c r="AO22" s="570"/>
      <c r="AP22" s="570"/>
      <c r="AQ22" s="571"/>
      <c r="AR22" s="623"/>
      <c r="AS22" s="624"/>
      <c r="AT22" s="624"/>
      <c r="AU22" s="624"/>
      <c r="AV22" s="624"/>
      <c r="AW22" s="624"/>
      <c r="AX22" s="625"/>
    </row>
    <row r="23" spans="1:50" ht="40.35" customHeight="1" x14ac:dyDescent="0.15">
      <c r="A23" s="548" t="s">
        <v>567</v>
      </c>
      <c r="B23" s="549"/>
      <c r="C23" s="549"/>
      <c r="D23" s="549"/>
      <c r="E23" s="549"/>
      <c r="F23" s="550"/>
      <c r="G23" s="554" t="s">
        <v>215</v>
      </c>
      <c r="H23" s="555"/>
      <c r="I23" s="555"/>
      <c r="J23" s="555"/>
      <c r="K23" s="555"/>
      <c r="L23" s="555"/>
      <c r="M23" s="555"/>
      <c r="N23" s="555"/>
      <c r="O23" s="556"/>
      <c r="P23" s="557" t="s">
        <v>565</v>
      </c>
      <c r="Q23" s="555"/>
      <c r="R23" s="555"/>
      <c r="S23" s="555"/>
      <c r="T23" s="555"/>
      <c r="U23" s="555"/>
      <c r="V23" s="556"/>
      <c r="W23" s="579" t="s">
        <v>214</v>
      </c>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80"/>
    </row>
    <row r="24" spans="1:50" ht="31.15" customHeight="1" x14ac:dyDescent="0.15">
      <c r="A24" s="551"/>
      <c r="B24" s="552"/>
      <c r="C24" s="552"/>
      <c r="D24" s="552"/>
      <c r="E24" s="552"/>
      <c r="F24" s="553"/>
      <c r="G24" s="558" t="s">
        <v>578</v>
      </c>
      <c r="H24" s="559"/>
      <c r="I24" s="559"/>
      <c r="J24" s="559"/>
      <c r="K24" s="559"/>
      <c r="L24" s="559"/>
      <c r="M24" s="559"/>
      <c r="N24" s="559"/>
      <c r="O24" s="560"/>
      <c r="P24" s="561">
        <v>4626.3149999999996</v>
      </c>
      <c r="Q24" s="562"/>
      <c r="R24" s="562"/>
      <c r="S24" s="562"/>
      <c r="T24" s="562"/>
      <c r="U24" s="562"/>
      <c r="V24" s="563"/>
      <c r="W24" s="581"/>
      <c r="X24" s="582"/>
      <c r="Y24" s="582"/>
      <c r="Z24" s="582"/>
      <c r="AA24" s="582"/>
      <c r="AB24" s="582"/>
      <c r="AC24" s="582"/>
      <c r="AD24" s="582"/>
      <c r="AE24" s="582"/>
      <c r="AF24" s="582"/>
      <c r="AG24" s="582"/>
      <c r="AH24" s="582"/>
      <c r="AI24" s="582"/>
      <c r="AJ24" s="582"/>
      <c r="AK24" s="582"/>
      <c r="AL24" s="582"/>
      <c r="AM24" s="582"/>
      <c r="AN24" s="582"/>
      <c r="AO24" s="582"/>
      <c r="AP24" s="582"/>
      <c r="AQ24" s="582"/>
      <c r="AR24" s="582"/>
      <c r="AS24" s="582"/>
      <c r="AT24" s="582"/>
      <c r="AU24" s="582"/>
      <c r="AV24" s="582"/>
      <c r="AW24" s="582"/>
      <c r="AX24" s="583"/>
    </row>
    <row r="25" spans="1:50" ht="25.5" customHeight="1" thickBot="1" x14ac:dyDescent="0.2">
      <c r="A25" s="551"/>
      <c r="B25" s="552"/>
      <c r="C25" s="552"/>
      <c r="D25" s="552"/>
      <c r="E25" s="552"/>
      <c r="F25" s="553"/>
      <c r="G25" s="170" t="s">
        <v>18</v>
      </c>
      <c r="H25" s="574"/>
      <c r="I25" s="574"/>
      <c r="J25" s="574"/>
      <c r="K25" s="574"/>
      <c r="L25" s="574"/>
      <c r="M25" s="574"/>
      <c r="N25" s="574"/>
      <c r="O25" s="575"/>
      <c r="P25" s="576">
        <f>AK15</f>
        <v>4626.3149999999996</v>
      </c>
      <c r="Q25" s="577"/>
      <c r="R25" s="577"/>
      <c r="S25" s="577"/>
      <c r="T25" s="577"/>
      <c r="U25" s="577"/>
      <c r="V25" s="578"/>
      <c r="W25" s="584"/>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6"/>
    </row>
    <row r="26" spans="1:50" ht="47.25" customHeight="1" x14ac:dyDescent="0.15">
      <c r="A26" s="532" t="s">
        <v>546</v>
      </c>
      <c r="B26" s="533"/>
      <c r="C26" s="533"/>
      <c r="D26" s="533"/>
      <c r="E26" s="533"/>
      <c r="F26" s="534"/>
      <c r="G26" s="535" t="s">
        <v>579</v>
      </c>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6"/>
      <c r="AW26" s="536"/>
      <c r="AX26" s="537"/>
    </row>
    <row r="27" spans="1:50" ht="31.5" customHeight="1" x14ac:dyDescent="0.15">
      <c r="A27" s="538" t="s">
        <v>547</v>
      </c>
      <c r="B27" s="539"/>
      <c r="C27" s="539"/>
      <c r="D27" s="539"/>
      <c r="E27" s="539"/>
      <c r="F27" s="365"/>
      <c r="G27" s="540" t="s">
        <v>543</v>
      </c>
      <c r="H27" s="541"/>
      <c r="I27" s="541"/>
      <c r="J27" s="541"/>
      <c r="K27" s="541"/>
      <c r="L27" s="541"/>
      <c r="M27" s="541"/>
      <c r="N27" s="541"/>
      <c r="O27" s="541"/>
      <c r="P27" s="542" t="s">
        <v>542</v>
      </c>
      <c r="Q27" s="541"/>
      <c r="R27" s="541"/>
      <c r="S27" s="541"/>
      <c r="T27" s="541"/>
      <c r="U27" s="541"/>
      <c r="V27" s="541"/>
      <c r="W27" s="541"/>
      <c r="X27" s="543"/>
      <c r="Y27" s="544"/>
      <c r="Z27" s="545"/>
      <c r="AA27" s="546"/>
      <c r="AB27" s="547" t="s">
        <v>11</v>
      </c>
      <c r="AC27" s="547"/>
      <c r="AD27" s="547"/>
      <c r="AE27" s="441" t="s">
        <v>387</v>
      </c>
      <c r="AF27" s="495"/>
      <c r="AG27" s="495"/>
      <c r="AH27" s="496"/>
      <c r="AI27" s="441" t="s">
        <v>539</v>
      </c>
      <c r="AJ27" s="495"/>
      <c r="AK27" s="495"/>
      <c r="AL27" s="496"/>
      <c r="AM27" s="441" t="s">
        <v>355</v>
      </c>
      <c r="AN27" s="495"/>
      <c r="AO27" s="495"/>
      <c r="AP27" s="496"/>
      <c r="AQ27" s="497" t="s">
        <v>386</v>
      </c>
      <c r="AR27" s="498"/>
      <c r="AS27" s="498"/>
      <c r="AT27" s="499"/>
      <c r="AU27" s="497" t="s">
        <v>554</v>
      </c>
      <c r="AV27" s="498"/>
      <c r="AW27" s="498"/>
      <c r="AX27" s="500"/>
    </row>
    <row r="28" spans="1:50" ht="27" customHeight="1" x14ac:dyDescent="0.15">
      <c r="A28" s="538"/>
      <c r="B28" s="539"/>
      <c r="C28" s="539"/>
      <c r="D28" s="539"/>
      <c r="E28" s="539"/>
      <c r="F28" s="365"/>
      <c r="G28" s="501" t="s">
        <v>580</v>
      </c>
      <c r="H28" s="502"/>
      <c r="I28" s="502"/>
      <c r="J28" s="502"/>
      <c r="K28" s="502"/>
      <c r="L28" s="502"/>
      <c r="M28" s="502"/>
      <c r="N28" s="502"/>
      <c r="O28" s="502"/>
      <c r="P28" s="250" t="s">
        <v>581</v>
      </c>
      <c r="Q28" s="505"/>
      <c r="R28" s="505"/>
      <c r="S28" s="505"/>
      <c r="T28" s="505"/>
      <c r="U28" s="505"/>
      <c r="V28" s="505"/>
      <c r="W28" s="505"/>
      <c r="X28" s="506"/>
      <c r="Y28" s="510" t="s">
        <v>49</v>
      </c>
      <c r="Z28" s="511"/>
      <c r="AA28" s="512"/>
      <c r="AB28" s="493" t="s">
        <v>582</v>
      </c>
      <c r="AC28" s="513"/>
      <c r="AD28" s="513"/>
      <c r="AE28" s="514">
        <v>28</v>
      </c>
      <c r="AF28" s="514"/>
      <c r="AG28" s="514"/>
      <c r="AH28" s="514"/>
      <c r="AI28" s="514">
        <v>39</v>
      </c>
      <c r="AJ28" s="514"/>
      <c r="AK28" s="514"/>
      <c r="AL28" s="514"/>
      <c r="AM28" s="514">
        <v>38</v>
      </c>
      <c r="AN28" s="514"/>
      <c r="AO28" s="514"/>
      <c r="AP28" s="514"/>
      <c r="AQ28" s="528" t="s">
        <v>255</v>
      </c>
      <c r="AR28" s="514"/>
      <c r="AS28" s="514"/>
      <c r="AT28" s="514"/>
      <c r="AU28" s="529"/>
      <c r="AV28" s="530"/>
      <c r="AW28" s="530"/>
      <c r="AX28" s="531"/>
    </row>
    <row r="29" spans="1:50" ht="28.9" customHeight="1" x14ac:dyDescent="0.15">
      <c r="A29" s="401"/>
      <c r="B29" s="402"/>
      <c r="C29" s="402"/>
      <c r="D29" s="402"/>
      <c r="E29" s="402"/>
      <c r="F29" s="367"/>
      <c r="G29" s="503"/>
      <c r="H29" s="504"/>
      <c r="I29" s="504"/>
      <c r="J29" s="504"/>
      <c r="K29" s="504"/>
      <c r="L29" s="504"/>
      <c r="M29" s="504"/>
      <c r="N29" s="504"/>
      <c r="O29" s="504"/>
      <c r="P29" s="507"/>
      <c r="Q29" s="508"/>
      <c r="R29" s="508"/>
      <c r="S29" s="508"/>
      <c r="T29" s="508"/>
      <c r="U29" s="508"/>
      <c r="V29" s="508"/>
      <c r="W29" s="508"/>
      <c r="X29" s="509"/>
      <c r="Y29" s="564" t="s">
        <v>50</v>
      </c>
      <c r="Z29" s="565"/>
      <c r="AA29" s="566"/>
      <c r="AB29" s="493" t="s">
        <v>582</v>
      </c>
      <c r="AC29" s="513"/>
      <c r="AD29" s="513"/>
      <c r="AE29" s="514">
        <v>37</v>
      </c>
      <c r="AF29" s="514"/>
      <c r="AG29" s="514"/>
      <c r="AH29" s="514"/>
      <c r="AI29" s="514">
        <v>39</v>
      </c>
      <c r="AJ29" s="514"/>
      <c r="AK29" s="514"/>
      <c r="AL29" s="514"/>
      <c r="AM29" s="514">
        <v>47</v>
      </c>
      <c r="AN29" s="514"/>
      <c r="AO29" s="514"/>
      <c r="AP29" s="514"/>
      <c r="AQ29" s="514">
        <v>45</v>
      </c>
      <c r="AR29" s="514"/>
      <c r="AS29" s="514"/>
      <c r="AT29" s="514"/>
      <c r="AU29" s="529"/>
      <c r="AV29" s="530"/>
      <c r="AW29" s="530"/>
      <c r="AX29" s="531"/>
    </row>
    <row r="30" spans="1:50" ht="23.25" customHeight="1" x14ac:dyDescent="0.15">
      <c r="A30" s="419" t="s">
        <v>548</v>
      </c>
      <c r="B30" s="420"/>
      <c r="C30" s="420"/>
      <c r="D30" s="420"/>
      <c r="E30" s="420"/>
      <c r="F30" s="421"/>
      <c r="G30" s="416" t="s">
        <v>549</v>
      </c>
      <c r="H30" s="416"/>
      <c r="I30" s="416"/>
      <c r="J30" s="416"/>
      <c r="K30" s="416"/>
      <c r="L30" s="416"/>
      <c r="M30" s="416"/>
      <c r="N30" s="416"/>
      <c r="O30" s="416"/>
      <c r="P30" s="416"/>
      <c r="Q30" s="416"/>
      <c r="R30" s="416"/>
      <c r="S30" s="416"/>
      <c r="T30" s="416"/>
      <c r="U30" s="416"/>
      <c r="V30" s="416"/>
      <c r="W30" s="416"/>
      <c r="X30" s="417"/>
      <c r="Y30" s="428"/>
      <c r="Z30" s="429"/>
      <c r="AA30" s="430"/>
      <c r="AB30" s="415" t="s">
        <v>11</v>
      </c>
      <c r="AC30" s="416"/>
      <c r="AD30" s="417"/>
      <c r="AE30" s="415" t="s">
        <v>387</v>
      </c>
      <c r="AF30" s="416"/>
      <c r="AG30" s="416"/>
      <c r="AH30" s="417"/>
      <c r="AI30" s="415" t="s">
        <v>539</v>
      </c>
      <c r="AJ30" s="416"/>
      <c r="AK30" s="416"/>
      <c r="AL30" s="417"/>
      <c r="AM30" s="415" t="s">
        <v>355</v>
      </c>
      <c r="AN30" s="416"/>
      <c r="AO30" s="416"/>
      <c r="AP30" s="417"/>
      <c r="AQ30" s="431" t="s">
        <v>555</v>
      </c>
      <c r="AR30" s="432"/>
      <c r="AS30" s="432"/>
      <c r="AT30" s="432"/>
      <c r="AU30" s="432"/>
      <c r="AV30" s="432"/>
      <c r="AW30" s="432"/>
      <c r="AX30" s="433"/>
    </row>
    <row r="31" spans="1:50" ht="23.25" customHeight="1" x14ac:dyDescent="0.15">
      <c r="A31" s="422"/>
      <c r="B31" s="423"/>
      <c r="C31" s="423"/>
      <c r="D31" s="423"/>
      <c r="E31" s="423"/>
      <c r="F31" s="424"/>
      <c r="G31" s="434" t="s">
        <v>583</v>
      </c>
      <c r="H31" s="435"/>
      <c r="I31" s="435"/>
      <c r="J31" s="435"/>
      <c r="K31" s="435"/>
      <c r="L31" s="435"/>
      <c r="M31" s="435"/>
      <c r="N31" s="435"/>
      <c r="O31" s="435"/>
      <c r="P31" s="435"/>
      <c r="Q31" s="435"/>
      <c r="R31" s="435"/>
      <c r="S31" s="435"/>
      <c r="T31" s="435"/>
      <c r="U31" s="435"/>
      <c r="V31" s="435"/>
      <c r="W31" s="435"/>
      <c r="X31" s="435"/>
      <c r="Y31" s="522" t="s">
        <v>548</v>
      </c>
      <c r="Z31" s="523"/>
      <c r="AA31" s="524"/>
      <c r="AB31" s="525" t="s">
        <v>584</v>
      </c>
      <c r="AC31" s="526"/>
      <c r="AD31" s="527"/>
      <c r="AE31" s="528">
        <v>351</v>
      </c>
      <c r="AF31" s="528"/>
      <c r="AG31" s="528"/>
      <c r="AH31" s="528"/>
      <c r="AI31" s="528">
        <v>280</v>
      </c>
      <c r="AJ31" s="528"/>
      <c r="AK31" s="528"/>
      <c r="AL31" s="528"/>
      <c r="AM31" s="528">
        <v>263</v>
      </c>
      <c r="AN31" s="528"/>
      <c r="AO31" s="528"/>
      <c r="AP31" s="528"/>
      <c r="AQ31" s="409" t="s">
        <v>255</v>
      </c>
      <c r="AR31" s="410"/>
      <c r="AS31" s="410"/>
      <c r="AT31" s="410"/>
      <c r="AU31" s="410"/>
      <c r="AV31" s="410"/>
      <c r="AW31" s="410"/>
      <c r="AX31" s="414"/>
    </row>
    <row r="32" spans="1:50" ht="46.5" customHeight="1" x14ac:dyDescent="0.15">
      <c r="A32" s="425"/>
      <c r="B32" s="426"/>
      <c r="C32" s="426"/>
      <c r="D32" s="426"/>
      <c r="E32" s="426"/>
      <c r="F32" s="427"/>
      <c r="G32" s="436"/>
      <c r="H32" s="437"/>
      <c r="I32" s="437"/>
      <c r="J32" s="437"/>
      <c r="K32" s="437"/>
      <c r="L32" s="437"/>
      <c r="M32" s="437"/>
      <c r="N32" s="437"/>
      <c r="O32" s="437"/>
      <c r="P32" s="437"/>
      <c r="Q32" s="437"/>
      <c r="R32" s="437"/>
      <c r="S32" s="437"/>
      <c r="T32" s="437"/>
      <c r="U32" s="437"/>
      <c r="V32" s="437"/>
      <c r="W32" s="437"/>
      <c r="X32" s="437"/>
      <c r="Y32" s="490" t="s">
        <v>550</v>
      </c>
      <c r="Z32" s="515"/>
      <c r="AA32" s="516"/>
      <c r="AB32" s="517" t="s">
        <v>585</v>
      </c>
      <c r="AC32" s="518"/>
      <c r="AD32" s="519"/>
      <c r="AE32" s="520" t="s">
        <v>586</v>
      </c>
      <c r="AF32" s="520"/>
      <c r="AG32" s="520"/>
      <c r="AH32" s="520"/>
      <c r="AI32" s="520" t="s">
        <v>587</v>
      </c>
      <c r="AJ32" s="520"/>
      <c r="AK32" s="520"/>
      <c r="AL32" s="520"/>
      <c r="AM32" s="520" t="s">
        <v>588</v>
      </c>
      <c r="AN32" s="520"/>
      <c r="AO32" s="520"/>
      <c r="AP32" s="520"/>
      <c r="AQ32" s="520" t="s">
        <v>589</v>
      </c>
      <c r="AR32" s="520"/>
      <c r="AS32" s="520"/>
      <c r="AT32" s="520"/>
      <c r="AU32" s="520"/>
      <c r="AV32" s="520"/>
      <c r="AW32" s="520"/>
      <c r="AX32" s="521"/>
    </row>
    <row r="33" spans="1:51" ht="18.75" customHeight="1" x14ac:dyDescent="0.15">
      <c r="A33" s="454" t="s">
        <v>220</v>
      </c>
      <c r="B33" s="455"/>
      <c r="C33" s="455"/>
      <c r="D33" s="455"/>
      <c r="E33" s="455"/>
      <c r="F33" s="456"/>
      <c r="G33" s="464" t="s">
        <v>132</v>
      </c>
      <c r="H33" s="445"/>
      <c r="I33" s="445"/>
      <c r="J33" s="445"/>
      <c r="K33" s="445"/>
      <c r="L33" s="445"/>
      <c r="M33" s="445"/>
      <c r="N33" s="445"/>
      <c r="O33" s="465"/>
      <c r="P33" s="468" t="s">
        <v>52</v>
      </c>
      <c r="Q33" s="445"/>
      <c r="R33" s="445"/>
      <c r="S33" s="445"/>
      <c r="T33" s="445"/>
      <c r="U33" s="445"/>
      <c r="V33" s="445"/>
      <c r="W33" s="445"/>
      <c r="X33" s="465"/>
      <c r="Y33" s="470"/>
      <c r="Z33" s="471"/>
      <c r="AA33" s="472"/>
      <c r="AB33" s="439" t="s">
        <v>11</v>
      </c>
      <c r="AC33" s="476"/>
      <c r="AD33" s="477"/>
      <c r="AE33" s="439" t="s">
        <v>387</v>
      </c>
      <c r="AF33" s="476"/>
      <c r="AG33" s="476"/>
      <c r="AH33" s="477"/>
      <c r="AI33" s="438" t="s">
        <v>539</v>
      </c>
      <c r="AJ33" s="438"/>
      <c r="AK33" s="438"/>
      <c r="AL33" s="439"/>
      <c r="AM33" s="438" t="s">
        <v>355</v>
      </c>
      <c r="AN33" s="438"/>
      <c r="AO33" s="438"/>
      <c r="AP33" s="439"/>
      <c r="AQ33" s="442" t="s">
        <v>172</v>
      </c>
      <c r="AR33" s="443"/>
      <c r="AS33" s="443"/>
      <c r="AT33" s="444"/>
      <c r="AU33" s="445" t="s">
        <v>122</v>
      </c>
      <c r="AV33" s="445"/>
      <c r="AW33" s="445"/>
      <c r="AX33" s="446"/>
    </row>
    <row r="34" spans="1:51" ht="18.75" customHeight="1" x14ac:dyDescent="0.15">
      <c r="A34" s="457"/>
      <c r="B34" s="458"/>
      <c r="C34" s="458"/>
      <c r="D34" s="458"/>
      <c r="E34" s="458"/>
      <c r="F34" s="459"/>
      <c r="G34" s="466"/>
      <c r="H34" s="452"/>
      <c r="I34" s="452"/>
      <c r="J34" s="452"/>
      <c r="K34" s="452"/>
      <c r="L34" s="452"/>
      <c r="M34" s="452"/>
      <c r="N34" s="452"/>
      <c r="O34" s="467"/>
      <c r="P34" s="469"/>
      <c r="Q34" s="452"/>
      <c r="R34" s="452"/>
      <c r="S34" s="452"/>
      <c r="T34" s="452"/>
      <c r="U34" s="452"/>
      <c r="V34" s="452"/>
      <c r="W34" s="452"/>
      <c r="X34" s="467"/>
      <c r="Y34" s="473"/>
      <c r="Z34" s="474"/>
      <c r="AA34" s="475"/>
      <c r="AB34" s="441"/>
      <c r="AC34" s="478"/>
      <c r="AD34" s="479"/>
      <c r="AE34" s="441"/>
      <c r="AF34" s="478"/>
      <c r="AG34" s="478"/>
      <c r="AH34" s="479"/>
      <c r="AI34" s="440"/>
      <c r="AJ34" s="440"/>
      <c r="AK34" s="440"/>
      <c r="AL34" s="441"/>
      <c r="AM34" s="440"/>
      <c r="AN34" s="440"/>
      <c r="AO34" s="440"/>
      <c r="AP34" s="441"/>
      <c r="AQ34" s="447"/>
      <c r="AR34" s="448"/>
      <c r="AS34" s="449" t="s">
        <v>173</v>
      </c>
      <c r="AT34" s="450"/>
      <c r="AU34" s="451"/>
      <c r="AV34" s="451"/>
      <c r="AW34" s="452" t="s">
        <v>159</v>
      </c>
      <c r="AX34" s="453"/>
    </row>
    <row r="35" spans="1:51" ht="23.25" customHeight="1" x14ac:dyDescent="0.15">
      <c r="A35" s="460"/>
      <c r="B35" s="458"/>
      <c r="C35" s="458"/>
      <c r="D35" s="458"/>
      <c r="E35" s="458"/>
      <c r="F35" s="459"/>
      <c r="G35" s="480" t="s">
        <v>590</v>
      </c>
      <c r="H35" s="481"/>
      <c r="I35" s="481"/>
      <c r="J35" s="481"/>
      <c r="K35" s="481"/>
      <c r="L35" s="481"/>
      <c r="M35" s="481"/>
      <c r="N35" s="481"/>
      <c r="O35" s="482"/>
      <c r="P35" s="251" t="s">
        <v>591</v>
      </c>
      <c r="Q35" s="251"/>
      <c r="R35" s="251"/>
      <c r="S35" s="251"/>
      <c r="T35" s="251"/>
      <c r="U35" s="251"/>
      <c r="V35" s="251"/>
      <c r="W35" s="251"/>
      <c r="X35" s="387"/>
      <c r="Y35" s="490" t="s">
        <v>12</v>
      </c>
      <c r="Z35" s="491"/>
      <c r="AA35" s="492"/>
      <c r="AB35" s="493"/>
      <c r="AC35" s="493"/>
      <c r="AD35" s="493"/>
      <c r="AE35" s="409">
        <v>50</v>
      </c>
      <c r="AF35" s="410"/>
      <c r="AG35" s="410"/>
      <c r="AH35" s="410"/>
      <c r="AI35" s="409">
        <v>113</v>
      </c>
      <c r="AJ35" s="410"/>
      <c r="AK35" s="410"/>
      <c r="AL35" s="410"/>
      <c r="AM35" s="409">
        <v>147</v>
      </c>
      <c r="AN35" s="410"/>
      <c r="AO35" s="410"/>
      <c r="AP35" s="410"/>
      <c r="AQ35" s="411" t="s">
        <v>592</v>
      </c>
      <c r="AR35" s="412"/>
      <c r="AS35" s="412"/>
      <c r="AT35" s="413"/>
      <c r="AU35" s="410" t="s">
        <v>592</v>
      </c>
      <c r="AV35" s="410"/>
      <c r="AW35" s="410"/>
      <c r="AX35" s="414"/>
    </row>
    <row r="36" spans="1:51" ht="23.25" customHeight="1" x14ac:dyDescent="0.15">
      <c r="A36" s="461"/>
      <c r="B36" s="462"/>
      <c r="C36" s="462"/>
      <c r="D36" s="462"/>
      <c r="E36" s="462"/>
      <c r="F36" s="463"/>
      <c r="G36" s="483"/>
      <c r="H36" s="484"/>
      <c r="I36" s="484"/>
      <c r="J36" s="484"/>
      <c r="K36" s="484"/>
      <c r="L36" s="484"/>
      <c r="M36" s="484"/>
      <c r="N36" s="484"/>
      <c r="O36" s="485"/>
      <c r="P36" s="254"/>
      <c r="Q36" s="254"/>
      <c r="R36" s="254"/>
      <c r="S36" s="254"/>
      <c r="T36" s="254"/>
      <c r="U36" s="254"/>
      <c r="V36" s="254"/>
      <c r="W36" s="254"/>
      <c r="X36" s="489"/>
      <c r="Y36" s="415" t="s">
        <v>48</v>
      </c>
      <c r="Z36" s="416"/>
      <c r="AA36" s="417"/>
      <c r="AB36" s="418"/>
      <c r="AC36" s="418"/>
      <c r="AD36" s="418"/>
      <c r="AE36" s="409">
        <v>25</v>
      </c>
      <c r="AF36" s="410"/>
      <c r="AG36" s="410"/>
      <c r="AH36" s="410"/>
      <c r="AI36" s="409">
        <v>25</v>
      </c>
      <c r="AJ36" s="410"/>
      <c r="AK36" s="410"/>
      <c r="AL36" s="410"/>
      <c r="AM36" s="409">
        <v>25</v>
      </c>
      <c r="AN36" s="410"/>
      <c r="AO36" s="410"/>
      <c r="AP36" s="410"/>
      <c r="AQ36" s="411" t="s">
        <v>592</v>
      </c>
      <c r="AR36" s="412"/>
      <c r="AS36" s="412"/>
      <c r="AT36" s="413"/>
      <c r="AU36" s="410" t="s">
        <v>592</v>
      </c>
      <c r="AV36" s="410"/>
      <c r="AW36" s="410"/>
      <c r="AX36" s="414"/>
    </row>
    <row r="37" spans="1:51" ht="23.25" customHeight="1" x14ac:dyDescent="0.15">
      <c r="A37" s="460"/>
      <c r="B37" s="458"/>
      <c r="C37" s="458"/>
      <c r="D37" s="458"/>
      <c r="E37" s="458"/>
      <c r="F37" s="459"/>
      <c r="G37" s="486"/>
      <c r="H37" s="487"/>
      <c r="I37" s="487"/>
      <c r="J37" s="487"/>
      <c r="K37" s="487"/>
      <c r="L37" s="487"/>
      <c r="M37" s="487"/>
      <c r="N37" s="487"/>
      <c r="O37" s="488"/>
      <c r="P37" s="238"/>
      <c r="Q37" s="238"/>
      <c r="R37" s="238"/>
      <c r="S37" s="238"/>
      <c r="T37" s="238"/>
      <c r="U37" s="238"/>
      <c r="V37" s="238"/>
      <c r="W37" s="238"/>
      <c r="X37" s="389"/>
      <c r="Y37" s="415" t="s">
        <v>13</v>
      </c>
      <c r="Z37" s="416"/>
      <c r="AA37" s="417"/>
      <c r="AB37" s="494" t="s">
        <v>14</v>
      </c>
      <c r="AC37" s="494"/>
      <c r="AD37" s="494"/>
      <c r="AE37" s="409">
        <v>200</v>
      </c>
      <c r="AF37" s="410"/>
      <c r="AG37" s="410"/>
      <c r="AH37" s="410"/>
      <c r="AI37" s="409">
        <v>452</v>
      </c>
      <c r="AJ37" s="410"/>
      <c r="AK37" s="410"/>
      <c r="AL37" s="410"/>
      <c r="AM37" s="409">
        <v>588</v>
      </c>
      <c r="AN37" s="410"/>
      <c r="AO37" s="410"/>
      <c r="AP37" s="410"/>
      <c r="AQ37" s="411" t="s">
        <v>592</v>
      </c>
      <c r="AR37" s="412"/>
      <c r="AS37" s="412"/>
      <c r="AT37" s="413"/>
      <c r="AU37" s="410" t="s">
        <v>592</v>
      </c>
      <c r="AV37" s="410"/>
      <c r="AW37" s="410"/>
      <c r="AX37" s="414"/>
    </row>
    <row r="38" spans="1:51" ht="23.25" customHeight="1" x14ac:dyDescent="0.15">
      <c r="A38" s="399" t="s">
        <v>239</v>
      </c>
      <c r="B38" s="400"/>
      <c r="C38" s="400"/>
      <c r="D38" s="400"/>
      <c r="E38" s="400"/>
      <c r="F38" s="363"/>
      <c r="G38" s="403" t="s">
        <v>593</v>
      </c>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5"/>
    </row>
    <row r="39" spans="1:51" ht="23.25" customHeight="1" thickBot="1" x14ac:dyDescent="0.2">
      <c r="A39" s="401"/>
      <c r="B39" s="402"/>
      <c r="C39" s="402"/>
      <c r="D39" s="402"/>
      <c r="E39" s="402"/>
      <c r="F39" s="367"/>
      <c r="G39" s="406"/>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8"/>
    </row>
    <row r="40" spans="1:51" ht="45" customHeight="1" x14ac:dyDescent="0.15">
      <c r="A40" s="377" t="s">
        <v>254</v>
      </c>
      <c r="B40" s="378"/>
      <c r="C40" s="380" t="s">
        <v>174</v>
      </c>
      <c r="D40" s="378"/>
      <c r="E40" s="381" t="s">
        <v>188</v>
      </c>
      <c r="F40" s="382"/>
      <c r="G40" s="383" t="s">
        <v>594</v>
      </c>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5"/>
    </row>
    <row r="41" spans="1:51" ht="32.25" customHeight="1" x14ac:dyDescent="0.15">
      <c r="A41" s="379"/>
      <c r="B41" s="361"/>
      <c r="C41" s="360"/>
      <c r="D41" s="361"/>
      <c r="E41" s="362" t="s">
        <v>187</v>
      </c>
      <c r="F41" s="363"/>
      <c r="G41" s="386" t="s">
        <v>595</v>
      </c>
      <c r="H41" s="251"/>
      <c r="I41" s="251"/>
      <c r="J41" s="251"/>
      <c r="K41" s="251"/>
      <c r="L41" s="251"/>
      <c r="M41" s="251"/>
      <c r="N41" s="251"/>
      <c r="O41" s="251"/>
      <c r="P41" s="251"/>
      <c r="Q41" s="251"/>
      <c r="R41" s="251"/>
      <c r="S41" s="251"/>
      <c r="T41" s="251"/>
      <c r="U41" s="251"/>
      <c r="V41" s="387"/>
      <c r="W41" s="390" t="s">
        <v>551</v>
      </c>
      <c r="X41" s="391"/>
      <c r="Y41" s="391"/>
      <c r="Z41" s="391"/>
      <c r="AA41" s="392"/>
      <c r="AB41" s="393" t="s">
        <v>597</v>
      </c>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5"/>
    </row>
    <row r="42" spans="1:51" ht="21" customHeight="1" x14ac:dyDescent="0.15">
      <c r="A42" s="379"/>
      <c r="B42" s="361"/>
      <c r="C42" s="360"/>
      <c r="D42" s="361"/>
      <c r="E42" s="366"/>
      <c r="F42" s="367"/>
      <c r="G42" s="388"/>
      <c r="H42" s="238"/>
      <c r="I42" s="238"/>
      <c r="J42" s="238"/>
      <c r="K42" s="238"/>
      <c r="L42" s="238"/>
      <c r="M42" s="238"/>
      <c r="N42" s="238"/>
      <c r="O42" s="238"/>
      <c r="P42" s="238"/>
      <c r="Q42" s="238"/>
      <c r="R42" s="238"/>
      <c r="S42" s="238"/>
      <c r="T42" s="238"/>
      <c r="U42" s="238"/>
      <c r="V42" s="389"/>
      <c r="W42" s="396" t="s">
        <v>552</v>
      </c>
      <c r="X42" s="397"/>
      <c r="Y42" s="397"/>
      <c r="Z42" s="397"/>
      <c r="AA42" s="398"/>
      <c r="AB42" s="393" t="s">
        <v>598</v>
      </c>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5"/>
    </row>
    <row r="43" spans="1:51" ht="34.5" customHeight="1" x14ac:dyDescent="0.15">
      <c r="A43" s="379"/>
      <c r="B43" s="361"/>
      <c r="C43" s="358" t="s">
        <v>558</v>
      </c>
      <c r="D43" s="359"/>
      <c r="E43" s="362" t="s">
        <v>250</v>
      </c>
      <c r="F43" s="363"/>
      <c r="G43" s="368" t="s">
        <v>177</v>
      </c>
      <c r="H43" s="369"/>
      <c r="I43" s="369"/>
      <c r="J43" s="370" t="s">
        <v>596</v>
      </c>
      <c r="K43" s="371"/>
      <c r="L43" s="371"/>
      <c r="M43" s="371"/>
      <c r="N43" s="371"/>
      <c r="O43" s="371"/>
      <c r="P43" s="371"/>
      <c r="Q43" s="371"/>
      <c r="R43" s="371"/>
      <c r="S43" s="371"/>
      <c r="T43" s="372"/>
      <c r="U43" s="373" t="s">
        <v>599</v>
      </c>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4"/>
      <c r="AY43" s="74"/>
    </row>
    <row r="44" spans="1:51" ht="34.5" customHeight="1" x14ac:dyDescent="0.15">
      <c r="A44" s="379"/>
      <c r="B44" s="361"/>
      <c r="C44" s="360"/>
      <c r="D44" s="361"/>
      <c r="E44" s="364"/>
      <c r="F44" s="365"/>
      <c r="G44" s="368" t="s">
        <v>559</v>
      </c>
      <c r="H44" s="369"/>
      <c r="I44" s="369"/>
      <c r="J44" s="369"/>
      <c r="K44" s="369"/>
      <c r="L44" s="369"/>
      <c r="M44" s="369"/>
      <c r="N44" s="369"/>
      <c r="O44" s="369"/>
      <c r="P44" s="369"/>
      <c r="Q44" s="369"/>
      <c r="R44" s="369"/>
      <c r="S44" s="369"/>
      <c r="T44" s="369"/>
      <c r="U44" s="375" t="s">
        <v>600</v>
      </c>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4"/>
      <c r="AY44" s="74"/>
    </row>
    <row r="45" spans="1:51" ht="54" customHeight="1" thickBot="1" x14ac:dyDescent="0.2">
      <c r="A45" s="379"/>
      <c r="B45" s="361"/>
      <c r="C45" s="360"/>
      <c r="D45" s="361"/>
      <c r="E45" s="366"/>
      <c r="F45" s="367"/>
      <c r="G45" s="368" t="s">
        <v>552</v>
      </c>
      <c r="H45" s="369"/>
      <c r="I45" s="369"/>
      <c r="J45" s="369"/>
      <c r="K45" s="369"/>
      <c r="L45" s="369"/>
      <c r="M45" s="369"/>
      <c r="N45" s="369"/>
      <c r="O45" s="369"/>
      <c r="P45" s="369"/>
      <c r="Q45" s="369"/>
      <c r="R45" s="369"/>
      <c r="S45" s="369"/>
      <c r="T45" s="369"/>
      <c r="U45" s="376" t="s">
        <v>601</v>
      </c>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9"/>
      <c r="AY45" s="74"/>
    </row>
    <row r="46" spans="1:51" ht="27" customHeight="1" x14ac:dyDescent="0.15">
      <c r="A46" s="322" t="s">
        <v>44</v>
      </c>
      <c r="B46" s="323"/>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4"/>
    </row>
    <row r="47" spans="1:51" ht="27" customHeight="1" x14ac:dyDescent="0.15">
      <c r="A47" s="5"/>
      <c r="B47" s="6"/>
      <c r="C47" s="325" t="s">
        <v>30</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7"/>
      <c r="AD47" s="326" t="s">
        <v>33</v>
      </c>
      <c r="AE47" s="326"/>
      <c r="AF47" s="326"/>
      <c r="AG47" s="328" t="s">
        <v>29</v>
      </c>
      <c r="AH47" s="326"/>
      <c r="AI47" s="326"/>
      <c r="AJ47" s="326"/>
      <c r="AK47" s="326"/>
      <c r="AL47" s="326"/>
      <c r="AM47" s="326"/>
      <c r="AN47" s="326"/>
      <c r="AO47" s="326"/>
      <c r="AP47" s="326"/>
      <c r="AQ47" s="326"/>
      <c r="AR47" s="326"/>
      <c r="AS47" s="326"/>
      <c r="AT47" s="326"/>
      <c r="AU47" s="326"/>
      <c r="AV47" s="326"/>
      <c r="AW47" s="326"/>
      <c r="AX47" s="329"/>
    </row>
    <row r="48" spans="1:51" ht="107.25" customHeight="1" x14ac:dyDescent="0.15">
      <c r="A48" s="330" t="s">
        <v>127</v>
      </c>
      <c r="B48" s="331"/>
      <c r="C48" s="336" t="s">
        <v>128</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8"/>
      <c r="AD48" s="339" t="s">
        <v>570</v>
      </c>
      <c r="AE48" s="340"/>
      <c r="AF48" s="340"/>
      <c r="AG48" s="341" t="s">
        <v>602</v>
      </c>
      <c r="AH48" s="342"/>
      <c r="AI48" s="342"/>
      <c r="AJ48" s="342"/>
      <c r="AK48" s="342"/>
      <c r="AL48" s="342"/>
      <c r="AM48" s="342"/>
      <c r="AN48" s="342"/>
      <c r="AO48" s="342"/>
      <c r="AP48" s="342"/>
      <c r="AQ48" s="342"/>
      <c r="AR48" s="342"/>
      <c r="AS48" s="342"/>
      <c r="AT48" s="342"/>
      <c r="AU48" s="342"/>
      <c r="AV48" s="342"/>
      <c r="AW48" s="342"/>
      <c r="AX48" s="343"/>
    </row>
    <row r="49" spans="1:50" ht="116.25" customHeight="1" x14ac:dyDescent="0.15">
      <c r="A49" s="332"/>
      <c r="B49" s="333"/>
      <c r="C49" s="344" t="s">
        <v>34</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234"/>
      <c r="AD49" s="235" t="s">
        <v>570</v>
      </c>
      <c r="AE49" s="236"/>
      <c r="AF49" s="236"/>
      <c r="AG49" s="283" t="s">
        <v>603</v>
      </c>
      <c r="AH49" s="284"/>
      <c r="AI49" s="284"/>
      <c r="AJ49" s="284"/>
      <c r="AK49" s="284"/>
      <c r="AL49" s="284"/>
      <c r="AM49" s="284"/>
      <c r="AN49" s="284"/>
      <c r="AO49" s="284"/>
      <c r="AP49" s="284"/>
      <c r="AQ49" s="284"/>
      <c r="AR49" s="284"/>
      <c r="AS49" s="284"/>
      <c r="AT49" s="284"/>
      <c r="AU49" s="284"/>
      <c r="AV49" s="284"/>
      <c r="AW49" s="284"/>
      <c r="AX49" s="285"/>
    </row>
    <row r="50" spans="1:50" ht="121.5" customHeight="1" x14ac:dyDescent="0.15">
      <c r="A50" s="334"/>
      <c r="B50" s="335"/>
      <c r="C50" s="307" t="s">
        <v>129</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9"/>
      <c r="AD50" s="287" t="s">
        <v>570</v>
      </c>
      <c r="AE50" s="288"/>
      <c r="AF50" s="288"/>
      <c r="AG50" s="253" t="s">
        <v>604</v>
      </c>
      <c r="AH50" s="254"/>
      <c r="AI50" s="254"/>
      <c r="AJ50" s="254"/>
      <c r="AK50" s="254"/>
      <c r="AL50" s="254"/>
      <c r="AM50" s="254"/>
      <c r="AN50" s="254"/>
      <c r="AO50" s="254"/>
      <c r="AP50" s="254"/>
      <c r="AQ50" s="254"/>
      <c r="AR50" s="254"/>
      <c r="AS50" s="254"/>
      <c r="AT50" s="254"/>
      <c r="AU50" s="254"/>
      <c r="AV50" s="254"/>
      <c r="AW50" s="254"/>
      <c r="AX50" s="255"/>
    </row>
    <row r="51" spans="1:50" ht="27" customHeight="1" x14ac:dyDescent="0.15">
      <c r="A51" s="263" t="s">
        <v>36</v>
      </c>
      <c r="B51" s="310"/>
      <c r="C51" s="312" t="s">
        <v>38</v>
      </c>
      <c r="D51" s="246"/>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4"/>
      <c r="AD51" s="247" t="s">
        <v>570</v>
      </c>
      <c r="AE51" s="248"/>
      <c r="AF51" s="248"/>
      <c r="AG51" s="250" t="s">
        <v>605</v>
      </c>
      <c r="AH51" s="251"/>
      <c r="AI51" s="251"/>
      <c r="AJ51" s="251"/>
      <c r="AK51" s="251"/>
      <c r="AL51" s="251"/>
      <c r="AM51" s="251"/>
      <c r="AN51" s="251"/>
      <c r="AO51" s="251"/>
      <c r="AP51" s="251"/>
      <c r="AQ51" s="251"/>
      <c r="AR51" s="251"/>
      <c r="AS51" s="251"/>
      <c r="AT51" s="251"/>
      <c r="AU51" s="251"/>
      <c r="AV51" s="251"/>
      <c r="AW51" s="251"/>
      <c r="AX51" s="252"/>
    </row>
    <row r="52" spans="1:50" ht="35.25" customHeight="1" x14ac:dyDescent="0.15">
      <c r="A52" s="265"/>
      <c r="B52" s="311"/>
      <c r="C52" s="315"/>
      <c r="D52" s="316"/>
      <c r="E52" s="319" t="s">
        <v>240</v>
      </c>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1"/>
      <c r="AD52" s="235" t="s">
        <v>606</v>
      </c>
      <c r="AE52" s="236"/>
      <c r="AF52" s="299"/>
      <c r="AG52" s="253"/>
      <c r="AH52" s="254"/>
      <c r="AI52" s="254"/>
      <c r="AJ52" s="254"/>
      <c r="AK52" s="254"/>
      <c r="AL52" s="254"/>
      <c r="AM52" s="254"/>
      <c r="AN52" s="254"/>
      <c r="AO52" s="254"/>
      <c r="AP52" s="254"/>
      <c r="AQ52" s="254"/>
      <c r="AR52" s="254"/>
      <c r="AS52" s="254"/>
      <c r="AT52" s="254"/>
      <c r="AU52" s="254"/>
      <c r="AV52" s="254"/>
      <c r="AW52" s="254"/>
      <c r="AX52" s="255"/>
    </row>
    <row r="53" spans="1:50" ht="26.25" customHeight="1" x14ac:dyDescent="0.15">
      <c r="A53" s="265"/>
      <c r="B53" s="311"/>
      <c r="C53" s="317"/>
      <c r="D53" s="318"/>
      <c r="E53" s="300" t="s">
        <v>207</v>
      </c>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2"/>
      <c r="AD53" s="303" t="s">
        <v>607</v>
      </c>
      <c r="AE53" s="304"/>
      <c r="AF53" s="304"/>
      <c r="AG53" s="253"/>
      <c r="AH53" s="254"/>
      <c r="AI53" s="254"/>
      <c r="AJ53" s="254"/>
      <c r="AK53" s="254"/>
      <c r="AL53" s="254"/>
      <c r="AM53" s="254"/>
      <c r="AN53" s="254"/>
      <c r="AO53" s="254"/>
      <c r="AP53" s="254"/>
      <c r="AQ53" s="254"/>
      <c r="AR53" s="254"/>
      <c r="AS53" s="254"/>
      <c r="AT53" s="254"/>
      <c r="AU53" s="254"/>
      <c r="AV53" s="254"/>
      <c r="AW53" s="254"/>
      <c r="AX53" s="255"/>
    </row>
    <row r="54" spans="1:50" ht="26.25" customHeight="1" x14ac:dyDescent="0.15">
      <c r="A54" s="265"/>
      <c r="B54" s="266"/>
      <c r="C54" s="305" t="s">
        <v>39</v>
      </c>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272" t="s">
        <v>608</v>
      </c>
      <c r="AE54" s="273"/>
      <c r="AF54" s="273"/>
      <c r="AG54" s="275"/>
      <c r="AH54" s="276"/>
      <c r="AI54" s="276"/>
      <c r="AJ54" s="276"/>
      <c r="AK54" s="276"/>
      <c r="AL54" s="276"/>
      <c r="AM54" s="276"/>
      <c r="AN54" s="276"/>
      <c r="AO54" s="276"/>
      <c r="AP54" s="276"/>
      <c r="AQ54" s="276"/>
      <c r="AR54" s="276"/>
      <c r="AS54" s="276"/>
      <c r="AT54" s="276"/>
      <c r="AU54" s="276"/>
      <c r="AV54" s="276"/>
      <c r="AW54" s="276"/>
      <c r="AX54" s="277"/>
    </row>
    <row r="55" spans="1:50" ht="26.25" customHeight="1" x14ac:dyDescent="0.15">
      <c r="A55" s="265"/>
      <c r="B55" s="266"/>
      <c r="C55" s="233" t="s">
        <v>130</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5" t="s">
        <v>608</v>
      </c>
      <c r="AE55" s="236"/>
      <c r="AF55" s="236"/>
      <c r="AG55" s="283"/>
      <c r="AH55" s="284"/>
      <c r="AI55" s="284"/>
      <c r="AJ55" s="284"/>
      <c r="AK55" s="284"/>
      <c r="AL55" s="284"/>
      <c r="AM55" s="284"/>
      <c r="AN55" s="284"/>
      <c r="AO55" s="284"/>
      <c r="AP55" s="284"/>
      <c r="AQ55" s="284"/>
      <c r="AR55" s="284"/>
      <c r="AS55" s="284"/>
      <c r="AT55" s="284"/>
      <c r="AU55" s="284"/>
      <c r="AV55" s="284"/>
      <c r="AW55" s="284"/>
      <c r="AX55" s="285"/>
    </row>
    <row r="56" spans="1:50" ht="26.25" customHeight="1" x14ac:dyDescent="0.15">
      <c r="A56" s="265"/>
      <c r="B56" s="266"/>
      <c r="C56" s="233" t="s">
        <v>35</v>
      </c>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5" t="s">
        <v>608</v>
      </c>
      <c r="AE56" s="236"/>
      <c r="AF56" s="236"/>
      <c r="AG56" s="283"/>
      <c r="AH56" s="284"/>
      <c r="AI56" s="284"/>
      <c r="AJ56" s="284"/>
      <c r="AK56" s="284"/>
      <c r="AL56" s="284"/>
      <c r="AM56" s="284"/>
      <c r="AN56" s="284"/>
      <c r="AO56" s="284"/>
      <c r="AP56" s="284"/>
      <c r="AQ56" s="284"/>
      <c r="AR56" s="284"/>
      <c r="AS56" s="284"/>
      <c r="AT56" s="284"/>
      <c r="AU56" s="284"/>
      <c r="AV56" s="284"/>
      <c r="AW56" s="284"/>
      <c r="AX56" s="285"/>
    </row>
    <row r="57" spans="1:50" ht="26.25" customHeight="1" x14ac:dyDescent="0.15">
      <c r="A57" s="265"/>
      <c r="B57" s="266"/>
      <c r="C57" s="233" t="s">
        <v>40</v>
      </c>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86"/>
      <c r="AD57" s="235" t="s">
        <v>608</v>
      </c>
      <c r="AE57" s="236"/>
      <c r="AF57" s="236"/>
      <c r="AG57" s="283"/>
      <c r="AH57" s="284"/>
      <c r="AI57" s="284"/>
      <c r="AJ57" s="284"/>
      <c r="AK57" s="284"/>
      <c r="AL57" s="284"/>
      <c r="AM57" s="284"/>
      <c r="AN57" s="284"/>
      <c r="AO57" s="284"/>
      <c r="AP57" s="284"/>
      <c r="AQ57" s="284"/>
      <c r="AR57" s="284"/>
      <c r="AS57" s="284"/>
      <c r="AT57" s="284"/>
      <c r="AU57" s="284"/>
      <c r="AV57" s="284"/>
      <c r="AW57" s="284"/>
      <c r="AX57" s="285"/>
    </row>
    <row r="58" spans="1:50" ht="26.25" customHeight="1" x14ac:dyDescent="0.15">
      <c r="A58" s="265"/>
      <c r="B58" s="266"/>
      <c r="C58" s="233" t="s">
        <v>218</v>
      </c>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86"/>
      <c r="AD58" s="287" t="s">
        <v>608</v>
      </c>
      <c r="AE58" s="288"/>
      <c r="AF58" s="288"/>
      <c r="AG58" s="289"/>
      <c r="AH58" s="290"/>
      <c r="AI58" s="290"/>
      <c r="AJ58" s="290"/>
      <c r="AK58" s="290"/>
      <c r="AL58" s="290"/>
      <c r="AM58" s="290"/>
      <c r="AN58" s="290"/>
      <c r="AO58" s="290"/>
      <c r="AP58" s="290"/>
      <c r="AQ58" s="290"/>
      <c r="AR58" s="290"/>
      <c r="AS58" s="290"/>
      <c r="AT58" s="290"/>
      <c r="AU58" s="290"/>
      <c r="AV58" s="290"/>
      <c r="AW58" s="290"/>
      <c r="AX58" s="291"/>
    </row>
    <row r="59" spans="1:50" ht="26.25" customHeight="1" x14ac:dyDescent="0.15">
      <c r="A59" s="265"/>
      <c r="B59" s="266"/>
      <c r="C59" s="346" t="s">
        <v>219</v>
      </c>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8"/>
      <c r="AD59" s="235" t="s">
        <v>608</v>
      </c>
      <c r="AE59" s="236"/>
      <c r="AF59" s="299"/>
      <c r="AG59" s="283"/>
      <c r="AH59" s="284"/>
      <c r="AI59" s="284"/>
      <c r="AJ59" s="284"/>
      <c r="AK59" s="284"/>
      <c r="AL59" s="284"/>
      <c r="AM59" s="284"/>
      <c r="AN59" s="284"/>
      <c r="AO59" s="284"/>
      <c r="AP59" s="284"/>
      <c r="AQ59" s="284"/>
      <c r="AR59" s="284"/>
      <c r="AS59" s="284"/>
      <c r="AT59" s="284"/>
      <c r="AU59" s="284"/>
      <c r="AV59" s="284"/>
      <c r="AW59" s="284"/>
      <c r="AX59" s="285"/>
    </row>
    <row r="60" spans="1:50" ht="99" customHeight="1" x14ac:dyDescent="0.15">
      <c r="A60" s="267"/>
      <c r="B60" s="268"/>
      <c r="C60" s="349" t="s">
        <v>210</v>
      </c>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1"/>
      <c r="AD60" s="352" t="s">
        <v>570</v>
      </c>
      <c r="AE60" s="353"/>
      <c r="AF60" s="354"/>
      <c r="AG60" s="355" t="s">
        <v>609</v>
      </c>
      <c r="AH60" s="356"/>
      <c r="AI60" s="356"/>
      <c r="AJ60" s="356"/>
      <c r="AK60" s="356"/>
      <c r="AL60" s="356"/>
      <c r="AM60" s="356"/>
      <c r="AN60" s="356"/>
      <c r="AO60" s="356"/>
      <c r="AP60" s="356"/>
      <c r="AQ60" s="356"/>
      <c r="AR60" s="356"/>
      <c r="AS60" s="356"/>
      <c r="AT60" s="356"/>
      <c r="AU60" s="356"/>
      <c r="AV60" s="356"/>
      <c r="AW60" s="356"/>
      <c r="AX60" s="357"/>
    </row>
    <row r="61" spans="1:50" ht="39" customHeight="1" x14ac:dyDescent="0.15">
      <c r="A61" s="263" t="s">
        <v>37</v>
      </c>
      <c r="B61" s="264"/>
      <c r="C61" s="269" t="s">
        <v>211</v>
      </c>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1"/>
      <c r="AD61" s="272" t="s">
        <v>570</v>
      </c>
      <c r="AE61" s="273"/>
      <c r="AF61" s="274"/>
      <c r="AG61" s="275" t="s">
        <v>610</v>
      </c>
      <c r="AH61" s="276"/>
      <c r="AI61" s="276"/>
      <c r="AJ61" s="276"/>
      <c r="AK61" s="276"/>
      <c r="AL61" s="276"/>
      <c r="AM61" s="276"/>
      <c r="AN61" s="276"/>
      <c r="AO61" s="276"/>
      <c r="AP61" s="276"/>
      <c r="AQ61" s="276"/>
      <c r="AR61" s="276"/>
      <c r="AS61" s="276"/>
      <c r="AT61" s="276"/>
      <c r="AU61" s="276"/>
      <c r="AV61" s="276"/>
      <c r="AW61" s="276"/>
      <c r="AX61" s="277"/>
    </row>
    <row r="62" spans="1:50" ht="35.25" customHeight="1" x14ac:dyDescent="0.15">
      <c r="A62" s="265"/>
      <c r="B62" s="266"/>
      <c r="C62" s="278" t="s">
        <v>42</v>
      </c>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80"/>
      <c r="AD62" s="281" t="s">
        <v>608</v>
      </c>
      <c r="AE62" s="282"/>
      <c r="AF62" s="282"/>
      <c r="AG62" s="283"/>
      <c r="AH62" s="284"/>
      <c r="AI62" s="284"/>
      <c r="AJ62" s="284"/>
      <c r="AK62" s="284"/>
      <c r="AL62" s="284"/>
      <c r="AM62" s="284"/>
      <c r="AN62" s="284"/>
      <c r="AO62" s="284"/>
      <c r="AP62" s="284"/>
      <c r="AQ62" s="284"/>
      <c r="AR62" s="284"/>
      <c r="AS62" s="284"/>
      <c r="AT62" s="284"/>
      <c r="AU62" s="284"/>
      <c r="AV62" s="284"/>
      <c r="AW62" s="284"/>
      <c r="AX62" s="285"/>
    </row>
    <row r="63" spans="1:50" ht="27" customHeight="1" x14ac:dyDescent="0.15">
      <c r="A63" s="265"/>
      <c r="B63" s="266"/>
      <c r="C63" s="233" t="s">
        <v>175</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5" t="s">
        <v>570</v>
      </c>
      <c r="AE63" s="236"/>
      <c r="AF63" s="236"/>
      <c r="AG63" s="283"/>
      <c r="AH63" s="284"/>
      <c r="AI63" s="284"/>
      <c r="AJ63" s="284"/>
      <c r="AK63" s="284"/>
      <c r="AL63" s="284"/>
      <c r="AM63" s="284"/>
      <c r="AN63" s="284"/>
      <c r="AO63" s="284"/>
      <c r="AP63" s="284"/>
      <c r="AQ63" s="284"/>
      <c r="AR63" s="284"/>
      <c r="AS63" s="284"/>
      <c r="AT63" s="284"/>
      <c r="AU63" s="284"/>
      <c r="AV63" s="284"/>
      <c r="AW63" s="284"/>
      <c r="AX63" s="285"/>
    </row>
    <row r="64" spans="1:50" ht="27" customHeight="1" x14ac:dyDescent="0.15">
      <c r="A64" s="267"/>
      <c r="B64" s="268"/>
      <c r="C64" s="233" t="s">
        <v>41</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5" t="s">
        <v>570</v>
      </c>
      <c r="AE64" s="236"/>
      <c r="AF64" s="236"/>
      <c r="AG64" s="237"/>
      <c r="AH64" s="238"/>
      <c r="AI64" s="238"/>
      <c r="AJ64" s="238"/>
      <c r="AK64" s="238"/>
      <c r="AL64" s="238"/>
      <c r="AM64" s="238"/>
      <c r="AN64" s="238"/>
      <c r="AO64" s="238"/>
      <c r="AP64" s="238"/>
      <c r="AQ64" s="238"/>
      <c r="AR64" s="238"/>
      <c r="AS64" s="238"/>
      <c r="AT64" s="238"/>
      <c r="AU64" s="238"/>
      <c r="AV64" s="238"/>
      <c r="AW64" s="238"/>
      <c r="AX64" s="239"/>
    </row>
    <row r="65" spans="1:50" ht="41.25" customHeight="1" x14ac:dyDescent="0.15">
      <c r="A65" s="240" t="s">
        <v>51</v>
      </c>
      <c r="B65" s="241"/>
      <c r="C65" s="244" t="s">
        <v>131</v>
      </c>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6"/>
      <c r="AD65" s="247" t="s">
        <v>570</v>
      </c>
      <c r="AE65" s="248"/>
      <c r="AF65" s="249"/>
      <c r="AG65" s="250" t="s">
        <v>611</v>
      </c>
      <c r="AH65" s="251"/>
      <c r="AI65" s="251"/>
      <c r="AJ65" s="251"/>
      <c r="AK65" s="251"/>
      <c r="AL65" s="251"/>
      <c r="AM65" s="251"/>
      <c r="AN65" s="251"/>
      <c r="AO65" s="251"/>
      <c r="AP65" s="251"/>
      <c r="AQ65" s="251"/>
      <c r="AR65" s="251"/>
      <c r="AS65" s="251"/>
      <c r="AT65" s="251"/>
      <c r="AU65" s="251"/>
      <c r="AV65" s="251"/>
      <c r="AW65" s="251"/>
      <c r="AX65" s="252"/>
    </row>
    <row r="66" spans="1:50" ht="19.7" customHeight="1" x14ac:dyDescent="0.15">
      <c r="A66" s="242"/>
      <c r="B66" s="243"/>
      <c r="C66" s="256" t="s">
        <v>0</v>
      </c>
      <c r="D66" s="257"/>
      <c r="E66" s="257"/>
      <c r="F66" s="257"/>
      <c r="G66" s="257"/>
      <c r="H66" s="257"/>
      <c r="I66" s="257"/>
      <c r="J66" s="257"/>
      <c r="K66" s="257"/>
      <c r="L66" s="257"/>
      <c r="M66" s="257"/>
      <c r="N66" s="257"/>
      <c r="O66" s="258" t="s">
        <v>23</v>
      </c>
      <c r="P66" s="259"/>
      <c r="Q66" s="259"/>
      <c r="R66" s="259"/>
      <c r="S66" s="259"/>
      <c r="T66" s="259"/>
      <c r="U66" s="259"/>
      <c r="V66" s="259"/>
      <c r="W66" s="259"/>
      <c r="X66" s="259"/>
      <c r="Y66" s="259"/>
      <c r="Z66" s="259"/>
      <c r="AA66" s="259"/>
      <c r="AB66" s="259"/>
      <c r="AC66" s="259"/>
      <c r="AD66" s="259"/>
      <c r="AE66" s="259"/>
      <c r="AF66" s="260"/>
      <c r="AG66" s="253"/>
      <c r="AH66" s="254"/>
      <c r="AI66" s="254"/>
      <c r="AJ66" s="254"/>
      <c r="AK66" s="254"/>
      <c r="AL66" s="254"/>
      <c r="AM66" s="254"/>
      <c r="AN66" s="254"/>
      <c r="AO66" s="254"/>
      <c r="AP66" s="254"/>
      <c r="AQ66" s="254"/>
      <c r="AR66" s="254"/>
      <c r="AS66" s="254"/>
      <c r="AT66" s="254"/>
      <c r="AU66" s="254"/>
      <c r="AV66" s="254"/>
      <c r="AW66" s="254"/>
      <c r="AX66" s="255"/>
    </row>
    <row r="67" spans="1:50" ht="24.75" customHeight="1" thickBot="1" x14ac:dyDescent="0.2">
      <c r="A67" s="242"/>
      <c r="B67" s="243"/>
      <c r="C67" s="261"/>
      <c r="D67" s="262"/>
      <c r="E67" s="292"/>
      <c r="F67" s="292"/>
      <c r="G67" s="292"/>
      <c r="H67" s="293"/>
      <c r="I67" s="293"/>
      <c r="J67" s="294"/>
      <c r="K67" s="294"/>
      <c r="L67" s="294"/>
      <c r="M67" s="293"/>
      <c r="N67" s="295"/>
      <c r="O67" s="296"/>
      <c r="P67" s="297"/>
      <c r="Q67" s="297"/>
      <c r="R67" s="297"/>
      <c r="S67" s="297"/>
      <c r="T67" s="297"/>
      <c r="U67" s="297"/>
      <c r="V67" s="297"/>
      <c r="W67" s="297"/>
      <c r="X67" s="297"/>
      <c r="Y67" s="297"/>
      <c r="Z67" s="297"/>
      <c r="AA67" s="297"/>
      <c r="AB67" s="297"/>
      <c r="AC67" s="297"/>
      <c r="AD67" s="297"/>
      <c r="AE67" s="297"/>
      <c r="AF67" s="298"/>
      <c r="AG67" s="253"/>
      <c r="AH67" s="254"/>
      <c r="AI67" s="254"/>
      <c r="AJ67" s="254"/>
      <c r="AK67" s="254"/>
      <c r="AL67" s="254"/>
      <c r="AM67" s="254"/>
      <c r="AN67" s="254"/>
      <c r="AO67" s="254"/>
      <c r="AP67" s="254"/>
      <c r="AQ67" s="254"/>
      <c r="AR67" s="254"/>
      <c r="AS67" s="254"/>
      <c r="AT67" s="254"/>
      <c r="AU67" s="254"/>
      <c r="AV67" s="254"/>
      <c r="AW67" s="254"/>
      <c r="AX67" s="255"/>
    </row>
    <row r="68" spans="1:50" ht="24.75" customHeight="1" x14ac:dyDescent="0.15">
      <c r="A68" s="224" t="s">
        <v>32</v>
      </c>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6"/>
    </row>
    <row r="69" spans="1:50" ht="22.5" customHeight="1" thickBot="1" x14ac:dyDescent="0.2">
      <c r="A69" s="227"/>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9"/>
    </row>
    <row r="70" spans="1:50" ht="24.75" customHeight="1" x14ac:dyDescent="0.15">
      <c r="A70" s="230" t="s">
        <v>221</v>
      </c>
      <c r="B70" s="231"/>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2"/>
    </row>
    <row r="71" spans="1:50" ht="24.75" customHeight="1" x14ac:dyDescent="0.15">
      <c r="A71" s="115" t="s">
        <v>248</v>
      </c>
      <c r="B71" s="115"/>
      <c r="C71" s="115"/>
      <c r="D71" s="115"/>
      <c r="E71" s="220" t="s">
        <v>612</v>
      </c>
      <c r="F71" s="221"/>
      <c r="G71" s="221"/>
      <c r="H71" s="221"/>
      <c r="I71" s="221"/>
      <c r="J71" s="221"/>
      <c r="K71" s="221"/>
      <c r="L71" s="221"/>
      <c r="M71" s="221"/>
      <c r="N71" s="221"/>
      <c r="O71" s="221"/>
      <c r="P71" s="222"/>
      <c r="Q71" s="220"/>
      <c r="R71" s="221"/>
      <c r="S71" s="221"/>
      <c r="T71" s="221"/>
      <c r="U71" s="221"/>
      <c r="V71" s="221"/>
      <c r="W71" s="221"/>
      <c r="X71" s="221"/>
      <c r="Y71" s="221"/>
      <c r="Z71" s="221"/>
      <c r="AA71" s="221"/>
      <c r="AB71" s="222"/>
      <c r="AC71" s="220"/>
      <c r="AD71" s="221"/>
      <c r="AE71" s="221"/>
      <c r="AF71" s="221"/>
      <c r="AG71" s="221"/>
      <c r="AH71" s="221"/>
      <c r="AI71" s="221"/>
      <c r="AJ71" s="221"/>
      <c r="AK71" s="221"/>
      <c r="AL71" s="221"/>
      <c r="AM71" s="221"/>
      <c r="AN71" s="222"/>
      <c r="AO71" s="220"/>
      <c r="AP71" s="221"/>
      <c r="AQ71" s="221"/>
      <c r="AR71" s="221"/>
      <c r="AS71" s="221"/>
      <c r="AT71" s="221"/>
      <c r="AU71" s="221"/>
      <c r="AV71" s="221"/>
      <c r="AW71" s="221"/>
      <c r="AX71" s="223"/>
    </row>
    <row r="72" spans="1:50" ht="24.75" customHeight="1" x14ac:dyDescent="0.15">
      <c r="A72" s="115" t="s">
        <v>387</v>
      </c>
      <c r="B72" s="115"/>
      <c r="C72" s="115"/>
      <c r="D72" s="115"/>
      <c r="E72" s="219" t="s">
        <v>569</v>
      </c>
      <c r="F72" s="200"/>
      <c r="G72" s="200"/>
      <c r="H72" s="80" t="str">
        <f>IF(E72="","","-")</f>
        <v>-</v>
      </c>
      <c r="I72" s="200"/>
      <c r="J72" s="200"/>
      <c r="K72" s="80" t="str">
        <f>IF(I72="","","-")</f>
        <v/>
      </c>
      <c r="L72" s="202">
        <v>41</v>
      </c>
      <c r="M72" s="202"/>
      <c r="N72" s="80" t="str">
        <f>IF(O72="","","-")</f>
        <v/>
      </c>
      <c r="O72" s="217"/>
      <c r="P72" s="218"/>
      <c r="Q72" s="219"/>
      <c r="R72" s="200"/>
      <c r="S72" s="200"/>
      <c r="T72" s="80" t="str">
        <f>IF(Q72="","","-")</f>
        <v/>
      </c>
      <c r="U72" s="200"/>
      <c r="V72" s="200"/>
      <c r="W72" s="80" t="str">
        <f>IF(U72="","","-")</f>
        <v/>
      </c>
      <c r="X72" s="202"/>
      <c r="Y72" s="202"/>
      <c r="Z72" s="80" t="str">
        <f>IF(AA72="","","-")</f>
        <v/>
      </c>
      <c r="AA72" s="217"/>
      <c r="AB72" s="218"/>
      <c r="AC72" s="219"/>
      <c r="AD72" s="200"/>
      <c r="AE72" s="200"/>
      <c r="AF72" s="80" t="str">
        <f>IF(AC72="","","-")</f>
        <v/>
      </c>
      <c r="AG72" s="200"/>
      <c r="AH72" s="200"/>
      <c r="AI72" s="80" t="str">
        <f>IF(AG72="","","-")</f>
        <v/>
      </c>
      <c r="AJ72" s="202"/>
      <c r="AK72" s="202"/>
      <c r="AL72" s="80" t="str">
        <f>IF(AM72="","","-")</f>
        <v/>
      </c>
      <c r="AM72" s="217"/>
      <c r="AN72" s="218"/>
      <c r="AO72" s="219"/>
      <c r="AP72" s="200"/>
      <c r="AQ72" s="80" t="str">
        <f>IF(AO72="","","-")</f>
        <v/>
      </c>
      <c r="AR72" s="200"/>
      <c r="AS72" s="200"/>
      <c r="AT72" s="80" t="str">
        <f>IF(AR72="","","-")</f>
        <v/>
      </c>
      <c r="AU72" s="202"/>
      <c r="AV72" s="202"/>
      <c r="AW72" s="80" t="str">
        <f>IF(AX72="","","-")</f>
        <v/>
      </c>
      <c r="AX72" s="83"/>
    </row>
    <row r="73" spans="1:50" ht="24.75" customHeight="1" x14ac:dyDescent="0.15">
      <c r="A73" s="115" t="s">
        <v>556</v>
      </c>
      <c r="B73" s="115"/>
      <c r="C73" s="115"/>
      <c r="D73" s="115"/>
      <c r="E73" s="219" t="s">
        <v>569</v>
      </c>
      <c r="F73" s="200"/>
      <c r="G73" s="200"/>
      <c r="H73" s="80"/>
      <c r="I73" s="200"/>
      <c r="J73" s="200"/>
      <c r="K73" s="80"/>
      <c r="L73" s="202">
        <v>40</v>
      </c>
      <c r="M73" s="202"/>
      <c r="N73" s="80" t="str">
        <f>IF(O73="","","-")</f>
        <v/>
      </c>
      <c r="O73" s="217"/>
      <c r="P73" s="218"/>
      <c r="Q73" s="219"/>
      <c r="R73" s="200"/>
      <c r="S73" s="200"/>
      <c r="T73" s="80" t="str">
        <f>IF(Q73="","","-")</f>
        <v/>
      </c>
      <c r="U73" s="200"/>
      <c r="V73" s="200"/>
      <c r="W73" s="80" t="str">
        <f>IF(U73="","","-")</f>
        <v/>
      </c>
      <c r="X73" s="202"/>
      <c r="Y73" s="202"/>
      <c r="Z73" s="80" t="str">
        <f>IF(AA73="","","-")</f>
        <v/>
      </c>
      <c r="AA73" s="217"/>
      <c r="AB73" s="218"/>
      <c r="AC73" s="219"/>
      <c r="AD73" s="200"/>
      <c r="AE73" s="200"/>
      <c r="AF73" s="80" t="str">
        <f>IF(AC73="","","-")</f>
        <v/>
      </c>
      <c r="AG73" s="200"/>
      <c r="AH73" s="200"/>
      <c r="AI73" s="80" t="str">
        <f>IF(AG73="","","-")</f>
        <v/>
      </c>
      <c r="AJ73" s="202"/>
      <c r="AK73" s="202"/>
      <c r="AL73" s="80" t="str">
        <f>IF(AM73="","","-")</f>
        <v/>
      </c>
      <c r="AM73" s="217"/>
      <c r="AN73" s="218"/>
      <c r="AO73" s="219"/>
      <c r="AP73" s="200"/>
      <c r="AQ73" s="80" t="str">
        <f>IF(AO73="","","-")</f>
        <v/>
      </c>
      <c r="AR73" s="200"/>
      <c r="AS73" s="200"/>
      <c r="AT73" s="80" t="str">
        <f>IF(AR73="","","-")</f>
        <v/>
      </c>
      <c r="AU73" s="202"/>
      <c r="AV73" s="202"/>
      <c r="AW73" s="80" t="str">
        <f>IF(AX73="","","-")</f>
        <v/>
      </c>
      <c r="AX73" s="83"/>
    </row>
    <row r="74" spans="1:50" ht="24.75" customHeight="1" x14ac:dyDescent="0.15">
      <c r="A74" s="115" t="s">
        <v>355</v>
      </c>
      <c r="B74" s="115"/>
      <c r="C74" s="115"/>
      <c r="D74" s="115"/>
      <c r="E74" s="215">
        <v>2021</v>
      </c>
      <c r="F74" s="201"/>
      <c r="G74" s="200" t="s">
        <v>568</v>
      </c>
      <c r="H74" s="200"/>
      <c r="I74" s="200"/>
      <c r="J74" s="201">
        <v>20</v>
      </c>
      <c r="K74" s="201"/>
      <c r="L74" s="202">
        <v>52</v>
      </c>
      <c r="M74" s="202"/>
      <c r="N74" s="202"/>
      <c r="O74" s="201"/>
      <c r="P74" s="201"/>
      <c r="Q74" s="215"/>
      <c r="R74" s="201"/>
      <c r="S74" s="200"/>
      <c r="T74" s="200"/>
      <c r="U74" s="200"/>
      <c r="V74" s="201"/>
      <c r="W74" s="201"/>
      <c r="X74" s="202"/>
      <c r="Y74" s="202"/>
      <c r="Z74" s="202"/>
      <c r="AA74" s="201"/>
      <c r="AB74" s="216"/>
      <c r="AC74" s="215"/>
      <c r="AD74" s="201"/>
      <c r="AE74" s="200"/>
      <c r="AF74" s="200"/>
      <c r="AG74" s="200"/>
      <c r="AH74" s="201"/>
      <c r="AI74" s="201"/>
      <c r="AJ74" s="202"/>
      <c r="AK74" s="202"/>
      <c r="AL74" s="202"/>
      <c r="AM74" s="201"/>
      <c r="AN74" s="216"/>
      <c r="AO74" s="215"/>
      <c r="AP74" s="201"/>
      <c r="AQ74" s="200"/>
      <c r="AR74" s="200"/>
      <c r="AS74" s="200"/>
      <c r="AT74" s="201"/>
      <c r="AU74" s="201"/>
      <c r="AV74" s="202"/>
      <c r="AW74" s="202"/>
      <c r="AX74" s="83"/>
    </row>
    <row r="75" spans="1:50" ht="18" customHeight="1" x14ac:dyDescent="0.15">
      <c r="A75" s="203" t="s">
        <v>242</v>
      </c>
      <c r="B75" s="204"/>
      <c r="C75" s="204"/>
      <c r="D75" s="204"/>
      <c r="E75" s="204"/>
      <c r="F75" s="205"/>
      <c r="G75" s="67" t="s">
        <v>557</v>
      </c>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1"/>
    </row>
    <row r="76" spans="1:50" ht="28.35" customHeight="1" x14ac:dyDescent="0.15">
      <c r="A76" s="203"/>
      <c r="B76" s="204"/>
      <c r="C76" s="204"/>
      <c r="D76" s="204"/>
      <c r="E76" s="204"/>
      <c r="F76" s="205"/>
      <c r="G76" s="39"/>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1"/>
    </row>
    <row r="77" spans="1:50" ht="403.5" customHeight="1" x14ac:dyDescent="0.15">
      <c r="A77" s="203"/>
      <c r="B77" s="204"/>
      <c r="C77" s="204"/>
      <c r="D77" s="204"/>
      <c r="E77" s="204"/>
      <c r="F77" s="205"/>
      <c r="G77" s="39"/>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1"/>
    </row>
    <row r="78" spans="1:50" ht="336.75" customHeight="1" x14ac:dyDescent="0.15">
      <c r="A78" s="203"/>
      <c r="B78" s="204"/>
      <c r="C78" s="204"/>
      <c r="D78" s="204"/>
      <c r="E78" s="204"/>
      <c r="F78" s="205"/>
      <c r="G78" s="39"/>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1"/>
    </row>
    <row r="79" spans="1:50" ht="27.75" customHeight="1" x14ac:dyDescent="0.15">
      <c r="A79" s="203"/>
      <c r="B79" s="204"/>
      <c r="C79" s="204"/>
      <c r="D79" s="204"/>
      <c r="E79" s="204"/>
      <c r="F79" s="205"/>
      <c r="G79" s="39"/>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1"/>
    </row>
    <row r="80" spans="1:50" ht="28.35" customHeight="1" x14ac:dyDescent="0.15">
      <c r="A80" s="203"/>
      <c r="B80" s="204"/>
      <c r="C80" s="204"/>
      <c r="D80" s="204"/>
      <c r="E80" s="204"/>
      <c r="F80" s="205"/>
      <c r="G80" s="39"/>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1"/>
    </row>
    <row r="81" spans="1:50" ht="28.35" customHeight="1" x14ac:dyDescent="0.15">
      <c r="A81" s="203"/>
      <c r="B81" s="204"/>
      <c r="C81" s="204"/>
      <c r="D81" s="204"/>
      <c r="E81" s="204"/>
      <c r="F81" s="205"/>
      <c r="G81" s="39"/>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1"/>
    </row>
    <row r="82" spans="1:50" ht="27.75" customHeight="1" x14ac:dyDescent="0.15">
      <c r="A82" s="203"/>
      <c r="B82" s="204"/>
      <c r="C82" s="204"/>
      <c r="D82" s="204"/>
      <c r="E82" s="204"/>
      <c r="F82" s="205"/>
      <c r="G82" s="39"/>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1"/>
    </row>
    <row r="83" spans="1:50" ht="28.35" customHeight="1" x14ac:dyDescent="0.15">
      <c r="A83" s="203"/>
      <c r="B83" s="204"/>
      <c r="C83" s="204"/>
      <c r="D83" s="204"/>
      <c r="E83" s="204"/>
      <c r="F83" s="205"/>
      <c r="G83" s="39"/>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1"/>
    </row>
    <row r="84" spans="1:50" ht="28.35" customHeight="1" x14ac:dyDescent="0.15">
      <c r="A84" s="203"/>
      <c r="B84" s="204"/>
      <c r="C84" s="204"/>
      <c r="D84" s="204"/>
      <c r="E84" s="204"/>
      <c r="F84" s="205"/>
      <c r="G84" s="39"/>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1"/>
    </row>
    <row r="85" spans="1:50" ht="28.35" customHeight="1" x14ac:dyDescent="0.15">
      <c r="A85" s="203"/>
      <c r="B85" s="204"/>
      <c r="C85" s="204"/>
      <c r="D85" s="204"/>
      <c r="E85" s="204"/>
      <c r="F85" s="205"/>
      <c r="G85" s="39"/>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1"/>
    </row>
    <row r="86" spans="1:50" ht="52.5" customHeight="1" x14ac:dyDescent="0.15">
      <c r="A86" s="203"/>
      <c r="B86" s="204"/>
      <c r="C86" s="204"/>
      <c r="D86" s="204"/>
      <c r="E86" s="204"/>
      <c r="F86" s="205"/>
      <c r="G86" s="39"/>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1"/>
    </row>
    <row r="87" spans="1:50" ht="52.5" customHeight="1" x14ac:dyDescent="0.15">
      <c r="A87" s="203"/>
      <c r="B87" s="204"/>
      <c r="C87" s="204"/>
      <c r="D87" s="204"/>
      <c r="E87" s="204"/>
      <c r="F87" s="205"/>
      <c r="G87" s="39"/>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1"/>
    </row>
    <row r="88" spans="1:50" ht="52.5" customHeight="1" x14ac:dyDescent="0.15">
      <c r="A88" s="203"/>
      <c r="B88" s="204"/>
      <c r="C88" s="204"/>
      <c r="D88" s="204"/>
      <c r="E88" s="204"/>
      <c r="F88" s="205"/>
      <c r="G88" s="39"/>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1"/>
    </row>
    <row r="89" spans="1:50" ht="29.25" customHeight="1" x14ac:dyDescent="0.15">
      <c r="A89" s="203"/>
      <c r="B89" s="204"/>
      <c r="C89" s="204"/>
      <c r="D89" s="204"/>
      <c r="E89" s="204"/>
      <c r="F89" s="205"/>
      <c r="G89" s="39"/>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1"/>
    </row>
    <row r="90" spans="1:50" ht="18.600000000000001" customHeight="1" x14ac:dyDescent="0.15">
      <c r="A90" s="203"/>
      <c r="B90" s="204"/>
      <c r="C90" s="204"/>
      <c r="D90" s="204"/>
      <c r="E90" s="204"/>
      <c r="F90" s="205"/>
      <c r="G90" s="39"/>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1"/>
    </row>
    <row r="91" spans="1:50" ht="35.25" customHeight="1" x14ac:dyDescent="0.15">
      <c r="A91" s="203"/>
      <c r="B91" s="204"/>
      <c r="C91" s="204"/>
      <c r="D91" s="204"/>
      <c r="E91" s="204"/>
      <c r="F91" s="205"/>
      <c r="G91" s="39"/>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1"/>
    </row>
    <row r="92" spans="1:50" ht="30" customHeight="1" x14ac:dyDescent="0.15">
      <c r="A92" s="203"/>
      <c r="B92" s="204"/>
      <c r="C92" s="204"/>
      <c r="D92" s="204"/>
      <c r="E92" s="204"/>
      <c r="F92" s="205"/>
      <c r="G92" s="39"/>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1"/>
    </row>
    <row r="93" spans="1:50" ht="24.75" customHeight="1" x14ac:dyDescent="0.15">
      <c r="A93" s="203"/>
      <c r="B93" s="204"/>
      <c r="C93" s="204"/>
      <c r="D93" s="204"/>
      <c r="E93" s="204"/>
      <c r="F93" s="205"/>
      <c r="G93" s="39"/>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1"/>
    </row>
    <row r="94" spans="1:50" ht="24.75" customHeight="1" x14ac:dyDescent="0.15">
      <c r="A94" s="203"/>
      <c r="B94" s="204"/>
      <c r="C94" s="204"/>
      <c r="D94" s="204"/>
      <c r="E94" s="204"/>
      <c r="F94" s="205"/>
      <c r="G94" s="39"/>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1"/>
    </row>
    <row r="95" spans="1:50" ht="24.75" customHeight="1" x14ac:dyDescent="0.15">
      <c r="A95" s="203"/>
      <c r="B95" s="204"/>
      <c r="C95" s="204"/>
      <c r="D95" s="204"/>
      <c r="E95" s="204"/>
      <c r="F95" s="205"/>
      <c r="G95" s="39"/>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1"/>
    </row>
    <row r="96" spans="1:50" ht="24.75" customHeight="1" x14ac:dyDescent="0.15">
      <c r="A96" s="203"/>
      <c r="B96" s="204"/>
      <c r="C96" s="204"/>
      <c r="D96" s="204"/>
      <c r="E96" s="204"/>
      <c r="F96" s="205"/>
      <c r="G96" s="39"/>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1"/>
    </row>
    <row r="97" spans="1:51" ht="127.15" customHeight="1" x14ac:dyDescent="0.15">
      <c r="A97" s="203"/>
      <c r="B97" s="204"/>
      <c r="C97" s="204"/>
      <c r="D97" s="204"/>
      <c r="E97" s="204"/>
      <c r="F97" s="205"/>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1"/>
    </row>
    <row r="98" spans="1:51" ht="24.75" customHeight="1" thickBot="1" x14ac:dyDescent="0.2">
      <c r="A98" s="206"/>
      <c r="B98" s="207"/>
      <c r="C98" s="207"/>
      <c r="D98" s="207"/>
      <c r="E98" s="207"/>
      <c r="F98" s="208"/>
      <c r="G98" s="42"/>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4"/>
    </row>
    <row r="99" spans="1:51" ht="24.75" customHeight="1" x14ac:dyDescent="0.15">
      <c r="A99" s="209" t="s">
        <v>244</v>
      </c>
      <c r="B99" s="210"/>
      <c r="C99" s="210"/>
      <c r="D99" s="210"/>
      <c r="E99" s="210"/>
      <c r="F99" s="211"/>
      <c r="G99" s="166" t="s">
        <v>613</v>
      </c>
      <c r="H99" s="167"/>
      <c r="I99" s="167"/>
      <c r="J99" s="167"/>
      <c r="K99" s="167"/>
      <c r="L99" s="167"/>
      <c r="M99" s="167"/>
      <c r="N99" s="167"/>
      <c r="O99" s="167"/>
      <c r="P99" s="167"/>
      <c r="Q99" s="167"/>
      <c r="R99" s="167"/>
      <c r="S99" s="167"/>
      <c r="T99" s="167"/>
      <c r="U99" s="167"/>
      <c r="V99" s="167"/>
      <c r="W99" s="167"/>
      <c r="X99" s="167"/>
      <c r="Y99" s="167"/>
      <c r="Z99" s="167"/>
      <c r="AA99" s="167"/>
      <c r="AB99" s="168"/>
      <c r="AC99" s="166" t="s">
        <v>614</v>
      </c>
      <c r="AD99" s="167"/>
      <c r="AE99" s="167"/>
      <c r="AF99" s="167"/>
      <c r="AG99" s="167"/>
      <c r="AH99" s="167"/>
      <c r="AI99" s="167"/>
      <c r="AJ99" s="167"/>
      <c r="AK99" s="167"/>
      <c r="AL99" s="167"/>
      <c r="AM99" s="167"/>
      <c r="AN99" s="167"/>
      <c r="AO99" s="167"/>
      <c r="AP99" s="167"/>
      <c r="AQ99" s="167"/>
      <c r="AR99" s="167"/>
      <c r="AS99" s="167"/>
      <c r="AT99" s="167"/>
      <c r="AU99" s="167"/>
      <c r="AV99" s="167"/>
      <c r="AW99" s="167"/>
      <c r="AX99" s="169"/>
    </row>
    <row r="100" spans="1:51" ht="24.75" customHeight="1" x14ac:dyDescent="0.15">
      <c r="A100" s="212"/>
      <c r="B100" s="213"/>
      <c r="C100" s="213"/>
      <c r="D100" s="213"/>
      <c r="E100" s="213"/>
      <c r="F100" s="214"/>
      <c r="G100" s="170" t="s">
        <v>15</v>
      </c>
      <c r="H100" s="171"/>
      <c r="I100" s="171"/>
      <c r="J100" s="171"/>
      <c r="K100" s="171"/>
      <c r="L100" s="172" t="s">
        <v>16</v>
      </c>
      <c r="M100" s="171"/>
      <c r="N100" s="171"/>
      <c r="O100" s="171"/>
      <c r="P100" s="171"/>
      <c r="Q100" s="171"/>
      <c r="R100" s="171"/>
      <c r="S100" s="171"/>
      <c r="T100" s="171"/>
      <c r="U100" s="171"/>
      <c r="V100" s="171"/>
      <c r="W100" s="171"/>
      <c r="X100" s="173"/>
      <c r="Y100" s="174" t="s">
        <v>17</v>
      </c>
      <c r="Z100" s="175"/>
      <c r="AA100" s="175"/>
      <c r="AB100" s="176"/>
      <c r="AC100" s="170" t="s">
        <v>15</v>
      </c>
      <c r="AD100" s="171"/>
      <c r="AE100" s="171"/>
      <c r="AF100" s="171"/>
      <c r="AG100" s="171"/>
      <c r="AH100" s="172" t="s">
        <v>16</v>
      </c>
      <c r="AI100" s="171"/>
      <c r="AJ100" s="171"/>
      <c r="AK100" s="171"/>
      <c r="AL100" s="171"/>
      <c r="AM100" s="171"/>
      <c r="AN100" s="171"/>
      <c r="AO100" s="171"/>
      <c r="AP100" s="171"/>
      <c r="AQ100" s="171"/>
      <c r="AR100" s="171"/>
      <c r="AS100" s="171"/>
      <c r="AT100" s="173"/>
      <c r="AU100" s="174" t="s">
        <v>17</v>
      </c>
      <c r="AV100" s="175"/>
      <c r="AW100" s="175"/>
      <c r="AX100" s="177"/>
    </row>
    <row r="101" spans="1:51" ht="24.75" customHeight="1" x14ac:dyDescent="0.15">
      <c r="A101" s="212"/>
      <c r="B101" s="213"/>
      <c r="C101" s="213"/>
      <c r="D101" s="213"/>
      <c r="E101" s="213"/>
      <c r="F101" s="214"/>
      <c r="G101" s="194" t="s">
        <v>615</v>
      </c>
      <c r="H101" s="195"/>
      <c r="I101" s="195"/>
      <c r="J101" s="195"/>
      <c r="K101" s="196"/>
      <c r="L101" s="159" t="s">
        <v>616</v>
      </c>
      <c r="M101" s="160"/>
      <c r="N101" s="160"/>
      <c r="O101" s="160"/>
      <c r="P101" s="160"/>
      <c r="Q101" s="160"/>
      <c r="R101" s="160"/>
      <c r="S101" s="160"/>
      <c r="T101" s="160"/>
      <c r="U101" s="160"/>
      <c r="V101" s="160"/>
      <c r="W101" s="160"/>
      <c r="X101" s="161"/>
      <c r="Y101" s="197">
        <v>388</v>
      </c>
      <c r="Z101" s="198"/>
      <c r="AA101" s="198"/>
      <c r="AB101" s="199"/>
      <c r="AC101" s="156" t="s">
        <v>617</v>
      </c>
      <c r="AD101" s="157"/>
      <c r="AE101" s="157"/>
      <c r="AF101" s="157"/>
      <c r="AG101" s="158"/>
      <c r="AH101" s="159" t="s">
        <v>618</v>
      </c>
      <c r="AI101" s="160"/>
      <c r="AJ101" s="160"/>
      <c r="AK101" s="160"/>
      <c r="AL101" s="160"/>
      <c r="AM101" s="160"/>
      <c r="AN101" s="160"/>
      <c r="AO101" s="160"/>
      <c r="AP101" s="160"/>
      <c r="AQ101" s="160"/>
      <c r="AR101" s="160"/>
      <c r="AS101" s="160"/>
      <c r="AT101" s="161"/>
      <c r="AU101" s="162">
        <v>1433.3</v>
      </c>
      <c r="AV101" s="163"/>
      <c r="AW101" s="163"/>
      <c r="AX101" s="165"/>
    </row>
    <row r="102" spans="1:51" ht="24.75" customHeight="1" x14ac:dyDescent="0.15">
      <c r="A102" s="212"/>
      <c r="B102" s="213"/>
      <c r="C102" s="213"/>
      <c r="D102" s="213"/>
      <c r="E102" s="213"/>
      <c r="F102" s="214"/>
      <c r="G102" s="178" t="s">
        <v>615</v>
      </c>
      <c r="H102" s="179"/>
      <c r="I102" s="179"/>
      <c r="J102" s="179"/>
      <c r="K102" s="180"/>
      <c r="L102" s="181" t="s">
        <v>619</v>
      </c>
      <c r="M102" s="182"/>
      <c r="N102" s="182"/>
      <c r="O102" s="182"/>
      <c r="P102" s="182"/>
      <c r="Q102" s="182"/>
      <c r="R102" s="182"/>
      <c r="S102" s="182"/>
      <c r="T102" s="182"/>
      <c r="U102" s="182"/>
      <c r="V102" s="182"/>
      <c r="W102" s="182"/>
      <c r="X102" s="183"/>
      <c r="Y102" s="184">
        <v>156.6</v>
      </c>
      <c r="Z102" s="185"/>
      <c r="AA102" s="185"/>
      <c r="AB102" s="186"/>
      <c r="AC102" s="178"/>
      <c r="AD102" s="179"/>
      <c r="AE102" s="179"/>
      <c r="AF102" s="179"/>
      <c r="AG102" s="180"/>
      <c r="AH102" s="181"/>
      <c r="AI102" s="182"/>
      <c r="AJ102" s="182"/>
      <c r="AK102" s="182"/>
      <c r="AL102" s="182"/>
      <c r="AM102" s="182"/>
      <c r="AN102" s="182"/>
      <c r="AO102" s="182"/>
      <c r="AP102" s="182"/>
      <c r="AQ102" s="182"/>
      <c r="AR102" s="182"/>
      <c r="AS102" s="182"/>
      <c r="AT102" s="183"/>
      <c r="AU102" s="184"/>
      <c r="AV102" s="185"/>
      <c r="AW102" s="185"/>
      <c r="AX102" s="187"/>
    </row>
    <row r="103" spans="1:51" ht="24.75" customHeight="1" x14ac:dyDescent="0.15">
      <c r="A103" s="212"/>
      <c r="B103" s="213"/>
      <c r="C103" s="213"/>
      <c r="D103" s="213"/>
      <c r="E103" s="213"/>
      <c r="F103" s="214"/>
      <c r="G103" s="178" t="s">
        <v>620</v>
      </c>
      <c r="H103" s="179"/>
      <c r="I103" s="179"/>
      <c r="J103" s="179"/>
      <c r="K103" s="180"/>
      <c r="L103" s="181" t="s">
        <v>621</v>
      </c>
      <c r="M103" s="190"/>
      <c r="N103" s="190"/>
      <c r="O103" s="190"/>
      <c r="P103" s="190"/>
      <c r="Q103" s="190"/>
      <c r="R103" s="190"/>
      <c r="S103" s="190"/>
      <c r="T103" s="190"/>
      <c r="U103" s="190"/>
      <c r="V103" s="190"/>
      <c r="W103" s="190"/>
      <c r="X103" s="191"/>
      <c r="Y103" s="184">
        <v>140</v>
      </c>
      <c r="Z103" s="185"/>
      <c r="AA103" s="185"/>
      <c r="AB103" s="187"/>
      <c r="AC103" s="178"/>
      <c r="AD103" s="179"/>
      <c r="AE103" s="179"/>
      <c r="AF103" s="179"/>
      <c r="AG103" s="180"/>
      <c r="AH103" s="181"/>
      <c r="AI103" s="190"/>
      <c r="AJ103" s="190"/>
      <c r="AK103" s="190"/>
      <c r="AL103" s="190"/>
      <c r="AM103" s="190"/>
      <c r="AN103" s="190"/>
      <c r="AO103" s="190"/>
      <c r="AP103" s="190"/>
      <c r="AQ103" s="190"/>
      <c r="AR103" s="190"/>
      <c r="AS103" s="190"/>
      <c r="AT103" s="191"/>
      <c r="AU103" s="184"/>
      <c r="AV103" s="185"/>
      <c r="AW103" s="185"/>
      <c r="AX103" s="187"/>
    </row>
    <row r="104" spans="1:51" ht="24.75" customHeight="1" x14ac:dyDescent="0.15">
      <c r="A104" s="212"/>
      <c r="B104" s="213"/>
      <c r="C104" s="213"/>
      <c r="D104" s="213"/>
      <c r="E104" s="213"/>
      <c r="F104" s="214"/>
      <c r="G104" s="178" t="s">
        <v>615</v>
      </c>
      <c r="H104" s="188"/>
      <c r="I104" s="188"/>
      <c r="J104" s="188"/>
      <c r="K104" s="189"/>
      <c r="L104" s="181" t="s">
        <v>622</v>
      </c>
      <c r="M104" s="190"/>
      <c r="N104" s="190"/>
      <c r="O104" s="190"/>
      <c r="P104" s="190"/>
      <c r="Q104" s="190"/>
      <c r="R104" s="190"/>
      <c r="S104" s="190"/>
      <c r="T104" s="190"/>
      <c r="U104" s="190"/>
      <c r="V104" s="190"/>
      <c r="W104" s="190"/>
      <c r="X104" s="191"/>
      <c r="Y104" s="184">
        <v>114.47499999999999</v>
      </c>
      <c r="Z104" s="185"/>
      <c r="AA104" s="185"/>
      <c r="AB104" s="187"/>
      <c r="AC104" s="178"/>
      <c r="AD104" s="188"/>
      <c r="AE104" s="188"/>
      <c r="AF104" s="188"/>
      <c r="AG104" s="189"/>
      <c r="AH104" s="181"/>
      <c r="AI104" s="190"/>
      <c r="AJ104" s="190"/>
      <c r="AK104" s="190"/>
      <c r="AL104" s="190"/>
      <c r="AM104" s="190"/>
      <c r="AN104" s="190"/>
      <c r="AO104" s="190"/>
      <c r="AP104" s="190"/>
      <c r="AQ104" s="190"/>
      <c r="AR104" s="190"/>
      <c r="AS104" s="190"/>
      <c r="AT104" s="191"/>
      <c r="AU104" s="184"/>
      <c r="AV104" s="185"/>
      <c r="AW104" s="185"/>
      <c r="AX104" s="187"/>
    </row>
    <row r="105" spans="1:51" ht="24.75" customHeight="1" x14ac:dyDescent="0.15">
      <c r="A105" s="212"/>
      <c r="B105" s="213"/>
      <c r="C105" s="213"/>
      <c r="D105" s="213"/>
      <c r="E105" s="213"/>
      <c r="F105" s="214"/>
      <c r="G105" s="178" t="s">
        <v>615</v>
      </c>
      <c r="H105" s="188"/>
      <c r="I105" s="188"/>
      <c r="J105" s="188"/>
      <c r="K105" s="189"/>
      <c r="L105" s="181" t="s">
        <v>623</v>
      </c>
      <c r="M105" s="190"/>
      <c r="N105" s="190"/>
      <c r="O105" s="190"/>
      <c r="P105" s="190"/>
      <c r="Q105" s="190"/>
      <c r="R105" s="190"/>
      <c r="S105" s="190"/>
      <c r="T105" s="190"/>
      <c r="U105" s="190"/>
      <c r="V105" s="190"/>
      <c r="W105" s="190"/>
      <c r="X105" s="191"/>
      <c r="Y105" s="184">
        <v>80.36</v>
      </c>
      <c r="Z105" s="185"/>
      <c r="AA105" s="185"/>
      <c r="AB105" s="187"/>
      <c r="AC105" s="178"/>
      <c r="AD105" s="179"/>
      <c r="AE105" s="179"/>
      <c r="AF105" s="179"/>
      <c r="AG105" s="180"/>
      <c r="AH105" s="181"/>
      <c r="AI105" s="182"/>
      <c r="AJ105" s="182"/>
      <c r="AK105" s="182"/>
      <c r="AL105" s="182"/>
      <c r="AM105" s="182"/>
      <c r="AN105" s="182"/>
      <c r="AO105" s="182"/>
      <c r="AP105" s="182"/>
      <c r="AQ105" s="182"/>
      <c r="AR105" s="182"/>
      <c r="AS105" s="182"/>
      <c r="AT105" s="183"/>
      <c r="AU105" s="184"/>
      <c r="AV105" s="185"/>
      <c r="AW105" s="185"/>
      <c r="AX105" s="187"/>
    </row>
    <row r="106" spans="1:51" ht="24.75" customHeight="1" x14ac:dyDescent="0.15">
      <c r="A106" s="212"/>
      <c r="B106" s="213"/>
      <c r="C106" s="213"/>
      <c r="D106" s="213"/>
      <c r="E106" s="213"/>
      <c r="F106" s="214"/>
      <c r="G106" s="178" t="s">
        <v>617</v>
      </c>
      <c r="H106" s="179"/>
      <c r="I106" s="179"/>
      <c r="J106" s="179"/>
      <c r="K106" s="180"/>
      <c r="L106" s="181" t="s">
        <v>624</v>
      </c>
      <c r="M106" s="182"/>
      <c r="N106" s="182"/>
      <c r="O106" s="182"/>
      <c r="P106" s="182"/>
      <c r="Q106" s="182"/>
      <c r="R106" s="182"/>
      <c r="S106" s="182"/>
      <c r="T106" s="182"/>
      <c r="U106" s="182"/>
      <c r="V106" s="182"/>
      <c r="W106" s="182"/>
      <c r="X106" s="183"/>
      <c r="Y106" s="184">
        <v>7</v>
      </c>
      <c r="Z106" s="185"/>
      <c r="AA106" s="185"/>
      <c r="AB106" s="186"/>
      <c r="AC106" s="178"/>
      <c r="AD106" s="179"/>
      <c r="AE106" s="179"/>
      <c r="AF106" s="179"/>
      <c r="AG106" s="180"/>
      <c r="AH106" s="181"/>
      <c r="AI106" s="182"/>
      <c r="AJ106" s="182"/>
      <c r="AK106" s="182"/>
      <c r="AL106" s="182"/>
      <c r="AM106" s="182"/>
      <c r="AN106" s="182"/>
      <c r="AO106" s="182"/>
      <c r="AP106" s="182"/>
      <c r="AQ106" s="182"/>
      <c r="AR106" s="182"/>
      <c r="AS106" s="182"/>
      <c r="AT106" s="183"/>
      <c r="AU106" s="184"/>
      <c r="AV106" s="185"/>
      <c r="AW106" s="185"/>
      <c r="AX106" s="187"/>
    </row>
    <row r="107" spans="1:51" ht="24.75" customHeight="1" thickBot="1" x14ac:dyDescent="0.2">
      <c r="A107" s="212"/>
      <c r="B107" s="213"/>
      <c r="C107" s="213"/>
      <c r="D107" s="213"/>
      <c r="E107" s="213"/>
      <c r="F107" s="214"/>
      <c r="G107" s="147" t="s">
        <v>18</v>
      </c>
      <c r="H107" s="148"/>
      <c r="I107" s="148"/>
      <c r="J107" s="148"/>
      <c r="K107" s="148"/>
      <c r="L107" s="149"/>
      <c r="M107" s="150"/>
      <c r="N107" s="150"/>
      <c r="O107" s="150"/>
      <c r="P107" s="150"/>
      <c r="Q107" s="150"/>
      <c r="R107" s="150"/>
      <c r="S107" s="150"/>
      <c r="T107" s="150"/>
      <c r="U107" s="150"/>
      <c r="V107" s="150"/>
      <c r="W107" s="150"/>
      <c r="X107" s="151"/>
      <c r="Y107" s="152">
        <f>SUM(Y101:AB106)</f>
        <v>886.43500000000006</v>
      </c>
      <c r="Z107" s="153"/>
      <c r="AA107" s="153"/>
      <c r="AB107" s="154"/>
      <c r="AC107" s="147" t="s">
        <v>18</v>
      </c>
      <c r="AD107" s="148"/>
      <c r="AE107" s="148"/>
      <c r="AF107" s="148"/>
      <c r="AG107" s="148"/>
      <c r="AH107" s="149"/>
      <c r="AI107" s="150"/>
      <c r="AJ107" s="150"/>
      <c r="AK107" s="150"/>
      <c r="AL107" s="150"/>
      <c r="AM107" s="150"/>
      <c r="AN107" s="150"/>
      <c r="AO107" s="150"/>
      <c r="AP107" s="150"/>
      <c r="AQ107" s="150"/>
      <c r="AR107" s="150"/>
      <c r="AS107" s="150"/>
      <c r="AT107" s="151"/>
      <c r="AU107" s="152">
        <f>SUM(AU101:AX106)</f>
        <v>1433.3</v>
      </c>
      <c r="AV107" s="153"/>
      <c r="AW107" s="153"/>
      <c r="AX107" s="155"/>
    </row>
    <row r="108" spans="1:51" ht="24.75" customHeight="1" x14ac:dyDescent="0.15">
      <c r="A108" s="212"/>
      <c r="B108" s="213"/>
      <c r="C108" s="213"/>
      <c r="D108" s="213"/>
      <c r="E108" s="213"/>
      <c r="F108" s="214"/>
      <c r="G108" s="166" t="s">
        <v>625</v>
      </c>
      <c r="H108" s="167"/>
      <c r="I108" s="167"/>
      <c r="J108" s="167"/>
      <c r="K108" s="167"/>
      <c r="L108" s="167"/>
      <c r="M108" s="167"/>
      <c r="N108" s="167"/>
      <c r="O108" s="167"/>
      <c r="P108" s="167"/>
      <c r="Q108" s="167"/>
      <c r="R108" s="167"/>
      <c r="S108" s="167"/>
      <c r="T108" s="167"/>
      <c r="U108" s="167"/>
      <c r="V108" s="167"/>
      <c r="W108" s="167"/>
      <c r="X108" s="167"/>
      <c r="Y108" s="167"/>
      <c r="Z108" s="167"/>
      <c r="AA108" s="167"/>
      <c r="AB108" s="168"/>
      <c r="AC108" s="166" t="s">
        <v>626</v>
      </c>
      <c r="AD108" s="167"/>
      <c r="AE108" s="167"/>
      <c r="AF108" s="167"/>
      <c r="AG108" s="167"/>
      <c r="AH108" s="167"/>
      <c r="AI108" s="167"/>
      <c r="AJ108" s="167"/>
      <c r="AK108" s="167"/>
      <c r="AL108" s="167"/>
      <c r="AM108" s="167"/>
      <c r="AN108" s="167"/>
      <c r="AO108" s="167"/>
      <c r="AP108" s="167"/>
      <c r="AQ108" s="167"/>
      <c r="AR108" s="167"/>
      <c r="AS108" s="167"/>
      <c r="AT108" s="167"/>
      <c r="AU108" s="167"/>
      <c r="AV108" s="167"/>
      <c r="AW108" s="167"/>
      <c r="AX108" s="169"/>
      <c r="AY108">
        <f>COUNTA($G$110,$AC$110)</f>
        <v>2</v>
      </c>
    </row>
    <row r="109" spans="1:51" ht="24.75" customHeight="1" x14ac:dyDescent="0.15">
      <c r="A109" s="212"/>
      <c r="B109" s="213"/>
      <c r="C109" s="213"/>
      <c r="D109" s="213"/>
      <c r="E109" s="213"/>
      <c r="F109" s="214"/>
      <c r="G109" s="170" t="s">
        <v>15</v>
      </c>
      <c r="H109" s="171"/>
      <c r="I109" s="171"/>
      <c r="J109" s="171"/>
      <c r="K109" s="171"/>
      <c r="L109" s="172" t="s">
        <v>16</v>
      </c>
      <c r="M109" s="171"/>
      <c r="N109" s="171"/>
      <c r="O109" s="171"/>
      <c r="P109" s="171"/>
      <c r="Q109" s="171"/>
      <c r="R109" s="171"/>
      <c r="S109" s="171"/>
      <c r="T109" s="171"/>
      <c r="U109" s="171"/>
      <c r="V109" s="171"/>
      <c r="W109" s="171"/>
      <c r="X109" s="173"/>
      <c r="Y109" s="174" t="s">
        <v>17</v>
      </c>
      <c r="Z109" s="175"/>
      <c r="AA109" s="175"/>
      <c r="AB109" s="176"/>
      <c r="AC109" s="170" t="s">
        <v>15</v>
      </c>
      <c r="AD109" s="171"/>
      <c r="AE109" s="171"/>
      <c r="AF109" s="171"/>
      <c r="AG109" s="171"/>
      <c r="AH109" s="172" t="s">
        <v>16</v>
      </c>
      <c r="AI109" s="171"/>
      <c r="AJ109" s="171"/>
      <c r="AK109" s="171"/>
      <c r="AL109" s="171"/>
      <c r="AM109" s="171"/>
      <c r="AN109" s="171"/>
      <c r="AO109" s="171"/>
      <c r="AP109" s="171"/>
      <c r="AQ109" s="171"/>
      <c r="AR109" s="171"/>
      <c r="AS109" s="171"/>
      <c r="AT109" s="173"/>
      <c r="AU109" s="174" t="s">
        <v>17</v>
      </c>
      <c r="AV109" s="175"/>
      <c r="AW109" s="175"/>
      <c r="AX109" s="177"/>
      <c r="AY109">
        <f>$AY$108</f>
        <v>2</v>
      </c>
    </row>
    <row r="110" spans="1:51" ht="24.75" customHeight="1" x14ac:dyDescent="0.15">
      <c r="A110" s="212"/>
      <c r="B110" s="213"/>
      <c r="C110" s="213"/>
      <c r="D110" s="213"/>
      <c r="E110" s="213"/>
      <c r="F110" s="214"/>
      <c r="G110" s="178" t="s">
        <v>615</v>
      </c>
      <c r="H110" s="179"/>
      <c r="I110" s="179"/>
      <c r="J110" s="179"/>
      <c r="K110" s="180"/>
      <c r="L110" s="159" t="s">
        <v>627</v>
      </c>
      <c r="M110" s="192"/>
      <c r="N110" s="192"/>
      <c r="O110" s="192"/>
      <c r="P110" s="192"/>
      <c r="Q110" s="192"/>
      <c r="R110" s="192"/>
      <c r="S110" s="192"/>
      <c r="T110" s="192"/>
      <c r="U110" s="192"/>
      <c r="V110" s="192"/>
      <c r="W110" s="192"/>
      <c r="X110" s="193"/>
      <c r="Y110" s="162">
        <v>455.3</v>
      </c>
      <c r="Z110" s="163"/>
      <c r="AA110" s="163"/>
      <c r="AB110" s="164"/>
      <c r="AC110" s="156" t="s">
        <v>615</v>
      </c>
      <c r="AD110" s="157"/>
      <c r="AE110" s="157"/>
      <c r="AF110" s="157"/>
      <c r="AG110" s="158"/>
      <c r="AH110" s="159" t="s">
        <v>628</v>
      </c>
      <c r="AI110" s="160"/>
      <c r="AJ110" s="160"/>
      <c r="AK110" s="160"/>
      <c r="AL110" s="160"/>
      <c r="AM110" s="160"/>
      <c r="AN110" s="160"/>
      <c r="AO110" s="160"/>
      <c r="AP110" s="160"/>
      <c r="AQ110" s="160"/>
      <c r="AR110" s="160"/>
      <c r="AS110" s="160"/>
      <c r="AT110" s="161"/>
      <c r="AU110" s="162">
        <v>146</v>
      </c>
      <c r="AV110" s="163"/>
      <c r="AW110" s="163"/>
      <c r="AX110" s="164"/>
      <c r="AY110">
        <f>$AY$108</f>
        <v>2</v>
      </c>
    </row>
    <row r="111" spans="1:51" ht="24.75" customHeight="1" x14ac:dyDescent="0.15">
      <c r="A111" s="212"/>
      <c r="B111" s="213"/>
      <c r="C111" s="213"/>
      <c r="D111" s="213"/>
      <c r="E111" s="213"/>
      <c r="F111" s="214"/>
      <c r="G111" s="178" t="s">
        <v>629</v>
      </c>
      <c r="H111" s="179"/>
      <c r="I111" s="179"/>
      <c r="J111" s="179"/>
      <c r="K111" s="180"/>
      <c r="L111" s="181" t="s">
        <v>630</v>
      </c>
      <c r="M111" s="182"/>
      <c r="N111" s="182"/>
      <c r="O111" s="182"/>
      <c r="P111" s="182"/>
      <c r="Q111" s="182"/>
      <c r="R111" s="182"/>
      <c r="S111" s="182"/>
      <c r="T111" s="182"/>
      <c r="U111" s="182"/>
      <c r="V111" s="182"/>
      <c r="W111" s="182"/>
      <c r="X111" s="183"/>
      <c r="Y111" s="184">
        <v>395</v>
      </c>
      <c r="Z111" s="185"/>
      <c r="AA111" s="185"/>
      <c r="AB111" s="186"/>
      <c r="AC111" s="178"/>
      <c r="AD111" s="179"/>
      <c r="AE111" s="179"/>
      <c r="AF111" s="179"/>
      <c r="AG111" s="180"/>
      <c r="AH111" s="181"/>
      <c r="AI111" s="182"/>
      <c r="AJ111" s="182"/>
      <c r="AK111" s="182"/>
      <c r="AL111" s="182"/>
      <c r="AM111" s="182"/>
      <c r="AN111" s="182"/>
      <c r="AO111" s="182"/>
      <c r="AP111" s="182"/>
      <c r="AQ111" s="182"/>
      <c r="AR111" s="182"/>
      <c r="AS111" s="182"/>
      <c r="AT111" s="183"/>
      <c r="AU111" s="184"/>
      <c r="AV111" s="185"/>
      <c r="AW111" s="185"/>
      <c r="AX111" s="187"/>
      <c r="AY111">
        <f>$AY$108</f>
        <v>2</v>
      </c>
    </row>
    <row r="112" spans="1:51" ht="24.75" customHeight="1" thickBot="1" x14ac:dyDescent="0.2">
      <c r="A112" s="212"/>
      <c r="B112" s="213"/>
      <c r="C112" s="213"/>
      <c r="D112" s="213"/>
      <c r="E112" s="213"/>
      <c r="F112" s="214"/>
      <c r="G112" s="147" t="s">
        <v>18</v>
      </c>
      <c r="H112" s="148"/>
      <c r="I112" s="148"/>
      <c r="J112" s="148"/>
      <c r="K112" s="148"/>
      <c r="L112" s="149"/>
      <c r="M112" s="150"/>
      <c r="N112" s="150"/>
      <c r="O112" s="150"/>
      <c r="P112" s="150"/>
      <c r="Q112" s="150"/>
      <c r="R112" s="150"/>
      <c r="S112" s="150"/>
      <c r="T112" s="150"/>
      <c r="U112" s="150"/>
      <c r="V112" s="150"/>
      <c r="W112" s="150"/>
      <c r="X112" s="151"/>
      <c r="Y112" s="152">
        <f>SUM(Y110:AB111)</f>
        <v>850.3</v>
      </c>
      <c r="Z112" s="153"/>
      <c r="AA112" s="153"/>
      <c r="AB112" s="154"/>
      <c r="AC112" s="147" t="s">
        <v>18</v>
      </c>
      <c r="AD112" s="148"/>
      <c r="AE112" s="148"/>
      <c r="AF112" s="148"/>
      <c r="AG112" s="148"/>
      <c r="AH112" s="149"/>
      <c r="AI112" s="150"/>
      <c r="AJ112" s="150"/>
      <c r="AK112" s="150"/>
      <c r="AL112" s="150"/>
      <c r="AM112" s="150"/>
      <c r="AN112" s="150"/>
      <c r="AO112" s="150"/>
      <c r="AP112" s="150"/>
      <c r="AQ112" s="150"/>
      <c r="AR112" s="150"/>
      <c r="AS112" s="150"/>
      <c r="AT112" s="151"/>
      <c r="AU112" s="152">
        <f>SUM(AU110:AX111)</f>
        <v>146</v>
      </c>
      <c r="AV112" s="153"/>
      <c r="AW112" s="153"/>
      <c r="AX112" s="155"/>
      <c r="AY112">
        <f>$AY$108</f>
        <v>2</v>
      </c>
    </row>
    <row r="113" spans="1:52" ht="24.75" customHeight="1" x14ac:dyDescent="0.15">
      <c r="A113" s="212"/>
      <c r="B113" s="213"/>
      <c r="C113" s="213"/>
      <c r="D113" s="213"/>
      <c r="E113" s="213"/>
      <c r="F113" s="214"/>
      <c r="G113" s="166" t="s">
        <v>631</v>
      </c>
      <c r="H113" s="167"/>
      <c r="I113" s="167"/>
      <c r="J113" s="167"/>
      <c r="K113" s="167"/>
      <c r="L113" s="167"/>
      <c r="M113" s="167"/>
      <c r="N113" s="167"/>
      <c r="O113" s="167"/>
      <c r="P113" s="167"/>
      <c r="Q113" s="167"/>
      <c r="R113" s="167"/>
      <c r="S113" s="167"/>
      <c r="T113" s="167"/>
      <c r="U113" s="167"/>
      <c r="V113" s="167"/>
      <c r="W113" s="167"/>
      <c r="X113" s="167"/>
      <c r="Y113" s="167"/>
      <c r="Z113" s="167"/>
      <c r="AA113" s="167"/>
      <c r="AB113" s="168"/>
      <c r="AC113" s="166" t="s">
        <v>632</v>
      </c>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9"/>
      <c r="AY113">
        <f>COUNTA($G$115,$AC$115)</f>
        <v>2</v>
      </c>
    </row>
    <row r="114" spans="1:52" ht="24.75" customHeight="1" x14ac:dyDescent="0.15">
      <c r="A114" s="212"/>
      <c r="B114" s="213"/>
      <c r="C114" s="213"/>
      <c r="D114" s="213"/>
      <c r="E114" s="213"/>
      <c r="F114" s="214"/>
      <c r="G114" s="170" t="s">
        <v>15</v>
      </c>
      <c r="H114" s="171"/>
      <c r="I114" s="171"/>
      <c r="J114" s="171"/>
      <c r="K114" s="171"/>
      <c r="L114" s="172" t="s">
        <v>16</v>
      </c>
      <c r="M114" s="171"/>
      <c r="N114" s="171"/>
      <c r="O114" s="171"/>
      <c r="P114" s="171"/>
      <c r="Q114" s="171"/>
      <c r="R114" s="171"/>
      <c r="S114" s="171"/>
      <c r="T114" s="171"/>
      <c r="U114" s="171"/>
      <c r="V114" s="171"/>
      <c r="W114" s="171"/>
      <c r="X114" s="173"/>
      <c r="Y114" s="174" t="s">
        <v>17</v>
      </c>
      <c r="Z114" s="175"/>
      <c r="AA114" s="175"/>
      <c r="AB114" s="176"/>
      <c r="AC114" s="170" t="s">
        <v>15</v>
      </c>
      <c r="AD114" s="171"/>
      <c r="AE114" s="171"/>
      <c r="AF114" s="171"/>
      <c r="AG114" s="171"/>
      <c r="AH114" s="172" t="s">
        <v>16</v>
      </c>
      <c r="AI114" s="171"/>
      <c r="AJ114" s="171"/>
      <c r="AK114" s="171"/>
      <c r="AL114" s="171"/>
      <c r="AM114" s="171"/>
      <c r="AN114" s="171"/>
      <c r="AO114" s="171"/>
      <c r="AP114" s="171"/>
      <c r="AQ114" s="171"/>
      <c r="AR114" s="171"/>
      <c r="AS114" s="171"/>
      <c r="AT114" s="173"/>
      <c r="AU114" s="174" t="s">
        <v>17</v>
      </c>
      <c r="AV114" s="175"/>
      <c r="AW114" s="175"/>
      <c r="AX114" s="177"/>
      <c r="AY114">
        <f t="shared" ref="AY114:AY120" si="0">$AY$113</f>
        <v>2</v>
      </c>
    </row>
    <row r="115" spans="1:52" ht="24.75" customHeight="1" x14ac:dyDescent="0.15">
      <c r="A115" s="212"/>
      <c r="B115" s="213"/>
      <c r="C115" s="213"/>
      <c r="D115" s="213"/>
      <c r="E115" s="213"/>
      <c r="F115" s="214"/>
      <c r="G115" s="156" t="s">
        <v>633</v>
      </c>
      <c r="H115" s="157"/>
      <c r="I115" s="157"/>
      <c r="J115" s="157"/>
      <c r="K115" s="158"/>
      <c r="L115" s="159" t="s">
        <v>634</v>
      </c>
      <c r="M115" s="160"/>
      <c r="N115" s="160"/>
      <c r="O115" s="160"/>
      <c r="P115" s="160"/>
      <c r="Q115" s="160"/>
      <c r="R115" s="160"/>
      <c r="S115" s="160"/>
      <c r="T115" s="160"/>
      <c r="U115" s="160"/>
      <c r="V115" s="160"/>
      <c r="W115" s="160"/>
      <c r="X115" s="161"/>
      <c r="Y115" s="162">
        <v>2447.6999999999998</v>
      </c>
      <c r="Z115" s="163"/>
      <c r="AA115" s="163"/>
      <c r="AB115" s="164"/>
      <c r="AC115" s="156" t="s">
        <v>635</v>
      </c>
      <c r="AD115" s="157"/>
      <c r="AE115" s="157"/>
      <c r="AF115" s="157"/>
      <c r="AG115" s="158"/>
      <c r="AH115" s="159" t="s">
        <v>636</v>
      </c>
      <c r="AI115" s="160"/>
      <c r="AJ115" s="160"/>
      <c r="AK115" s="160"/>
      <c r="AL115" s="160"/>
      <c r="AM115" s="160"/>
      <c r="AN115" s="160"/>
      <c r="AO115" s="160"/>
      <c r="AP115" s="160"/>
      <c r="AQ115" s="160"/>
      <c r="AR115" s="160"/>
      <c r="AS115" s="160"/>
      <c r="AT115" s="161"/>
      <c r="AU115" s="162">
        <v>544.5</v>
      </c>
      <c r="AV115" s="163"/>
      <c r="AW115" s="163"/>
      <c r="AX115" s="165"/>
      <c r="AY115">
        <f t="shared" si="0"/>
        <v>2</v>
      </c>
    </row>
    <row r="116" spans="1:52" ht="24.75" customHeight="1" x14ac:dyDescent="0.15">
      <c r="A116" s="212"/>
      <c r="B116" s="213"/>
      <c r="C116" s="213"/>
      <c r="D116" s="213"/>
      <c r="E116" s="213"/>
      <c r="F116" s="214"/>
      <c r="G116" s="178" t="s">
        <v>617</v>
      </c>
      <c r="H116" s="179"/>
      <c r="I116" s="179"/>
      <c r="J116" s="179"/>
      <c r="K116" s="180"/>
      <c r="L116" s="181" t="s">
        <v>637</v>
      </c>
      <c r="M116" s="182"/>
      <c r="N116" s="182"/>
      <c r="O116" s="182"/>
      <c r="P116" s="182"/>
      <c r="Q116" s="182"/>
      <c r="R116" s="182"/>
      <c r="S116" s="182"/>
      <c r="T116" s="182"/>
      <c r="U116" s="182"/>
      <c r="V116" s="182"/>
      <c r="W116" s="182"/>
      <c r="X116" s="183"/>
      <c r="Y116" s="184">
        <v>508.6</v>
      </c>
      <c r="Z116" s="185"/>
      <c r="AA116" s="185"/>
      <c r="AB116" s="186"/>
      <c r="AC116" s="178"/>
      <c r="AD116" s="188"/>
      <c r="AE116" s="188"/>
      <c r="AF116" s="188"/>
      <c r="AG116" s="189"/>
      <c r="AH116" s="181"/>
      <c r="AI116" s="190"/>
      <c r="AJ116" s="190"/>
      <c r="AK116" s="190"/>
      <c r="AL116" s="190"/>
      <c r="AM116" s="190"/>
      <c r="AN116" s="190"/>
      <c r="AO116" s="190"/>
      <c r="AP116" s="190"/>
      <c r="AQ116" s="190"/>
      <c r="AR116" s="190"/>
      <c r="AS116" s="190"/>
      <c r="AT116" s="191"/>
      <c r="AU116" s="184"/>
      <c r="AV116" s="185"/>
      <c r="AW116" s="185"/>
      <c r="AX116" s="187"/>
      <c r="AY116">
        <f t="shared" si="0"/>
        <v>2</v>
      </c>
    </row>
    <row r="117" spans="1:52" ht="24.75" customHeight="1" x14ac:dyDescent="0.15">
      <c r="A117" s="212"/>
      <c r="B117" s="213"/>
      <c r="C117" s="213"/>
      <c r="D117" s="213"/>
      <c r="E117" s="213"/>
      <c r="F117" s="214"/>
      <c r="G117" s="178" t="s">
        <v>638</v>
      </c>
      <c r="H117" s="179"/>
      <c r="I117" s="179"/>
      <c r="J117" s="179"/>
      <c r="K117" s="180"/>
      <c r="L117" s="181" t="s">
        <v>639</v>
      </c>
      <c r="M117" s="182"/>
      <c r="N117" s="182"/>
      <c r="O117" s="182"/>
      <c r="P117" s="182"/>
      <c r="Q117" s="182"/>
      <c r="R117" s="182"/>
      <c r="S117" s="182"/>
      <c r="T117" s="182"/>
      <c r="U117" s="182"/>
      <c r="V117" s="182"/>
      <c r="W117" s="182"/>
      <c r="X117" s="183"/>
      <c r="Y117" s="184">
        <v>180.6</v>
      </c>
      <c r="Z117" s="185"/>
      <c r="AA117" s="185"/>
      <c r="AB117" s="186"/>
      <c r="AC117" s="178"/>
      <c r="AD117" s="188"/>
      <c r="AE117" s="188"/>
      <c r="AF117" s="188"/>
      <c r="AG117" s="189"/>
      <c r="AH117" s="181"/>
      <c r="AI117" s="190"/>
      <c r="AJ117" s="190"/>
      <c r="AK117" s="190"/>
      <c r="AL117" s="190"/>
      <c r="AM117" s="190"/>
      <c r="AN117" s="190"/>
      <c r="AO117" s="190"/>
      <c r="AP117" s="190"/>
      <c r="AQ117" s="190"/>
      <c r="AR117" s="190"/>
      <c r="AS117" s="190"/>
      <c r="AT117" s="191"/>
      <c r="AU117" s="184"/>
      <c r="AV117" s="185"/>
      <c r="AW117" s="185"/>
      <c r="AX117" s="187"/>
      <c r="AY117">
        <f t="shared" si="0"/>
        <v>2</v>
      </c>
    </row>
    <row r="118" spans="1:52" ht="24.75" customHeight="1" x14ac:dyDescent="0.15">
      <c r="A118" s="212"/>
      <c r="B118" s="213"/>
      <c r="C118" s="213"/>
      <c r="D118" s="213"/>
      <c r="E118" s="213"/>
      <c r="F118" s="214"/>
      <c r="G118" s="178" t="s">
        <v>620</v>
      </c>
      <c r="H118" s="179"/>
      <c r="I118" s="179"/>
      <c r="J118" s="179"/>
      <c r="K118" s="180"/>
      <c r="L118" s="181" t="s">
        <v>640</v>
      </c>
      <c r="M118" s="182"/>
      <c r="N118" s="182"/>
      <c r="O118" s="182"/>
      <c r="P118" s="182"/>
      <c r="Q118" s="182"/>
      <c r="R118" s="182"/>
      <c r="S118" s="182"/>
      <c r="T118" s="182"/>
      <c r="U118" s="182"/>
      <c r="V118" s="182"/>
      <c r="W118" s="182"/>
      <c r="X118" s="183"/>
      <c r="Y118" s="184">
        <v>60</v>
      </c>
      <c r="Z118" s="185"/>
      <c r="AA118" s="185"/>
      <c r="AB118" s="186"/>
      <c r="AC118" s="178"/>
      <c r="AD118" s="179"/>
      <c r="AE118" s="179"/>
      <c r="AF118" s="179"/>
      <c r="AG118" s="180"/>
      <c r="AH118" s="181"/>
      <c r="AI118" s="182"/>
      <c r="AJ118" s="182"/>
      <c r="AK118" s="182"/>
      <c r="AL118" s="182"/>
      <c r="AM118" s="182"/>
      <c r="AN118" s="182"/>
      <c r="AO118" s="182"/>
      <c r="AP118" s="182"/>
      <c r="AQ118" s="182"/>
      <c r="AR118" s="182"/>
      <c r="AS118" s="182"/>
      <c r="AT118" s="183"/>
      <c r="AU118" s="184"/>
      <c r="AV118" s="185"/>
      <c r="AW118" s="185"/>
      <c r="AX118" s="187"/>
      <c r="AY118">
        <f t="shared" si="0"/>
        <v>2</v>
      </c>
    </row>
    <row r="119" spans="1:52" ht="24.75" customHeight="1" x14ac:dyDescent="0.15">
      <c r="A119" s="212"/>
      <c r="B119" s="213"/>
      <c r="C119" s="213"/>
      <c r="D119" s="213"/>
      <c r="E119" s="213"/>
      <c r="F119" s="214"/>
      <c r="G119" s="178" t="s">
        <v>69</v>
      </c>
      <c r="H119" s="179"/>
      <c r="I119" s="179"/>
      <c r="J119" s="179"/>
      <c r="K119" s="180"/>
      <c r="L119" s="181" t="s">
        <v>641</v>
      </c>
      <c r="M119" s="182"/>
      <c r="N119" s="182"/>
      <c r="O119" s="182"/>
      <c r="P119" s="182"/>
      <c r="Q119" s="182"/>
      <c r="R119" s="182"/>
      <c r="S119" s="182"/>
      <c r="T119" s="182"/>
      <c r="U119" s="182"/>
      <c r="V119" s="182"/>
      <c r="W119" s="182"/>
      <c r="X119" s="183"/>
      <c r="Y119" s="184">
        <v>33.700000000000003</v>
      </c>
      <c r="Z119" s="185"/>
      <c r="AA119" s="185"/>
      <c r="AB119" s="186"/>
      <c r="AC119" s="178"/>
      <c r="AD119" s="179"/>
      <c r="AE119" s="179"/>
      <c r="AF119" s="179"/>
      <c r="AG119" s="180"/>
      <c r="AH119" s="181"/>
      <c r="AI119" s="182"/>
      <c r="AJ119" s="182"/>
      <c r="AK119" s="182"/>
      <c r="AL119" s="182"/>
      <c r="AM119" s="182"/>
      <c r="AN119" s="182"/>
      <c r="AO119" s="182"/>
      <c r="AP119" s="182"/>
      <c r="AQ119" s="182"/>
      <c r="AR119" s="182"/>
      <c r="AS119" s="182"/>
      <c r="AT119" s="183"/>
      <c r="AU119" s="184"/>
      <c r="AV119" s="185"/>
      <c r="AW119" s="185"/>
      <c r="AX119" s="187"/>
      <c r="AY119">
        <f t="shared" si="0"/>
        <v>2</v>
      </c>
    </row>
    <row r="120" spans="1:52" ht="24.75" customHeight="1" thickBot="1" x14ac:dyDescent="0.2">
      <c r="A120" s="212"/>
      <c r="B120" s="213"/>
      <c r="C120" s="213"/>
      <c r="D120" s="213"/>
      <c r="E120" s="213"/>
      <c r="F120" s="214"/>
      <c r="G120" s="147" t="s">
        <v>18</v>
      </c>
      <c r="H120" s="148"/>
      <c r="I120" s="148"/>
      <c r="J120" s="148"/>
      <c r="K120" s="148"/>
      <c r="L120" s="149"/>
      <c r="M120" s="150"/>
      <c r="N120" s="150"/>
      <c r="O120" s="150"/>
      <c r="P120" s="150"/>
      <c r="Q120" s="150"/>
      <c r="R120" s="150"/>
      <c r="S120" s="150"/>
      <c r="T120" s="150"/>
      <c r="U120" s="150"/>
      <c r="V120" s="150"/>
      <c r="W120" s="150"/>
      <c r="X120" s="151"/>
      <c r="Y120" s="152">
        <f>SUM(Y115:AB119)</f>
        <v>3230.5999999999995</v>
      </c>
      <c r="Z120" s="153"/>
      <c r="AA120" s="153"/>
      <c r="AB120" s="154"/>
      <c r="AC120" s="147" t="s">
        <v>18</v>
      </c>
      <c r="AD120" s="148"/>
      <c r="AE120" s="148"/>
      <c r="AF120" s="148"/>
      <c r="AG120" s="148"/>
      <c r="AH120" s="149"/>
      <c r="AI120" s="150"/>
      <c r="AJ120" s="150"/>
      <c r="AK120" s="150"/>
      <c r="AL120" s="150"/>
      <c r="AM120" s="150"/>
      <c r="AN120" s="150"/>
      <c r="AO120" s="150"/>
      <c r="AP120" s="150"/>
      <c r="AQ120" s="150"/>
      <c r="AR120" s="150"/>
      <c r="AS120" s="150"/>
      <c r="AT120" s="151"/>
      <c r="AU120" s="152">
        <f>SUM(AU115:AX119)</f>
        <v>544.5</v>
      </c>
      <c r="AV120" s="153"/>
      <c r="AW120" s="153"/>
      <c r="AX120" s="155"/>
      <c r="AY120">
        <f t="shared" si="0"/>
        <v>2</v>
      </c>
    </row>
    <row r="121" spans="1:52" ht="24.75" customHeight="1" x14ac:dyDescent="0.15">
      <c r="A121" s="212"/>
      <c r="B121" s="213"/>
      <c r="C121" s="213"/>
      <c r="D121" s="213"/>
      <c r="E121" s="213"/>
      <c r="F121" s="214"/>
      <c r="G121" s="166" t="s">
        <v>642</v>
      </c>
      <c r="H121" s="167"/>
      <c r="I121" s="167"/>
      <c r="J121" s="167"/>
      <c r="K121" s="167"/>
      <c r="L121" s="167"/>
      <c r="M121" s="167"/>
      <c r="N121" s="167"/>
      <c r="O121" s="167"/>
      <c r="P121" s="167"/>
      <c r="Q121" s="167"/>
      <c r="R121" s="167"/>
      <c r="S121" s="167"/>
      <c r="T121" s="167"/>
      <c r="U121" s="167"/>
      <c r="V121" s="167"/>
      <c r="W121" s="167"/>
      <c r="X121" s="167"/>
      <c r="Y121" s="167"/>
      <c r="Z121" s="167"/>
      <c r="AA121" s="167"/>
      <c r="AB121" s="168"/>
      <c r="AC121" s="166" t="s">
        <v>643</v>
      </c>
      <c r="AD121" s="167"/>
      <c r="AE121" s="167"/>
      <c r="AF121" s="167"/>
      <c r="AG121" s="167"/>
      <c r="AH121" s="167"/>
      <c r="AI121" s="167"/>
      <c r="AJ121" s="167"/>
      <c r="AK121" s="167"/>
      <c r="AL121" s="167"/>
      <c r="AM121" s="167"/>
      <c r="AN121" s="167"/>
      <c r="AO121" s="167"/>
      <c r="AP121" s="167"/>
      <c r="AQ121" s="167"/>
      <c r="AR121" s="167"/>
      <c r="AS121" s="167"/>
      <c r="AT121" s="167"/>
      <c r="AU121" s="167"/>
      <c r="AV121" s="167"/>
      <c r="AW121" s="167"/>
      <c r="AX121" s="169"/>
      <c r="AY121">
        <f>COUNTA($G$123,$AC$123)</f>
        <v>2</v>
      </c>
    </row>
    <row r="122" spans="1:52" ht="24.75" customHeight="1" x14ac:dyDescent="0.15">
      <c r="A122" s="212"/>
      <c r="B122" s="213"/>
      <c r="C122" s="213"/>
      <c r="D122" s="213"/>
      <c r="E122" s="213"/>
      <c r="F122" s="214"/>
      <c r="G122" s="170" t="s">
        <v>15</v>
      </c>
      <c r="H122" s="171"/>
      <c r="I122" s="171"/>
      <c r="J122" s="171"/>
      <c r="K122" s="171"/>
      <c r="L122" s="172" t="s">
        <v>16</v>
      </c>
      <c r="M122" s="171"/>
      <c r="N122" s="171"/>
      <c r="O122" s="171"/>
      <c r="P122" s="171"/>
      <c r="Q122" s="171"/>
      <c r="R122" s="171"/>
      <c r="S122" s="171"/>
      <c r="T122" s="171"/>
      <c r="U122" s="171"/>
      <c r="V122" s="171"/>
      <c r="W122" s="171"/>
      <c r="X122" s="173"/>
      <c r="Y122" s="174" t="s">
        <v>17</v>
      </c>
      <c r="Z122" s="175"/>
      <c r="AA122" s="175"/>
      <c r="AB122" s="176"/>
      <c r="AC122" s="170" t="s">
        <v>15</v>
      </c>
      <c r="AD122" s="171"/>
      <c r="AE122" s="171"/>
      <c r="AF122" s="171"/>
      <c r="AG122" s="171"/>
      <c r="AH122" s="172" t="s">
        <v>16</v>
      </c>
      <c r="AI122" s="171"/>
      <c r="AJ122" s="171"/>
      <c r="AK122" s="171"/>
      <c r="AL122" s="171"/>
      <c r="AM122" s="171"/>
      <c r="AN122" s="171"/>
      <c r="AO122" s="171"/>
      <c r="AP122" s="171"/>
      <c r="AQ122" s="171"/>
      <c r="AR122" s="171"/>
      <c r="AS122" s="171"/>
      <c r="AT122" s="173"/>
      <c r="AU122" s="174" t="s">
        <v>17</v>
      </c>
      <c r="AV122" s="175"/>
      <c r="AW122" s="175"/>
      <c r="AX122" s="177"/>
      <c r="AY122">
        <f>$AY$121</f>
        <v>2</v>
      </c>
    </row>
    <row r="123" spans="1:52" s="15" customFormat="1" ht="24.75" customHeight="1" x14ac:dyDescent="0.15">
      <c r="A123" s="212"/>
      <c r="B123" s="213"/>
      <c r="C123" s="213"/>
      <c r="D123" s="213"/>
      <c r="E123" s="213"/>
      <c r="F123" s="214"/>
      <c r="G123" s="156" t="s">
        <v>615</v>
      </c>
      <c r="H123" s="157"/>
      <c r="I123" s="157"/>
      <c r="J123" s="157"/>
      <c r="K123" s="158"/>
      <c r="L123" s="159" t="s">
        <v>644</v>
      </c>
      <c r="M123" s="160"/>
      <c r="N123" s="160"/>
      <c r="O123" s="160"/>
      <c r="P123" s="160"/>
      <c r="Q123" s="160"/>
      <c r="R123" s="160"/>
      <c r="S123" s="160"/>
      <c r="T123" s="160"/>
      <c r="U123" s="160"/>
      <c r="V123" s="160"/>
      <c r="W123" s="160"/>
      <c r="X123" s="161"/>
      <c r="Y123" s="162">
        <v>90</v>
      </c>
      <c r="Z123" s="163"/>
      <c r="AA123" s="163"/>
      <c r="AB123" s="164"/>
      <c r="AC123" s="156" t="s">
        <v>615</v>
      </c>
      <c r="AD123" s="157"/>
      <c r="AE123" s="157"/>
      <c r="AF123" s="157"/>
      <c r="AG123" s="158"/>
      <c r="AH123" s="159" t="s">
        <v>645</v>
      </c>
      <c r="AI123" s="160"/>
      <c r="AJ123" s="160"/>
      <c r="AK123" s="160"/>
      <c r="AL123" s="160"/>
      <c r="AM123" s="160"/>
      <c r="AN123" s="160"/>
      <c r="AO123" s="160"/>
      <c r="AP123" s="160"/>
      <c r="AQ123" s="160"/>
      <c r="AR123" s="160"/>
      <c r="AS123" s="160"/>
      <c r="AT123" s="161"/>
      <c r="AU123" s="162">
        <v>600</v>
      </c>
      <c r="AV123" s="163"/>
      <c r="AW123" s="163"/>
      <c r="AX123" s="165"/>
      <c r="AY123">
        <f>$AY$121</f>
        <v>2</v>
      </c>
      <c r="AZ123"/>
    </row>
    <row r="124" spans="1:52" ht="24.75" customHeight="1" x14ac:dyDescent="0.15">
      <c r="A124" s="212"/>
      <c r="B124" s="213"/>
      <c r="C124" s="213"/>
      <c r="D124" s="213"/>
      <c r="E124" s="213"/>
      <c r="F124" s="214"/>
      <c r="G124" s="147" t="s">
        <v>18</v>
      </c>
      <c r="H124" s="148"/>
      <c r="I124" s="148"/>
      <c r="J124" s="148"/>
      <c r="K124" s="148"/>
      <c r="L124" s="149"/>
      <c r="M124" s="150"/>
      <c r="N124" s="150"/>
      <c r="O124" s="150"/>
      <c r="P124" s="150"/>
      <c r="Q124" s="150"/>
      <c r="R124" s="150"/>
      <c r="S124" s="150"/>
      <c r="T124" s="150"/>
      <c r="U124" s="150"/>
      <c r="V124" s="150"/>
      <c r="W124" s="150"/>
      <c r="X124" s="151"/>
      <c r="Y124" s="152">
        <f>SUM(Y123:AB123)</f>
        <v>90</v>
      </c>
      <c r="Z124" s="153"/>
      <c r="AA124" s="153"/>
      <c r="AB124" s="154"/>
      <c r="AC124" s="147" t="s">
        <v>18</v>
      </c>
      <c r="AD124" s="148"/>
      <c r="AE124" s="148"/>
      <c r="AF124" s="148"/>
      <c r="AG124" s="148"/>
      <c r="AH124" s="149"/>
      <c r="AI124" s="150"/>
      <c r="AJ124" s="150"/>
      <c r="AK124" s="150"/>
      <c r="AL124" s="150"/>
      <c r="AM124" s="150"/>
      <c r="AN124" s="150"/>
      <c r="AO124" s="150"/>
      <c r="AP124" s="150"/>
      <c r="AQ124" s="150"/>
      <c r="AR124" s="150"/>
      <c r="AS124" s="150"/>
      <c r="AT124" s="151"/>
      <c r="AU124" s="152">
        <f>SUM(AU123:AX123)</f>
        <v>600</v>
      </c>
      <c r="AV124" s="153"/>
      <c r="AW124" s="153"/>
      <c r="AX124" s="155"/>
      <c r="AY124">
        <f>$AY$121</f>
        <v>2</v>
      </c>
    </row>
    <row r="125" spans="1:52" ht="24.75" customHeight="1" thickBot="1" x14ac:dyDescent="0.2">
      <c r="A125" s="142" t="s">
        <v>544</v>
      </c>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145" t="s">
        <v>217</v>
      </c>
      <c r="AM125" s="146"/>
      <c r="AN125" s="146"/>
      <c r="AO125" s="82" t="s">
        <v>646</v>
      </c>
      <c r="AP125" s="20"/>
      <c r="AQ125" s="20"/>
      <c r="AR125" s="20"/>
      <c r="AS125" s="20"/>
      <c r="AT125" s="20"/>
      <c r="AU125" s="20"/>
      <c r="AV125" s="20"/>
      <c r="AW125" s="20"/>
      <c r="AX125" s="21"/>
      <c r="AY125">
        <f>COUNTIF($AO$125,"☑")</f>
        <v>1</v>
      </c>
    </row>
    <row r="126" spans="1:52" ht="13.5" customHeight="1" x14ac:dyDescent="0.15">
      <c r="A126" s="4"/>
      <c r="B126" s="4"/>
      <c r="C126" s="4"/>
      <c r="D126" s="4"/>
      <c r="E126" s="4"/>
      <c r="F126" s="4"/>
      <c r="G126" s="7"/>
      <c r="H126" s="7"/>
      <c r="I126" s="7"/>
      <c r="J126" s="7"/>
      <c r="K126" s="7"/>
      <c r="L126" s="3"/>
      <c r="M126" s="7"/>
      <c r="N126" s="7"/>
      <c r="O126" s="7"/>
      <c r="P126" s="7"/>
      <c r="Q126" s="7"/>
      <c r="R126" s="7"/>
      <c r="S126" s="7"/>
      <c r="T126" s="7"/>
      <c r="U126" s="7"/>
      <c r="V126" s="7"/>
      <c r="W126" s="7"/>
      <c r="X126" s="7"/>
      <c r="Y126" s="8"/>
      <c r="Z126" s="8"/>
      <c r="AA126" s="8"/>
      <c r="AB126" s="8"/>
      <c r="AC126" s="7"/>
      <c r="AD126" s="7"/>
      <c r="AE126" s="7"/>
      <c r="AF126" s="7"/>
      <c r="AG126" s="7"/>
      <c r="AH126" s="3"/>
      <c r="AI126" s="7"/>
      <c r="AJ126" s="7"/>
      <c r="AK126" s="7"/>
      <c r="AL126" s="7"/>
      <c r="AM126" s="7"/>
      <c r="AN126" s="7"/>
      <c r="AO126" s="7"/>
      <c r="AP126" s="7"/>
      <c r="AQ126" s="7"/>
      <c r="AR126" s="7"/>
      <c r="AS126" s="7"/>
      <c r="AT126" s="7"/>
      <c r="AU126" s="8"/>
      <c r="AV126" s="8"/>
      <c r="AW126" s="8"/>
      <c r="AX126" s="8"/>
    </row>
    <row r="127" spans="1:52" ht="24.75" customHeight="1" x14ac:dyDescent="0.15"/>
    <row r="128" spans="1:52" ht="24.75" customHeight="1" x14ac:dyDescent="0.15">
      <c r="A128" s="9"/>
      <c r="B128" s="1" t="s">
        <v>27</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24.75" customHeight="1" x14ac:dyDescent="0.15">
      <c r="A129" s="49"/>
      <c r="B129" s="50" t="s">
        <v>160</v>
      </c>
      <c r="C129" s="49"/>
      <c r="D129" s="49"/>
      <c r="E129" s="49"/>
      <c r="F129" s="49"/>
      <c r="G129" s="49"/>
      <c r="H129" s="49"/>
      <c r="I129" s="49"/>
      <c r="J129" s="49"/>
      <c r="K129" s="49"/>
      <c r="L129" s="49"/>
      <c r="M129" s="49"/>
      <c r="N129" s="49"/>
      <c r="O129" s="49"/>
      <c r="P129" s="51"/>
      <c r="Q129" s="51"/>
      <c r="R129" s="51"/>
      <c r="S129" s="51"/>
      <c r="T129" s="51"/>
      <c r="U129" s="51"/>
      <c r="V129" s="51"/>
      <c r="W129" s="51"/>
      <c r="X129" s="51"/>
      <c r="Y129" s="52"/>
      <c r="Z129" s="52"/>
      <c r="AA129" s="52"/>
      <c r="AB129" s="52"/>
      <c r="AC129" s="52"/>
      <c r="AD129" s="52"/>
      <c r="AE129" s="52"/>
      <c r="AF129" s="52"/>
      <c r="AG129" s="52"/>
      <c r="AH129" s="52"/>
      <c r="AI129" s="52"/>
      <c r="AJ129" s="52"/>
      <c r="AK129" s="52"/>
      <c r="AL129" s="52"/>
      <c r="AM129" s="52"/>
      <c r="AN129" s="52"/>
      <c r="AO129" s="52"/>
      <c r="AP129" s="51"/>
      <c r="AQ129" s="51"/>
      <c r="AR129" s="51"/>
      <c r="AS129" s="51"/>
      <c r="AT129" s="51"/>
      <c r="AU129" s="51"/>
      <c r="AV129" s="51"/>
      <c r="AW129" s="51"/>
      <c r="AX129" s="51"/>
      <c r="AY129" t="e">
        <f>#REF!</f>
        <v>#REF!</v>
      </c>
    </row>
    <row r="130" spans="1:51" ht="59.25" customHeight="1" x14ac:dyDescent="0.15">
      <c r="A130" s="113"/>
      <c r="B130" s="113"/>
      <c r="C130" s="113" t="s">
        <v>24</v>
      </c>
      <c r="D130" s="113"/>
      <c r="E130" s="113"/>
      <c r="F130" s="113"/>
      <c r="G130" s="113"/>
      <c r="H130" s="113"/>
      <c r="I130" s="113"/>
      <c r="J130" s="114" t="s">
        <v>190</v>
      </c>
      <c r="K130" s="115"/>
      <c r="L130" s="115"/>
      <c r="M130" s="115"/>
      <c r="N130" s="115"/>
      <c r="O130" s="115"/>
      <c r="P130" s="116" t="s">
        <v>25</v>
      </c>
      <c r="Q130" s="116"/>
      <c r="R130" s="116"/>
      <c r="S130" s="116"/>
      <c r="T130" s="116"/>
      <c r="U130" s="116"/>
      <c r="V130" s="116"/>
      <c r="W130" s="116"/>
      <c r="X130" s="116"/>
      <c r="Y130" s="117" t="s">
        <v>189</v>
      </c>
      <c r="Z130" s="118"/>
      <c r="AA130" s="118"/>
      <c r="AB130" s="118"/>
      <c r="AC130" s="114" t="s">
        <v>216</v>
      </c>
      <c r="AD130" s="114"/>
      <c r="AE130" s="114"/>
      <c r="AF130" s="114"/>
      <c r="AG130" s="114"/>
      <c r="AH130" s="117" t="s">
        <v>230</v>
      </c>
      <c r="AI130" s="113"/>
      <c r="AJ130" s="113"/>
      <c r="AK130" s="113"/>
      <c r="AL130" s="113" t="s">
        <v>19</v>
      </c>
      <c r="AM130" s="113"/>
      <c r="AN130" s="113"/>
      <c r="AO130" s="119"/>
      <c r="AP130" s="120" t="s">
        <v>191</v>
      </c>
      <c r="AQ130" s="120"/>
      <c r="AR130" s="120"/>
      <c r="AS130" s="120"/>
      <c r="AT130" s="120"/>
      <c r="AU130" s="120"/>
      <c r="AV130" s="120"/>
      <c r="AW130" s="120"/>
      <c r="AX130" s="120"/>
      <c r="AY130" t="e">
        <f>#REF!</f>
        <v>#REF!</v>
      </c>
    </row>
    <row r="131" spans="1:51" ht="77.25" customHeight="1" x14ac:dyDescent="0.15">
      <c r="A131" s="94">
        <v>1</v>
      </c>
      <c r="B131" s="94">
        <v>1</v>
      </c>
      <c r="C131" s="124" t="s">
        <v>647</v>
      </c>
      <c r="D131" s="125"/>
      <c r="E131" s="125"/>
      <c r="F131" s="125"/>
      <c r="G131" s="125"/>
      <c r="H131" s="125"/>
      <c r="I131" s="126"/>
      <c r="J131" s="127">
        <v>6010001030403</v>
      </c>
      <c r="K131" s="128"/>
      <c r="L131" s="128"/>
      <c r="M131" s="128"/>
      <c r="N131" s="128"/>
      <c r="O131" s="129"/>
      <c r="P131" s="139" t="s">
        <v>636</v>
      </c>
      <c r="Q131" s="140"/>
      <c r="R131" s="140"/>
      <c r="S131" s="140"/>
      <c r="T131" s="140"/>
      <c r="U131" s="140"/>
      <c r="V131" s="140"/>
      <c r="W131" s="140"/>
      <c r="X131" s="141"/>
      <c r="Y131" s="101">
        <v>544.5</v>
      </c>
      <c r="Z131" s="102"/>
      <c r="AA131" s="102"/>
      <c r="AB131" s="103"/>
      <c r="AC131" s="133" t="s">
        <v>232</v>
      </c>
      <c r="AD131" s="134"/>
      <c r="AE131" s="134"/>
      <c r="AF131" s="134"/>
      <c r="AG131" s="135"/>
      <c r="AH131" s="136">
        <v>1</v>
      </c>
      <c r="AI131" s="137"/>
      <c r="AJ131" s="137"/>
      <c r="AK131" s="138"/>
      <c r="AL131" s="108">
        <f>ROUND(544500000*100/559372633,1)</f>
        <v>97.3</v>
      </c>
      <c r="AM131" s="109"/>
      <c r="AN131" s="109"/>
      <c r="AO131" s="110"/>
      <c r="AP131" s="121"/>
      <c r="AQ131" s="122"/>
      <c r="AR131" s="122"/>
      <c r="AS131" s="122"/>
      <c r="AT131" s="122"/>
      <c r="AU131" s="122"/>
      <c r="AV131" s="122"/>
      <c r="AW131" s="122"/>
      <c r="AX131" s="123"/>
      <c r="AY131" t="e">
        <f>#REF!</f>
        <v>#REF!</v>
      </c>
    </row>
    <row r="132" spans="1:51" ht="64.5" customHeight="1" x14ac:dyDescent="0.15">
      <c r="A132" s="94">
        <v>2</v>
      </c>
      <c r="B132" s="94">
        <v>1</v>
      </c>
      <c r="C132" s="124" t="s">
        <v>648</v>
      </c>
      <c r="D132" s="125"/>
      <c r="E132" s="125"/>
      <c r="F132" s="125"/>
      <c r="G132" s="125"/>
      <c r="H132" s="125"/>
      <c r="I132" s="126"/>
      <c r="J132" s="127">
        <v>7010401022916</v>
      </c>
      <c r="K132" s="128"/>
      <c r="L132" s="128"/>
      <c r="M132" s="128"/>
      <c r="N132" s="128"/>
      <c r="O132" s="129"/>
      <c r="P132" s="130" t="s">
        <v>649</v>
      </c>
      <c r="Q132" s="131"/>
      <c r="R132" s="131"/>
      <c r="S132" s="131"/>
      <c r="T132" s="131"/>
      <c r="U132" s="131"/>
      <c r="V132" s="131"/>
      <c r="W132" s="131"/>
      <c r="X132" s="132"/>
      <c r="Y132" s="101">
        <v>94.4</v>
      </c>
      <c r="Z132" s="102"/>
      <c r="AA132" s="102"/>
      <c r="AB132" s="103"/>
      <c r="AC132" s="133" t="s">
        <v>232</v>
      </c>
      <c r="AD132" s="134"/>
      <c r="AE132" s="134"/>
      <c r="AF132" s="134"/>
      <c r="AG132" s="135"/>
      <c r="AH132" s="136">
        <v>1</v>
      </c>
      <c r="AI132" s="137"/>
      <c r="AJ132" s="137"/>
      <c r="AK132" s="138"/>
      <c r="AL132" s="108">
        <v>99.9</v>
      </c>
      <c r="AM132" s="109"/>
      <c r="AN132" s="109"/>
      <c r="AO132" s="110"/>
      <c r="AP132" s="121"/>
      <c r="AQ132" s="122"/>
      <c r="AR132" s="122"/>
      <c r="AS132" s="122"/>
      <c r="AT132" s="122"/>
      <c r="AU132" s="122"/>
      <c r="AV132" s="122"/>
      <c r="AW132" s="122"/>
      <c r="AX132" s="123"/>
      <c r="AY132">
        <f>COUNTA($C$132)</f>
        <v>1</v>
      </c>
    </row>
    <row r="133" spans="1:51" ht="24.75" customHeight="1" x14ac:dyDescent="0.15">
      <c r="A133" s="53"/>
      <c r="B133" s="53"/>
      <c r="C133" s="53"/>
      <c r="D133" s="53"/>
      <c r="E133" s="53"/>
      <c r="F133" s="53"/>
      <c r="G133" s="53"/>
      <c r="H133" s="53"/>
      <c r="I133" s="53"/>
      <c r="J133" s="53"/>
      <c r="K133" s="53"/>
      <c r="L133" s="53"/>
      <c r="M133" s="53"/>
      <c r="N133" s="53"/>
      <c r="O133" s="53"/>
      <c r="P133" s="54"/>
      <c r="Q133" s="54"/>
      <c r="R133" s="54"/>
      <c r="S133" s="54"/>
      <c r="T133" s="54"/>
      <c r="U133" s="54"/>
      <c r="V133" s="54"/>
      <c r="W133" s="54"/>
      <c r="X133" s="54"/>
      <c r="Y133" s="55"/>
      <c r="Z133" s="55"/>
      <c r="AA133" s="55"/>
      <c r="AB133" s="55"/>
      <c r="AC133" s="55"/>
      <c r="AD133" s="55"/>
      <c r="AE133" s="55"/>
      <c r="AF133" s="55"/>
      <c r="AG133" s="55"/>
      <c r="AH133" s="55"/>
      <c r="AI133" s="55"/>
      <c r="AJ133" s="55"/>
      <c r="AK133" s="55"/>
      <c r="AL133" s="55"/>
      <c r="AM133" s="55"/>
      <c r="AN133" s="55"/>
      <c r="AO133" s="55"/>
      <c r="AP133" s="54"/>
      <c r="AQ133" s="54"/>
      <c r="AR133" s="54"/>
      <c r="AS133" s="54"/>
      <c r="AT133" s="54"/>
      <c r="AU133" s="54"/>
      <c r="AV133" s="54"/>
      <c r="AW133" s="54"/>
      <c r="AX133" s="54"/>
      <c r="AY133">
        <f>COUNTA($C$136)</f>
        <v>1</v>
      </c>
    </row>
    <row r="134" spans="1:51" ht="24.75" customHeight="1" x14ac:dyDescent="0.15">
      <c r="A134" s="49"/>
      <c r="B134" s="50" t="s">
        <v>161</v>
      </c>
      <c r="C134" s="49"/>
      <c r="D134" s="49"/>
      <c r="E134" s="49"/>
      <c r="F134" s="49"/>
      <c r="G134" s="49"/>
      <c r="H134" s="49"/>
      <c r="I134" s="49"/>
      <c r="J134" s="49"/>
      <c r="K134" s="49"/>
      <c r="L134" s="49"/>
      <c r="M134" s="49"/>
      <c r="N134" s="49"/>
      <c r="O134" s="49"/>
      <c r="P134" s="51"/>
      <c r="Q134" s="51"/>
      <c r="R134" s="51"/>
      <c r="S134" s="51"/>
      <c r="T134" s="51"/>
      <c r="U134" s="51"/>
      <c r="V134" s="51"/>
      <c r="W134" s="51"/>
      <c r="X134" s="51"/>
      <c r="Y134" s="52"/>
      <c r="Z134" s="52"/>
      <c r="AA134" s="52"/>
      <c r="AB134" s="52"/>
      <c r="AC134" s="52"/>
      <c r="AD134" s="52"/>
      <c r="AE134" s="52"/>
      <c r="AF134" s="52"/>
      <c r="AG134" s="52"/>
      <c r="AH134" s="52"/>
      <c r="AI134" s="52"/>
      <c r="AJ134" s="52"/>
      <c r="AK134" s="52"/>
      <c r="AL134" s="52"/>
      <c r="AM134" s="52"/>
      <c r="AN134" s="52"/>
      <c r="AO134" s="52"/>
      <c r="AP134" s="51"/>
      <c r="AQ134" s="51"/>
      <c r="AR134" s="51"/>
      <c r="AS134" s="51"/>
      <c r="AT134" s="51"/>
      <c r="AU134" s="51"/>
      <c r="AV134" s="51"/>
      <c r="AW134" s="51"/>
      <c r="AX134" s="51"/>
      <c r="AY134">
        <f>$AY$133</f>
        <v>1</v>
      </c>
    </row>
    <row r="135" spans="1:51" ht="59.25" customHeight="1" x14ac:dyDescent="0.15">
      <c r="A135" s="113"/>
      <c r="B135" s="113"/>
      <c r="C135" s="113" t="s">
        <v>24</v>
      </c>
      <c r="D135" s="113"/>
      <c r="E135" s="113"/>
      <c r="F135" s="113"/>
      <c r="G135" s="113"/>
      <c r="H135" s="113"/>
      <c r="I135" s="113"/>
      <c r="J135" s="114" t="s">
        <v>190</v>
      </c>
      <c r="K135" s="115"/>
      <c r="L135" s="115"/>
      <c r="M135" s="115"/>
      <c r="N135" s="115"/>
      <c r="O135" s="115"/>
      <c r="P135" s="116" t="s">
        <v>25</v>
      </c>
      <c r="Q135" s="116"/>
      <c r="R135" s="116"/>
      <c r="S135" s="116"/>
      <c r="T135" s="116"/>
      <c r="U135" s="116"/>
      <c r="V135" s="116"/>
      <c r="W135" s="116"/>
      <c r="X135" s="116"/>
      <c r="Y135" s="117" t="s">
        <v>189</v>
      </c>
      <c r="Z135" s="118"/>
      <c r="AA135" s="118"/>
      <c r="AB135" s="118"/>
      <c r="AC135" s="114" t="s">
        <v>216</v>
      </c>
      <c r="AD135" s="114"/>
      <c r="AE135" s="114"/>
      <c r="AF135" s="114"/>
      <c r="AG135" s="114"/>
      <c r="AH135" s="117" t="s">
        <v>230</v>
      </c>
      <c r="AI135" s="113"/>
      <c r="AJ135" s="113"/>
      <c r="AK135" s="113"/>
      <c r="AL135" s="113" t="s">
        <v>19</v>
      </c>
      <c r="AM135" s="113"/>
      <c r="AN135" s="113"/>
      <c r="AO135" s="119"/>
      <c r="AP135" s="120" t="s">
        <v>191</v>
      </c>
      <c r="AQ135" s="120"/>
      <c r="AR135" s="120"/>
      <c r="AS135" s="120"/>
      <c r="AT135" s="120"/>
      <c r="AU135" s="120"/>
      <c r="AV135" s="120"/>
      <c r="AW135" s="120"/>
      <c r="AX135" s="120"/>
      <c r="AY135">
        <f>$AY$133</f>
        <v>1</v>
      </c>
    </row>
    <row r="136" spans="1:51" ht="40.5" customHeight="1" x14ac:dyDescent="0.15">
      <c r="A136" s="94">
        <v>1</v>
      </c>
      <c r="B136" s="94">
        <v>1</v>
      </c>
      <c r="C136" s="95" t="s">
        <v>650</v>
      </c>
      <c r="D136" s="96"/>
      <c r="E136" s="96"/>
      <c r="F136" s="96"/>
      <c r="G136" s="96"/>
      <c r="H136" s="96"/>
      <c r="I136" s="96"/>
      <c r="J136" s="97">
        <v>7012405000492</v>
      </c>
      <c r="K136" s="98"/>
      <c r="L136" s="98"/>
      <c r="M136" s="98"/>
      <c r="N136" s="98"/>
      <c r="O136" s="98"/>
      <c r="P136" s="99" t="s">
        <v>651</v>
      </c>
      <c r="Q136" s="100"/>
      <c r="R136" s="100"/>
      <c r="S136" s="100"/>
      <c r="T136" s="100"/>
      <c r="U136" s="100"/>
      <c r="V136" s="100"/>
      <c r="W136" s="100"/>
      <c r="X136" s="100"/>
      <c r="Y136" s="101">
        <v>90</v>
      </c>
      <c r="Z136" s="102"/>
      <c r="AA136" s="102"/>
      <c r="AB136" s="103"/>
      <c r="AC136" s="104" t="s">
        <v>652</v>
      </c>
      <c r="AD136" s="105"/>
      <c r="AE136" s="105"/>
      <c r="AF136" s="105"/>
      <c r="AG136" s="105"/>
      <c r="AH136" s="111" t="s">
        <v>255</v>
      </c>
      <c r="AI136" s="112"/>
      <c r="AJ136" s="112"/>
      <c r="AK136" s="112"/>
      <c r="AL136" s="108" t="s">
        <v>255</v>
      </c>
      <c r="AM136" s="109"/>
      <c r="AN136" s="109"/>
      <c r="AO136" s="110"/>
      <c r="AP136" s="93"/>
      <c r="AQ136" s="93"/>
      <c r="AR136" s="93"/>
      <c r="AS136" s="93"/>
      <c r="AT136" s="93"/>
      <c r="AU136" s="93"/>
      <c r="AV136" s="93"/>
      <c r="AW136" s="93"/>
      <c r="AX136" s="93"/>
      <c r="AY136">
        <f>$AY$133</f>
        <v>1</v>
      </c>
    </row>
    <row r="137" spans="1:51" ht="24.75" customHeight="1" x14ac:dyDescent="0.15">
      <c r="A137" s="53"/>
      <c r="B137" s="53"/>
      <c r="C137" s="53"/>
      <c r="D137" s="53"/>
      <c r="E137" s="53"/>
      <c r="F137" s="53"/>
      <c r="G137" s="53"/>
      <c r="H137" s="53"/>
      <c r="I137" s="53"/>
      <c r="J137" s="53"/>
      <c r="K137" s="53"/>
      <c r="L137" s="53"/>
      <c r="M137" s="53"/>
      <c r="N137" s="53"/>
      <c r="O137" s="53"/>
      <c r="P137" s="54"/>
      <c r="Q137" s="54"/>
      <c r="R137" s="54"/>
      <c r="S137" s="54"/>
      <c r="T137" s="54"/>
      <c r="U137" s="54"/>
      <c r="V137" s="54"/>
      <c r="W137" s="54"/>
      <c r="X137" s="54"/>
      <c r="Y137" s="55"/>
      <c r="Z137" s="55"/>
      <c r="AA137" s="55"/>
      <c r="AB137" s="55"/>
      <c r="AC137" s="55"/>
      <c r="AD137" s="55"/>
      <c r="AE137" s="55"/>
      <c r="AF137" s="55"/>
      <c r="AG137" s="55"/>
      <c r="AH137" s="55"/>
      <c r="AI137" s="55"/>
      <c r="AJ137" s="55"/>
      <c r="AK137" s="55"/>
      <c r="AL137" s="55"/>
      <c r="AM137" s="55"/>
      <c r="AN137" s="55"/>
      <c r="AO137" s="55"/>
      <c r="AP137" s="54"/>
      <c r="AQ137" s="54"/>
      <c r="AR137" s="54"/>
      <c r="AS137" s="54"/>
      <c r="AT137" s="54"/>
      <c r="AU137" s="54"/>
      <c r="AV137" s="54"/>
      <c r="AW137" s="54"/>
      <c r="AX137" s="54"/>
      <c r="AY137">
        <f>COUNTA($C$140)</f>
        <v>1</v>
      </c>
    </row>
    <row r="138" spans="1:51" ht="24.75" customHeight="1" x14ac:dyDescent="0.15">
      <c r="A138" s="49"/>
      <c r="B138" s="50" t="s">
        <v>162</v>
      </c>
      <c r="C138" s="49"/>
      <c r="D138" s="49"/>
      <c r="E138" s="49"/>
      <c r="F138" s="49"/>
      <c r="G138" s="49"/>
      <c r="H138" s="49"/>
      <c r="I138" s="49"/>
      <c r="J138" s="49"/>
      <c r="K138" s="49"/>
      <c r="L138" s="49"/>
      <c r="M138" s="49"/>
      <c r="N138" s="49"/>
      <c r="O138" s="49"/>
      <c r="P138" s="51"/>
      <c r="Q138" s="51"/>
      <c r="R138" s="51"/>
      <c r="S138" s="51"/>
      <c r="T138" s="51"/>
      <c r="U138" s="51"/>
      <c r="V138" s="51"/>
      <c r="W138" s="51"/>
      <c r="X138" s="51"/>
      <c r="Y138" s="52"/>
      <c r="Z138" s="52"/>
      <c r="AA138" s="52"/>
      <c r="AB138" s="52"/>
      <c r="AC138" s="52"/>
      <c r="AD138" s="52"/>
      <c r="AE138" s="52"/>
      <c r="AF138" s="52"/>
      <c r="AG138" s="52"/>
      <c r="AH138" s="52"/>
      <c r="AI138" s="52"/>
      <c r="AJ138" s="52"/>
      <c r="AK138" s="52"/>
      <c r="AL138" s="52"/>
      <c r="AM138" s="52"/>
      <c r="AN138" s="52"/>
      <c r="AO138" s="52"/>
      <c r="AP138" s="51"/>
      <c r="AQ138" s="51"/>
      <c r="AR138" s="51"/>
      <c r="AS138" s="51"/>
      <c r="AT138" s="51"/>
      <c r="AU138" s="51"/>
      <c r="AV138" s="51"/>
      <c r="AW138" s="51"/>
      <c r="AX138" s="51"/>
      <c r="AY138">
        <f>$AY$137</f>
        <v>1</v>
      </c>
    </row>
    <row r="139" spans="1:51" ht="59.25" customHeight="1" x14ac:dyDescent="0.15">
      <c r="A139" s="113"/>
      <c r="B139" s="113"/>
      <c r="C139" s="113" t="s">
        <v>24</v>
      </c>
      <c r="D139" s="113"/>
      <c r="E139" s="113"/>
      <c r="F139" s="113"/>
      <c r="G139" s="113"/>
      <c r="H139" s="113"/>
      <c r="I139" s="113"/>
      <c r="J139" s="114" t="s">
        <v>190</v>
      </c>
      <c r="K139" s="115"/>
      <c r="L139" s="115"/>
      <c r="M139" s="115"/>
      <c r="N139" s="115"/>
      <c r="O139" s="115"/>
      <c r="P139" s="116" t="s">
        <v>25</v>
      </c>
      <c r="Q139" s="116"/>
      <c r="R139" s="116"/>
      <c r="S139" s="116"/>
      <c r="T139" s="116"/>
      <c r="U139" s="116"/>
      <c r="V139" s="116"/>
      <c r="W139" s="116"/>
      <c r="X139" s="116"/>
      <c r="Y139" s="117" t="s">
        <v>189</v>
      </c>
      <c r="Z139" s="118"/>
      <c r="AA139" s="118"/>
      <c r="AB139" s="118"/>
      <c r="AC139" s="114" t="s">
        <v>216</v>
      </c>
      <c r="AD139" s="114"/>
      <c r="AE139" s="114"/>
      <c r="AF139" s="114"/>
      <c r="AG139" s="114"/>
      <c r="AH139" s="117" t="s">
        <v>230</v>
      </c>
      <c r="AI139" s="113"/>
      <c r="AJ139" s="113"/>
      <c r="AK139" s="113"/>
      <c r="AL139" s="113" t="s">
        <v>19</v>
      </c>
      <c r="AM139" s="113"/>
      <c r="AN139" s="113"/>
      <c r="AO139" s="119"/>
      <c r="AP139" s="120" t="s">
        <v>191</v>
      </c>
      <c r="AQ139" s="120"/>
      <c r="AR139" s="120"/>
      <c r="AS139" s="120"/>
      <c r="AT139" s="120"/>
      <c r="AU139" s="120"/>
      <c r="AV139" s="120"/>
      <c r="AW139" s="120"/>
      <c r="AX139" s="120"/>
      <c r="AY139">
        <f>$AY$137</f>
        <v>1</v>
      </c>
    </row>
    <row r="140" spans="1:51" ht="30" customHeight="1" x14ac:dyDescent="0.15">
      <c r="A140" s="94">
        <v>1</v>
      </c>
      <c r="B140" s="94">
        <v>1</v>
      </c>
      <c r="C140" s="95" t="s">
        <v>653</v>
      </c>
      <c r="D140" s="96"/>
      <c r="E140" s="96"/>
      <c r="F140" s="96"/>
      <c r="G140" s="96"/>
      <c r="H140" s="96"/>
      <c r="I140" s="96"/>
      <c r="J140" s="97">
        <v>3180005006071</v>
      </c>
      <c r="K140" s="98"/>
      <c r="L140" s="98"/>
      <c r="M140" s="98"/>
      <c r="N140" s="98"/>
      <c r="O140" s="98"/>
      <c r="P140" s="99" t="s">
        <v>654</v>
      </c>
      <c r="Q140" s="100"/>
      <c r="R140" s="100"/>
      <c r="S140" s="100"/>
      <c r="T140" s="100"/>
      <c r="U140" s="100"/>
      <c r="V140" s="100"/>
      <c r="W140" s="100"/>
      <c r="X140" s="100"/>
      <c r="Y140" s="101">
        <v>600</v>
      </c>
      <c r="Z140" s="102"/>
      <c r="AA140" s="102"/>
      <c r="AB140" s="103"/>
      <c r="AC140" s="104" t="s">
        <v>69</v>
      </c>
      <c r="AD140" s="105"/>
      <c r="AE140" s="105"/>
      <c r="AF140" s="105"/>
      <c r="AG140" s="105"/>
      <c r="AH140" s="111" t="s">
        <v>255</v>
      </c>
      <c r="AI140" s="112"/>
      <c r="AJ140" s="112"/>
      <c r="AK140" s="112"/>
      <c r="AL140" s="108" t="s">
        <v>255</v>
      </c>
      <c r="AM140" s="109"/>
      <c r="AN140" s="109"/>
      <c r="AO140" s="110"/>
      <c r="AP140" s="93"/>
      <c r="AQ140" s="93"/>
      <c r="AR140" s="93"/>
      <c r="AS140" s="93"/>
      <c r="AT140" s="93"/>
      <c r="AU140" s="93"/>
      <c r="AV140" s="93"/>
      <c r="AW140" s="93"/>
      <c r="AX140" s="93"/>
      <c r="AY140">
        <f>$AY$137</f>
        <v>1</v>
      </c>
    </row>
    <row r="141" spans="1:51" ht="30" customHeight="1" x14ac:dyDescent="0.15">
      <c r="A141" s="94">
        <v>2</v>
      </c>
      <c r="B141" s="94">
        <v>1</v>
      </c>
      <c r="C141" s="95" t="s">
        <v>655</v>
      </c>
      <c r="D141" s="96"/>
      <c r="E141" s="96"/>
      <c r="F141" s="96"/>
      <c r="G141" s="96"/>
      <c r="H141" s="96"/>
      <c r="I141" s="96"/>
      <c r="J141" s="97">
        <v>6430005004014</v>
      </c>
      <c r="K141" s="98"/>
      <c r="L141" s="98"/>
      <c r="M141" s="98"/>
      <c r="N141" s="98"/>
      <c r="O141" s="98"/>
      <c r="P141" s="99" t="s">
        <v>654</v>
      </c>
      <c r="Q141" s="100"/>
      <c r="R141" s="100"/>
      <c r="S141" s="100"/>
      <c r="T141" s="100"/>
      <c r="U141" s="100"/>
      <c r="V141" s="100"/>
      <c r="W141" s="100"/>
      <c r="X141" s="100"/>
      <c r="Y141" s="101">
        <v>400</v>
      </c>
      <c r="Z141" s="102"/>
      <c r="AA141" s="102"/>
      <c r="AB141" s="103"/>
      <c r="AC141" s="104" t="s">
        <v>69</v>
      </c>
      <c r="AD141" s="105"/>
      <c r="AE141" s="105"/>
      <c r="AF141" s="105"/>
      <c r="AG141" s="105"/>
      <c r="AH141" s="111" t="s">
        <v>255</v>
      </c>
      <c r="AI141" s="112"/>
      <c r="AJ141" s="112"/>
      <c r="AK141" s="112"/>
      <c r="AL141" s="108" t="s">
        <v>255</v>
      </c>
      <c r="AM141" s="109"/>
      <c r="AN141" s="109"/>
      <c r="AO141" s="110"/>
      <c r="AP141" s="93"/>
      <c r="AQ141" s="93"/>
      <c r="AR141" s="93"/>
      <c r="AS141" s="93"/>
      <c r="AT141" s="93"/>
      <c r="AU141" s="93"/>
      <c r="AV141" s="93"/>
      <c r="AW141" s="93"/>
      <c r="AX141" s="93"/>
      <c r="AY141">
        <f>COUNTA($C$141)</f>
        <v>1</v>
      </c>
    </row>
    <row r="142" spans="1:51" ht="30" customHeight="1" x14ac:dyDescent="0.15">
      <c r="A142" s="94">
        <v>3</v>
      </c>
      <c r="B142" s="94">
        <v>1</v>
      </c>
      <c r="C142" s="95" t="s">
        <v>656</v>
      </c>
      <c r="D142" s="96"/>
      <c r="E142" s="96"/>
      <c r="F142" s="96"/>
      <c r="G142" s="96"/>
      <c r="H142" s="96"/>
      <c r="I142" s="96"/>
      <c r="J142" s="97">
        <v>3010005007400</v>
      </c>
      <c r="K142" s="98"/>
      <c r="L142" s="98"/>
      <c r="M142" s="98"/>
      <c r="N142" s="98"/>
      <c r="O142" s="98"/>
      <c r="P142" s="99" t="s">
        <v>654</v>
      </c>
      <c r="Q142" s="100"/>
      <c r="R142" s="100"/>
      <c r="S142" s="100"/>
      <c r="T142" s="100"/>
      <c r="U142" s="100"/>
      <c r="V142" s="100"/>
      <c r="W142" s="100"/>
      <c r="X142" s="100"/>
      <c r="Y142" s="101">
        <v>300</v>
      </c>
      <c r="Z142" s="102"/>
      <c r="AA142" s="102"/>
      <c r="AB142" s="103"/>
      <c r="AC142" s="104" t="s">
        <v>69</v>
      </c>
      <c r="AD142" s="105"/>
      <c r="AE142" s="105"/>
      <c r="AF142" s="105"/>
      <c r="AG142" s="105"/>
      <c r="AH142" s="106" t="s">
        <v>255</v>
      </c>
      <c r="AI142" s="107"/>
      <c r="AJ142" s="107"/>
      <c r="AK142" s="107"/>
      <c r="AL142" s="108" t="s">
        <v>255</v>
      </c>
      <c r="AM142" s="109"/>
      <c r="AN142" s="109"/>
      <c r="AO142" s="110"/>
      <c r="AP142" s="93"/>
      <c r="AQ142" s="93"/>
      <c r="AR142" s="93"/>
      <c r="AS142" s="93"/>
      <c r="AT142" s="93"/>
      <c r="AU142" s="93"/>
      <c r="AV142" s="93"/>
      <c r="AW142" s="93"/>
      <c r="AX142" s="93"/>
      <c r="AY142">
        <f>COUNTA($C$142)</f>
        <v>1</v>
      </c>
    </row>
    <row r="143" spans="1:51" ht="30" customHeight="1" x14ac:dyDescent="0.15">
      <c r="A143" s="94">
        <v>4</v>
      </c>
      <c r="B143" s="94">
        <v>1</v>
      </c>
      <c r="C143" s="95" t="s">
        <v>657</v>
      </c>
      <c r="D143" s="96"/>
      <c r="E143" s="96"/>
      <c r="F143" s="96"/>
      <c r="G143" s="96"/>
      <c r="H143" s="96"/>
      <c r="I143" s="96"/>
      <c r="J143" s="97">
        <v>6080405003188</v>
      </c>
      <c r="K143" s="98"/>
      <c r="L143" s="98"/>
      <c r="M143" s="98"/>
      <c r="N143" s="98"/>
      <c r="O143" s="98"/>
      <c r="P143" s="99" t="s">
        <v>654</v>
      </c>
      <c r="Q143" s="100"/>
      <c r="R143" s="100"/>
      <c r="S143" s="100"/>
      <c r="T143" s="100"/>
      <c r="U143" s="100"/>
      <c r="V143" s="100"/>
      <c r="W143" s="100"/>
      <c r="X143" s="100"/>
      <c r="Y143" s="101">
        <v>200</v>
      </c>
      <c r="Z143" s="102"/>
      <c r="AA143" s="102"/>
      <c r="AB143" s="103"/>
      <c r="AC143" s="104" t="s">
        <v>69</v>
      </c>
      <c r="AD143" s="105"/>
      <c r="AE143" s="105"/>
      <c r="AF143" s="105"/>
      <c r="AG143" s="105"/>
      <c r="AH143" s="106" t="s">
        <v>255</v>
      </c>
      <c r="AI143" s="107"/>
      <c r="AJ143" s="107"/>
      <c r="AK143" s="107"/>
      <c r="AL143" s="108" t="s">
        <v>255</v>
      </c>
      <c r="AM143" s="109"/>
      <c r="AN143" s="109"/>
      <c r="AO143" s="110"/>
      <c r="AP143" s="93"/>
      <c r="AQ143" s="93"/>
      <c r="AR143" s="93"/>
      <c r="AS143" s="93"/>
      <c r="AT143" s="93"/>
      <c r="AU143" s="93"/>
      <c r="AV143" s="93"/>
      <c r="AW143" s="93"/>
      <c r="AX143" s="93"/>
      <c r="AY143">
        <f>COUNTA($C$143)</f>
        <v>1</v>
      </c>
    </row>
    <row r="144" spans="1:51" ht="30" customHeight="1" x14ac:dyDescent="0.15">
      <c r="A144" s="94">
        <v>5</v>
      </c>
      <c r="B144" s="94">
        <v>1</v>
      </c>
      <c r="C144" s="95" t="s">
        <v>658</v>
      </c>
      <c r="D144" s="96"/>
      <c r="E144" s="96"/>
      <c r="F144" s="96"/>
      <c r="G144" s="96"/>
      <c r="H144" s="96"/>
      <c r="I144" s="96"/>
      <c r="J144" s="97">
        <v>2260005002575</v>
      </c>
      <c r="K144" s="98"/>
      <c r="L144" s="98"/>
      <c r="M144" s="98"/>
      <c r="N144" s="98"/>
      <c r="O144" s="98"/>
      <c r="P144" s="99" t="s">
        <v>654</v>
      </c>
      <c r="Q144" s="100"/>
      <c r="R144" s="100"/>
      <c r="S144" s="100"/>
      <c r="T144" s="100"/>
      <c r="U144" s="100"/>
      <c r="V144" s="100"/>
      <c r="W144" s="100"/>
      <c r="X144" s="100"/>
      <c r="Y144" s="101">
        <v>200</v>
      </c>
      <c r="Z144" s="102"/>
      <c r="AA144" s="102"/>
      <c r="AB144" s="103"/>
      <c r="AC144" s="104" t="s">
        <v>69</v>
      </c>
      <c r="AD144" s="105"/>
      <c r="AE144" s="105"/>
      <c r="AF144" s="105"/>
      <c r="AG144" s="105"/>
      <c r="AH144" s="106" t="s">
        <v>255</v>
      </c>
      <c r="AI144" s="107"/>
      <c r="AJ144" s="107"/>
      <c r="AK144" s="107"/>
      <c r="AL144" s="108" t="s">
        <v>255</v>
      </c>
      <c r="AM144" s="109"/>
      <c r="AN144" s="109"/>
      <c r="AO144" s="110"/>
      <c r="AP144" s="93"/>
      <c r="AQ144" s="93"/>
      <c r="AR144" s="93"/>
      <c r="AS144" s="93"/>
      <c r="AT144" s="93"/>
      <c r="AU144" s="93"/>
      <c r="AV144" s="93"/>
      <c r="AW144" s="93"/>
      <c r="AX144" s="93"/>
      <c r="AY144">
        <f>COUNTA($C$144)</f>
        <v>1</v>
      </c>
    </row>
    <row r="145" spans="1:51" ht="30" customHeight="1" x14ac:dyDescent="0.15">
      <c r="A145" s="94">
        <v>6</v>
      </c>
      <c r="B145" s="94">
        <v>1</v>
      </c>
      <c r="C145" s="95" t="s">
        <v>659</v>
      </c>
      <c r="D145" s="96"/>
      <c r="E145" s="96"/>
      <c r="F145" s="96"/>
      <c r="G145" s="96"/>
      <c r="H145" s="96"/>
      <c r="I145" s="96"/>
      <c r="J145" s="97">
        <v>9290805003499</v>
      </c>
      <c r="K145" s="98"/>
      <c r="L145" s="98"/>
      <c r="M145" s="98"/>
      <c r="N145" s="98"/>
      <c r="O145" s="98"/>
      <c r="P145" s="99" t="s">
        <v>654</v>
      </c>
      <c r="Q145" s="100"/>
      <c r="R145" s="100"/>
      <c r="S145" s="100"/>
      <c r="T145" s="100"/>
      <c r="U145" s="100"/>
      <c r="V145" s="100"/>
      <c r="W145" s="100"/>
      <c r="X145" s="100"/>
      <c r="Y145" s="101">
        <v>100</v>
      </c>
      <c r="Z145" s="102"/>
      <c r="AA145" s="102"/>
      <c r="AB145" s="103"/>
      <c r="AC145" s="104" t="s">
        <v>69</v>
      </c>
      <c r="AD145" s="105"/>
      <c r="AE145" s="105"/>
      <c r="AF145" s="105"/>
      <c r="AG145" s="105"/>
      <c r="AH145" s="106" t="s">
        <v>255</v>
      </c>
      <c r="AI145" s="107"/>
      <c r="AJ145" s="107"/>
      <c r="AK145" s="107"/>
      <c r="AL145" s="108" t="s">
        <v>255</v>
      </c>
      <c r="AM145" s="109"/>
      <c r="AN145" s="109"/>
      <c r="AO145" s="110"/>
      <c r="AP145" s="93"/>
      <c r="AQ145" s="93"/>
      <c r="AR145" s="93"/>
      <c r="AS145" s="93"/>
      <c r="AT145" s="93"/>
      <c r="AU145" s="93"/>
      <c r="AV145" s="93"/>
      <c r="AW145" s="93"/>
      <c r="AX145" s="93"/>
      <c r="AY145">
        <f>COUNTA($C$145)</f>
        <v>1</v>
      </c>
    </row>
    <row r="146" spans="1:51" ht="30" customHeight="1" x14ac:dyDescent="0.15">
      <c r="A146" s="94">
        <v>7</v>
      </c>
      <c r="B146" s="94">
        <v>1</v>
      </c>
      <c r="C146" s="95" t="s">
        <v>660</v>
      </c>
      <c r="D146" s="96"/>
      <c r="E146" s="96"/>
      <c r="F146" s="96"/>
      <c r="G146" s="96"/>
      <c r="H146" s="96"/>
      <c r="I146" s="96"/>
      <c r="J146" s="97">
        <v>1012405001281</v>
      </c>
      <c r="K146" s="98"/>
      <c r="L146" s="98"/>
      <c r="M146" s="98"/>
      <c r="N146" s="98"/>
      <c r="O146" s="98"/>
      <c r="P146" s="99" t="s">
        <v>654</v>
      </c>
      <c r="Q146" s="100"/>
      <c r="R146" s="100"/>
      <c r="S146" s="100"/>
      <c r="T146" s="100"/>
      <c r="U146" s="100"/>
      <c r="V146" s="100"/>
      <c r="W146" s="100"/>
      <c r="X146" s="100"/>
      <c r="Y146" s="101">
        <v>100</v>
      </c>
      <c r="Z146" s="102"/>
      <c r="AA146" s="102"/>
      <c r="AB146" s="103"/>
      <c r="AC146" s="104" t="s">
        <v>69</v>
      </c>
      <c r="AD146" s="105"/>
      <c r="AE146" s="105"/>
      <c r="AF146" s="105"/>
      <c r="AG146" s="105"/>
      <c r="AH146" s="106" t="s">
        <v>255</v>
      </c>
      <c r="AI146" s="107"/>
      <c r="AJ146" s="107"/>
      <c r="AK146" s="107"/>
      <c r="AL146" s="108" t="s">
        <v>255</v>
      </c>
      <c r="AM146" s="109"/>
      <c r="AN146" s="109"/>
      <c r="AO146" s="110"/>
      <c r="AP146" s="93"/>
      <c r="AQ146" s="93"/>
      <c r="AR146" s="93"/>
      <c r="AS146" s="93"/>
      <c r="AT146" s="93"/>
      <c r="AU146" s="93"/>
      <c r="AV146" s="93"/>
      <c r="AW146" s="93"/>
      <c r="AX146" s="93"/>
      <c r="AY146">
        <f>COUNTA($C$146)</f>
        <v>1</v>
      </c>
    </row>
    <row r="147" spans="1:51" ht="30" customHeight="1" x14ac:dyDescent="0.15">
      <c r="A147" s="94">
        <v>8</v>
      </c>
      <c r="B147" s="94">
        <v>1</v>
      </c>
      <c r="C147" s="95" t="s">
        <v>661</v>
      </c>
      <c r="D147" s="96"/>
      <c r="E147" s="96"/>
      <c r="F147" s="96"/>
      <c r="G147" s="96"/>
      <c r="H147" s="96"/>
      <c r="I147" s="96"/>
      <c r="J147" s="97">
        <v>6010005007397</v>
      </c>
      <c r="K147" s="98"/>
      <c r="L147" s="98"/>
      <c r="M147" s="98"/>
      <c r="N147" s="98"/>
      <c r="O147" s="98"/>
      <c r="P147" s="99" t="s">
        <v>654</v>
      </c>
      <c r="Q147" s="100"/>
      <c r="R147" s="100"/>
      <c r="S147" s="100"/>
      <c r="T147" s="100"/>
      <c r="U147" s="100"/>
      <c r="V147" s="100"/>
      <c r="W147" s="100"/>
      <c r="X147" s="100"/>
      <c r="Y147" s="101">
        <v>100</v>
      </c>
      <c r="Z147" s="102"/>
      <c r="AA147" s="102"/>
      <c r="AB147" s="103"/>
      <c r="AC147" s="104" t="s">
        <v>69</v>
      </c>
      <c r="AD147" s="105"/>
      <c r="AE147" s="105"/>
      <c r="AF147" s="105"/>
      <c r="AG147" s="105"/>
      <c r="AH147" s="106" t="s">
        <v>255</v>
      </c>
      <c r="AI147" s="107"/>
      <c r="AJ147" s="107"/>
      <c r="AK147" s="107"/>
      <c r="AL147" s="108" t="s">
        <v>255</v>
      </c>
      <c r="AM147" s="109"/>
      <c r="AN147" s="109"/>
      <c r="AO147" s="110"/>
      <c r="AP147" s="93"/>
      <c r="AQ147" s="93"/>
      <c r="AR147" s="93"/>
      <c r="AS147" s="93"/>
      <c r="AT147" s="93"/>
      <c r="AU147" s="93"/>
      <c r="AV147" s="93"/>
      <c r="AW147" s="93"/>
      <c r="AX147" s="93"/>
      <c r="AY147">
        <f>COUNTA($C$147)</f>
        <v>1</v>
      </c>
    </row>
    <row r="148" spans="1:51" ht="24.75" customHeight="1" x14ac:dyDescent="0.15">
      <c r="A148" s="88" t="s">
        <v>545</v>
      </c>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90"/>
      <c r="AL148" s="91" t="s">
        <v>217</v>
      </c>
      <c r="AM148" s="92"/>
      <c r="AN148" s="92"/>
      <c r="AO148" s="64" t="s">
        <v>646</v>
      </c>
      <c r="AP148" s="56"/>
      <c r="AQ148" s="56"/>
      <c r="AR148" s="56"/>
      <c r="AS148" s="56"/>
      <c r="AT148" s="56"/>
      <c r="AU148" s="56"/>
      <c r="AV148" s="56"/>
      <c r="AW148" s="56"/>
      <c r="AX148" s="57"/>
      <c r="AY148">
        <f>COUNTIF($AO$148,"☑")</f>
        <v>1</v>
      </c>
    </row>
  </sheetData>
  <sheetProtection formatRows="0"/>
  <dataConsolidate link="1"/>
  <mergeCells count="611">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40:B45"/>
    <mergeCell ref="C40:D42"/>
    <mergeCell ref="E40:F40"/>
    <mergeCell ref="G40:AX40"/>
    <mergeCell ref="E41:F42"/>
    <mergeCell ref="G41:V42"/>
    <mergeCell ref="W41:AA41"/>
    <mergeCell ref="AB41:AX41"/>
    <mergeCell ref="W42:AA42"/>
    <mergeCell ref="AB42:AX42"/>
    <mergeCell ref="C43:D45"/>
    <mergeCell ref="E43:F45"/>
    <mergeCell ref="G43:I43"/>
    <mergeCell ref="J43:T43"/>
    <mergeCell ref="U43:AX43"/>
    <mergeCell ref="G44:T44"/>
    <mergeCell ref="U44:AX44"/>
    <mergeCell ref="G45:T45"/>
    <mergeCell ref="U45:AX45"/>
    <mergeCell ref="A46:AX46"/>
    <mergeCell ref="C47:AC47"/>
    <mergeCell ref="AD47:AF47"/>
    <mergeCell ref="AG47:AX47"/>
    <mergeCell ref="A48:B50"/>
    <mergeCell ref="C48:AC48"/>
    <mergeCell ref="AD48:AF48"/>
    <mergeCell ref="AG48:AX48"/>
    <mergeCell ref="C49:AC49"/>
    <mergeCell ref="AD49:AF49"/>
    <mergeCell ref="AG54:AX54"/>
    <mergeCell ref="AG49:AX49"/>
    <mergeCell ref="C50:AC50"/>
    <mergeCell ref="AD50:AF50"/>
    <mergeCell ref="AG50:AX50"/>
    <mergeCell ref="A51:B60"/>
    <mergeCell ref="C51:AC51"/>
    <mergeCell ref="AD51:AF51"/>
    <mergeCell ref="AG51:AX53"/>
    <mergeCell ref="C52:D53"/>
    <mergeCell ref="E52:AC52"/>
    <mergeCell ref="C59:AC59"/>
    <mergeCell ref="AD59:AF59"/>
    <mergeCell ref="AG59:AX59"/>
    <mergeCell ref="C60:AC60"/>
    <mergeCell ref="AD60:AF60"/>
    <mergeCell ref="AG60:AX60"/>
    <mergeCell ref="H67:I67"/>
    <mergeCell ref="J67:L67"/>
    <mergeCell ref="M67:N67"/>
    <mergeCell ref="O67:AF67"/>
    <mergeCell ref="AD52:AF52"/>
    <mergeCell ref="E53:AC53"/>
    <mergeCell ref="AD53:AF53"/>
    <mergeCell ref="C54:AC54"/>
    <mergeCell ref="AD54:AF54"/>
    <mergeCell ref="C57:AC57"/>
    <mergeCell ref="AD57:AF57"/>
    <mergeCell ref="AG57:AX57"/>
    <mergeCell ref="C58:AC58"/>
    <mergeCell ref="AD58:AF58"/>
    <mergeCell ref="AG58:AX58"/>
    <mergeCell ref="C55:AC55"/>
    <mergeCell ref="AD55:AF55"/>
    <mergeCell ref="AG55:AX55"/>
    <mergeCell ref="C56:AC56"/>
    <mergeCell ref="AD56:AF56"/>
    <mergeCell ref="AG56:AX56"/>
    <mergeCell ref="A68:AX68"/>
    <mergeCell ref="A69:AX69"/>
    <mergeCell ref="A70:AX70"/>
    <mergeCell ref="C64:AC64"/>
    <mergeCell ref="AD64:AF64"/>
    <mergeCell ref="AG64:AX64"/>
    <mergeCell ref="A65:B67"/>
    <mergeCell ref="C65:AC65"/>
    <mergeCell ref="AD65:AF65"/>
    <mergeCell ref="AG65:AX67"/>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E67:G67"/>
    <mergeCell ref="A71:D71"/>
    <mergeCell ref="E71:P71"/>
    <mergeCell ref="Q71:AB71"/>
    <mergeCell ref="AC71:AN71"/>
    <mergeCell ref="AO71:AX71"/>
    <mergeCell ref="A72:D72"/>
    <mergeCell ref="E72:G72"/>
    <mergeCell ref="I72:J72"/>
    <mergeCell ref="L72:M72"/>
    <mergeCell ref="O72:P72"/>
    <mergeCell ref="AJ72:AK72"/>
    <mergeCell ref="AM72:AN72"/>
    <mergeCell ref="AO72:AP72"/>
    <mergeCell ref="AR72:AS72"/>
    <mergeCell ref="AU72:AV72"/>
    <mergeCell ref="A73:D73"/>
    <mergeCell ref="E73:G73"/>
    <mergeCell ref="I73:J73"/>
    <mergeCell ref="L73:M73"/>
    <mergeCell ref="O73:P73"/>
    <mergeCell ref="Q72:S72"/>
    <mergeCell ref="U72:V72"/>
    <mergeCell ref="X72:Y72"/>
    <mergeCell ref="AA72:AB72"/>
    <mergeCell ref="AC72:AE72"/>
    <mergeCell ref="AG72:AH72"/>
    <mergeCell ref="A74:D74"/>
    <mergeCell ref="E74:F74"/>
    <mergeCell ref="G74:I74"/>
    <mergeCell ref="J74:K74"/>
    <mergeCell ref="L74:N74"/>
    <mergeCell ref="Q73:S73"/>
    <mergeCell ref="U73:V73"/>
    <mergeCell ref="X73:Y73"/>
    <mergeCell ref="AA73:AB73"/>
    <mergeCell ref="Y103:AB103"/>
    <mergeCell ref="AC103:AG103"/>
    <mergeCell ref="AH103:AT103"/>
    <mergeCell ref="AU103:AX103"/>
    <mergeCell ref="G102:K102"/>
    <mergeCell ref="L102:X102"/>
    <mergeCell ref="Y102:AB102"/>
    <mergeCell ref="AC102:AG102"/>
    <mergeCell ref="AJ73:AK73"/>
    <mergeCell ref="AM73:AN73"/>
    <mergeCell ref="AO73:AP73"/>
    <mergeCell ref="AR73:AS73"/>
    <mergeCell ref="AU73:AV73"/>
    <mergeCell ref="AC73:AE73"/>
    <mergeCell ref="AG73:AH73"/>
    <mergeCell ref="AQ74:AS74"/>
    <mergeCell ref="AT74:AU74"/>
    <mergeCell ref="AV74:AW74"/>
    <mergeCell ref="A75:F98"/>
    <mergeCell ref="A99:F124"/>
    <mergeCell ref="G99:AB99"/>
    <mergeCell ref="AC99:AX99"/>
    <mergeCell ref="G100:K100"/>
    <mergeCell ref="L100:X100"/>
    <mergeCell ref="Y100:AB100"/>
    <mergeCell ref="AC74:AD74"/>
    <mergeCell ref="AE74:AG74"/>
    <mergeCell ref="AH74:AI74"/>
    <mergeCell ref="AJ74:AL74"/>
    <mergeCell ref="AM74:AN74"/>
    <mergeCell ref="AO74:AP74"/>
    <mergeCell ref="O74:P74"/>
    <mergeCell ref="Q74:R74"/>
    <mergeCell ref="S74:U74"/>
    <mergeCell ref="V74:W74"/>
    <mergeCell ref="X74:Z74"/>
    <mergeCell ref="AA74:AB74"/>
    <mergeCell ref="G103:K103"/>
    <mergeCell ref="L103:X103"/>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AH102:AT102"/>
    <mergeCell ref="AU102:AX102"/>
    <mergeCell ref="AC100:AG100"/>
    <mergeCell ref="AH100:AT100"/>
    <mergeCell ref="AU100:AX100"/>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A125:AK125"/>
    <mergeCell ref="AL125:AN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AL130:AO130"/>
    <mergeCell ref="AP130:AX130"/>
    <mergeCell ref="A131:B131"/>
    <mergeCell ref="C131:I131"/>
    <mergeCell ref="J131:O131"/>
    <mergeCell ref="P131:X131"/>
    <mergeCell ref="Y131:AB131"/>
    <mergeCell ref="AC131:AG131"/>
    <mergeCell ref="AH131:AK131"/>
    <mergeCell ref="AL131:AO131"/>
    <mergeCell ref="A130:B130"/>
    <mergeCell ref="C130:I130"/>
    <mergeCell ref="J130:O130"/>
    <mergeCell ref="P130:X130"/>
    <mergeCell ref="Y130:AB130"/>
    <mergeCell ref="AC130:AG130"/>
    <mergeCell ref="AH130:AK130"/>
    <mergeCell ref="AP131:AX131"/>
    <mergeCell ref="A132:B132"/>
    <mergeCell ref="C132:I132"/>
    <mergeCell ref="J132:O132"/>
    <mergeCell ref="P132:X132"/>
    <mergeCell ref="Y132:AB132"/>
    <mergeCell ref="AC132:AG132"/>
    <mergeCell ref="AH132:AK132"/>
    <mergeCell ref="AL132:AO132"/>
    <mergeCell ref="AP132:AX132"/>
    <mergeCell ref="AL136:AO136"/>
    <mergeCell ref="AP136:AX136"/>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139:B139"/>
    <mergeCell ref="C139:I139"/>
    <mergeCell ref="J139:O139"/>
    <mergeCell ref="P139:X139"/>
    <mergeCell ref="Y139:AB139"/>
    <mergeCell ref="AC139:AG139"/>
    <mergeCell ref="AH139:AK139"/>
    <mergeCell ref="AL139:AO139"/>
    <mergeCell ref="AP139:AX139"/>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L141:AO141"/>
    <mergeCell ref="AP141:AX141"/>
    <mergeCell ref="A142:B142"/>
    <mergeCell ref="C142:I142"/>
    <mergeCell ref="J142:O142"/>
    <mergeCell ref="P142:X142"/>
    <mergeCell ref="Y142:AB142"/>
    <mergeCell ref="AC142:AG142"/>
    <mergeCell ref="AH142:AK142"/>
    <mergeCell ref="AL142:AO142"/>
    <mergeCell ref="AP142:AX142"/>
    <mergeCell ref="A143:B143"/>
    <mergeCell ref="C143:I143"/>
    <mergeCell ref="J143:O143"/>
    <mergeCell ref="P143:X143"/>
    <mergeCell ref="Y143:AB143"/>
    <mergeCell ref="AC143:AG143"/>
    <mergeCell ref="AH143:AK143"/>
    <mergeCell ref="AL143:AO143"/>
    <mergeCell ref="AP143:AX143"/>
    <mergeCell ref="AH146:AK146"/>
    <mergeCell ref="AL146:AO146"/>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P14:V14"/>
    <mergeCell ref="W14:AC14"/>
    <mergeCell ref="AD14:AJ14"/>
    <mergeCell ref="AK14:AQ14"/>
    <mergeCell ref="A148:AK148"/>
    <mergeCell ref="AL148:AN148"/>
    <mergeCell ref="AP146:AX146"/>
    <mergeCell ref="A147:B147"/>
    <mergeCell ref="C147:I147"/>
    <mergeCell ref="J147:O147"/>
    <mergeCell ref="P147:X147"/>
    <mergeCell ref="Y147:AB147"/>
    <mergeCell ref="AC147:AG147"/>
    <mergeCell ref="AH147:AK147"/>
    <mergeCell ref="AL147:AO147"/>
    <mergeCell ref="AP147:AX147"/>
    <mergeCell ref="AL145:AO145"/>
    <mergeCell ref="AP145:AX145"/>
    <mergeCell ref="A146:B146"/>
    <mergeCell ref="C146:I146"/>
    <mergeCell ref="J146:O146"/>
    <mergeCell ref="P146:X146"/>
    <mergeCell ref="Y146:AB146"/>
    <mergeCell ref="AC146:AG146"/>
  </mergeCells>
  <phoneticPr fontId="5"/>
  <conditionalFormatting sqref="P15:AQ15 P25:V25 W24">
    <cfRule type="expression" dxfId="371" priority="925">
      <formula>IF(RIGHT(TEXT(P15,"0.#"),1)=".",FALSE,TRUE)</formula>
    </cfRule>
    <cfRule type="expression" dxfId="370" priority="926">
      <formula>IF(RIGHT(TEXT(P15,"0.#"),1)=".",TRUE,FALSE)</formula>
    </cfRule>
  </conditionalFormatting>
  <conditionalFormatting sqref="P19:AQ19">
    <cfRule type="expression" dxfId="369" priority="923">
      <formula>IF(RIGHT(TEXT(P19,"0.#"),1)=".",FALSE,TRUE)</formula>
    </cfRule>
    <cfRule type="expression" dxfId="368" priority="924">
      <formula>IF(RIGHT(TEXT(P19,"0.#"),1)=".",TRUE,FALSE)</formula>
    </cfRule>
  </conditionalFormatting>
  <conditionalFormatting sqref="Y107">
    <cfRule type="expression" dxfId="367" priority="919">
      <formula>IF(RIGHT(TEXT(Y107,"0.#"),1)=".",FALSE,TRUE)</formula>
    </cfRule>
    <cfRule type="expression" dxfId="366" priority="920">
      <formula>IF(RIGHT(TEXT(Y107,"0.#"),1)=".",TRUE,FALSE)</formula>
    </cfRule>
  </conditionalFormatting>
  <conditionalFormatting sqref="P18:AQ18">
    <cfRule type="expression" dxfId="365" priority="917">
      <formula>IF(RIGHT(TEXT(P18,"0.#"),1)=".",FALSE,TRUE)</formula>
    </cfRule>
    <cfRule type="expression" dxfId="364" priority="918">
      <formula>IF(RIGHT(TEXT(P18,"0.#"),1)=".",TRUE,FALSE)</formula>
    </cfRule>
  </conditionalFormatting>
  <conditionalFormatting sqref="AU107">
    <cfRule type="expression" dxfId="363" priority="907">
      <formula>IF(RIGHT(TEXT(AU107,"0.#"),1)=".",FALSE,TRUE)</formula>
    </cfRule>
    <cfRule type="expression" dxfId="362" priority="908">
      <formula>IF(RIGHT(TEXT(AU107,"0.#"),1)=".",TRUE,FALSE)</formula>
    </cfRule>
  </conditionalFormatting>
  <conditionalFormatting sqref="Y124 Y120 Y112">
    <cfRule type="expression" dxfId="361" priority="901">
      <formula>IF(RIGHT(TEXT(Y112,"0.#"),1)=".",FALSE,TRUE)</formula>
    </cfRule>
    <cfRule type="expression" dxfId="360" priority="902">
      <formula>IF(RIGHT(TEXT(Y112,"0.#"),1)=".",TRUE,FALSE)</formula>
    </cfRule>
  </conditionalFormatting>
  <conditionalFormatting sqref="AU124 AU120 AU112">
    <cfRule type="expression" dxfId="359" priority="895">
      <formula>IF(RIGHT(TEXT(AU112,"0.#"),1)=".",FALSE,TRUE)</formula>
    </cfRule>
    <cfRule type="expression" dxfId="358" priority="896">
      <formula>IF(RIGHT(TEXT(AU112,"0.#"),1)=".",TRUE,FALSE)</formula>
    </cfRule>
  </conditionalFormatting>
  <conditionalFormatting sqref="P24">
    <cfRule type="expression" dxfId="357" priority="833">
      <formula>IF(RIGHT(TEXT(P24,"0.#"),1)=".",FALSE,TRUE)</formula>
    </cfRule>
    <cfRule type="expression" dxfId="356" priority="834">
      <formula>IF(RIGHT(TEXT(P24,"0.#"),1)=".",TRUE,FALSE)</formula>
    </cfRule>
  </conditionalFormatting>
  <conditionalFormatting sqref="AU29">
    <cfRule type="expression" dxfId="355" priority="697">
      <formula>IF(RIGHT(TEXT(AU29,"0.#"),1)=".",FALSE,TRUE)</formula>
    </cfRule>
    <cfRule type="expression" dxfId="354" priority="698">
      <formula>IF(RIGHT(TEXT(AU29,"0.#"),1)=".",TRUE,FALSE)</formula>
    </cfRule>
  </conditionalFormatting>
  <conditionalFormatting sqref="AU28">
    <cfRule type="expression" dxfId="353" priority="699">
      <formula>IF(RIGHT(TEXT(AU28,"0.#"),1)=".",FALSE,TRUE)</formula>
    </cfRule>
    <cfRule type="expression" dxfId="352" priority="700">
      <formula>IF(RIGHT(TEXT(AU28,"0.#"),1)=".",TRUE,FALSE)</formula>
    </cfRule>
  </conditionalFormatting>
  <conditionalFormatting sqref="AQ35:AQ37">
    <cfRule type="expression" dxfId="351" priority="675">
      <formula>IF(RIGHT(TEXT(AQ35,"0.#"),1)=".",FALSE,TRUE)</formula>
    </cfRule>
    <cfRule type="expression" dxfId="350" priority="676">
      <formula>IF(RIGHT(TEXT(AQ35,"0.#"),1)=".",TRUE,FALSE)</formula>
    </cfRule>
  </conditionalFormatting>
  <conditionalFormatting sqref="AU35:AU37">
    <cfRule type="expression" dxfId="349" priority="673">
      <formula>IF(RIGHT(TEXT(AU35,"0.#"),1)=".",FALSE,TRUE)</formula>
    </cfRule>
    <cfRule type="expression" dxfId="348" priority="674">
      <formula>IF(RIGHT(TEXT(AU35,"0.#"),1)=".",TRUE,FALSE)</formula>
    </cfRule>
  </conditionalFormatting>
  <conditionalFormatting sqref="P14:AQ14">
    <cfRule type="expression" dxfId="347" priority="119">
      <formula>IF(RIGHT(TEXT(P14,"0.#"),1)=".",FALSE,TRUE)</formula>
    </cfRule>
    <cfRule type="expression" dxfId="346" priority="120">
      <formula>IF(RIGHT(TEXT(P14,"0.#"),1)=".",TRUE,FALSE)</formula>
    </cfRule>
  </conditionalFormatting>
  <conditionalFormatting sqref="P13:AQ13">
    <cfRule type="expression" dxfId="345" priority="117">
      <formula>IF(RIGHT(TEXT(P13,"0.#"),1)=".",FALSE,TRUE)</formula>
    </cfRule>
    <cfRule type="expression" dxfId="344" priority="118">
      <formula>IF(RIGHT(TEXT(P13,"0.#"),1)=".",TRUE,FALSE)</formula>
    </cfRule>
  </conditionalFormatting>
  <conditionalFormatting sqref="P16:AQ17">
    <cfRule type="expression" dxfId="343" priority="115">
      <formula>IF(RIGHT(TEXT(P16,"0.#"),1)=".",FALSE,TRUE)</formula>
    </cfRule>
    <cfRule type="expression" dxfId="342" priority="116">
      <formula>IF(RIGHT(TEXT(P16,"0.#"),1)=".",TRUE,FALSE)</formula>
    </cfRule>
  </conditionalFormatting>
  <conditionalFormatting sqref="P20:AJ20">
    <cfRule type="expression" dxfId="341" priority="113">
      <formula>IF(RIGHT(TEXT(P20,"0.#"),1)=".",FALSE,TRUE)</formula>
    </cfRule>
    <cfRule type="expression" dxfId="340" priority="114">
      <formula>IF(RIGHT(TEXT(P20,"0.#"),1)=".",TRUE,FALSE)</formula>
    </cfRule>
  </conditionalFormatting>
  <conditionalFormatting sqref="AE28 AQ28">
    <cfRule type="expression" dxfId="339" priority="111">
      <formula>IF(RIGHT(TEXT(AE28,"0.#"),1)=".",FALSE,TRUE)</formula>
    </cfRule>
    <cfRule type="expression" dxfId="338" priority="112">
      <formula>IF(RIGHT(TEXT(AE28,"0.#"),1)=".",TRUE,FALSE)</formula>
    </cfRule>
  </conditionalFormatting>
  <conditionalFormatting sqref="AI28">
    <cfRule type="expression" dxfId="337" priority="109">
      <formula>IF(RIGHT(TEXT(AI28,"0.#"),1)=".",FALSE,TRUE)</formula>
    </cfRule>
    <cfRule type="expression" dxfId="336" priority="110">
      <formula>IF(RIGHT(TEXT(AI28,"0.#"),1)=".",TRUE,FALSE)</formula>
    </cfRule>
  </conditionalFormatting>
  <conditionalFormatting sqref="AM28">
    <cfRule type="expression" dxfId="335" priority="107">
      <formula>IF(RIGHT(TEXT(AM28,"0.#"),1)=".",FALSE,TRUE)</formula>
    </cfRule>
    <cfRule type="expression" dxfId="334" priority="108">
      <formula>IF(RIGHT(TEXT(AM28,"0.#"),1)=".",TRUE,FALSE)</formula>
    </cfRule>
  </conditionalFormatting>
  <conditionalFormatting sqref="AE29">
    <cfRule type="expression" dxfId="333" priority="105">
      <formula>IF(RIGHT(TEXT(AE29,"0.#"),1)=".",FALSE,TRUE)</formula>
    </cfRule>
    <cfRule type="expression" dxfId="332" priority="106">
      <formula>IF(RIGHT(TEXT(AE29,"0.#"),1)=".",TRUE,FALSE)</formula>
    </cfRule>
  </conditionalFormatting>
  <conditionalFormatting sqref="AI29">
    <cfRule type="expression" dxfId="331" priority="103">
      <formula>IF(RIGHT(TEXT(AI29,"0.#"),1)=".",FALSE,TRUE)</formula>
    </cfRule>
    <cfRule type="expression" dxfId="330" priority="104">
      <formula>IF(RIGHT(TEXT(AI29,"0.#"),1)=".",TRUE,FALSE)</formula>
    </cfRule>
  </conditionalFormatting>
  <conditionalFormatting sqref="AM29">
    <cfRule type="expression" dxfId="329" priority="101">
      <formula>IF(RIGHT(TEXT(AM29,"0.#"),1)=".",FALSE,TRUE)</formula>
    </cfRule>
    <cfRule type="expression" dxfId="328" priority="102">
      <formula>IF(RIGHT(TEXT(AM29,"0.#"),1)=".",TRUE,FALSE)</formula>
    </cfRule>
  </conditionalFormatting>
  <conditionalFormatting sqref="AQ29">
    <cfRule type="expression" dxfId="327" priority="99">
      <formula>IF(RIGHT(TEXT(AQ29,"0.#"),1)=".",FALSE,TRUE)</formula>
    </cfRule>
    <cfRule type="expression" dxfId="326" priority="100">
      <formula>IF(RIGHT(TEXT(AQ29,"0.#"),1)=".",TRUE,FALSE)</formula>
    </cfRule>
  </conditionalFormatting>
  <conditionalFormatting sqref="AM31">
    <cfRule type="expression" dxfId="325" priority="93">
      <formula>IF(RIGHT(TEXT(AM31,"0.#"),1)=".",FALSE,TRUE)</formula>
    </cfRule>
    <cfRule type="expression" dxfId="324" priority="94">
      <formula>IF(RIGHT(TEXT(AM31,"0.#"),1)=".",TRUE,FALSE)</formula>
    </cfRule>
  </conditionalFormatting>
  <conditionalFormatting sqref="AE32 AM32">
    <cfRule type="expression" dxfId="323" priority="91">
      <formula>IF(RIGHT(TEXT(AE32,"0.#"),1)=".",FALSE,TRUE)</formula>
    </cfRule>
    <cfRule type="expression" dxfId="322" priority="92">
      <formula>IF(RIGHT(TEXT(AE32,"0.#"),1)=".",TRUE,FALSE)</formula>
    </cfRule>
  </conditionalFormatting>
  <conditionalFormatting sqref="AI32">
    <cfRule type="expression" dxfId="321" priority="89">
      <formula>IF(RIGHT(TEXT(AI32,"0.#"),1)=".",FALSE,TRUE)</formula>
    </cfRule>
    <cfRule type="expression" dxfId="320" priority="90">
      <formula>IF(RIGHT(TEXT(AI32,"0.#"),1)=".",TRUE,FALSE)</formula>
    </cfRule>
  </conditionalFormatting>
  <conditionalFormatting sqref="AQ32">
    <cfRule type="expression" dxfId="319" priority="87">
      <formula>IF(RIGHT(TEXT(AQ32,"0.#"),1)=".",FALSE,TRUE)</formula>
    </cfRule>
    <cfRule type="expression" dxfId="318" priority="88">
      <formula>IF(RIGHT(TEXT(AQ32,"0.#"),1)=".",TRUE,FALSE)</formula>
    </cfRule>
  </conditionalFormatting>
  <conditionalFormatting sqref="AE31 AQ31">
    <cfRule type="expression" dxfId="317" priority="97">
      <formula>IF(RIGHT(TEXT(AE31,"0.#"),1)=".",FALSE,TRUE)</formula>
    </cfRule>
    <cfRule type="expression" dxfId="316" priority="98">
      <formula>IF(RIGHT(TEXT(AE31,"0.#"),1)=".",TRUE,FALSE)</formula>
    </cfRule>
  </conditionalFormatting>
  <conditionalFormatting sqref="AI31">
    <cfRule type="expression" dxfId="315" priority="95">
      <formula>IF(RIGHT(TEXT(AI31,"0.#"),1)=".",FALSE,TRUE)</formula>
    </cfRule>
    <cfRule type="expression" dxfId="314" priority="96">
      <formula>IF(RIGHT(TEXT(AI31,"0.#"),1)=".",TRUE,FALSE)</formula>
    </cfRule>
  </conditionalFormatting>
  <conditionalFormatting sqref="AM37">
    <cfRule type="expression" dxfId="313" priority="69">
      <formula>IF(RIGHT(TEXT(AM37,"0.#"),1)=".",FALSE,TRUE)</formula>
    </cfRule>
    <cfRule type="expression" dxfId="312" priority="70">
      <formula>IF(RIGHT(TEXT(AM37,"0.#"),1)=".",TRUE,FALSE)</formula>
    </cfRule>
  </conditionalFormatting>
  <conditionalFormatting sqref="AM36">
    <cfRule type="expression" dxfId="311" priority="71">
      <formula>IF(RIGHT(TEXT(AM36,"0.#"),1)=".",FALSE,TRUE)</formula>
    </cfRule>
    <cfRule type="expression" dxfId="310" priority="72">
      <formula>IF(RIGHT(TEXT(AM36,"0.#"),1)=".",TRUE,FALSE)</formula>
    </cfRule>
  </conditionalFormatting>
  <conditionalFormatting sqref="AE35">
    <cfRule type="expression" dxfId="309" priority="85">
      <formula>IF(RIGHT(TEXT(AE35,"0.#"),1)=".",FALSE,TRUE)</formula>
    </cfRule>
    <cfRule type="expression" dxfId="308" priority="86">
      <formula>IF(RIGHT(TEXT(AE35,"0.#"),1)=".",TRUE,FALSE)</formula>
    </cfRule>
  </conditionalFormatting>
  <conditionalFormatting sqref="AI37">
    <cfRule type="expression" dxfId="307" priority="79">
      <formula>IF(RIGHT(TEXT(AI37,"0.#"),1)=".",FALSE,TRUE)</formula>
    </cfRule>
    <cfRule type="expression" dxfId="306" priority="80">
      <formula>IF(RIGHT(TEXT(AI37,"0.#"),1)=".",TRUE,FALSE)</formula>
    </cfRule>
  </conditionalFormatting>
  <conditionalFormatting sqref="AE36">
    <cfRule type="expression" dxfId="305" priority="83">
      <formula>IF(RIGHT(TEXT(AE36,"0.#"),1)=".",FALSE,TRUE)</formula>
    </cfRule>
    <cfRule type="expression" dxfId="304" priority="84">
      <formula>IF(RIGHT(TEXT(AE36,"0.#"),1)=".",TRUE,FALSE)</formula>
    </cfRule>
  </conditionalFormatting>
  <conditionalFormatting sqref="AE37">
    <cfRule type="expression" dxfId="303" priority="81">
      <formula>IF(RIGHT(TEXT(AE37,"0.#"),1)=".",FALSE,TRUE)</formula>
    </cfRule>
    <cfRule type="expression" dxfId="302" priority="82">
      <formula>IF(RIGHT(TEXT(AE37,"0.#"),1)=".",TRUE,FALSE)</formula>
    </cfRule>
  </conditionalFormatting>
  <conditionalFormatting sqref="AM35">
    <cfRule type="expression" dxfId="301" priority="73">
      <formula>IF(RIGHT(TEXT(AM35,"0.#"),1)=".",FALSE,TRUE)</formula>
    </cfRule>
    <cfRule type="expression" dxfId="300" priority="74">
      <formula>IF(RIGHT(TEXT(AM35,"0.#"),1)=".",TRUE,FALSE)</formula>
    </cfRule>
  </conditionalFormatting>
  <conditionalFormatting sqref="AI35">
    <cfRule type="expression" dxfId="299" priority="75">
      <formula>IF(RIGHT(TEXT(AI35,"0.#"),1)=".",FALSE,TRUE)</formula>
    </cfRule>
    <cfRule type="expression" dxfId="298" priority="76">
      <formula>IF(RIGHT(TEXT(AI35,"0.#"),1)=".",TRUE,FALSE)</formula>
    </cfRule>
  </conditionalFormatting>
  <conditionalFormatting sqref="AI36">
    <cfRule type="expression" dxfId="297" priority="77">
      <formula>IF(RIGHT(TEXT(AI36,"0.#"),1)=".",FALSE,TRUE)</formula>
    </cfRule>
    <cfRule type="expression" dxfId="296" priority="78">
      <formula>IF(RIGHT(TEXT(AI36,"0.#"),1)=".",TRUE,FALSE)</formula>
    </cfRule>
  </conditionalFormatting>
  <conditionalFormatting sqref="Y106">
    <cfRule type="expression" dxfId="295" priority="67">
      <formula>IF(RIGHT(TEXT(Y106,"0.#"),1)=".",FALSE,TRUE)</formula>
    </cfRule>
    <cfRule type="expression" dxfId="294" priority="68">
      <formula>IF(RIGHT(TEXT(Y106,"0.#"),1)=".",TRUE,FALSE)</formula>
    </cfRule>
  </conditionalFormatting>
  <conditionalFormatting sqref="AU102">
    <cfRule type="expression" dxfId="293" priority="65">
      <formula>IF(RIGHT(TEXT(AU102,"0.#"),1)=".",FALSE,TRUE)</formula>
    </cfRule>
    <cfRule type="expression" dxfId="292" priority="66">
      <formula>IF(RIGHT(TEXT(AU102,"0.#"),1)=".",TRUE,FALSE)</formula>
    </cfRule>
  </conditionalFormatting>
  <conditionalFormatting sqref="AU103:AU106 AU101">
    <cfRule type="expression" dxfId="291" priority="63">
      <formula>IF(RIGHT(TEXT(AU101,"0.#"),1)=".",FALSE,TRUE)</formula>
    </cfRule>
    <cfRule type="expression" dxfId="290" priority="64">
      <formula>IF(RIGHT(TEXT(AU101,"0.#"),1)=".",TRUE,FALSE)</formula>
    </cfRule>
  </conditionalFormatting>
  <conditionalFormatting sqref="Y101">
    <cfRule type="expression" dxfId="289" priority="61">
      <formula>IF(RIGHT(TEXT(Y101,"0.#"),1)=".",FALSE,TRUE)</formula>
    </cfRule>
    <cfRule type="expression" dxfId="288" priority="62">
      <formula>IF(RIGHT(TEXT(Y101,"0.#"),1)=".",TRUE,FALSE)</formula>
    </cfRule>
  </conditionalFormatting>
  <conditionalFormatting sqref="Y102">
    <cfRule type="expression" dxfId="287" priority="59">
      <formula>IF(RIGHT(TEXT(Y102,"0.#"),1)=".",FALSE,TRUE)</formula>
    </cfRule>
    <cfRule type="expression" dxfId="286" priority="60">
      <formula>IF(RIGHT(TEXT(Y102,"0.#"),1)=".",TRUE,FALSE)</formula>
    </cfRule>
  </conditionalFormatting>
  <conditionalFormatting sqref="Y105">
    <cfRule type="expression" dxfId="285" priority="57">
      <formula>IF(RIGHT(TEXT(Y105,"0.#"),1)=".",FALSE,TRUE)</formula>
    </cfRule>
    <cfRule type="expression" dxfId="284" priority="58">
      <formula>IF(RIGHT(TEXT(Y105,"0.#"),1)=".",TRUE,FALSE)</formula>
    </cfRule>
  </conditionalFormatting>
  <conditionalFormatting sqref="Y103">
    <cfRule type="expression" dxfId="283" priority="55">
      <formula>IF(RIGHT(TEXT(Y103,"0.#"),1)=".",FALSE,TRUE)</formula>
    </cfRule>
    <cfRule type="expression" dxfId="282" priority="56">
      <formula>IF(RIGHT(TEXT(Y103,"0.#"),1)=".",TRUE,FALSE)</formula>
    </cfRule>
  </conditionalFormatting>
  <conditionalFormatting sqref="Y104">
    <cfRule type="expression" dxfId="281" priority="53">
      <formula>IF(RIGHT(TEXT(Y104,"0.#"),1)=".",FALSE,TRUE)</formula>
    </cfRule>
    <cfRule type="expression" dxfId="280" priority="54">
      <formula>IF(RIGHT(TEXT(Y104,"0.#"),1)=".",TRUE,FALSE)</formula>
    </cfRule>
  </conditionalFormatting>
  <conditionalFormatting sqref="Y110">
    <cfRule type="expression" dxfId="279" priority="49">
      <formula>IF(RIGHT(TEXT(Y110,"0.#"),1)=".",FALSE,TRUE)</formula>
    </cfRule>
    <cfRule type="expression" dxfId="278" priority="50">
      <formula>IF(RIGHT(TEXT(Y110,"0.#"),1)=".",TRUE,FALSE)</formula>
    </cfRule>
  </conditionalFormatting>
  <conditionalFormatting sqref="Y111">
    <cfRule type="expression" dxfId="277" priority="51">
      <formula>IF(RIGHT(TEXT(Y111,"0.#"),1)=".",FALSE,TRUE)</formula>
    </cfRule>
    <cfRule type="expression" dxfId="276" priority="52">
      <formula>IF(RIGHT(TEXT(Y111,"0.#"),1)=".",TRUE,FALSE)</formula>
    </cfRule>
  </conditionalFormatting>
  <conditionalFormatting sqref="AU111">
    <cfRule type="expression" dxfId="275" priority="47">
      <formula>IF(RIGHT(TEXT(AU111,"0.#"),1)=".",FALSE,TRUE)</formula>
    </cfRule>
    <cfRule type="expression" dxfId="274" priority="48">
      <formula>IF(RIGHT(TEXT(AU111,"0.#"),1)=".",TRUE,FALSE)</formula>
    </cfRule>
  </conditionalFormatting>
  <conditionalFormatting sqref="AU110">
    <cfRule type="expression" dxfId="273" priority="45">
      <formula>IF(RIGHT(TEXT(AU110,"0.#"),1)=".",FALSE,TRUE)</formula>
    </cfRule>
    <cfRule type="expression" dxfId="272" priority="46">
      <formula>IF(RIGHT(TEXT(AU110,"0.#"),1)=".",TRUE,FALSE)</formula>
    </cfRule>
  </conditionalFormatting>
  <conditionalFormatting sqref="Y117:Y119 Y115">
    <cfRule type="expression" dxfId="271" priority="41">
      <formula>IF(RIGHT(TEXT(Y115,"0.#"),1)=".",FALSE,TRUE)</formula>
    </cfRule>
    <cfRule type="expression" dxfId="270" priority="42">
      <formula>IF(RIGHT(TEXT(Y115,"0.#"),1)=".",TRUE,FALSE)</formula>
    </cfRule>
  </conditionalFormatting>
  <conditionalFormatting sqref="Y116">
    <cfRule type="expression" dxfId="269" priority="43">
      <formula>IF(RIGHT(TEXT(Y116,"0.#"),1)=".",FALSE,TRUE)</formula>
    </cfRule>
    <cfRule type="expression" dxfId="268" priority="44">
      <formula>IF(RIGHT(TEXT(Y116,"0.#"),1)=".",TRUE,FALSE)</formula>
    </cfRule>
  </conditionalFormatting>
  <conditionalFormatting sqref="AU116">
    <cfRule type="expression" dxfId="267" priority="39">
      <formula>IF(RIGHT(TEXT(AU116,"0.#"),1)=".",FALSE,TRUE)</formula>
    </cfRule>
    <cfRule type="expression" dxfId="266" priority="40">
      <formula>IF(RIGHT(TEXT(AU116,"0.#"),1)=".",TRUE,FALSE)</formula>
    </cfRule>
  </conditionalFormatting>
  <conditionalFormatting sqref="AU117:AU119">
    <cfRule type="expression" dxfId="265" priority="37">
      <formula>IF(RIGHT(TEXT(AU117,"0.#"),1)=".",FALSE,TRUE)</formula>
    </cfRule>
    <cfRule type="expression" dxfId="264" priority="38">
      <formula>IF(RIGHT(TEXT(AU117,"0.#"),1)=".",TRUE,FALSE)</formula>
    </cfRule>
  </conditionalFormatting>
  <conditionalFormatting sqref="AU115">
    <cfRule type="expression" dxfId="263" priority="35">
      <formula>IF(RIGHT(TEXT(AU115,"0.#"),1)=".",FALSE,TRUE)</formula>
    </cfRule>
    <cfRule type="expression" dxfId="262" priority="36">
      <formula>IF(RIGHT(TEXT(AU115,"0.#"),1)=".",TRUE,FALSE)</formula>
    </cfRule>
  </conditionalFormatting>
  <conditionalFormatting sqref="Y123">
    <cfRule type="expression" dxfId="261" priority="33">
      <formula>IF(RIGHT(TEXT(Y123,"0.#"),1)=".",FALSE,TRUE)</formula>
    </cfRule>
    <cfRule type="expression" dxfId="260" priority="34">
      <formula>IF(RIGHT(TEXT(Y123,"0.#"),1)=".",TRUE,FALSE)</formula>
    </cfRule>
  </conditionalFormatting>
  <conditionalFormatting sqref="AU123">
    <cfRule type="expression" dxfId="259" priority="31">
      <formula>IF(RIGHT(TEXT(AU123,"0.#"),1)=".",FALSE,TRUE)</formula>
    </cfRule>
    <cfRule type="expression" dxfId="258" priority="32">
      <formula>IF(RIGHT(TEXT(AU123,"0.#"),1)=".",TRUE,FALSE)</formula>
    </cfRule>
  </conditionalFormatting>
  <conditionalFormatting sqref="AL131:AO131">
    <cfRule type="expression" dxfId="257" priority="27">
      <formula>IF(AND(AL131&gt;=0, RIGHT(TEXT(AL131,"0.#"),1)&lt;&gt;"."),TRUE,FALSE)</formula>
    </cfRule>
    <cfRule type="expression" dxfId="256" priority="28">
      <formula>IF(AND(AL131&gt;=0, RIGHT(TEXT(AL131,"0.#"),1)="."),TRUE,FALSE)</formula>
    </cfRule>
    <cfRule type="expression" dxfId="255" priority="29">
      <formula>IF(AND(AL131&lt;0, RIGHT(TEXT(AL131,"0.#"),1)&lt;&gt;"."),TRUE,FALSE)</formula>
    </cfRule>
    <cfRule type="expression" dxfId="254" priority="30">
      <formula>IF(AND(AL131&lt;0, RIGHT(TEXT(AL131,"0.#"),1)="."),TRUE,FALSE)</formula>
    </cfRule>
  </conditionalFormatting>
  <conditionalFormatting sqref="Y131">
    <cfRule type="expression" dxfId="253" priority="25">
      <formula>IF(RIGHT(TEXT(Y131,"0.#"),1)=".",FALSE,TRUE)</formula>
    </cfRule>
    <cfRule type="expression" dxfId="252" priority="26">
      <formula>IF(RIGHT(TEXT(Y131,"0.#"),1)=".",TRUE,FALSE)</formula>
    </cfRule>
  </conditionalFormatting>
  <conditionalFormatting sqref="AL132:AO132">
    <cfRule type="expression" dxfId="251" priority="21">
      <formula>IF(AND(AL132&gt;=0, RIGHT(TEXT(AL132,"0.#"),1)&lt;&gt;"."),TRUE,FALSE)</formula>
    </cfRule>
    <cfRule type="expression" dxfId="250" priority="22">
      <formula>IF(AND(AL132&gt;=0, RIGHT(TEXT(AL132,"0.#"),1)="."),TRUE,FALSE)</formula>
    </cfRule>
    <cfRule type="expression" dxfId="249" priority="23">
      <formula>IF(AND(AL132&lt;0, RIGHT(TEXT(AL132,"0.#"),1)&lt;&gt;"."),TRUE,FALSE)</formula>
    </cfRule>
    <cfRule type="expression" dxfId="248" priority="24">
      <formula>IF(AND(AL132&lt;0, RIGHT(TEXT(AL132,"0.#"),1)="."),TRUE,FALSE)</formula>
    </cfRule>
  </conditionalFormatting>
  <conditionalFormatting sqref="Y132">
    <cfRule type="expression" dxfId="247" priority="19">
      <formula>IF(RIGHT(TEXT(Y132,"0.#"),1)=".",FALSE,TRUE)</formula>
    </cfRule>
    <cfRule type="expression" dxfId="246" priority="20">
      <formula>IF(RIGHT(TEXT(Y132,"0.#"),1)=".",TRUE,FALSE)</formula>
    </cfRule>
  </conditionalFormatting>
  <conditionalFormatting sqref="AL136:AO136">
    <cfRule type="expression" dxfId="245" priority="15">
      <formula>IF(AND(AL136&gt;=0, RIGHT(TEXT(AL136,"0.#"),1)&lt;&gt;"."),TRUE,FALSE)</formula>
    </cfRule>
    <cfRule type="expression" dxfId="244" priority="16">
      <formula>IF(AND(AL136&gt;=0, RIGHT(TEXT(AL136,"0.#"),1)="."),TRUE,FALSE)</formula>
    </cfRule>
    <cfRule type="expression" dxfId="243" priority="17">
      <formula>IF(AND(AL136&lt;0, RIGHT(TEXT(AL136,"0.#"),1)&lt;&gt;"."),TRUE,FALSE)</formula>
    </cfRule>
    <cfRule type="expression" dxfId="242" priority="18">
      <formula>IF(AND(AL136&lt;0, RIGHT(TEXT(AL136,"0.#"),1)="."),TRUE,FALSE)</formula>
    </cfRule>
  </conditionalFormatting>
  <conditionalFormatting sqref="Y136">
    <cfRule type="expression" dxfId="241" priority="13">
      <formula>IF(RIGHT(TEXT(Y136,"0.#"),1)=".",FALSE,TRUE)</formula>
    </cfRule>
    <cfRule type="expression" dxfId="240" priority="14">
      <formula>IF(RIGHT(TEXT(Y136,"0.#"),1)=".",TRUE,FALSE)</formula>
    </cfRule>
  </conditionalFormatting>
  <conditionalFormatting sqref="AL142:AO147">
    <cfRule type="expression" dxfId="239" priority="9">
      <formula>IF(AND(AL142&gt;=0, RIGHT(TEXT(AL142,"0.#"),1)&lt;&gt;"."),TRUE,FALSE)</formula>
    </cfRule>
    <cfRule type="expression" dxfId="238" priority="10">
      <formula>IF(AND(AL142&gt;=0, RIGHT(TEXT(AL142,"0.#"),1)="."),TRUE,FALSE)</formula>
    </cfRule>
    <cfRule type="expression" dxfId="237" priority="11">
      <formula>IF(AND(AL142&lt;0, RIGHT(TEXT(AL142,"0.#"),1)&lt;&gt;"."),TRUE,FALSE)</formula>
    </cfRule>
    <cfRule type="expression" dxfId="236" priority="12">
      <formula>IF(AND(AL142&lt;0, RIGHT(TEXT(AL142,"0.#"),1)="."),TRUE,FALSE)</formula>
    </cfRule>
  </conditionalFormatting>
  <conditionalFormatting sqref="AL140:AO141">
    <cfRule type="expression" dxfId="235" priority="5">
      <formula>IF(AND(AL140&gt;=0, RIGHT(TEXT(AL140,"0.#"),1)&lt;&gt;"."),TRUE,FALSE)</formula>
    </cfRule>
    <cfRule type="expression" dxfId="234" priority="6">
      <formula>IF(AND(AL140&gt;=0, RIGHT(TEXT(AL140,"0.#"),1)="."),TRUE,FALSE)</formula>
    </cfRule>
    <cfRule type="expression" dxfId="233" priority="7">
      <formula>IF(AND(AL140&lt;0, RIGHT(TEXT(AL140,"0.#"),1)&lt;&gt;"."),TRUE,FALSE)</formula>
    </cfRule>
    <cfRule type="expression" dxfId="232" priority="8">
      <formula>IF(AND(AL140&lt;0, RIGHT(TEXT(AL140,"0.#"),1)="."),TRUE,FALSE)</formula>
    </cfRule>
  </conditionalFormatting>
  <conditionalFormatting sqref="Y142:Y147">
    <cfRule type="expression" dxfId="231" priority="3">
      <formula>IF(RIGHT(TEXT(Y142,"0.#"),1)=".",FALSE,TRUE)</formula>
    </cfRule>
    <cfRule type="expression" dxfId="230" priority="4">
      <formula>IF(RIGHT(TEXT(Y142,"0.#"),1)=".",TRUE,FALSE)</formula>
    </cfRule>
  </conditionalFormatting>
  <conditionalFormatting sqref="Y140:Y141">
    <cfRule type="expression" dxfId="229" priority="1">
      <formula>IF(RIGHT(TEXT(Y140,"0.#"),1)=".",FALSE,TRUE)</formula>
    </cfRule>
    <cfRule type="expression" dxfId="228" priority="2">
      <formula>IF(RIGHT(TEXT(Y140,"0.#"),1)=".",TRUE,FALSE)</formula>
    </cfRule>
  </conditionalFormatting>
  <dataValidations count="15">
    <dataValidation type="custom" allowBlank="1" showInputMessage="1" showErrorMessage="1" errorTitle="法人番号チェック" error="法人番号は13桁の数字で入力してください。" sqref="J140:O147 J136:O136 J131:O132">
      <formula1>OR(J131="-",AND(LEN(J131)=13,IFERROR(SEARCH("-",J131),"")="",IFERROR(SEARCH(".",J131),"")="",ISNUMBER(J131)))</formula1>
    </dataValidation>
    <dataValidation type="list" allowBlank="1" showInputMessage="1" showErrorMessage="1" sqref="Q74:R74 AO74:AP74 AC74:AD74">
      <formula1>#REF!</formula1>
    </dataValidation>
    <dataValidation type="custom" imeMode="disabled" allowBlank="1" showInputMessage="1" showErrorMessage="1" sqref="AY24 P13:AQ19 P20:AJ20 Y101:AB106 AU101:AX106 Y110:AB111 AU110:AX111 Y115:AB119 AU115:AX119 Y123:AB123 AU123:AX123 Y131:AB132 AL131:AO132 Y136:AB136 AL136:AO136 Y140:AB147 AL140:AO147 AQ34:AR34 AU34:AX34 AE35:AX37 AE28:AX29 AE31:AX31 W24 P24:V25">
      <formula1>OR(ISNUMBER(P13), P13="-")</formula1>
    </dataValidation>
    <dataValidation type="list" allowBlank="1" showInputMessage="1" showErrorMessage="1" sqref="H67:I67">
      <formula1>T事業番号</formula1>
    </dataValidation>
    <dataValidation type="list" allowBlank="1" showInputMessage="1" showErrorMessage="1" sqref="S5:X5">
      <formula1>T終了年度</formula1>
    </dataValidation>
    <dataValidation type="list" allowBlank="1" showInputMessage="1" showErrorMessage="1" sqref="AO125 AO148">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1:AK132 AH136:AK136 AH140:AK147">
      <formula1>OR(AND(MOD(IF(ISNUMBER(AH131), AH131, 0.5),1)=0, 0&lt;=AH131), AH131="-")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2:AK73 X72:Y73 AJ74 L72:L74 M72:M73 X74 AU72:AV73 J67">
      <formula1>0</formula1>
      <formula2>9999</formula2>
    </dataValidation>
    <dataValidation type="whole" allowBlank="1" showInputMessage="1" showErrorMessage="1" sqref="O72:P73 AX72:AX74 AA72:AB73 AM72:AN7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9" max="16383" man="1"/>
    <brk id="12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S74:U74 AJ2:AM2 E67:G67 AE74:AG74 G74:I74 AQ74:AS74</xm:sqref>
        </x14:dataValidation>
        <x14:dataValidation type="list" allowBlank="1" showInputMessage="1" showErrorMessage="1">
          <x14:formula1>
            <xm:f>入力規則等!$U$49</xm:f>
          </x14:formula1>
          <xm:sqref>C67:D67</xm:sqref>
        </x14:dataValidation>
        <x14:dataValidation type="list" allowBlank="1" showInputMessage="1" showErrorMessage="1">
          <x14:formula1>
            <xm:f>入力規則等!$U$56:$U$58</xm:f>
          </x14:formula1>
          <xm:sqref>J74:K74 AT74:AU74 AH74:AI74 V74:W74</xm:sqref>
        </x14:dataValidation>
        <x14:dataValidation type="list" allowBlank="1" showInputMessage="1" showErrorMessage="1">
          <x14:formula1>
            <xm:f>入力規則等!$U$48</xm:f>
          </x14:formula1>
          <xm:sqref>E74:F74</xm:sqref>
        </x14:dataValidation>
        <x14:dataValidation type="list" allowBlank="1" showInputMessage="1" showErrorMessage="1">
          <x14:formula1>
            <xm:f>入力規則等!$W$2:$W$24</xm:f>
          </x14:formula1>
          <xm:sqref>AO72:AP73 Q72:S73 AC72:AE73 E72:G73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AC131:AG132 AC136:AG136 AC140:AG147</xm:sqref>
        </x14:dataValidation>
        <x14:dataValidation type="list" allowBlank="1" showInputMessage="1" showErrorMessage="1">
          <x14:formula1>
            <xm:f>入力規則等!$U$40:$U$42</xm:f>
          </x14:formula1>
          <xm:sqref>AG72:AH72 U72:V72 I72:J72 AR72:AS72</xm:sqref>
        </x14:dataValidation>
        <x14:dataValidation type="list" allowBlank="1" showInputMessage="1" showErrorMessage="1">
          <x14:formula1>
            <xm:f>入力規則等!$U$7:$U$9</xm:f>
          </x14:formula1>
          <xm:sqref>U73:V73 I73:J73 AG73:AH73 AR73:AS73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72</v>
      </c>
      <c r="B1" s="24" t="s">
        <v>73</v>
      </c>
      <c r="F1" s="25" t="s">
        <v>4</v>
      </c>
      <c r="G1" s="25" t="s">
        <v>62</v>
      </c>
      <c r="K1" s="26" t="s">
        <v>90</v>
      </c>
      <c r="L1" s="24" t="s">
        <v>73</v>
      </c>
      <c r="O1" s="12"/>
      <c r="P1" s="25" t="s">
        <v>5</v>
      </c>
      <c r="Q1" s="25" t="s">
        <v>62</v>
      </c>
      <c r="T1" s="12"/>
      <c r="U1" s="28" t="s">
        <v>153</v>
      </c>
      <c r="W1" s="28" t="s">
        <v>152</v>
      </c>
      <c r="Y1" s="28" t="s">
        <v>70</v>
      </c>
      <c r="Z1" s="28" t="s">
        <v>388</v>
      </c>
      <c r="AA1" s="28" t="s">
        <v>71</v>
      </c>
      <c r="AB1" s="28" t="s">
        <v>389</v>
      </c>
      <c r="AC1" s="28" t="s">
        <v>31</v>
      </c>
      <c r="AD1" s="27"/>
      <c r="AE1" s="28" t="s">
        <v>43</v>
      </c>
      <c r="AF1" s="29"/>
      <c r="AG1" s="46" t="s">
        <v>176</v>
      </c>
      <c r="AI1" s="46" t="s">
        <v>179</v>
      </c>
      <c r="AK1" s="46" t="s">
        <v>184</v>
      </c>
      <c r="AM1" s="66"/>
      <c r="AN1" s="66"/>
      <c r="AP1" s="27" t="s">
        <v>224</v>
      </c>
    </row>
    <row r="2" spans="1:42" ht="13.5" customHeight="1" x14ac:dyDescent="0.15">
      <c r="A2" s="13" t="s">
        <v>74</v>
      </c>
      <c r="B2" s="14"/>
      <c r="C2" s="12" t="str">
        <f>IF(B2="","",A2)</f>
        <v/>
      </c>
      <c r="D2" s="12" t="str">
        <f>IF(C2="","",IF(D1&lt;&gt;"",CONCATENATE(D1,"、",C2),C2))</f>
        <v/>
      </c>
      <c r="F2" s="11" t="s">
        <v>61</v>
      </c>
      <c r="G2" s="16" t="s">
        <v>570</v>
      </c>
      <c r="H2" s="12" t="str">
        <f>IF(G2="","",F2)</f>
        <v>一般会計</v>
      </c>
      <c r="I2" s="12" t="str">
        <f>IF(H2="","",IF(I1&lt;&gt;"",CONCATENATE(I1,"、",H2),H2))</f>
        <v>一般会計</v>
      </c>
      <c r="K2" s="13" t="s">
        <v>91</v>
      </c>
      <c r="L2" s="14"/>
      <c r="M2" s="12" t="str">
        <f>IF(L2="","",K2)</f>
        <v/>
      </c>
      <c r="N2" s="12" t="str">
        <f>IF(M2="","",IF(N1&lt;&gt;"",CONCATENATE(N1,"、",M2),M2))</f>
        <v/>
      </c>
      <c r="O2" s="12"/>
      <c r="P2" s="11" t="s">
        <v>63</v>
      </c>
      <c r="Q2" s="16"/>
      <c r="R2" s="12" t="str">
        <f>IF(Q2="","",P2)</f>
        <v/>
      </c>
      <c r="S2" s="12" t="str">
        <f>IF(R2="","",IF(S1&lt;&gt;"",CONCATENATE(S1,"、",R2),R2))</f>
        <v/>
      </c>
      <c r="T2" s="12"/>
      <c r="U2" s="81">
        <v>21</v>
      </c>
      <c r="W2" s="31" t="s">
        <v>158</v>
      </c>
      <c r="Y2" s="31" t="s">
        <v>57</v>
      </c>
      <c r="Z2" s="31" t="s">
        <v>57</v>
      </c>
      <c r="AA2" s="75" t="s">
        <v>258</v>
      </c>
      <c r="AB2" s="75" t="s">
        <v>483</v>
      </c>
      <c r="AC2" s="76" t="s">
        <v>123</v>
      </c>
      <c r="AD2" s="27"/>
      <c r="AE2" s="38" t="s">
        <v>154</v>
      </c>
      <c r="AF2" s="29"/>
      <c r="AG2" s="47" t="s">
        <v>231</v>
      </c>
      <c r="AI2" s="46" t="s">
        <v>255</v>
      </c>
      <c r="AK2" s="46" t="s">
        <v>185</v>
      </c>
      <c r="AM2" s="66"/>
      <c r="AN2" s="66"/>
      <c r="AP2" s="47" t="s">
        <v>231</v>
      </c>
    </row>
    <row r="3" spans="1:42" ht="13.5" customHeight="1" x14ac:dyDescent="0.15">
      <c r="A3" s="13" t="s">
        <v>75</v>
      </c>
      <c r="B3" s="14"/>
      <c r="C3" s="12" t="str">
        <f t="shared" ref="C3:C11" si="0">IF(B3="","",A3)</f>
        <v/>
      </c>
      <c r="D3" s="12" t="str">
        <f>IF(C3="",D2,IF(D2&lt;&gt;"",CONCATENATE(D2,"、",C3),C3))</f>
        <v/>
      </c>
      <c r="F3" s="17" t="s">
        <v>100</v>
      </c>
      <c r="G3" s="16"/>
      <c r="H3" s="12" t="str">
        <f t="shared" ref="H3:H37" si="1">IF(G3="","",F3)</f>
        <v/>
      </c>
      <c r="I3" s="12" t="str">
        <f>IF(H3="",I2,IF(I2&lt;&gt;"",CONCATENATE(I2,"、",H3),H3))</f>
        <v>一般会計</v>
      </c>
      <c r="K3" s="13" t="s">
        <v>92</v>
      </c>
      <c r="L3" s="14" t="s">
        <v>570</v>
      </c>
      <c r="M3" s="12" t="str">
        <f t="shared" ref="M3:M11" si="2">IF(L3="","",K3)</f>
        <v>文教及び科学振興</v>
      </c>
      <c r="N3" s="12" t="str">
        <f>IF(M3="",N2,IF(N2&lt;&gt;"",CONCATENATE(N2,"、",M3),M3))</f>
        <v>文教及び科学振興</v>
      </c>
      <c r="O3" s="12"/>
      <c r="P3" s="11" t="s">
        <v>64</v>
      </c>
      <c r="Q3" s="16" t="s">
        <v>570</v>
      </c>
      <c r="R3" s="12" t="str">
        <f t="shared" ref="R3:R8" si="3">IF(Q3="","",P3)</f>
        <v>委託・請負</v>
      </c>
      <c r="S3" s="12" t="str">
        <f t="shared" ref="S3:S8" si="4">IF(R3="",S2,IF(S2&lt;&gt;"",CONCATENATE(S2,"、",R3),R3))</f>
        <v>委託・請負</v>
      </c>
      <c r="T3" s="12"/>
      <c r="U3" s="31" t="s">
        <v>514</v>
      </c>
      <c r="W3" s="31" t="s">
        <v>133</v>
      </c>
      <c r="Y3" s="31" t="s">
        <v>58</v>
      </c>
      <c r="Z3" s="31" t="s">
        <v>390</v>
      </c>
      <c r="AA3" s="75" t="s">
        <v>356</v>
      </c>
      <c r="AB3" s="75" t="s">
        <v>484</v>
      </c>
      <c r="AC3" s="76" t="s">
        <v>124</v>
      </c>
      <c r="AD3" s="27"/>
      <c r="AE3" s="38" t="s">
        <v>155</v>
      </c>
      <c r="AF3" s="29"/>
      <c r="AG3" s="47" t="s">
        <v>232</v>
      </c>
      <c r="AI3" s="46" t="s">
        <v>178</v>
      </c>
      <c r="AK3" s="46" t="str">
        <f>CHAR(CODE(AK2)+1)</f>
        <v>B</v>
      </c>
      <c r="AM3" s="66"/>
      <c r="AN3" s="66"/>
      <c r="AP3" s="47" t="s">
        <v>232</v>
      </c>
    </row>
    <row r="4" spans="1:42" ht="13.5" customHeight="1" x14ac:dyDescent="0.15">
      <c r="A4" s="13" t="s">
        <v>76</v>
      </c>
      <c r="B4" s="14"/>
      <c r="C4" s="12" t="str">
        <f t="shared" si="0"/>
        <v/>
      </c>
      <c r="D4" s="12" t="str">
        <f>IF(C4="",D3,IF(D3&lt;&gt;"",CONCATENATE(D3,"、",C4),C4))</f>
        <v/>
      </c>
      <c r="F4" s="17" t="s">
        <v>101</v>
      </c>
      <c r="G4" s="16"/>
      <c r="H4" s="12" t="str">
        <f t="shared" si="1"/>
        <v/>
      </c>
      <c r="I4" s="12" t="str">
        <f t="shared" ref="I4:I37" si="5">IF(H4="",I3,IF(I3&lt;&gt;"",CONCATENATE(I3,"、",H4),H4))</f>
        <v>一般会計</v>
      </c>
      <c r="K4" s="13" t="s">
        <v>93</v>
      </c>
      <c r="L4" s="14"/>
      <c r="M4" s="12" t="str">
        <f t="shared" si="2"/>
        <v/>
      </c>
      <c r="N4" s="12" t="str">
        <f t="shared" ref="N4:N11" si="6">IF(M4="",N3,IF(N3&lt;&gt;"",CONCATENATE(N3,"、",M4),M4))</f>
        <v>文教及び科学振興</v>
      </c>
      <c r="O4" s="12"/>
      <c r="P4" s="11" t="s">
        <v>65</v>
      </c>
      <c r="Q4" s="16" t="s">
        <v>570</v>
      </c>
      <c r="R4" s="12" t="str">
        <f t="shared" si="3"/>
        <v>補助</v>
      </c>
      <c r="S4" s="12" t="str">
        <f t="shared" si="4"/>
        <v>委託・請負、補助</v>
      </c>
      <c r="T4" s="12"/>
      <c r="U4" s="31" t="s">
        <v>563</v>
      </c>
      <c r="W4" s="31" t="s">
        <v>134</v>
      </c>
      <c r="Y4" s="31" t="s">
        <v>263</v>
      </c>
      <c r="Z4" s="31" t="s">
        <v>391</v>
      </c>
      <c r="AA4" s="75" t="s">
        <v>357</v>
      </c>
      <c r="AB4" s="75" t="s">
        <v>485</v>
      </c>
      <c r="AC4" s="75" t="s">
        <v>125</v>
      </c>
      <c r="AD4" s="27"/>
      <c r="AE4" s="38" t="s">
        <v>156</v>
      </c>
      <c r="AF4" s="29"/>
      <c r="AG4" s="47" t="s">
        <v>233</v>
      </c>
      <c r="AI4" s="46" t="s">
        <v>180</v>
      </c>
      <c r="AK4" s="46" t="str">
        <f t="shared" ref="AK4:AK49" si="7">CHAR(CODE(AK3)+1)</f>
        <v>C</v>
      </c>
      <c r="AM4" s="66"/>
      <c r="AN4" s="66"/>
      <c r="AP4" s="47" t="s">
        <v>233</v>
      </c>
    </row>
    <row r="5" spans="1:42" ht="13.5" customHeight="1" x14ac:dyDescent="0.15">
      <c r="A5" s="13" t="s">
        <v>77</v>
      </c>
      <c r="B5" s="14"/>
      <c r="C5" s="12" t="str">
        <f t="shared" si="0"/>
        <v/>
      </c>
      <c r="D5" s="12" t="str">
        <f>IF(C5="",D4,IF(D4&lt;&gt;"",CONCATENATE(D4,"、",C5),C5))</f>
        <v/>
      </c>
      <c r="F5" s="17" t="s">
        <v>102</v>
      </c>
      <c r="G5" s="16"/>
      <c r="H5" s="12" t="str">
        <f t="shared" si="1"/>
        <v/>
      </c>
      <c r="I5" s="12" t="str">
        <f t="shared" si="5"/>
        <v>一般会計</v>
      </c>
      <c r="K5" s="13" t="s">
        <v>94</v>
      </c>
      <c r="L5" s="14"/>
      <c r="M5" s="12" t="str">
        <f t="shared" si="2"/>
        <v/>
      </c>
      <c r="N5" s="12" t="str">
        <f t="shared" si="6"/>
        <v>文教及び科学振興</v>
      </c>
      <c r="O5" s="12"/>
      <c r="P5" s="11" t="s">
        <v>66</v>
      </c>
      <c r="Q5" s="16"/>
      <c r="R5" s="12" t="str">
        <f t="shared" si="3"/>
        <v/>
      </c>
      <c r="S5" s="12" t="str">
        <f t="shared" si="4"/>
        <v>委託・請負、補助</v>
      </c>
      <c r="T5" s="12"/>
      <c r="W5" s="31" t="s">
        <v>538</v>
      </c>
      <c r="Y5" s="31" t="s">
        <v>264</v>
      </c>
      <c r="Z5" s="31" t="s">
        <v>392</v>
      </c>
      <c r="AA5" s="75" t="s">
        <v>358</v>
      </c>
      <c r="AB5" s="75" t="s">
        <v>486</v>
      </c>
      <c r="AC5" s="75" t="s">
        <v>157</v>
      </c>
      <c r="AD5" s="30"/>
      <c r="AE5" s="38" t="s">
        <v>243</v>
      </c>
      <c r="AF5" s="29"/>
      <c r="AG5" s="47" t="s">
        <v>234</v>
      </c>
      <c r="AI5" s="46" t="s">
        <v>261</v>
      </c>
      <c r="AK5" s="46" t="str">
        <f t="shared" si="7"/>
        <v>D</v>
      </c>
      <c r="AP5" s="47" t="s">
        <v>234</v>
      </c>
    </row>
    <row r="6" spans="1:42" ht="13.5" customHeight="1" x14ac:dyDescent="0.15">
      <c r="A6" s="13" t="s">
        <v>78</v>
      </c>
      <c r="B6" s="14" t="s">
        <v>570</v>
      </c>
      <c r="C6" s="12" t="str">
        <f t="shared" si="0"/>
        <v>科学技術・イノベーション</v>
      </c>
      <c r="D6" s="12" t="str">
        <f t="shared" ref="D6:D21" si="8">IF(C6="",D5,IF(D5&lt;&gt;"",CONCATENATE(D5,"、",C6),C6))</f>
        <v>科学技術・イノベーション</v>
      </c>
      <c r="F6" s="17" t="s">
        <v>103</v>
      </c>
      <c r="G6" s="16"/>
      <c r="H6" s="12" t="str">
        <f t="shared" si="1"/>
        <v/>
      </c>
      <c r="I6" s="12" t="str">
        <f t="shared" si="5"/>
        <v>一般会計</v>
      </c>
      <c r="K6" s="13" t="s">
        <v>95</v>
      </c>
      <c r="L6" s="14"/>
      <c r="M6" s="12" t="str">
        <f t="shared" si="2"/>
        <v/>
      </c>
      <c r="N6" s="12" t="str">
        <f t="shared" si="6"/>
        <v>文教及び科学振興</v>
      </c>
      <c r="O6" s="12"/>
      <c r="P6" s="11" t="s">
        <v>67</v>
      </c>
      <c r="Q6" s="16" t="s">
        <v>570</v>
      </c>
      <c r="R6" s="12" t="str">
        <f t="shared" si="3"/>
        <v>交付</v>
      </c>
      <c r="S6" s="12" t="str">
        <f t="shared" si="4"/>
        <v>委託・請負、補助、交付</v>
      </c>
      <c r="T6" s="12"/>
      <c r="U6" s="31" t="s">
        <v>245</v>
      </c>
      <c r="W6" s="31" t="s">
        <v>540</v>
      </c>
      <c r="Y6" s="31" t="s">
        <v>265</v>
      </c>
      <c r="Z6" s="31" t="s">
        <v>393</v>
      </c>
      <c r="AA6" s="75" t="s">
        <v>359</v>
      </c>
      <c r="AB6" s="75" t="s">
        <v>487</v>
      </c>
      <c r="AC6" s="75" t="s">
        <v>126</v>
      </c>
      <c r="AD6" s="30"/>
      <c r="AE6" s="38" t="s">
        <v>241</v>
      </c>
      <c r="AF6" s="29"/>
      <c r="AG6" s="47" t="s">
        <v>235</v>
      </c>
      <c r="AI6" s="46" t="s">
        <v>262</v>
      </c>
      <c r="AK6" s="46" t="str">
        <f>CHAR(CODE(AK5)+1)</f>
        <v>E</v>
      </c>
      <c r="AP6" s="47" t="s">
        <v>235</v>
      </c>
    </row>
    <row r="7" spans="1:42" ht="13.5" customHeight="1" x14ac:dyDescent="0.15">
      <c r="A7" s="13" t="s">
        <v>79</v>
      </c>
      <c r="B7" s="14"/>
      <c r="C7" s="12" t="str">
        <f t="shared" si="0"/>
        <v/>
      </c>
      <c r="D7" s="12" t="str">
        <f t="shared" si="8"/>
        <v>科学技術・イノベーション</v>
      </c>
      <c r="F7" s="17" t="s">
        <v>192</v>
      </c>
      <c r="G7" s="16"/>
      <c r="H7" s="12" t="str">
        <f t="shared" si="1"/>
        <v/>
      </c>
      <c r="I7" s="12" t="str">
        <f t="shared" si="5"/>
        <v>一般会計</v>
      </c>
      <c r="K7" s="13" t="s">
        <v>96</v>
      </c>
      <c r="L7" s="14"/>
      <c r="M7" s="12" t="str">
        <f t="shared" si="2"/>
        <v/>
      </c>
      <c r="N7" s="12" t="str">
        <f t="shared" si="6"/>
        <v>文教及び科学振興</v>
      </c>
      <c r="O7" s="12"/>
      <c r="P7" s="11" t="s">
        <v>68</v>
      </c>
      <c r="Q7" s="16"/>
      <c r="R7" s="12" t="str">
        <f t="shared" si="3"/>
        <v/>
      </c>
      <c r="S7" s="12" t="str">
        <f t="shared" si="4"/>
        <v>委託・請負、補助、交付</v>
      </c>
      <c r="T7" s="12"/>
      <c r="U7" s="31"/>
      <c r="W7" s="31" t="s">
        <v>135</v>
      </c>
      <c r="Y7" s="31" t="s">
        <v>266</v>
      </c>
      <c r="Z7" s="31" t="s">
        <v>394</v>
      </c>
      <c r="AA7" s="75" t="s">
        <v>360</v>
      </c>
      <c r="AB7" s="75" t="s">
        <v>488</v>
      </c>
      <c r="AC7" s="30"/>
      <c r="AD7" s="30"/>
      <c r="AE7" s="31" t="s">
        <v>126</v>
      </c>
      <c r="AF7" s="29"/>
      <c r="AG7" s="47" t="s">
        <v>236</v>
      </c>
      <c r="AH7" s="69"/>
      <c r="AI7" s="47" t="s">
        <v>251</v>
      </c>
      <c r="AK7" s="46" t="str">
        <f>CHAR(CODE(AK6)+1)</f>
        <v>F</v>
      </c>
      <c r="AP7" s="47" t="s">
        <v>236</v>
      </c>
    </row>
    <row r="8" spans="1:42" ht="13.5" customHeight="1" x14ac:dyDescent="0.15">
      <c r="A8" s="13" t="s">
        <v>80</v>
      </c>
      <c r="B8" s="14"/>
      <c r="C8" s="12" t="str">
        <f t="shared" si="0"/>
        <v/>
      </c>
      <c r="D8" s="12" t="str">
        <f t="shared" si="8"/>
        <v>科学技術・イノベーション</v>
      </c>
      <c r="F8" s="17" t="s">
        <v>104</v>
      </c>
      <c r="G8" s="16"/>
      <c r="H8" s="12" t="str">
        <f t="shared" si="1"/>
        <v/>
      </c>
      <c r="I8" s="12" t="str">
        <f t="shared" si="5"/>
        <v>一般会計</v>
      </c>
      <c r="K8" s="13" t="s">
        <v>97</v>
      </c>
      <c r="L8" s="14"/>
      <c r="M8" s="12" t="str">
        <f t="shared" si="2"/>
        <v/>
      </c>
      <c r="N8" s="12" t="str">
        <f t="shared" si="6"/>
        <v>文教及び科学振興</v>
      </c>
      <c r="O8" s="12"/>
      <c r="P8" s="11" t="s">
        <v>69</v>
      </c>
      <c r="Q8" s="16" t="s">
        <v>570</v>
      </c>
      <c r="R8" s="12" t="str">
        <f t="shared" si="3"/>
        <v>その他</v>
      </c>
      <c r="S8" s="12" t="str">
        <f t="shared" si="4"/>
        <v>委託・請負、補助、交付、その他</v>
      </c>
      <c r="T8" s="12"/>
      <c r="U8" s="31" t="s">
        <v>259</v>
      </c>
      <c r="W8" s="31" t="s">
        <v>136</v>
      </c>
      <c r="Y8" s="31" t="s">
        <v>267</v>
      </c>
      <c r="Z8" s="31" t="s">
        <v>395</v>
      </c>
      <c r="AA8" s="75" t="s">
        <v>361</v>
      </c>
      <c r="AB8" s="75" t="s">
        <v>489</v>
      </c>
      <c r="AC8" s="30"/>
      <c r="AD8" s="30"/>
      <c r="AE8" s="30"/>
      <c r="AF8" s="29"/>
      <c r="AG8" s="47" t="s">
        <v>237</v>
      </c>
      <c r="AI8" s="46" t="s">
        <v>252</v>
      </c>
      <c r="AK8" s="46" t="str">
        <f t="shared" si="7"/>
        <v>G</v>
      </c>
      <c r="AP8" s="47" t="s">
        <v>237</v>
      </c>
    </row>
    <row r="9" spans="1:42" ht="13.5" customHeight="1" x14ac:dyDescent="0.15">
      <c r="A9" s="13" t="s">
        <v>81</v>
      </c>
      <c r="B9" s="14"/>
      <c r="C9" s="12" t="str">
        <f t="shared" si="0"/>
        <v/>
      </c>
      <c r="D9" s="12" t="str">
        <f t="shared" si="8"/>
        <v>科学技術・イノベーション</v>
      </c>
      <c r="F9" s="17" t="s">
        <v>193</v>
      </c>
      <c r="G9" s="16"/>
      <c r="H9" s="12" t="str">
        <f t="shared" si="1"/>
        <v/>
      </c>
      <c r="I9" s="12" t="str">
        <f t="shared" si="5"/>
        <v>一般会計</v>
      </c>
      <c r="K9" s="13" t="s">
        <v>98</v>
      </c>
      <c r="L9" s="14"/>
      <c r="M9" s="12" t="str">
        <f t="shared" si="2"/>
        <v/>
      </c>
      <c r="N9" s="12" t="str">
        <f t="shared" si="6"/>
        <v>文教及び科学振興</v>
      </c>
      <c r="O9" s="12"/>
      <c r="P9" s="12"/>
      <c r="Q9" s="18"/>
      <c r="T9" s="12"/>
      <c r="U9" s="31" t="s">
        <v>260</v>
      </c>
      <c r="W9" s="31" t="s">
        <v>137</v>
      </c>
      <c r="Y9" s="31" t="s">
        <v>268</v>
      </c>
      <c r="Z9" s="31" t="s">
        <v>396</v>
      </c>
      <c r="AA9" s="75" t="s">
        <v>362</v>
      </c>
      <c r="AB9" s="75" t="s">
        <v>490</v>
      </c>
      <c r="AC9" s="30"/>
      <c r="AD9" s="30"/>
      <c r="AE9" s="30"/>
      <c r="AF9" s="29"/>
      <c r="AG9" s="47" t="s">
        <v>238</v>
      </c>
      <c r="AI9" s="65"/>
      <c r="AK9" s="46" t="str">
        <f t="shared" si="7"/>
        <v>H</v>
      </c>
      <c r="AP9" s="47" t="s">
        <v>238</v>
      </c>
    </row>
    <row r="10" spans="1:42" ht="13.5" customHeight="1" x14ac:dyDescent="0.15">
      <c r="A10" s="13" t="s">
        <v>212</v>
      </c>
      <c r="B10" s="14"/>
      <c r="C10" s="12" t="str">
        <f t="shared" si="0"/>
        <v/>
      </c>
      <c r="D10" s="12" t="str">
        <f t="shared" si="8"/>
        <v>科学技術・イノベーション</v>
      </c>
      <c r="F10" s="17" t="s">
        <v>105</v>
      </c>
      <c r="G10" s="16"/>
      <c r="H10" s="12" t="str">
        <f t="shared" si="1"/>
        <v/>
      </c>
      <c r="I10" s="12" t="str">
        <f t="shared" si="5"/>
        <v>一般会計</v>
      </c>
      <c r="K10" s="13" t="s">
        <v>213</v>
      </c>
      <c r="L10" s="14"/>
      <c r="M10" s="12" t="str">
        <f t="shared" si="2"/>
        <v/>
      </c>
      <c r="N10" s="12" t="str">
        <f t="shared" si="6"/>
        <v>文教及び科学振興</v>
      </c>
      <c r="O10" s="12"/>
      <c r="P10" s="12" t="str">
        <f>S8</f>
        <v>委託・請負、補助、交付、その他</v>
      </c>
      <c r="Q10" s="18"/>
      <c r="T10" s="12"/>
      <c r="W10" s="31" t="s">
        <v>138</v>
      </c>
      <c r="Y10" s="31" t="s">
        <v>269</v>
      </c>
      <c r="Z10" s="31" t="s">
        <v>397</v>
      </c>
      <c r="AA10" s="75" t="s">
        <v>363</v>
      </c>
      <c r="AB10" s="75" t="s">
        <v>491</v>
      </c>
      <c r="AC10" s="30"/>
      <c r="AD10" s="30"/>
      <c r="AE10" s="30"/>
      <c r="AF10" s="29"/>
      <c r="AG10" s="47" t="s">
        <v>226</v>
      </c>
      <c r="AK10" s="46" t="str">
        <f t="shared" si="7"/>
        <v>I</v>
      </c>
      <c r="AP10" s="46" t="s">
        <v>225</v>
      </c>
    </row>
    <row r="11" spans="1:42" ht="13.5" customHeight="1" x14ac:dyDescent="0.15">
      <c r="A11" s="13" t="s">
        <v>82</v>
      </c>
      <c r="B11" s="14"/>
      <c r="C11" s="12" t="str">
        <f t="shared" si="0"/>
        <v/>
      </c>
      <c r="D11" s="12" t="str">
        <f t="shared" si="8"/>
        <v>科学技術・イノベーション</v>
      </c>
      <c r="F11" s="17" t="s">
        <v>106</v>
      </c>
      <c r="G11" s="16"/>
      <c r="H11" s="12" t="str">
        <f t="shared" si="1"/>
        <v/>
      </c>
      <c r="I11" s="12" t="str">
        <f t="shared" si="5"/>
        <v>一般会計</v>
      </c>
      <c r="K11" s="13" t="s">
        <v>99</v>
      </c>
      <c r="L11" s="14"/>
      <c r="M11" s="12" t="str">
        <f t="shared" si="2"/>
        <v/>
      </c>
      <c r="N11" s="12" t="str">
        <f t="shared" si="6"/>
        <v>文教及び科学振興</v>
      </c>
      <c r="O11" s="12"/>
      <c r="P11" s="12"/>
      <c r="Q11" s="18"/>
      <c r="T11" s="12"/>
      <c r="W11" s="31" t="s">
        <v>560</v>
      </c>
      <c r="Y11" s="31" t="s">
        <v>270</v>
      </c>
      <c r="Z11" s="31" t="s">
        <v>398</v>
      </c>
      <c r="AA11" s="75" t="s">
        <v>364</v>
      </c>
      <c r="AB11" s="75" t="s">
        <v>492</v>
      </c>
      <c r="AC11" s="30"/>
      <c r="AD11" s="30"/>
      <c r="AE11" s="30"/>
      <c r="AF11" s="29"/>
      <c r="AG11" s="46" t="s">
        <v>229</v>
      </c>
      <c r="AK11" s="46" t="str">
        <f t="shared" si="7"/>
        <v>J</v>
      </c>
    </row>
    <row r="12" spans="1:42" ht="13.5" customHeight="1" x14ac:dyDescent="0.15">
      <c r="A12" s="13" t="s">
        <v>83</v>
      </c>
      <c r="B12" s="14"/>
      <c r="C12" s="12" t="str">
        <f t="shared" ref="C12:C23" si="9">IF(B12="","",A12)</f>
        <v/>
      </c>
      <c r="D12" s="12" t="str">
        <f t="shared" si="8"/>
        <v>科学技術・イノベーション</v>
      </c>
      <c r="F12" s="17" t="s">
        <v>107</v>
      </c>
      <c r="G12" s="16"/>
      <c r="H12" s="12" t="str">
        <f t="shared" si="1"/>
        <v/>
      </c>
      <c r="I12" s="12" t="str">
        <f t="shared" si="5"/>
        <v>一般会計</v>
      </c>
      <c r="K12" s="12"/>
      <c r="L12" s="12"/>
      <c r="O12" s="12"/>
      <c r="P12" s="12"/>
      <c r="Q12" s="18"/>
      <c r="T12" s="12"/>
      <c r="U12" s="28" t="s">
        <v>515</v>
      </c>
      <c r="W12" s="31" t="s">
        <v>139</v>
      </c>
      <c r="Y12" s="31" t="s">
        <v>271</v>
      </c>
      <c r="Z12" s="31" t="s">
        <v>399</v>
      </c>
      <c r="AA12" s="75" t="s">
        <v>365</v>
      </c>
      <c r="AB12" s="75" t="s">
        <v>493</v>
      </c>
      <c r="AC12" s="30"/>
      <c r="AD12" s="30"/>
      <c r="AE12" s="30"/>
      <c r="AF12" s="29"/>
      <c r="AG12" s="46" t="s">
        <v>227</v>
      </c>
      <c r="AK12" s="46" t="str">
        <f t="shared" si="7"/>
        <v>K</v>
      </c>
    </row>
    <row r="13" spans="1:42" ht="13.5" customHeight="1" x14ac:dyDescent="0.15">
      <c r="A13" s="13" t="s">
        <v>84</v>
      </c>
      <c r="B13" s="14"/>
      <c r="C13" s="12" t="str">
        <f t="shared" si="9"/>
        <v/>
      </c>
      <c r="D13" s="12" t="str">
        <f t="shared" si="8"/>
        <v>科学技術・イノベーション</v>
      </c>
      <c r="F13" s="17" t="s">
        <v>108</v>
      </c>
      <c r="G13" s="16"/>
      <c r="H13" s="12" t="str">
        <f t="shared" si="1"/>
        <v/>
      </c>
      <c r="I13" s="12" t="str">
        <f t="shared" si="5"/>
        <v>一般会計</v>
      </c>
      <c r="K13" s="12" t="str">
        <f>N11</f>
        <v>文教及び科学振興</v>
      </c>
      <c r="L13" s="12"/>
      <c r="O13" s="12"/>
      <c r="P13" s="12"/>
      <c r="Q13" s="18"/>
      <c r="T13" s="12"/>
      <c r="U13" s="31" t="s">
        <v>158</v>
      </c>
      <c r="W13" s="31" t="s">
        <v>140</v>
      </c>
      <c r="Y13" s="31" t="s">
        <v>272</v>
      </c>
      <c r="Z13" s="31" t="s">
        <v>400</v>
      </c>
      <c r="AA13" s="75" t="s">
        <v>366</v>
      </c>
      <c r="AB13" s="75" t="s">
        <v>494</v>
      </c>
      <c r="AC13" s="30"/>
      <c r="AD13" s="30"/>
      <c r="AE13" s="30"/>
      <c r="AF13" s="29"/>
      <c r="AG13" s="46" t="s">
        <v>228</v>
      </c>
      <c r="AK13" s="46" t="str">
        <f t="shared" si="7"/>
        <v>L</v>
      </c>
    </row>
    <row r="14" spans="1:42" ht="13.5" customHeight="1" x14ac:dyDescent="0.15">
      <c r="A14" s="13" t="s">
        <v>85</v>
      </c>
      <c r="B14" s="14"/>
      <c r="C14" s="12" t="str">
        <f t="shared" si="9"/>
        <v/>
      </c>
      <c r="D14" s="12" t="str">
        <f t="shared" si="8"/>
        <v>科学技術・イノベーション</v>
      </c>
      <c r="F14" s="17" t="s">
        <v>109</v>
      </c>
      <c r="G14" s="16"/>
      <c r="H14" s="12" t="str">
        <f t="shared" si="1"/>
        <v/>
      </c>
      <c r="I14" s="12" t="str">
        <f t="shared" si="5"/>
        <v>一般会計</v>
      </c>
      <c r="K14" s="12"/>
      <c r="L14" s="12"/>
      <c r="O14" s="12"/>
      <c r="P14" s="12"/>
      <c r="Q14" s="18"/>
      <c r="T14" s="12"/>
      <c r="U14" s="31" t="s">
        <v>516</v>
      </c>
      <c r="W14" s="31" t="s">
        <v>141</v>
      </c>
      <c r="Y14" s="31" t="s">
        <v>273</v>
      </c>
      <c r="Z14" s="31" t="s">
        <v>401</v>
      </c>
      <c r="AA14" s="75" t="s">
        <v>367</v>
      </c>
      <c r="AB14" s="75" t="s">
        <v>495</v>
      </c>
      <c r="AC14" s="30"/>
      <c r="AD14" s="30"/>
      <c r="AE14" s="30"/>
      <c r="AF14" s="29"/>
      <c r="AG14" s="65"/>
      <c r="AK14" s="46" t="str">
        <f t="shared" si="7"/>
        <v>M</v>
      </c>
    </row>
    <row r="15" spans="1:42" ht="13.5" customHeight="1" x14ac:dyDescent="0.15">
      <c r="A15" s="13" t="s">
        <v>86</v>
      </c>
      <c r="B15" s="14"/>
      <c r="C15" s="12" t="str">
        <f t="shared" si="9"/>
        <v/>
      </c>
      <c r="D15" s="12" t="str">
        <f t="shared" si="8"/>
        <v>科学技術・イノベーション</v>
      </c>
      <c r="F15" s="17" t="s">
        <v>110</v>
      </c>
      <c r="G15" s="16"/>
      <c r="H15" s="12" t="str">
        <f t="shared" si="1"/>
        <v/>
      </c>
      <c r="I15" s="12" t="str">
        <f t="shared" si="5"/>
        <v>一般会計</v>
      </c>
      <c r="K15" s="12"/>
      <c r="L15" s="12"/>
      <c r="O15" s="12"/>
      <c r="P15" s="12"/>
      <c r="Q15" s="18"/>
      <c r="T15" s="12"/>
      <c r="U15" s="31" t="s">
        <v>517</v>
      </c>
      <c r="W15" s="31" t="s">
        <v>142</v>
      </c>
      <c r="Y15" s="31" t="s">
        <v>274</v>
      </c>
      <c r="Z15" s="31" t="s">
        <v>402</v>
      </c>
      <c r="AA15" s="75" t="s">
        <v>368</v>
      </c>
      <c r="AB15" s="75" t="s">
        <v>496</v>
      </c>
      <c r="AC15" s="30"/>
      <c r="AD15" s="30"/>
      <c r="AE15" s="30"/>
      <c r="AF15" s="29"/>
      <c r="AG15" s="66"/>
      <c r="AK15" s="46" t="str">
        <f t="shared" si="7"/>
        <v>N</v>
      </c>
    </row>
    <row r="16" spans="1:42" ht="13.5" customHeight="1" x14ac:dyDescent="0.15">
      <c r="A16" s="13" t="s">
        <v>87</v>
      </c>
      <c r="B16" s="14"/>
      <c r="C16" s="12" t="str">
        <f t="shared" si="9"/>
        <v/>
      </c>
      <c r="D16" s="12" t="str">
        <f t="shared" si="8"/>
        <v>科学技術・イノベーション</v>
      </c>
      <c r="F16" s="17" t="s">
        <v>111</v>
      </c>
      <c r="G16" s="16"/>
      <c r="H16" s="12" t="str">
        <f t="shared" si="1"/>
        <v/>
      </c>
      <c r="I16" s="12" t="str">
        <f t="shared" si="5"/>
        <v>一般会計</v>
      </c>
      <c r="K16" s="12"/>
      <c r="L16" s="12"/>
      <c r="O16" s="12"/>
      <c r="P16" s="12"/>
      <c r="Q16" s="18"/>
      <c r="T16" s="12"/>
      <c r="U16" s="31" t="s">
        <v>518</v>
      </c>
      <c r="W16" s="31" t="s">
        <v>143</v>
      </c>
      <c r="Y16" s="31" t="s">
        <v>275</v>
      </c>
      <c r="Z16" s="31" t="s">
        <v>403</v>
      </c>
      <c r="AA16" s="75" t="s">
        <v>369</v>
      </c>
      <c r="AB16" s="75" t="s">
        <v>497</v>
      </c>
      <c r="AC16" s="30"/>
      <c r="AD16" s="30"/>
      <c r="AE16" s="30"/>
      <c r="AF16" s="29"/>
      <c r="AG16" s="66"/>
      <c r="AK16" s="46" t="str">
        <f t="shared" si="7"/>
        <v>O</v>
      </c>
    </row>
    <row r="17" spans="1:37" ht="13.5" customHeight="1" x14ac:dyDescent="0.15">
      <c r="A17" s="13" t="s">
        <v>88</v>
      </c>
      <c r="B17" s="14"/>
      <c r="C17" s="12" t="str">
        <f t="shared" si="9"/>
        <v/>
      </c>
      <c r="D17" s="12" t="str">
        <f t="shared" si="8"/>
        <v>科学技術・イノベーション</v>
      </c>
      <c r="F17" s="17" t="s">
        <v>112</v>
      </c>
      <c r="G17" s="16"/>
      <c r="H17" s="12" t="str">
        <f t="shared" si="1"/>
        <v/>
      </c>
      <c r="I17" s="12" t="str">
        <f t="shared" si="5"/>
        <v>一般会計</v>
      </c>
      <c r="K17" s="12"/>
      <c r="L17" s="12"/>
      <c r="O17" s="12"/>
      <c r="P17" s="12"/>
      <c r="Q17" s="18"/>
      <c r="T17" s="12"/>
      <c r="U17" s="31" t="s">
        <v>536</v>
      </c>
      <c r="W17" s="31" t="s">
        <v>144</v>
      </c>
      <c r="Y17" s="31" t="s">
        <v>276</v>
      </c>
      <c r="Z17" s="31" t="s">
        <v>404</v>
      </c>
      <c r="AA17" s="75" t="s">
        <v>370</v>
      </c>
      <c r="AB17" s="75" t="s">
        <v>498</v>
      </c>
      <c r="AC17" s="30"/>
      <c r="AD17" s="30"/>
      <c r="AE17" s="30"/>
      <c r="AF17" s="29"/>
      <c r="AG17" s="66"/>
      <c r="AK17" s="46" t="str">
        <f t="shared" si="7"/>
        <v>P</v>
      </c>
    </row>
    <row r="18" spans="1:37" ht="13.5" customHeight="1" x14ac:dyDescent="0.15">
      <c r="A18" s="13" t="s">
        <v>89</v>
      </c>
      <c r="B18" s="14"/>
      <c r="C18" s="12" t="str">
        <f t="shared" si="9"/>
        <v/>
      </c>
      <c r="D18" s="12" t="str">
        <f t="shared" si="8"/>
        <v>科学技術・イノベーション</v>
      </c>
      <c r="F18" s="17" t="s">
        <v>113</v>
      </c>
      <c r="G18" s="16"/>
      <c r="H18" s="12" t="str">
        <f t="shared" si="1"/>
        <v/>
      </c>
      <c r="I18" s="12" t="str">
        <f t="shared" si="5"/>
        <v>一般会計</v>
      </c>
      <c r="K18" s="12"/>
      <c r="L18" s="12"/>
      <c r="O18" s="12"/>
      <c r="P18" s="12"/>
      <c r="Q18" s="18"/>
      <c r="T18" s="12"/>
      <c r="U18" s="31" t="s">
        <v>519</v>
      </c>
      <c r="W18" s="31" t="s">
        <v>145</v>
      </c>
      <c r="Y18" s="31" t="s">
        <v>277</v>
      </c>
      <c r="Z18" s="31" t="s">
        <v>405</v>
      </c>
      <c r="AA18" s="75" t="s">
        <v>371</v>
      </c>
      <c r="AB18" s="75" t="s">
        <v>499</v>
      </c>
      <c r="AC18" s="30"/>
      <c r="AD18" s="30"/>
      <c r="AE18" s="30"/>
      <c r="AF18" s="29"/>
      <c r="AK18" s="46" t="str">
        <f t="shared" si="7"/>
        <v>Q</v>
      </c>
    </row>
    <row r="19" spans="1:37" ht="13.5" customHeight="1" x14ac:dyDescent="0.15">
      <c r="A19" s="13" t="s">
        <v>203</v>
      </c>
      <c r="B19" s="14"/>
      <c r="C19" s="12" t="str">
        <f t="shared" si="9"/>
        <v/>
      </c>
      <c r="D19" s="12" t="str">
        <f t="shared" si="8"/>
        <v>科学技術・イノベーション</v>
      </c>
      <c r="F19" s="17" t="s">
        <v>114</v>
      </c>
      <c r="G19" s="16"/>
      <c r="H19" s="12" t="str">
        <f t="shared" si="1"/>
        <v/>
      </c>
      <c r="I19" s="12" t="str">
        <f t="shared" si="5"/>
        <v>一般会計</v>
      </c>
      <c r="K19" s="12"/>
      <c r="L19" s="12"/>
      <c r="O19" s="12"/>
      <c r="P19" s="12"/>
      <c r="Q19" s="18"/>
      <c r="T19" s="12"/>
      <c r="U19" s="31" t="s">
        <v>520</v>
      </c>
      <c r="W19" s="31" t="s">
        <v>146</v>
      </c>
      <c r="Y19" s="31" t="s">
        <v>278</v>
      </c>
      <c r="Z19" s="31" t="s">
        <v>406</v>
      </c>
      <c r="AA19" s="75" t="s">
        <v>372</v>
      </c>
      <c r="AB19" s="75" t="s">
        <v>500</v>
      </c>
      <c r="AC19" s="30"/>
      <c r="AD19" s="30"/>
      <c r="AE19" s="30"/>
      <c r="AF19" s="29"/>
      <c r="AK19" s="46" t="str">
        <f t="shared" si="7"/>
        <v>R</v>
      </c>
    </row>
    <row r="20" spans="1:37" ht="13.5" customHeight="1" x14ac:dyDescent="0.15">
      <c r="A20" s="13" t="s">
        <v>204</v>
      </c>
      <c r="B20" s="14"/>
      <c r="C20" s="12" t="str">
        <f t="shared" si="9"/>
        <v/>
      </c>
      <c r="D20" s="12" t="str">
        <f t="shared" si="8"/>
        <v>科学技術・イノベーション</v>
      </c>
      <c r="F20" s="17" t="s">
        <v>202</v>
      </c>
      <c r="G20" s="16"/>
      <c r="H20" s="12" t="str">
        <f t="shared" si="1"/>
        <v/>
      </c>
      <c r="I20" s="12" t="str">
        <f t="shared" si="5"/>
        <v>一般会計</v>
      </c>
      <c r="K20" s="12"/>
      <c r="L20" s="12"/>
      <c r="O20" s="12"/>
      <c r="P20" s="12"/>
      <c r="Q20" s="18"/>
      <c r="T20" s="12"/>
      <c r="U20" s="31" t="s">
        <v>521</v>
      </c>
      <c r="W20" s="31" t="s">
        <v>147</v>
      </c>
      <c r="Y20" s="31" t="s">
        <v>279</v>
      </c>
      <c r="Z20" s="31" t="s">
        <v>407</v>
      </c>
      <c r="AA20" s="75" t="s">
        <v>373</v>
      </c>
      <c r="AB20" s="75" t="s">
        <v>501</v>
      </c>
      <c r="AC20" s="30"/>
      <c r="AD20" s="30"/>
      <c r="AE20" s="30"/>
      <c r="AF20" s="29"/>
      <c r="AK20" s="46" t="str">
        <f t="shared" si="7"/>
        <v>S</v>
      </c>
    </row>
    <row r="21" spans="1:37" ht="13.5" customHeight="1" x14ac:dyDescent="0.15">
      <c r="A21" s="13" t="s">
        <v>205</v>
      </c>
      <c r="B21" s="14"/>
      <c r="C21" s="12" t="str">
        <f t="shared" si="9"/>
        <v/>
      </c>
      <c r="D21" s="12" t="str">
        <f t="shared" si="8"/>
        <v>科学技術・イノベーション</v>
      </c>
      <c r="F21" s="17" t="s">
        <v>115</v>
      </c>
      <c r="G21" s="16"/>
      <c r="H21" s="12" t="str">
        <f t="shared" si="1"/>
        <v/>
      </c>
      <c r="I21" s="12" t="str">
        <f t="shared" si="5"/>
        <v>一般会計</v>
      </c>
      <c r="K21" s="12"/>
      <c r="L21" s="12"/>
      <c r="O21" s="12"/>
      <c r="P21" s="12"/>
      <c r="Q21" s="18"/>
      <c r="T21" s="12"/>
      <c r="U21" s="31" t="s">
        <v>522</v>
      </c>
      <c r="W21" s="31" t="s">
        <v>148</v>
      </c>
      <c r="Y21" s="31" t="s">
        <v>280</v>
      </c>
      <c r="Z21" s="31" t="s">
        <v>408</v>
      </c>
      <c r="AA21" s="75" t="s">
        <v>374</v>
      </c>
      <c r="AB21" s="75" t="s">
        <v>502</v>
      </c>
      <c r="AC21" s="30"/>
      <c r="AD21" s="30"/>
      <c r="AE21" s="30"/>
      <c r="AF21" s="29"/>
      <c r="AK21" s="46" t="str">
        <f t="shared" si="7"/>
        <v>T</v>
      </c>
    </row>
    <row r="22" spans="1:37" ht="13.5" customHeight="1" x14ac:dyDescent="0.15">
      <c r="A22" s="13" t="s">
        <v>206</v>
      </c>
      <c r="B22" s="14"/>
      <c r="C22" s="12" t="str">
        <f t="shared" si="9"/>
        <v/>
      </c>
      <c r="D22" s="12" t="str">
        <f>IF(C22="",D21,IF(D21&lt;&gt;"",CONCATENATE(D21,"、",C22),C22))</f>
        <v>科学技術・イノベーション</v>
      </c>
      <c r="F22" s="17" t="s">
        <v>116</v>
      </c>
      <c r="G22" s="16"/>
      <c r="H22" s="12" t="str">
        <f t="shared" si="1"/>
        <v/>
      </c>
      <c r="I22" s="12" t="str">
        <f t="shared" si="5"/>
        <v>一般会計</v>
      </c>
      <c r="K22" s="12"/>
      <c r="L22" s="12"/>
      <c r="O22" s="12"/>
      <c r="P22" s="12"/>
      <c r="Q22" s="18"/>
      <c r="T22" s="12"/>
      <c r="U22" s="31" t="s">
        <v>562</v>
      </c>
      <c r="W22" s="31" t="s">
        <v>149</v>
      </c>
      <c r="Y22" s="31" t="s">
        <v>281</v>
      </c>
      <c r="Z22" s="31" t="s">
        <v>409</v>
      </c>
      <c r="AA22" s="75" t="s">
        <v>375</v>
      </c>
      <c r="AB22" s="75" t="s">
        <v>503</v>
      </c>
      <c r="AC22" s="30"/>
      <c r="AD22" s="30"/>
      <c r="AE22" s="30"/>
      <c r="AF22" s="29"/>
      <c r="AK22" s="46" t="str">
        <f t="shared" si="7"/>
        <v>U</v>
      </c>
    </row>
    <row r="23" spans="1:37" ht="13.5" customHeight="1" x14ac:dyDescent="0.15">
      <c r="A23" s="72" t="s">
        <v>253</v>
      </c>
      <c r="B23" s="14"/>
      <c r="C23" s="12" t="str">
        <f t="shared" si="9"/>
        <v/>
      </c>
      <c r="D23" s="12" t="str">
        <f>IF(C23="",D22,IF(D22&lt;&gt;"",CONCATENATE(D22,"、",C23),C23))</f>
        <v>科学技術・イノベーション</v>
      </c>
      <c r="F23" s="17" t="s">
        <v>117</v>
      </c>
      <c r="G23" s="16"/>
      <c r="H23" s="12" t="str">
        <f t="shared" si="1"/>
        <v/>
      </c>
      <c r="I23" s="12" t="str">
        <f t="shared" si="5"/>
        <v>一般会計</v>
      </c>
      <c r="K23" s="12"/>
      <c r="L23" s="12"/>
      <c r="O23" s="12"/>
      <c r="P23" s="12"/>
      <c r="Q23" s="18"/>
      <c r="T23" s="12"/>
      <c r="U23" s="31" t="s">
        <v>523</v>
      </c>
      <c r="W23" s="31" t="s">
        <v>150</v>
      </c>
      <c r="Y23" s="31" t="s">
        <v>282</v>
      </c>
      <c r="Z23" s="31" t="s">
        <v>410</v>
      </c>
      <c r="AA23" s="75" t="s">
        <v>376</v>
      </c>
      <c r="AB23" s="75" t="s">
        <v>504</v>
      </c>
      <c r="AC23" s="30"/>
      <c r="AD23" s="30"/>
      <c r="AE23" s="30"/>
      <c r="AF23" s="29"/>
      <c r="AK23" s="46" t="str">
        <f t="shared" si="7"/>
        <v>V</v>
      </c>
    </row>
    <row r="24" spans="1:37" ht="13.5" customHeight="1" x14ac:dyDescent="0.15">
      <c r="A24" s="84"/>
      <c r="B24" s="70"/>
      <c r="F24" s="17" t="s">
        <v>256</v>
      </c>
      <c r="G24" s="16"/>
      <c r="H24" s="12" t="str">
        <f t="shared" si="1"/>
        <v/>
      </c>
      <c r="I24" s="12" t="str">
        <f t="shared" si="5"/>
        <v>一般会計</v>
      </c>
      <c r="K24" s="12"/>
      <c r="L24" s="12"/>
      <c r="O24" s="12"/>
      <c r="P24" s="12"/>
      <c r="Q24" s="18"/>
      <c r="T24" s="12"/>
      <c r="U24" s="31" t="s">
        <v>524</v>
      </c>
      <c r="W24" s="31" t="s">
        <v>151</v>
      </c>
      <c r="Y24" s="31" t="s">
        <v>283</v>
      </c>
      <c r="Z24" s="31" t="s">
        <v>411</v>
      </c>
      <c r="AA24" s="75" t="s">
        <v>377</v>
      </c>
      <c r="AB24" s="75" t="s">
        <v>505</v>
      </c>
      <c r="AC24" s="30"/>
      <c r="AD24" s="30"/>
      <c r="AE24" s="30"/>
      <c r="AF24" s="29"/>
      <c r="AK24" s="46" t="str">
        <f>CHAR(CODE(AK23)+1)</f>
        <v>W</v>
      </c>
    </row>
    <row r="25" spans="1:37" ht="13.5" customHeight="1" x14ac:dyDescent="0.15">
      <c r="A25" s="71"/>
      <c r="B25" s="70"/>
      <c r="F25" s="17" t="s">
        <v>118</v>
      </c>
      <c r="G25" s="16"/>
      <c r="H25" s="12" t="str">
        <f t="shared" si="1"/>
        <v/>
      </c>
      <c r="I25" s="12" t="str">
        <f t="shared" si="5"/>
        <v>一般会計</v>
      </c>
      <c r="K25" s="12"/>
      <c r="L25" s="12"/>
      <c r="O25" s="12"/>
      <c r="P25" s="12"/>
      <c r="Q25" s="18"/>
      <c r="T25" s="12"/>
      <c r="U25" s="31" t="s">
        <v>525</v>
      </c>
      <c r="W25" s="63"/>
      <c r="Y25" s="31" t="s">
        <v>284</v>
      </c>
      <c r="Z25" s="31" t="s">
        <v>412</v>
      </c>
      <c r="AA25" s="75" t="s">
        <v>378</v>
      </c>
      <c r="AB25" s="75" t="s">
        <v>506</v>
      </c>
      <c r="AC25" s="30"/>
      <c r="AD25" s="30"/>
      <c r="AE25" s="30"/>
      <c r="AF25" s="29"/>
      <c r="AK25" s="46" t="str">
        <f t="shared" si="7"/>
        <v>X</v>
      </c>
    </row>
    <row r="26" spans="1:37" ht="13.5" customHeight="1" x14ac:dyDescent="0.15">
      <c r="A26" s="71"/>
      <c r="B26" s="70"/>
      <c r="F26" s="17" t="s">
        <v>119</v>
      </c>
      <c r="G26" s="16"/>
      <c r="H26" s="12" t="str">
        <f t="shared" si="1"/>
        <v/>
      </c>
      <c r="I26" s="12" t="str">
        <f t="shared" si="5"/>
        <v>一般会計</v>
      </c>
      <c r="K26" s="12"/>
      <c r="L26" s="12"/>
      <c r="O26" s="12"/>
      <c r="P26" s="12"/>
      <c r="Q26" s="18"/>
      <c r="T26" s="12"/>
      <c r="U26" s="31" t="s">
        <v>526</v>
      </c>
      <c r="Y26" s="31" t="s">
        <v>285</v>
      </c>
      <c r="Z26" s="31" t="s">
        <v>413</v>
      </c>
      <c r="AA26" s="75" t="s">
        <v>379</v>
      </c>
      <c r="AB26" s="75" t="s">
        <v>507</v>
      </c>
      <c r="AC26" s="30"/>
      <c r="AD26" s="30"/>
      <c r="AE26" s="30"/>
      <c r="AF26" s="29"/>
      <c r="AK26" s="46" t="str">
        <f t="shared" si="7"/>
        <v>Y</v>
      </c>
    </row>
    <row r="27" spans="1:37" ht="13.5" customHeight="1" x14ac:dyDescent="0.15">
      <c r="A27" s="12" t="str">
        <f>IF(D23="", "-", D23)</f>
        <v>科学技術・イノベーション</v>
      </c>
      <c r="B27" s="12"/>
      <c r="F27" s="17" t="s">
        <v>120</v>
      </c>
      <c r="G27" s="16"/>
      <c r="H27" s="12" t="str">
        <f t="shared" si="1"/>
        <v/>
      </c>
      <c r="I27" s="12" t="str">
        <f t="shared" si="5"/>
        <v>一般会計</v>
      </c>
      <c r="K27" s="12"/>
      <c r="L27" s="12"/>
      <c r="O27" s="12"/>
      <c r="P27" s="12"/>
      <c r="Q27" s="18"/>
      <c r="T27" s="12"/>
      <c r="U27" s="31" t="s">
        <v>527</v>
      </c>
      <c r="Y27" s="31" t="s">
        <v>286</v>
      </c>
      <c r="Z27" s="31" t="s">
        <v>414</v>
      </c>
      <c r="AA27" s="75" t="s">
        <v>380</v>
      </c>
      <c r="AB27" s="75" t="s">
        <v>508</v>
      </c>
      <c r="AC27" s="30"/>
      <c r="AD27" s="30"/>
      <c r="AE27" s="30"/>
      <c r="AF27" s="29"/>
      <c r="AK27" s="46" t="str">
        <f>CHAR(CODE(AK26)+1)</f>
        <v>Z</v>
      </c>
    </row>
    <row r="28" spans="1:37" ht="13.5" customHeight="1" x14ac:dyDescent="0.15">
      <c r="B28" s="12"/>
      <c r="F28" s="17" t="s">
        <v>121</v>
      </c>
      <c r="G28" s="16"/>
      <c r="H28" s="12" t="str">
        <f t="shared" si="1"/>
        <v/>
      </c>
      <c r="I28" s="12" t="str">
        <f t="shared" si="5"/>
        <v>一般会計</v>
      </c>
      <c r="K28" s="12"/>
      <c r="L28" s="12"/>
      <c r="O28" s="12"/>
      <c r="P28" s="12"/>
      <c r="Q28" s="18"/>
      <c r="T28" s="12"/>
      <c r="U28" s="31" t="s">
        <v>528</v>
      </c>
      <c r="Y28" s="31" t="s">
        <v>287</v>
      </c>
      <c r="Z28" s="31" t="s">
        <v>415</v>
      </c>
      <c r="AA28" s="75" t="s">
        <v>381</v>
      </c>
      <c r="AB28" s="75" t="s">
        <v>509</v>
      </c>
      <c r="AC28" s="30"/>
      <c r="AD28" s="30"/>
      <c r="AE28" s="30"/>
      <c r="AF28" s="29"/>
      <c r="AK28" s="46" t="s">
        <v>186</v>
      </c>
    </row>
    <row r="29" spans="1:37" ht="13.5" customHeight="1" x14ac:dyDescent="0.15">
      <c r="A29" s="12"/>
      <c r="B29" s="12"/>
      <c r="F29" s="17" t="s">
        <v>194</v>
      </c>
      <c r="G29" s="16"/>
      <c r="H29" s="12" t="str">
        <f t="shared" si="1"/>
        <v/>
      </c>
      <c r="I29" s="12" t="str">
        <f t="shared" si="5"/>
        <v>一般会計</v>
      </c>
      <c r="K29" s="12"/>
      <c r="L29" s="12"/>
      <c r="O29" s="12"/>
      <c r="P29" s="12"/>
      <c r="Q29" s="18"/>
      <c r="T29" s="12"/>
      <c r="U29" s="31" t="s">
        <v>529</v>
      </c>
      <c r="Y29" s="31" t="s">
        <v>288</v>
      </c>
      <c r="Z29" s="31" t="s">
        <v>416</v>
      </c>
      <c r="AA29" s="75" t="s">
        <v>382</v>
      </c>
      <c r="AB29" s="75" t="s">
        <v>510</v>
      </c>
      <c r="AC29" s="30"/>
      <c r="AD29" s="30"/>
      <c r="AE29" s="30"/>
      <c r="AF29" s="29"/>
      <c r="AK29" s="46" t="str">
        <f t="shared" si="7"/>
        <v>b</v>
      </c>
    </row>
    <row r="30" spans="1:37" ht="13.5" customHeight="1" x14ac:dyDescent="0.15">
      <c r="A30" s="12"/>
      <c r="B30" s="12"/>
      <c r="F30" s="17" t="s">
        <v>195</v>
      </c>
      <c r="G30" s="16"/>
      <c r="H30" s="12" t="str">
        <f t="shared" si="1"/>
        <v/>
      </c>
      <c r="I30" s="12" t="str">
        <f t="shared" si="5"/>
        <v>一般会計</v>
      </c>
      <c r="K30" s="12"/>
      <c r="L30" s="12"/>
      <c r="O30" s="12"/>
      <c r="P30" s="12"/>
      <c r="Q30" s="18"/>
      <c r="T30" s="12"/>
      <c r="U30" s="31" t="s">
        <v>530</v>
      </c>
      <c r="Y30" s="31" t="s">
        <v>289</v>
      </c>
      <c r="Z30" s="31" t="s">
        <v>417</v>
      </c>
      <c r="AA30" s="75" t="s">
        <v>383</v>
      </c>
      <c r="AB30" s="75" t="s">
        <v>511</v>
      </c>
      <c r="AC30" s="30"/>
      <c r="AD30" s="30"/>
      <c r="AE30" s="30"/>
      <c r="AF30" s="29"/>
      <c r="AK30" s="46" t="str">
        <f t="shared" si="7"/>
        <v>c</v>
      </c>
    </row>
    <row r="31" spans="1:37" ht="13.5" customHeight="1" x14ac:dyDescent="0.15">
      <c r="A31" s="12"/>
      <c r="B31" s="12"/>
      <c r="F31" s="17" t="s">
        <v>196</v>
      </c>
      <c r="G31" s="16"/>
      <c r="H31" s="12" t="str">
        <f t="shared" si="1"/>
        <v/>
      </c>
      <c r="I31" s="12" t="str">
        <f t="shared" si="5"/>
        <v>一般会計</v>
      </c>
      <c r="K31" s="12"/>
      <c r="L31" s="12"/>
      <c r="O31" s="12"/>
      <c r="P31" s="12"/>
      <c r="Q31" s="18"/>
      <c r="T31" s="12"/>
      <c r="U31" s="31" t="s">
        <v>531</v>
      </c>
      <c r="Y31" s="31" t="s">
        <v>290</v>
      </c>
      <c r="Z31" s="31" t="s">
        <v>418</v>
      </c>
      <c r="AA31" s="75" t="s">
        <v>384</v>
      </c>
      <c r="AB31" s="75" t="s">
        <v>512</v>
      </c>
      <c r="AC31" s="30"/>
      <c r="AD31" s="30"/>
      <c r="AE31" s="30"/>
      <c r="AF31" s="29"/>
      <c r="AK31" s="46" t="str">
        <f t="shared" si="7"/>
        <v>d</v>
      </c>
    </row>
    <row r="32" spans="1:37" ht="13.5" customHeight="1" x14ac:dyDescent="0.15">
      <c r="A32" s="12"/>
      <c r="B32" s="12"/>
      <c r="F32" s="17" t="s">
        <v>197</v>
      </c>
      <c r="G32" s="16"/>
      <c r="H32" s="12" t="str">
        <f t="shared" si="1"/>
        <v/>
      </c>
      <c r="I32" s="12" t="str">
        <f t="shared" si="5"/>
        <v>一般会計</v>
      </c>
      <c r="K32" s="12"/>
      <c r="L32" s="12"/>
      <c r="O32" s="12"/>
      <c r="P32" s="12"/>
      <c r="Q32" s="18"/>
      <c r="T32" s="12"/>
      <c r="U32" s="31" t="s">
        <v>532</v>
      </c>
      <c r="Y32" s="31" t="s">
        <v>291</v>
      </c>
      <c r="Z32" s="31" t="s">
        <v>419</v>
      </c>
      <c r="AA32" s="75" t="s">
        <v>59</v>
      </c>
      <c r="AB32" s="75" t="s">
        <v>59</v>
      </c>
      <c r="AC32" s="30"/>
      <c r="AD32" s="30"/>
      <c r="AE32" s="30"/>
      <c r="AF32" s="29"/>
      <c r="AK32" s="46" t="str">
        <f t="shared" si="7"/>
        <v>e</v>
      </c>
    </row>
    <row r="33" spans="1:37" ht="13.5" customHeight="1" x14ac:dyDescent="0.15">
      <c r="A33" s="12"/>
      <c r="B33" s="12"/>
      <c r="F33" s="17" t="s">
        <v>198</v>
      </c>
      <c r="G33" s="16"/>
      <c r="H33" s="12" t="str">
        <f t="shared" si="1"/>
        <v/>
      </c>
      <c r="I33" s="12" t="str">
        <f t="shared" si="5"/>
        <v>一般会計</v>
      </c>
      <c r="K33" s="12"/>
      <c r="L33" s="12"/>
      <c r="O33" s="12"/>
      <c r="P33" s="12"/>
      <c r="Q33" s="18"/>
      <c r="T33" s="12"/>
      <c r="U33" s="31" t="s">
        <v>533</v>
      </c>
      <c r="Y33" s="31" t="s">
        <v>292</v>
      </c>
      <c r="Z33" s="31" t="s">
        <v>420</v>
      </c>
      <c r="AA33" s="63"/>
      <c r="AB33" s="30"/>
      <c r="AC33" s="30"/>
      <c r="AD33" s="30"/>
      <c r="AE33" s="30"/>
      <c r="AF33" s="29"/>
      <c r="AK33" s="46" t="str">
        <f t="shared" si="7"/>
        <v>f</v>
      </c>
    </row>
    <row r="34" spans="1:37" ht="13.5" customHeight="1" x14ac:dyDescent="0.15">
      <c r="A34" s="12"/>
      <c r="B34" s="12"/>
      <c r="F34" s="17" t="s">
        <v>199</v>
      </c>
      <c r="G34" s="16"/>
      <c r="H34" s="12" t="str">
        <f t="shared" si="1"/>
        <v/>
      </c>
      <c r="I34" s="12" t="str">
        <f t="shared" si="5"/>
        <v>一般会計</v>
      </c>
      <c r="K34" s="12"/>
      <c r="L34" s="12"/>
      <c r="O34" s="12"/>
      <c r="P34" s="12"/>
      <c r="Q34" s="18"/>
      <c r="T34" s="12"/>
      <c r="U34" s="31" t="s">
        <v>534</v>
      </c>
      <c r="Y34" s="31" t="s">
        <v>293</v>
      </c>
      <c r="Z34" s="31" t="s">
        <v>421</v>
      </c>
      <c r="AB34" s="30"/>
      <c r="AC34" s="30"/>
      <c r="AD34" s="30"/>
      <c r="AE34" s="30"/>
      <c r="AF34" s="29"/>
      <c r="AK34" s="46" t="str">
        <f t="shared" si="7"/>
        <v>g</v>
      </c>
    </row>
    <row r="35" spans="1:37" ht="13.5" customHeight="1" x14ac:dyDescent="0.15">
      <c r="A35" s="12"/>
      <c r="B35" s="12"/>
      <c r="F35" s="17" t="s">
        <v>200</v>
      </c>
      <c r="G35" s="16"/>
      <c r="H35" s="12" t="str">
        <f t="shared" si="1"/>
        <v/>
      </c>
      <c r="I35" s="12" t="str">
        <f t="shared" si="5"/>
        <v>一般会計</v>
      </c>
      <c r="K35" s="12"/>
      <c r="L35" s="12"/>
      <c r="O35" s="12"/>
      <c r="P35" s="12"/>
      <c r="Q35" s="18"/>
      <c r="T35" s="12"/>
      <c r="U35" s="31" t="s">
        <v>535</v>
      </c>
      <c r="Y35" s="31" t="s">
        <v>294</v>
      </c>
      <c r="Z35" s="31" t="s">
        <v>422</v>
      </c>
      <c r="AC35" s="30"/>
      <c r="AF35" s="29"/>
      <c r="AK35" s="46" t="str">
        <f t="shared" si="7"/>
        <v>h</v>
      </c>
    </row>
    <row r="36" spans="1:37" ht="13.5" customHeight="1" x14ac:dyDescent="0.15">
      <c r="A36" s="12"/>
      <c r="B36" s="12"/>
      <c r="F36" s="17" t="s">
        <v>201</v>
      </c>
      <c r="G36" s="16"/>
      <c r="H36" s="12" t="str">
        <f t="shared" si="1"/>
        <v/>
      </c>
      <c r="I36" s="12" t="str">
        <f t="shared" si="5"/>
        <v>一般会計</v>
      </c>
      <c r="K36" s="12"/>
      <c r="L36" s="12"/>
      <c r="O36" s="12"/>
      <c r="P36" s="12"/>
      <c r="Q36" s="18"/>
      <c r="T36" s="12"/>
      <c r="Y36" s="31" t="s">
        <v>295</v>
      </c>
      <c r="Z36" s="31" t="s">
        <v>423</v>
      </c>
      <c r="AF36" s="29"/>
      <c r="AK36" s="4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296</v>
      </c>
      <c r="Z37" s="31" t="s">
        <v>424</v>
      </c>
      <c r="AF37" s="29"/>
      <c r="AK37" s="46" t="str">
        <f t="shared" si="7"/>
        <v>j</v>
      </c>
    </row>
    <row r="38" spans="1:37" x14ac:dyDescent="0.15">
      <c r="A38" s="12"/>
      <c r="B38" s="12"/>
      <c r="F38" s="12"/>
      <c r="G38" s="18"/>
      <c r="K38" s="12"/>
      <c r="L38" s="12"/>
      <c r="O38" s="12"/>
      <c r="P38" s="12"/>
      <c r="Q38" s="18"/>
      <c r="T38" s="12"/>
      <c r="Y38" s="31" t="s">
        <v>297</v>
      </c>
      <c r="Z38" s="31" t="s">
        <v>425</v>
      </c>
      <c r="AF38" s="29"/>
      <c r="AK38" s="46" t="str">
        <f t="shared" si="7"/>
        <v>k</v>
      </c>
    </row>
    <row r="39" spans="1:37" x14ac:dyDescent="0.15">
      <c r="A39" s="12"/>
      <c r="B39" s="12"/>
      <c r="F39" s="12" t="str">
        <f>I37</f>
        <v>一般会計</v>
      </c>
      <c r="G39" s="18"/>
      <c r="K39" s="12"/>
      <c r="L39" s="12"/>
      <c r="O39" s="12"/>
      <c r="P39" s="12"/>
      <c r="Q39" s="18"/>
      <c r="T39" s="12"/>
      <c r="U39" s="31" t="s">
        <v>537</v>
      </c>
      <c r="Y39" s="31" t="s">
        <v>298</v>
      </c>
      <c r="Z39" s="31" t="s">
        <v>426</v>
      </c>
      <c r="AF39" s="29"/>
      <c r="AK39" s="46" t="str">
        <f t="shared" si="7"/>
        <v>l</v>
      </c>
    </row>
    <row r="40" spans="1:37" x14ac:dyDescent="0.15">
      <c r="A40" s="12"/>
      <c r="B40" s="12"/>
      <c r="F40" s="12"/>
      <c r="G40" s="18"/>
      <c r="K40" s="12"/>
      <c r="L40" s="12"/>
      <c r="O40" s="12"/>
      <c r="P40" s="12"/>
      <c r="Q40" s="18"/>
      <c r="T40" s="12"/>
      <c r="U40" s="31"/>
      <c r="Y40" s="31" t="s">
        <v>299</v>
      </c>
      <c r="Z40" s="31" t="s">
        <v>427</v>
      </c>
      <c r="AF40" s="29"/>
      <c r="AK40" s="46" t="str">
        <f t="shared" si="7"/>
        <v>m</v>
      </c>
    </row>
    <row r="41" spans="1:37" x14ac:dyDescent="0.15">
      <c r="A41" s="12"/>
      <c r="B41" s="12"/>
      <c r="F41" s="12"/>
      <c r="G41" s="18"/>
      <c r="K41" s="12"/>
      <c r="L41" s="12"/>
      <c r="O41" s="12"/>
      <c r="P41" s="12"/>
      <c r="Q41" s="18"/>
      <c r="T41" s="12"/>
      <c r="U41" s="31" t="s">
        <v>246</v>
      </c>
      <c r="Y41" s="31" t="s">
        <v>300</v>
      </c>
      <c r="Z41" s="31" t="s">
        <v>428</v>
      </c>
      <c r="AF41" s="29"/>
      <c r="AK41" s="46" t="str">
        <f t="shared" si="7"/>
        <v>n</v>
      </c>
    </row>
    <row r="42" spans="1:37" x14ac:dyDescent="0.15">
      <c r="A42" s="12"/>
      <c r="B42" s="12"/>
      <c r="F42" s="12"/>
      <c r="G42" s="18"/>
      <c r="K42" s="12"/>
      <c r="L42" s="12"/>
      <c r="O42" s="12"/>
      <c r="P42" s="12"/>
      <c r="Q42" s="18"/>
      <c r="T42" s="12"/>
      <c r="U42" s="31" t="s">
        <v>249</v>
      </c>
      <c r="Y42" s="31" t="s">
        <v>301</v>
      </c>
      <c r="Z42" s="31" t="s">
        <v>429</v>
      </c>
      <c r="AF42" s="29"/>
      <c r="AK42" s="46" t="str">
        <f t="shared" si="7"/>
        <v>o</v>
      </c>
    </row>
    <row r="43" spans="1:37" x14ac:dyDescent="0.15">
      <c r="A43" s="12"/>
      <c r="B43" s="12"/>
      <c r="F43" s="12"/>
      <c r="G43" s="18"/>
      <c r="K43" s="12"/>
      <c r="L43" s="12"/>
      <c r="O43" s="12"/>
      <c r="P43" s="12"/>
      <c r="Q43" s="18"/>
      <c r="T43" s="12"/>
      <c r="Y43" s="31" t="s">
        <v>302</v>
      </c>
      <c r="Z43" s="31" t="s">
        <v>430</v>
      </c>
      <c r="AF43" s="29"/>
      <c r="AK43" s="46" t="str">
        <f t="shared" si="7"/>
        <v>p</v>
      </c>
    </row>
    <row r="44" spans="1:37" x14ac:dyDescent="0.15">
      <c r="A44" s="12"/>
      <c r="B44" s="12"/>
      <c r="F44" s="12"/>
      <c r="G44" s="18"/>
      <c r="K44" s="12"/>
      <c r="L44" s="12"/>
      <c r="O44" s="12"/>
      <c r="P44" s="12"/>
      <c r="Q44" s="18"/>
      <c r="T44" s="12"/>
      <c r="Y44" s="31" t="s">
        <v>303</v>
      </c>
      <c r="Z44" s="31" t="s">
        <v>431</v>
      </c>
      <c r="AF44" s="29"/>
      <c r="AK44" s="46" t="str">
        <f t="shared" si="7"/>
        <v>q</v>
      </c>
    </row>
    <row r="45" spans="1:37" x14ac:dyDescent="0.15">
      <c r="A45" s="12"/>
      <c r="B45" s="12"/>
      <c r="F45" s="12"/>
      <c r="G45" s="18"/>
      <c r="K45" s="12"/>
      <c r="L45" s="12"/>
      <c r="O45" s="12"/>
      <c r="P45" s="12"/>
      <c r="Q45" s="18"/>
      <c r="T45" s="12"/>
      <c r="U45" s="28" t="s">
        <v>153</v>
      </c>
      <c r="Y45" s="31" t="s">
        <v>304</v>
      </c>
      <c r="Z45" s="31" t="s">
        <v>432</v>
      </c>
      <c r="AF45" s="29"/>
      <c r="AK45" s="46" t="str">
        <f t="shared" si="7"/>
        <v>r</v>
      </c>
    </row>
    <row r="46" spans="1:37" x14ac:dyDescent="0.15">
      <c r="A46" s="12"/>
      <c r="B46" s="12"/>
      <c r="F46" s="12"/>
      <c r="G46" s="18"/>
      <c r="K46" s="12"/>
      <c r="L46" s="12"/>
      <c r="O46" s="12"/>
      <c r="P46" s="12"/>
      <c r="Q46" s="18"/>
      <c r="T46" s="12"/>
      <c r="U46" s="81" t="s">
        <v>561</v>
      </c>
      <c r="Y46" s="31" t="s">
        <v>305</v>
      </c>
      <c r="Z46" s="31" t="s">
        <v>433</v>
      </c>
      <c r="AF46" s="29"/>
      <c r="AK46" s="46" t="str">
        <f t="shared" si="7"/>
        <v>s</v>
      </c>
    </row>
    <row r="47" spans="1:37" x14ac:dyDescent="0.15">
      <c r="A47" s="12"/>
      <c r="B47" s="12"/>
      <c r="F47" s="12"/>
      <c r="G47" s="18"/>
      <c r="K47" s="12"/>
      <c r="L47" s="12"/>
      <c r="O47" s="12"/>
      <c r="P47" s="12"/>
      <c r="Q47" s="18"/>
      <c r="T47" s="12"/>
      <c r="Y47" s="31" t="s">
        <v>306</v>
      </c>
      <c r="Z47" s="31" t="s">
        <v>434</v>
      </c>
      <c r="AF47" s="29"/>
      <c r="AK47" s="46" t="str">
        <f t="shared" si="7"/>
        <v>t</v>
      </c>
    </row>
    <row r="48" spans="1:37" x14ac:dyDescent="0.15">
      <c r="A48" s="12"/>
      <c r="B48" s="12"/>
      <c r="F48" s="12"/>
      <c r="G48" s="18"/>
      <c r="K48" s="12"/>
      <c r="L48" s="12"/>
      <c r="O48" s="12"/>
      <c r="P48" s="12"/>
      <c r="Q48" s="18"/>
      <c r="T48" s="12"/>
      <c r="U48" s="81">
        <v>2021</v>
      </c>
      <c r="Y48" s="31" t="s">
        <v>307</v>
      </c>
      <c r="Z48" s="31" t="s">
        <v>435</v>
      </c>
      <c r="AF48" s="29"/>
      <c r="AK48" s="46" t="str">
        <f t="shared" si="7"/>
        <v>u</v>
      </c>
    </row>
    <row r="49" spans="1:37" x14ac:dyDescent="0.15">
      <c r="A49" s="12"/>
      <c r="B49" s="12"/>
      <c r="F49" s="12"/>
      <c r="G49" s="18"/>
      <c r="K49" s="12"/>
      <c r="L49" s="12"/>
      <c r="O49" s="12"/>
      <c r="P49" s="12"/>
      <c r="Q49" s="18"/>
      <c r="T49" s="12"/>
      <c r="U49" s="81">
        <v>2022</v>
      </c>
      <c r="Y49" s="31" t="s">
        <v>308</v>
      </c>
      <c r="Z49" s="31" t="s">
        <v>436</v>
      </c>
      <c r="AF49" s="29"/>
      <c r="AK49" s="46" t="str">
        <f t="shared" si="7"/>
        <v>v</v>
      </c>
    </row>
    <row r="50" spans="1:37" x14ac:dyDescent="0.15">
      <c r="A50" s="12"/>
      <c r="B50" s="12"/>
      <c r="F50" s="12"/>
      <c r="G50" s="18"/>
      <c r="K50" s="12"/>
      <c r="L50" s="12"/>
      <c r="O50" s="12"/>
      <c r="P50" s="12"/>
      <c r="Q50" s="18"/>
      <c r="T50" s="12"/>
      <c r="U50" s="81">
        <v>2023</v>
      </c>
      <c r="Y50" s="31" t="s">
        <v>309</v>
      </c>
      <c r="Z50" s="31" t="s">
        <v>437</v>
      </c>
      <c r="AF50" s="29"/>
    </row>
    <row r="51" spans="1:37" x14ac:dyDescent="0.15">
      <c r="A51" s="12"/>
      <c r="B51" s="12"/>
      <c r="F51" s="12"/>
      <c r="G51" s="18"/>
      <c r="K51" s="12"/>
      <c r="L51" s="12"/>
      <c r="O51" s="12"/>
      <c r="P51" s="12"/>
      <c r="Q51" s="18"/>
      <c r="T51" s="12"/>
      <c r="U51" s="81">
        <v>2024</v>
      </c>
      <c r="Y51" s="31" t="s">
        <v>310</v>
      </c>
      <c r="Z51" s="31" t="s">
        <v>438</v>
      </c>
      <c r="AF51" s="29"/>
    </row>
    <row r="52" spans="1:37" x14ac:dyDescent="0.15">
      <c r="A52" s="12"/>
      <c r="B52" s="12"/>
      <c r="F52" s="12"/>
      <c r="G52" s="18"/>
      <c r="K52" s="12"/>
      <c r="L52" s="12"/>
      <c r="O52" s="12"/>
      <c r="P52" s="12"/>
      <c r="Q52" s="18"/>
      <c r="T52" s="12"/>
      <c r="U52" s="81">
        <v>2025</v>
      </c>
      <c r="Y52" s="31" t="s">
        <v>311</v>
      </c>
      <c r="Z52" s="31" t="s">
        <v>439</v>
      </c>
      <c r="AF52" s="29"/>
    </row>
    <row r="53" spans="1:37" x14ac:dyDescent="0.15">
      <c r="A53" s="12"/>
      <c r="B53" s="12"/>
      <c r="F53" s="12"/>
      <c r="G53" s="18"/>
      <c r="K53" s="12"/>
      <c r="L53" s="12"/>
      <c r="O53" s="12"/>
      <c r="P53" s="12"/>
      <c r="Q53" s="18"/>
      <c r="T53" s="12"/>
      <c r="U53" s="81">
        <v>2026</v>
      </c>
      <c r="Y53" s="31" t="s">
        <v>312</v>
      </c>
      <c r="Z53" s="31" t="s">
        <v>440</v>
      </c>
      <c r="AF53" s="29"/>
    </row>
    <row r="54" spans="1:37" x14ac:dyDescent="0.15">
      <c r="A54" s="12"/>
      <c r="B54" s="12"/>
      <c r="F54" s="12"/>
      <c r="G54" s="18"/>
      <c r="K54" s="12"/>
      <c r="L54" s="12"/>
      <c r="O54" s="12"/>
      <c r="P54" s="19"/>
      <c r="Q54" s="18"/>
      <c r="T54" s="12"/>
      <c r="Y54" s="31" t="s">
        <v>313</v>
      </c>
      <c r="Z54" s="31" t="s">
        <v>441</v>
      </c>
      <c r="AF54" s="29"/>
    </row>
    <row r="55" spans="1:37" x14ac:dyDescent="0.15">
      <c r="A55" s="12"/>
      <c r="B55" s="12"/>
      <c r="F55" s="12"/>
      <c r="G55" s="18"/>
      <c r="K55" s="12"/>
      <c r="L55" s="12"/>
      <c r="O55" s="12"/>
      <c r="P55" s="12"/>
      <c r="Q55" s="18"/>
      <c r="T55" s="12"/>
      <c r="Y55" s="31" t="s">
        <v>314</v>
      </c>
      <c r="Z55" s="31" t="s">
        <v>442</v>
      </c>
      <c r="AF55" s="29"/>
    </row>
    <row r="56" spans="1:37" x14ac:dyDescent="0.15">
      <c r="A56" s="12"/>
      <c r="B56" s="12"/>
      <c r="F56" s="12"/>
      <c r="G56" s="18"/>
      <c r="K56" s="12"/>
      <c r="L56" s="12"/>
      <c r="O56" s="12"/>
      <c r="P56" s="12"/>
      <c r="Q56" s="18"/>
      <c r="T56" s="12"/>
      <c r="U56" s="81">
        <v>20</v>
      </c>
      <c r="Y56" s="31" t="s">
        <v>315</v>
      </c>
      <c r="Z56" s="31" t="s">
        <v>443</v>
      </c>
      <c r="AF56" s="29"/>
    </row>
    <row r="57" spans="1:37" x14ac:dyDescent="0.15">
      <c r="A57" s="12"/>
      <c r="B57" s="12"/>
      <c r="F57" s="12"/>
      <c r="G57" s="18"/>
      <c r="K57" s="12"/>
      <c r="L57" s="12"/>
      <c r="O57" s="12"/>
      <c r="P57" s="12"/>
      <c r="Q57" s="18"/>
      <c r="T57" s="12"/>
      <c r="U57" s="31" t="s">
        <v>513</v>
      </c>
      <c r="Y57" s="31" t="s">
        <v>316</v>
      </c>
      <c r="Z57" s="31" t="s">
        <v>444</v>
      </c>
      <c r="AF57" s="29"/>
    </row>
    <row r="58" spans="1:37" x14ac:dyDescent="0.15">
      <c r="A58" s="12"/>
      <c r="B58" s="12"/>
      <c r="F58" s="12"/>
      <c r="G58" s="18"/>
      <c r="K58" s="12"/>
      <c r="L58" s="12"/>
      <c r="O58" s="12"/>
      <c r="P58" s="12"/>
      <c r="Q58" s="18"/>
      <c r="T58" s="12"/>
      <c r="U58" s="31" t="s">
        <v>514</v>
      </c>
      <c r="Y58" s="31" t="s">
        <v>317</v>
      </c>
      <c r="Z58" s="31" t="s">
        <v>445</v>
      </c>
      <c r="AF58" s="29"/>
    </row>
    <row r="59" spans="1:37" x14ac:dyDescent="0.15">
      <c r="A59" s="12"/>
      <c r="B59" s="12"/>
      <c r="F59" s="12"/>
      <c r="G59" s="18"/>
      <c r="K59" s="12"/>
      <c r="L59" s="12"/>
      <c r="O59" s="12"/>
      <c r="P59" s="12"/>
      <c r="Q59" s="18"/>
      <c r="T59" s="12"/>
      <c r="Y59" s="31" t="s">
        <v>318</v>
      </c>
      <c r="Z59" s="31" t="s">
        <v>446</v>
      </c>
      <c r="AF59" s="29"/>
    </row>
    <row r="60" spans="1:37" x14ac:dyDescent="0.15">
      <c r="A60" s="12"/>
      <c r="B60" s="12"/>
      <c r="F60" s="12"/>
      <c r="G60" s="18"/>
      <c r="K60" s="12"/>
      <c r="L60" s="12"/>
      <c r="O60" s="12"/>
      <c r="P60" s="12"/>
      <c r="Q60" s="18"/>
      <c r="T60" s="12"/>
      <c r="Y60" s="31" t="s">
        <v>319</v>
      </c>
      <c r="Z60" s="31" t="s">
        <v>447</v>
      </c>
      <c r="AF60" s="29"/>
    </row>
    <row r="61" spans="1:37" x14ac:dyDescent="0.15">
      <c r="A61" s="12"/>
      <c r="B61" s="12"/>
      <c r="F61" s="12"/>
      <c r="G61" s="18"/>
      <c r="K61" s="12"/>
      <c r="L61" s="12"/>
      <c r="O61" s="12"/>
      <c r="P61" s="12"/>
      <c r="Q61" s="18"/>
      <c r="T61" s="12"/>
      <c r="Y61" s="31" t="s">
        <v>320</v>
      </c>
      <c r="Z61" s="31" t="s">
        <v>448</v>
      </c>
      <c r="AF61" s="29"/>
    </row>
    <row r="62" spans="1:37" x14ac:dyDescent="0.15">
      <c r="A62" s="12"/>
      <c r="B62" s="12"/>
      <c r="F62" s="12"/>
      <c r="G62" s="18"/>
      <c r="K62" s="12"/>
      <c r="L62" s="12"/>
      <c r="O62" s="12"/>
      <c r="P62" s="12"/>
      <c r="Q62" s="18"/>
      <c r="T62" s="12"/>
      <c r="Y62" s="31" t="s">
        <v>321</v>
      </c>
      <c r="Z62" s="31" t="s">
        <v>449</v>
      </c>
      <c r="AF62" s="29"/>
    </row>
    <row r="63" spans="1:37" x14ac:dyDescent="0.15">
      <c r="A63" s="12"/>
      <c r="B63" s="12"/>
      <c r="F63" s="12"/>
      <c r="G63" s="18"/>
      <c r="K63" s="12"/>
      <c r="L63" s="12"/>
      <c r="O63" s="12"/>
      <c r="P63" s="12"/>
      <c r="Q63" s="18"/>
      <c r="T63" s="12"/>
      <c r="Y63" s="31" t="s">
        <v>322</v>
      </c>
      <c r="Z63" s="31" t="s">
        <v>450</v>
      </c>
      <c r="AF63" s="29"/>
    </row>
    <row r="64" spans="1:37" x14ac:dyDescent="0.15">
      <c r="A64" s="12"/>
      <c r="B64" s="12"/>
      <c r="F64" s="12"/>
      <c r="G64" s="18"/>
      <c r="K64" s="12"/>
      <c r="L64" s="12"/>
      <c r="O64" s="12"/>
      <c r="P64" s="12"/>
      <c r="Q64" s="18"/>
      <c r="T64" s="12"/>
      <c r="Y64" s="31" t="s">
        <v>323</v>
      </c>
      <c r="Z64" s="31" t="s">
        <v>451</v>
      </c>
      <c r="AF64" s="29"/>
    </row>
    <row r="65" spans="1:32" x14ac:dyDescent="0.15">
      <c r="A65" s="12"/>
      <c r="B65" s="12"/>
      <c r="F65" s="12"/>
      <c r="G65" s="18"/>
      <c r="K65" s="12"/>
      <c r="L65" s="12"/>
      <c r="O65" s="12"/>
      <c r="P65" s="12"/>
      <c r="Q65" s="18"/>
      <c r="T65" s="12"/>
      <c r="Y65" s="31" t="s">
        <v>324</v>
      </c>
      <c r="Z65" s="31" t="s">
        <v>452</v>
      </c>
      <c r="AF65" s="29"/>
    </row>
    <row r="66" spans="1:32" x14ac:dyDescent="0.15">
      <c r="A66" s="12"/>
      <c r="B66" s="12"/>
      <c r="F66" s="12"/>
      <c r="G66" s="18"/>
      <c r="K66" s="12"/>
      <c r="L66" s="12"/>
      <c r="O66" s="12"/>
      <c r="P66" s="12"/>
      <c r="Q66" s="18"/>
      <c r="T66" s="12"/>
      <c r="Y66" s="31" t="s">
        <v>60</v>
      </c>
      <c r="Z66" s="31" t="s">
        <v>453</v>
      </c>
      <c r="AF66" s="29"/>
    </row>
    <row r="67" spans="1:32" x14ac:dyDescent="0.15">
      <c r="A67" s="12"/>
      <c r="B67" s="12"/>
      <c r="F67" s="12"/>
      <c r="G67" s="18"/>
      <c r="K67" s="12"/>
      <c r="L67" s="12"/>
      <c r="O67" s="12"/>
      <c r="P67" s="12"/>
      <c r="Q67" s="18"/>
      <c r="T67" s="12"/>
      <c r="Y67" s="31" t="s">
        <v>325</v>
      </c>
      <c r="Z67" s="31" t="s">
        <v>454</v>
      </c>
      <c r="AF67" s="29"/>
    </row>
    <row r="68" spans="1:32" x14ac:dyDescent="0.15">
      <c r="A68" s="12"/>
      <c r="B68" s="12"/>
      <c r="F68" s="12"/>
      <c r="G68" s="18"/>
      <c r="K68" s="12"/>
      <c r="L68" s="12"/>
      <c r="O68" s="12"/>
      <c r="P68" s="12"/>
      <c r="Q68" s="18"/>
      <c r="T68" s="12"/>
      <c r="Y68" s="31" t="s">
        <v>326</v>
      </c>
      <c r="Z68" s="31" t="s">
        <v>455</v>
      </c>
      <c r="AF68" s="29"/>
    </row>
    <row r="69" spans="1:32" x14ac:dyDescent="0.15">
      <c r="A69" s="12"/>
      <c r="B69" s="12"/>
      <c r="F69" s="12"/>
      <c r="G69" s="18"/>
      <c r="K69" s="12"/>
      <c r="L69" s="12"/>
      <c r="O69" s="12"/>
      <c r="P69" s="12"/>
      <c r="Q69" s="18"/>
      <c r="T69" s="12"/>
      <c r="Y69" s="31" t="s">
        <v>327</v>
      </c>
      <c r="Z69" s="31" t="s">
        <v>456</v>
      </c>
      <c r="AF69" s="29"/>
    </row>
    <row r="70" spans="1:32" x14ac:dyDescent="0.15">
      <c r="A70" s="12"/>
      <c r="B70" s="12"/>
      <c r="Y70" s="31" t="s">
        <v>328</v>
      </c>
      <c r="Z70" s="31" t="s">
        <v>457</v>
      </c>
    </row>
    <row r="71" spans="1:32" x14ac:dyDescent="0.15">
      <c r="Y71" s="31" t="s">
        <v>329</v>
      </c>
      <c r="Z71" s="31" t="s">
        <v>458</v>
      </c>
    </row>
    <row r="72" spans="1:32" x14ac:dyDescent="0.15">
      <c r="Y72" s="31" t="s">
        <v>330</v>
      </c>
      <c r="Z72" s="31" t="s">
        <v>459</v>
      </c>
    </row>
    <row r="73" spans="1:32" x14ac:dyDescent="0.15">
      <c r="Y73" s="31" t="s">
        <v>331</v>
      </c>
      <c r="Z73" s="31" t="s">
        <v>460</v>
      </c>
    </row>
    <row r="74" spans="1:32" x14ac:dyDescent="0.15">
      <c r="Y74" s="31" t="s">
        <v>332</v>
      </c>
      <c r="Z74" s="31" t="s">
        <v>461</v>
      </c>
    </row>
    <row r="75" spans="1:32" x14ac:dyDescent="0.15">
      <c r="Y75" s="31" t="s">
        <v>333</v>
      </c>
      <c r="Z75" s="31" t="s">
        <v>462</v>
      </c>
    </row>
    <row r="76" spans="1:32" x14ac:dyDescent="0.15">
      <c r="Y76" s="31" t="s">
        <v>334</v>
      </c>
      <c r="Z76" s="31" t="s">
        <v>463</v>
      </c>
    </row>
    <row r="77" spans="1:32" x14ac:dyDescent="0.15">
      <c r="Y77" s="31" t="s">
        <v>335</v>
      </c>
      <c r="Z77" s="31" t="s">
        <v>464</v>
      </c>
    </row>
    <row r="78" spans="1:32" x14ac:dyDescent="0.15">
      <c r="Y78" s="31" t="s">
        <v>336</v>
      </c>
      <c r="Z78" s="31" t="s">
        <v>465</v>
      </c>
    </row>
    <row r="79" spans="1:32" x14ac:dyDescent="0.15">
      <c r="Y79" s="31" t="s">
        <v>337</v>
      </c>
      <c r="Z79" s="31" t="s">
        <v>466</v>
      </c>
    </row>
    <row r="80" spans="1:32" x14ac:dyDescent="0.15">
      <c r="Y80" s="31" t="s">
        <v>338</v>
      </c>
      <c r="Z80" s="31" t="s">
        <v>467</v>
      </c>
    </row>
    <row r="81" spans="25:26" x14ac:dyDescent="0.15">
      <c r="Y81" s="31" t="s">
        <v>339</v>
      </c>
      <c r="Z81" s="31" t="s">
        <v>468</v>
      </c>
    </row>
    <row r="82" spans="25:26" x14ac:dyDescent="0.15">
      <c r="Y82" s="31" t="s">
        <v>340</v>
      </c>
      <c r="Z82" s="31" t="s">
        <v>469</v>
      </c>
    </row>
    <row r="83" spans="25:26" x14ac:dyDescent="0.15">
      <c r="Y83" s="31" t="s">
        <v>341</v>
      </c>
      <c r="Z83" s="31" t="s">
        <v>470</v>
      </c>
    </row>
    <row r="84" spans="25:26" x14ac:dyDescent="0.15">
      <c r="Y84" s="31" t="s">
        <v>342</v>
      </c>
      <c r="Z84" s="31" t="s">
        <v>471</v>
      </c>
    </row>
    <row r="85" spans="25:26" x14ac:dyDescent="0.15">
      <c r="Y85" s="31" t="s">
        <v>343</v>
      </c>
      <c r="Z85" s="31" t="s">
        <v>472</v>
      </c>
    </row>
    <row r="86" spans="25:26" x14ac:dyDescent="0.15">
      <c r="Y86" s="31" t="s">
        <v>344</v>
      </c>
      <c r="Z86" s="31" t="s">
        <v>473</v>
      </c>
    </row>
    <row r="87" spans="25:26" x14ac:dyDescent="0.15">
      <c r="Y87" s="31" t="s">
        <v>345</v>
      </c>
      <c r="Z87" s="31" t="s">
        <v>474</v>
      </c>
    </row>
    <row r="88" spans="25:26" x14ac:dyDescent="0.15">
      <c r="Y88" s="31" t="s">
        <v>346</v>
      </c>
      <c r="Z88" s="31" t="s">
        <v>475</v>
      </c>
    </row>
    <row r="89" spans="25:26" x14ac:dyDescent="0.15">
      <c r="Y89" s="31" t="s">
        <v>347</v>
      </c>
      <c r="Z89" s="31" t="s">
        <v>476</v>
      </c>
    </row>
    <row r="90" spans="25:26" x14ac:dyDescent="0.15">
      <c r="Y90" s="31" t="s">
        <v>348</v>
      </c>
      <c r="Z90" s="31" t="s">
        <v>477</v>
      </c>
    </row>
    <row r="91" spans="25:26" x14ac:dyDescent="0.15">
      <c r="Y91" s="31" t="s">
        <v>349</v>
      </c>
      <c r="Z91" s="31" t="s">
        <v>478</v>
      </c>
    </row>
    <row r="92" spans="25:26" x14ac:dyDescent="0.15">
      <c r="Y92" s="31" t="s">
        <v>350</v>
      </c>
      <c r="Z92" s="31" t="s">
        <v>479</v>
      </c>
    </row>
    <row r="93" spans="25:26" x14ac:dyDescent="0.15">
      <c r="Y93" s="31" t="s">
        <v>351</v>
      </c>
      <c r="Z93" s="31" t="s">
        <v>480</v>
      </c>
    </row>
    <row r="94" spans="25:26" x14ac:dyDescent="0.15">
      <c r="Y94" s="31" t="s">
        <v>352</v>
      </c>
      <c r="Z94" s="31" t="s">
        <v>481</v>
      </c>
    </row>
    <row r="95" spans="25:26" x14ac:dyDescent="0.15">
      <c r="Y95" s="31" t="s">
        <v>353</v>
      </c>
      <c r="Z95" s="31" t="s">
        <v>482</v>
      </c>
    </row>
    <row r="96" spans="25:26" x14ac:dyDescent="0.15">
      <c r="Y96" s="31" t="s">
        <v>257</v>
      </c>
      <c r="Z96" s="31" t="s">
        <v>483</v>
      </c>
    </row>
    <row r="97" spans="25:26" x14ac:dyDescent="0.15">
      <c r="Y97" s="31" t="s">
        <v>354</v>
      </c>
      <c r="Z97" s="31" t="s">
        <v>484</v>
      </c>
    </row>
    <row r="98" spans="25:26" x14ac:dyDescent="0.15">
      <c r="Y98" s="31" t="s">
        <v>355</v>
      </c>
      <c r="Z98" s="31" t="s">
        <v>485</v>
      </c>
    </row>
    <row r="99" spans="25:26" x14ac:dyDescent="0.15">
      <c r="Y99" s="31" t="s">
        <v>385</v>
      </c>
      <c r="Z99" s="31" t="s">
        <v>486</v>
      </c>
    </row>
    <row r="100" spans="25:26" x14ac:dyDescent="0.15">
      <c r="Y100" s="31" t="s">
        <v>564</v>
      </c>
      <c r="Z100" s="31"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31"/>
  <sheetViews>
    <sheetView view="pageBreakPreview" zoomScale="70" zoomScaleNormal="75" zoomScaleSheetLayoutView="7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125" style="33" customWidth="1"/>
    <col min="58" max="61" width="9" style="33"/>
    <col min="62" max="62" width="27.875" style="33" customWidth="1"/>
    <col min="63" max="63" width="12.125" style="33" customWidth="1"/>
    <col min="64" max="16384" width="9" style="33"/>
  </cols>
  <sheetData>
    <row r="1" spans="1:51" ht="23.25" customHeight="1" thickBot="1" x14ac:dyDescent="0.2">
      <c r="AP1" s="34"/>
      <c r="AQ1" s="34"/>
      <c r="AR1" s="34"/>
      <c r="AS1" s="34"/>
      <c r="AT1" s="34"/>
      <c r="AU1" s="34"/>
      <c r="AV1" s="34"/>
      <c r="AW1" s="35"/>
    </row>
    <row r="2" spans="1:51" ht="30" customHeight="1" x14ac:dyDescent="0.15">
      <c r="A2" s="710" t="s">
        <v>26</v>
      </c>
      <c r="B2" s="711"/>
      <c r="C2" s="711"/>
      <c r="D2" s="711"/>
      <c r="E2" s="711"/>
      <c r="F2" s="712"/>
      <c r="G2" s="166" t="s">
        <v>662</v>
      </c>
      <c r="H2" s="167"/>
      <c r="I2" s="167"/>
      <c r="J2" s="167"/>
      <c r="K2" s="167"/>
      <c r="L2" s="167"/>
      <c r="M2" s="167"/>
      <c r="N2" s="167"/>
      <c r="O2" s="167"/>
      <c r="P2" s="167"/>
      <c r="Q2" s="167"/>
      <c r="R2" s="167"/>
      <c r="S2" s="167"/>
      <c r="T2" s="167"/>
      <c r="U2" s="167"/>
      <c r="V2" s="167"/>
      <c r="W2" s="167"/>
      <c r="X2" s="167"/>
      <c r="Y2" s="167"/>
      <c r="Z2" s="167"/>
      <c r="AA2" s="167"/>
      <c r="AB2" s="168"/>
      <c r="AC2" s="166" t="s">
        <v>663</v>
      </c>
      <c r="AD2" s="730"/>
      <c r="AE2" s="730"/>
      <c r="AF2" s="730"/>
      <c r="AG2" s="730"/>
      <c r="AH2" s="730"/>
      <c r="AI2" s="730"/>
      <c r="AJ2" s="730"/>
      <c r="AK2" s="730"/>
      <c r="AL2" s="730"/>
      <c r="AM2" s="730"/>
      <c r="AN2" s="730"/>
      <c r="AO2" s="730"/>
      <c r="AP2" s="730"/>
      <c r="AQ2" s="730"/>
      <c r="AR2" s="730"/>
      <c r="AS2" s="730"/>
      <c r="AT2" s="730"/>
      <c r="AU2" s="730"/>
      <c r="AV2" s="730"/>
      <c r="AW2" s="730"/>
      <c r="AX2" s="731"/>
      <c r="AY2">
        <f>COUNTA($G$4,$AC$4)</f>
        <v>2</v>
      </c>
    </row>
    <row r="3" spans="1:51" ht="24.75" customHeight="1" x14ac:dyDescent="0.15">
      <c r="A3" s="713"/>
      <c r="B3" s="714"/>
      <c r="C3" s="714"/>
      <c r="D3" s="714"/>
      <c r="E3" s="714"/>
      <c r="F3" s="715"/>
      <c r="G3" s="170" t="s">
        <v>15</v>
      </c>
      <c r="H3" s="171"/>
      <c r="I3" s="171"/>
      <c r="J3" s="171"/>
      <c r="K3" s="171"/>
      <c r="L3" s="172" t="s">
        <v>16</v>
      </c>
      <c r="M3" s="171"/>
      <c r="N3" s="171"/>
      <c r="O3" s="171"/>
      <c r="P3" s="171"/>
      <c r="Q3" s="171"/>
      <c r="R3" s="171"/>
      <c r="S3" s="171"/>
      <c r="T3" s="171"/>
      <c r="U3" s="171"/>
      <c r="V3" s="171"/>
      <c r="W3" s="171"/>
      <c r="X3" s="173"/>
      <c r="Y3" s="174" t="s">
        <v>17</v>
      </c>
      <c r="Z3" s="175"/>
      <c r="AA3" s="175"/>
      <c r="AB3" s="176"/>
      <c r="AC3" s="170" t="s">
        <v>15</v>
      </c>
      <c r="AD3" s="171"/>
      <c r="AE3" s="171"/>
      <c r="AF3" s="171"/>
      <c r="AG3" s="171"/>
      <c r="AH3" s="172" t="s">
        <v>16</v>
      </c>
      <c r="AI3" s="171"/>
      <c r="AJ3" s="171"/>
      <c r="AK3" s="171"/>
      <c r="AL3" s="171"/>
      <c r="AM3" s="171"/>
      <c r="AN3" s="171"/>
      <c r="AO3" s="171"/>
      <c r="AP3" s="171"/>
      <c r="AQ3" s="171"/>
      <c r="AR3" s="171"/>
      <c r="AS3" s="171"/>
      <c r="AT3" s="173"/>
      <c r="AU3" s="174" t="s">
        <v>17</v>
      </c>
      <c r="AV3" s="175"/>
      <c r="AW3" s="175"/>
      <c r="AX3" s="177"/>
      <c r="AY3" s="33">
        <f>$AY$2</f>
        <v>2</v>
      </c>
    </row>
    <row r="4" spans="1:51" ht="24.75" customHeight="1" x14ac:dyDescent="0.15">
      <c r="A4" s="713"/>
      <c r="B4" s="714"/>
      <c r="C4" s="714"/>
      <c r="D4" s="714"/>
      <c r="E4" s="714"/>
      <c r="F4" s="715"/>
      <c r="G4" s="194" t="s">
        <v>615</v>
      </c>
      <c r="H4" s="157"/>
      <c r="I4" s="157"/>
      <c r="J4" s="157"/>
      <c r="K4" s="158"/>
      <c r="L4" s="159" t="s">
        <v>664</v>
      </c>
      <c r="M4" s="160"/>
      <c r="N4" s="160"/>
      <c r="O4" s="160"/>
      <c r="P4" s="160"/>
      <c r="Q4" s="160"/>
      <c r="R4" s="160"/>
      <c r="S4" s="160"/>
      <c r="T4" s="160"/>
      <c r="U4" s="160"/>
      <c r="V4" s="160"/>
      <c r="W4" s="160"/>
      <c r="X4" s="161"/>
      <c r="Y4" s="197">
        <v>200</v>
      </c>
      <c r="Z4" s="198"/>
      <c r="AA4" s="198"/>
      <c r="AB4" s="726"/>
      <c r="AC4" s="178" t="s">
        <v>615</v>
      </c>
      <c r="AD4" s="179"/>
      <c r="AE4" s="179"/>
      <c r="AF4" s="179"/>
      <c r="AG4" s="180"/>
      <c r="AH4" s="181" t="s">
        <v>665</v>
      </c>
      <c r="AI4" s="182"/>
      <c r="AJ4" s="182"/>
      <c r="AK4" s="182"/>
      <c r="AL4" s="182"/>
      <c r="AM4" s="182"/>
      <c r="AN4" s="182"/>
      <c r="AO4" s="182"/>
      <c r="AP4" s="182"/>
      <c r="AQ4" s="182"/>
      <c r="AR4" s="182"/>
      <c r="AS4" s="182"/>
      <c r="AT4" s="183"/>
      <c r="AU4" s="184">
        <v>240</v>
      </c>
      <c r="AV4" s="185"/>
      <c r="AW4" s="185"/>
      <c r="AX4" s="186"/>
      <c r="AY4" s="33">
        <f t="shared" ref="AY4:AY5" si="0">$AY$2</f>
        <v>2</v>
      </c>
    </row>
    <row r="5" spans="1:51" ht="24.75" customHeight="1" thickBot="1" x14ac:dyDescent="0.2">
      <c r="A5" s="713"/>
      <c r="B5" s="714"/>
      <c r="C5" s="714"/>
      <c r="D5" s="714"/>
      <c r="E5" s="714"/>
      <c r="F5" s="715"/>
      <c r="G5" s="147" t="s">
        <v>18</v>
      </c>
      <c r="H5" s="148"/>
      <c r="I5" s="148"/>
      <c r="J5" s="148"/>
      <c r="K5" s="148"/>
      <c r="L5" s="149"/>
      <c r="M5" s="150"/>
      <c r="N5" s="150"/>
      <c r="O5" s="150"/>
      <c r="P5" s="150"/>
      <c r="Q5" s="150"/>
      <c r="R5" s="150"/>
      <c r="S5" s="150"/>
      <c r="T5" s="150"/>
      <c r="U5" s="150"/>
      <c r="V5" s="150"/>
      <c r="W5" s="150"/>
      <c r="X5" s="151"/>
      <c r="Y5" s="152">
        <f>SUM(Y4:AB4)</f>
        <v>200</v>
      </c>
      <c r="Z5" s="153"/>
      <c r="AA5" s="153"/>
      <c r="AB5" s="154"/>
      <c r="AC5" s="147" t="s">
        <v>18</v>
      </c>
      <c r="AD5" s="148"/>
      <c r="AE5" s="148"/>
      <c r="AF5" s="148"/>
      <c r="AG5" s="148"/>
      <c r="AH5" s="149"/>
      <c r="AI5" s="150"/>
      <c r="AJ5" s="150"/>
      <c r="AK5" s="150"/>
      <c r="AL5" s="150"/>
      <c r="AM5" s="150"/>
      <c r="AN5" s="150"/>
      <c r="AO5" s="150"/>
      <c r="AP5" s="150"/>
      <c r="AQ5" s="150"/>
      <c r="AR5" s="150"/>
      <c r="AS5" s="150"/>
      <c r="AT5" s="151"/>
      <c r="AU5" s="152">
        <f>SUM(AU4:AX4)</f>
        <v>240</v>
      </c>
      <c r="AV5" s="153"/>
      <c r="AW5" s="153"/>
      <c r="AX5" s="155"/>
      <c r="AY5" s="33">
        <f t="shared" si="0"/>
        <v>2</v>
      </c>
    </row>
    <row r="6" spans="1:51" ht="30" customHeight="1" x14ac:dyDescent="0.15">
      <c r="A6" s="713"/>
      <c r="B6" s="714"/>
      <c r="C6" s="714"/>
      <c r="D6" s="714"/>
      <c r="E6" s="714"/>
      <c r="F6" s="715"/>
      <c r="G6" s="166" t="s">
        <v>666</v>
      </c>
      <c r="H6" s="167"/>
      <c r="I6" s="167"/>
      <c r="J6" s="167"/>
      <c r="K6" s="167"/>
      <c r="L6" s="167"/>
      <c r="M6" s="167"/>
      <c r="N6" s="167"/>
      <c r="O6" s="167"/>
      <c r="P6" s="167"/>
      <c r="Q6" s="167"/>
      <c r="R6" s="167"/>
      <c r="S6" s="167"/>
      <c r="T6" s="167"/>
      <c r="U6" s="167"/>
      <c r="V6" s="167"/>
      <c r="W6" s="167"/>
      <c r="X6" s="167"/>
      <c r="Y6" s="167"/>
      <c r="Z6" s="167"/>
      <c r="AA6" s="167"/>
      <c r="AB6" s="168"/>
      <c r="AC6" s="166" t="s">
        <v>667</v>
      </c>
      <c r="AD6" s="167"/>
      <c r="AE6" s="167"/>
      <c r="AF6" s="167"/>
      <c r="AG6" s="167"/>
      <c r="AH6" s="167"/>
      <c r="AI6" s="167"/>
      <c r="AJ6" s="167"/>
      <c r="AK6" s="167"/>
      <c r="AL6" s="167"/>
      <c r="AM6" s="167"/>
      <c r="AN6" s="167"/>
      <c r="AO6" s="167"/>
      <c r="AP6" s="167"/>
      <c r="AQ6" s="167"/>
      <c r="AR6" s="167"/>
      <c r="AS6" s="167"/>
      <c r="AT6" s="167"/>
      <c r="AU6" s="167"/>
      <c r="AV6" s="167"/>
      <c r="AW6" s="167"/>
      <c r="AX6" s="169"/>
      <c r="AY6">
        <f>COUNTA($G$8,$AC$8)</f>
        <v>2</v>
      </c>
    </row>
    <row r="7" spans="1:51" ht="25.5" customHeight="1" x14ac:dyDescent="0.15">
      <c r="A7" s="713"/>
      <c r="B7" s="714"/>
      <c r="C7" s="714"/>
      <c r="D7" s="714"/>
      <c r="E7" s="714"/>
      <c r="F7" s="715"/>
      <c r="G7" s="170" t="s">
        <v>15</v>
      </c>
      <c r="H7" s="171"/>
      <c r="I7" s="171"/>
      <c r="J7" s="171"/>
      <c r="K7" s="171"/>
      <c r="L7" s="172" t="s">
        <v>16</v>
      </c>
      <c r="M7" s="171"/>
      <c r="N7" s="171"/>
      <c r="O7" s="171"/>
      <c r="P7" s="171"/>
      <c r="Q7" s="171"/>
      <c r="R7" s="171"/>
      <c r="S7" s="171"/>
      <c r="T7" s="171"/>
      <c r="U7" s="171"/>
      <c r="V7" s="171"/>
      <c r="W7" s="171"/>
      <c r="X7" s="173"/>
      <c r="Y7" s="174" t="s">
        <v>17</v>
      </c>
      <c r="Z7" s="175"/>
      <c r="AA7" s="175"/>
      <c r="AB7" s="176"/>
      <c r="AC7" s="170" t="s">
        <v>15</v>
      </c>
      <c r="AD7" s="171"/>
      <c r="AE7" s="171"/>
      <c r="AF7" s="171"/>
      <c r="AG7" s="171"/>
      <c r="AH7" s="172" t="s">
        <v>16</v>
      </c>
      <c r="AI7" s="171"/>
      <c r="AJ7" s="171"/>
      <c r="AK7" s="171"/>
      <c r="AL7" s="171"/>
      <c r="AM7" s="171"/>
      <c r="AN7" s="171"/>
      <c r="AO7" s="171"/>
      <c r="AP7" s="171"/>
      <c r="AQ7" s="171"/>
      <c r="AR7" s="171"/>
      <c r="AS7" s="171"/>
      <c r="AT7" s="173"/>
      <c r="AU7" s="174" t="s">
        <v>17</v>
      </c>
      <c r="AV7" s="175"/>
      <c r="AW7" s="175"/>
      <c r="AX7" s="177"/>
      <c r="AY7" s="33">
        <f>$AY$6</f>
        <v>2</v>
      </c>
    </row>
    <row r="8" spans="1:51" ht="45" customHeight="1" x14ac:dyDescent="0.15">
      <c r="A8" s="713"/>
      <c r="B8" s="714"/>
      <c r="C8" s="714"/>
      <c r="D8" s="714"/>
      <c r="E8" s="714"/>
      <c r="F8" s="715"/>
      <c r="G8" s="156" t="s">
        <v>668</v>
      </c>
      <c r="H8" s="157"/>
      <c r="I8" s="157"/>
      <c r="J8" s="157"/>
      <c r="K8" s="158"/>
      <c r="L8" s="159" t="s">
        <v>669</v>
      </c>
      <c r="M8" s="192"/>
      <c r="N8" s="192"/>
      <c r="O8" s="192"/>
      <c r="P8" s="192"/>
      <c r="Q8" s="192"/>
      <c r="R8" s="192"/>
      <c r="S8" s="192"/>
      <c r="T8" s="192"/>
      <c r="U8" s="192"/>
      <c r="V8" s="192"/>
      <c r="W8" s="192"/>
      <c r="X8" s="193"/>
      <c r="Y8" s="162">
        <v>1501</v>
      </c>
      <c r="Z8" s="163"/>
      <c r="AA8" s="163"/>
      <c r="AB8" s="164"/>
      <c r="AC8" s="156" t="s">
        <v>668</v>
      </c>
      <c r="AD8" s="157"/>
      <c r="AE8" s="157"/>
      <c r="AF8" s="157"/>
      <c r="AG8" s="158"/>
      <c r="AH8" s="159" t="s">
        <v>670</v>
      </c>
      <c r="AI8" s="160"/>
      <c r="AJ8" s="160"/>
      <c r="AK8" s="160"/>
      <c r="AL8" s="160"/>
      <c r="AM8" s="160"/>
      <c r="AN8" s="160"/>
      <c r="AO8" s="160"/>
      <c r="AP8" s="160"/>
      <c r="AQ8" s="160"/>
      <c r="AR8" s="160"/>
      <c r="AS8" s="160"/>
      <c r="AT8" s="161"/>
      <c r="AU8" s="162">
        <v>385.8</v>
      </c>
      <c r="AV8" s="163"/>
      <c r="AW8" s="163"/>
      <c r="AX8" s="165"/>
      <c r="AY8" s="33">
        <f>$AY$6</f>
        <v>2</v>
      </c>
    </row>
    <row r="9" spans="1:51" ht="24.75" customHeight="1" thickBot="1" x14ac:dyDescent="0.2">
      <c r="A9" s="713"/>
      <c r="B9" s="714"/>
      <c r="C9" s="714"/>
      <c r="D9" s="714"/>
      <c r="E9" s="714"/>
      <c r="F9" s="715"/>
      <c r="G9" s="147" t="s">
        <v>18</v>
      </c>
      <c r="H9" s="148"/>
      <c r="I9" s="148"/>
      <c r="J9" s="148"/>
      <c r="K9" s="148"/>
      <c r="L9" s="149"/>
      <c r="M9" s="150"/>
      <c r="N9" s="150"/>
      <c r="O9" s="150"/>
      <c r="P9" s="150"/>
      <c r="Q9" s="150"/>
      <c r="R9" s="150"/>
      <c r="S9" s="150"/>
      <c r="T9" s="150"/>
      <c r="U9" s="150"/>
      <c r="V9" s="150"/>
      <c r="W9" s="150"/>
      <c r="X9" s="151"/>
      <c r="Y9" s="152">
        <f>SUM(Y8:AB8)</f>
        <v>1501</v>
      </c>
      <c r="Z9" s="153"/>
      <c r="AA9" s="153"/>
      <c r="AB9" s="154"/>
      <c r="AC9" s="147" t="s">
        <v>18</v>
      </c>
      <c r="AD9" s="148"/>
      <c r="AE9" s="148"/>
      <c r="AF9" s="148"/>
      <c r="AG9" s="148"/>
      <c r="AH9" s="149"/>
      <c r="AI9" s="150"/>
      <c r="AJ9" s="150"/>
      <c r="AK9" s="150"/>
      <c r="AL9" s="150"/>
      <c r="AM9" s="150"/>
      <c r="AN9" s="150"/>
      <c r="AO9" s="150"/>
      <c r="AP9" s="150"/>
      <c r="AQ9" s="150"/>
      <c r="AR9" s="150"/>
      <c r="AS9" s="150"/>
      <c r="AT9" s="151"/>
      <c r="AU9" s="152">
        <f>SUM(AU8:AX8)</f>
        <v>385.8</v>
      </c>
      <c r="AV9" s="153"/>
      <c r="AW9" s="153"/>
      <c r="AX9" s="155"/>
      <c r="AY9" s="33">
        <f>$AY$6</f>
        <v>2</v>
      </c>
    </row>
    <row r="10" spans="1:51" ht="30" customHeight="1" x14ac:dyDescent="0.15">
      <c r="A10" s="713"/>
      <c r="B10" s="714"/>
      <c r="C10" s="714"/>
      <c r="D10" s="714"/>
      <c r="E10" s="714"/>
      <c r="F10" s="715"/>
      <c r="G10" s="166" t="s">
        <v>671</v>
      </c>
      <c r="H10" s="167"/>
      <c r="I10" s="167"/>
      <c r="J10" s="167"/>
      <c r="K10" s="167"/>
      <c r="L10" s="167"/>
      <c r="M10" s="167"/>
      <c r="N10" s="167"/>
      <c r="O10" s="167"/>
      <c r="P10" s="167"/>
      <c r="Q10" s="167"/>
      <c r="R10" s="167"/>
      <c r="S10" s="167"/>
      <c r="T10" s="167"/>
      <c r="U10" s="167"/>
      <c r="V10" s="167"/>
      <c r="W10" s="167"/>
      <c r="X10" s="167"/>
      <c r="Y10" s="167"/>
      <c r="Z10" s="167"/>
      <c r="AA10" s="167"/>
      <c r="AB10" s="168"/>
      <c r="AC10" s="166" t="s">
        <v>672</v>
      </c>
      <c r="AD10" s="167"/>
      <c r="AE10" s="167"/>
      <c r="AF10" s="167"/>
      <c r="AG10" s="167"/>
      <c r="AH10" s="167"/>
      <c r="AI10" s="167"/>
      <c r="AJ10" s="167"/>
      <c r="AK10" s="167"/>
      <c r="AL10" s="167"/>
      <c r="AM10" s="167"/>
      <c r="AN10" s="167"/>
      <c r="AO10" s="167"/>
      <c r="AP10" s="167"/>
      <c r="AQ10" s="167"/>
      <c r="AR10" s="167"/>
      <c r="AS10" s="167"/>
      <c r="AT10" s="167"/>
      <c r="AU10" s="167"/>
      <c r="AV10" s="167"/>
      <c r="AW10" s="167"/>
      <c r="AX10" s="169"/>
      <c r="AY10">
        <f>COUNTA($G$12,$AC$12)</f>
        <v>2</v>
      </c>
    </row>
    <row r="11" spans="1:51" ht="24.75" customHeight="1" x14ac:dyDescent="0.15">
      <c r="A11" s="713"/>
      <c r="B11" s="714"/>
      <c r="C11" s="714"/>
      <c r="D11" s="714"/>
      <c r="E11" s="714"/>
      <c r="F11" s="715"/>
      <c r="G11" s="170" t="s">
        <v>15</v>
      </c>
      <c r="H11" s="171"/>
      <c r="I11" s="171"/>
      <c r="J11" s="171"/>
      <c r="K11" s="171"/>
      <c r="L11" s="172" t="s">
        <v>16</v>
      </c>
      <c r="M11" s="171"/>
      <c r="N11" s="171"/>
      <c r="O11" s="171"/>
      <c r="P11" s="171"/>
      <c r="Q11" s="171"/>
      <c r="R11" s="171"/>
      <c r="S11" s="171"/>
      <c r="T11" s="171"/>
      <c r="U11" s="171"/>
      <c r="V11" s="171"/>
      <c r="W11" s="171"/>
      <c r="X11" s="173"/>
      <c r="Y11" s="174" t="s">
        <v>17</v>
      </c>
      <c r="Z11" s="175"/>
      <c r="AA11" s="175"/>
      <c r="AB11" s="176"/>
      <c r="AC11" s="170" t="s">
        <v>15</v>
      </c>
      <c r="AD11" s="171"/>
      <c r="AE11" s="171"/>
      <c r="AF11" s="171"/>
      <c r="AG11" s="171"/>
      <c r="AH11" s="172" t="s">
        <v>16</v>
      </c>
      <c r="AI11" s="171"/>
      <c r="AJ11" s="171"/>
      <c r="AK11" s="171"/>
      <c r="AL11" s="171"/>
      <c r="AM11" s="171"/>
      <c r="AN11" s="171"/>
      <c r="AO11" s="171"/>
      <c r="AP11" s="171"/>
      <c r="AQ11" s="171"/>
      <c r="AR11" s="171"/>
      <c r="AS11" s="171"/>
      <c r="AT11" s="173"/>
      <c r="AU11" s="174" t="s">
        <v>17</v>
      </c>
      <c r="AV11" s="175"/>
      <c r="AW11" s="175"/>
      <c r="AX11" s="177"/>
      <c r="AY11" s="33">
        <f>$AY$10</f>
        <v>2</v>
      </c>
    </row>
    <row r="12" spans="1:51" ht="24.75" customHeight="1" x14ac:dyDescent="0.15">
      <c r="A12" s="713"/>
      <c r="B12" s="714"/>
      <c r="C12" s="714"/>
      <c r="D12" s="714"/>
      <c r="E12" s="714"/>
      <c r="F12" s="715"/>
      <c r="G12" s="156" t="s">
        <v>673</v>
      </c>
      <c r="H12" s="157"/>
      <c r="I12" s="157"/>
      <c r="J12" s="157"/>
      <c r="K12" s="158"/>
      <c r="L12" s="159" t="s">
        <v>674</v>
      </c>
      <c r="M12" s="160"/>
      <c r="N12" s="160"/>
      <c r="O12" s="160"/>
      <c r="P12" s="160"/>
      <c r="Q12" s="160"/>
      <c r="R12" s="160"/>
      <c r="S12" s="160"/>
      <c r="T12" s="160"/>
      <c r="U12" s="160"/>
      <c r="V12" s="160"/>
      <c r="W12" s="160"/>
      <c r="X12" s="161"/>
      <c r="Y12" s="162">
        <v>134.005</v>
      </c>
      <c r="Z12" s="163"/>
      <c r="AA12" s="163"/>
      <c r="AB12" s="164"/>
      <c r="AC12" s="156" t="s">
        <v>615</v>
      </c>
      <c r="AD12" s="157"/>
      <c r="AE12" s="157"/>
      <c r="AF12" s="157"/>
      <c r="AG12" s="158"/>
      <c r="AH12" s="159" t="s">
        <v>675</v>
      </c>
      <c r="AI12" s="160"/>
      <c r="AJ12" s="160"/>
      <c r="AK12" s="160"/>
      <c r="AL12" s="160"/>
      <c r="AM12" s="160"/>
      <c r="AN12" s="160"/>
      <c r="AO12" s="160"/>
      <c r="AP12" s="160"/>
      <c r="AQ12" s="160"/>
      <c r="AR12" s="160"/>
      <c r="AS12" s="160"/>
      <c r="AT12" s="161"/>
      <c r="AU12" s="162">
        <v>210</v>
      </c>
      <c r="AV12" s="163"/>
      <c r="AW12" s="163"/>
      <c r="AX12" s="165"/>
      <c r="AY12" s="33">
        <f>$AY$10</f>
        <v>2</v>
      </c>
    </row>
    <row r="13" spans="1:51" ht="24.75" customHeight="1" thickBot="1" x14ac:dyDescent="0.2">
      <c r="A13" s="713"/>
      <c r="B13" s="714"/>
      <c r="C13" s="714"/>
      <c r="D13" s="714"/>
      <c r="E13" s="714"/>
      <c r="F13" s="715"/>
      <c r="G13" s="147" t="s">
        <v>18</v>
      </c>
      <c r="H13" s="148"/>
      <c r="I13" s="148"/>
      <c r="J13" s="148"/>
      <c r="K13" s="148"/>
      <c r="L13" s="149"/>
      <c r="M13" s="150"/>
      <c r="N13" s="150"/>
      <c r="O13" s="150"/>
      <c r="P13" s="150"/>
      <c r="Q13" s="150"/>
      <c r="R13" s="150"/>
      <c r="S13" s="150"/>
      <c r="T13" s="150"/>
      <c r="U13" s="150"/>
      <c r="V13" s="150"/>
      <c r="W13" s="150"/>
      <c r="X13" s="151"/>
      <c r="Y13" s="152">
        <f>SUM(Y12:AB12)</f>
        <v>134.005</v>
      </c>
      <c r="Z13" s="153"/>
      <c r="AA13" s="153"/>
      <c r="AB13" s="154"/>
      <c r="AC13" s="147" t="s">
        <v>18</v>
      </c>
      <c r="AD13" s="148"/>
      <c r="AE13" s="148"/>
      <c r="AF13" s="148"/>
      <c r="AG13" s="148"/>
      <c r="AH13" s="149"/>
      <c r="AI13" s="150"/>
      <c r="AJ13" s="150"/>
      <c r="AK13" s="150"/>
      <c r="AL13" s="150"/>
      <c r="AM13" s="150"/>
      <c r="AN13" s="150"/>
      <c r="AO13" s="150"/>
      <c r="AP13" s="150"/>
      <c r="AQ13" s="150"/>
      <c r="AR13" s="150"/>
      <c r="AS13" s="150"/>
      <c r="AT13" s="151"/>
      <c r="AU13" s="152">
        <f>SUM(AU12:AX12)</f>
        <v>210</v>
      </c>
      <c r="AV13" s="153"/>
      <c r="AW13" s="153"/>
      <c r="AX13" s="155"/>
      <c r="AY13" s="33">
        <f>$AY$10</f>
        <v>2</v>
      </c>
    </row>
    <row r="14" spans="1:51" ht="30" customHeight="1" x14ac:dyDescent="0.15">
      <c r="A14" s="713"/>
      <c r="B14" s="714"/>
      <c r="C14" s="714"/>
      <c r="D14" s="714"/>
      <c r="E14" s="714"/>
      <c r="F14" s="715"/>
      <c r="G14" s="166" t="s">
        <v>676</v>
      </c>
      <c r="H14" s="167"/>
      <c r="I14" s="167"/>
      <c r="J14" s="167"/>
      <c r="K14" s="167"/>
      <c r="L14" s="167"/>
      <c r="M14" s="167"/>
      <c r="N14" s="167"/>
      <c r="O14" s="167"/>
      <c r="P14" s="167"/>
      <c r="Q14" s="167"/>
      <c r="R14" s="167"/>
      <c r="S14" s="167"/>
      <c r="T14" s="167"/>
      <c r="U14" s="167"/>
      <c r="V14" s="167"/>
      <c r="W14" s="167"/>
      <c r="X14" s="167"/>
      <c r="Y14" s="167"/>
      <c r="Z14" s="167"/>
      <c r="AA14" s="167"/>
      <c r="AB14" s="168"/>
      <c r="AC14" s="166" t="s">
        <v>677</v>
      </c>
      <c r="AD14" s="167"/>
      <c r="AE14" s="167"/>
      <c r="AF14" s="167"/>
      <c r="AG14" s="167"/>
      <c r="AH14" s="167"/>
      <c r="AI14" s="167"/>
      <c r="AJ14" s="167"/>
      <c r="AK14" s="167"/>
      <c r="AL14" s="167"/>
      <c r="AM14" s="167"/>
      <c r="AN14" s="167"/>
      <c r="AO14" s="167"/>
      <c r="AP14" s="167"/>
      <c r="AQ14" s="167"/>
      <c r="AR14" s="167"/>
      <c r="AS14" s="167"/>
      <c r="AT14" s="167"/>
      <c r="AU14" s="167"/>
      <c r="AV14" s="167"/>
      <c r="AW14" s="167"/>
      <c r="AX14" s="169"/>
      <c r="AY14">
        <f>COUNTA($G$16,$AC$16)</f>
        <v>2</v>
      </c>
    </row>
    <row r="15" spans="1:51" ht="24.75" customHeight="1" x14ac:dyDescent="0.15">
      <c r="A15" s="713"/>
      <c r="B15" s="714"/>
      <c r="C15" s="714"/>
      <c r="D15" s="714"/>
      <c r="E15" s="714"/>
      <c r="F15" s="715"/>
      <c r="G15" s="170" t="s">
        <v>15</v>
      </c>
      <c r="H15" s="171"/>
      <c r="I15" s="171"/>
      <c r="J15" s="171"/>
      <c r="K15" s="171"/>
      <c r="L15" s="172" t="s">
        <v>16</v>
      </c>
      <c r="M15" s="171"/>
      <c r="N15" s="171"/>
      <c r="O15" s="171"/>
      <c r="P15" s="171"/>
      <c r="Q15" s="171"/>
      <c r="R15" s="171"/>
      <c r="S15" s="171"/>
      <c r="T15" s="171"/>
      <c r="U15" s="171"/>
      <c r="V15" s="171"/>
      <c r="W15" s="171"/>
      <c r="X15" s="173"/>
      <c r="Y15" s="174" t="s">
        <v>17</v>
      </c>
      <c r="Z15" s="175"/>
      <c r="AA15" s="175"/>
      <c r="AB15" s="176"/>
      <c r="AC15" s="170" t="s">
        <v>15</v>
      </c>
      <c r="AD15" s="171"/>
      <c r="AE15" s="171"/>
      <c r="AF15" s="171"/>
      <c r="AG15" s="171"/>
      <c r="AH15" s="172" t="s">
        <v>16</v>
      </c>
      <c r="AI15" s="171"/>
      <c r="AJ15" s="171"/>
      <c r="AK15" s="171"/>
      <c r="AL15" s="171"/>
      <c r="AM15" s="171"/>
      <c r="AN15" s="171"/>
      <c r="AO15" s="171"/>
      <c r="AP15" s="171"/>
      <c r="AQ15" s="171"/>
      <c r="AR15" s="171"/>
      <c r="AS15" s="171"/>
      <c r="AT15" s="173"/>
      <c r="AU15" s="174" t="s">
        <v>17</v>
      </c>
      <c r="AV15" s="175"/>
      <c r="AW15" s="175"/>
      <c r="AX15" s="177"/>
      <c r="AY15" s="33">
        <f>$AY$14</f>
        <v>2</v>
      </c>
    </row>
    <row r="16" spans="1:51" ht="24.75" customHeight="1" x14ac:dyDescent="0.15">
      <c r="A16" s="713"/>
      <c r="B16" s="714"/>
      <c r="C16" s="714"/>
      <c r="D16" s="714"/>
      <c r="E16" s="714"/>
      <c r="F16" s="715"/>
      <c r="G16" s="156" t="s">
        <v>633</v>
      </c>
      <c r="H16" s="157"/>
      <c r="I16" s="157"/>
      <c r="J16" s="157"/>
      <c r="K16" s="158"/>
      <c r="L16" s="159" t="s">
        <v>678</v>
      </c>
      <c r="M16" s="160"/>
      <c r="N16" s="160"/>
      <c r="O16" s="160"/>
      <c r="P16" s="160"/>
      <c r="Q16" s="160"/>
      <c r="R16" s="160"/>
      <c r="S16" s="160"/>
      <c r="T16" s="160"/>
      <c r="U16" s="160"/>
      <c r="V16" s="160"/>
      <c r="W16" s="160"/>
      <c r="X16" s="161"/>
      <c r="Y16" s="162">
        <v>50</v>
      </c>
      <c r="Z16" s="163"/>
      <c r="AA16" s="163"/>
      <c r="AB16" s="164"/>
      <c r="AC16" s="156" t="s">
        <v>679</v>
      </c>
      <c r="AD16" s="157"/>
      <c r="AE16" s="157"/>
      <c r="AF16" s="157"/>
      <c r="AG16" s="158"/>
      <c r="AH16" s="159" t="s">
        <v>680</v>
      </c>
      <c r="AI16" s="160"/>
      <c r="AJ16" s="160"/>
      <c r="AK16" s="160"/>
      <c r="AL16" s="160"/>
      <c r="AM16" s="160"/>
      <c r="AN16" s="160"/>
      <c r="AO16" s="160"/>
      <c r="AP16" s="160"/>
      <c r="AQ16" s="160"/>
      <c r="AR16" s="160"/>
      <c r="AS16" s="160"/>
      <c r="AT16" s="161"/>
      <c r="AU16" s="162">
        <v>15</v>
      </c>
      <c r="AV16" s="163"/>
      <c r="AW16" s="163"/>
      <c r="AX16" s="165"/>
      <c r="AY16" s="33">
        <f>$AY$14</f>
        <v>2</v>
      </c>
    </row>
    <row r="17" spans="1:52" ht="24.75" customHeight="1" thickBot="1" x14ac:dyDescent="0.2">
      <c r="A17" s="727"/>
      <c r="B17" s="728"/>
      <c r="C17" s="728"/>
      <c r="D17" s="728"/>
      <c r="E17" s="728"/>
      <c r="F17" s="729"/>
      <c r="G17" s="717" t="s">
        <v>18</v>
      </c>
      <c r="H17" s="718"/>
      <c r="I17" s="718"/>
      <c r="J17" s="718"/>
      <c r="K17" s="718"/>
      <c r="L17" s="719"/>
      <c r="M17" s="720"/>
      <c r="N17" s="720"/>
      <c r="O17" s="720"/>
      <c r="P17" s="720"/>
      <c r="Q17" s="720"/>
      <c r="R17" s="720"/>
      <c r="S17" s="720"/>
      <c r="T17" s="720"/>
      <c r="U17" s="720"/>
      <c r="V17" s="720"/>
      <c r="W17" s="720"/>
      <c r="X17" s="721"/>
      <c r="Y17" s="722">
        <f>SUM(Y16:AB16)</f>
        <v>50</v>
      </c>
      <c r="Z17" s="723"/>
      <c r="AA17" s="723"/>
      <c r="AB17" s="724"/>
      <c r="AC17" s="717" t="s">
        <v>18</v>
      </c>
      <c r="AD17" s="718"/>
      <c r="AE17" s="718"/>
      <c r="AF17" s="718"/>
      <c r="AG17" s="718"/>
      <c r="AH17" s="719"/>
      <c r="AI17" s="720"/>
      <c r="AJ17" s="720"/>
      <c r="AK17" s="720"/>
      <c r="AL17" s="720"/>
      <c r="AM17" s="720"/>
      <c r="AN17" s="720"/>
      <c r="AO17" s="720"/>
      <c r="AP17" s="720"/>
      <c r="AQ17" s="720"/>
      <c r="AR17" s="720"/>
      <c r="AS17" s="720"/>
      <c r="AT17" s="721"/>
      <c r="AU17" s="722">
        <f>SUM(AU16:AX16)</f>
        <v>15</v>
      </c>
      <c r="AV17" s="723"/>
      <c r="AW17" s="723"/>
      <c r="AX17" s="725"/>
      <c r="AY17" s="33">
        <f>$AY$14</f>
        <v>2</v>
      </c>
    </row>
    <row r="18" spans="1:52" s="36" customFormat="1" ht="24.75" customHeight="1" thickBot="1" x14ac:dyDescent="0.2">
      <c r="AZ18" s="33"/>
    </row>
    <row r="19" spans="1:52" ht="30" customHeight="1" x14ac:dyDescent="0.15">
      <c r="A19" s="710" t="s">
        <v>26</v>
      </c>
      <c r="B19" s="711"/>
      <c r="C19" s="711"/>
      <c r="D19" s="711"/>
      <c r="E19" s="711"/>
      <c r="F19" s="712"/>
      <c r="G19" s="166" t="s">
        <v>681</v>
      </c>
      <c r="H19" s="167"/>
      <c r="I19" s="167"/>
      <c r="J19" s="167"/>
      <c r="K19" s="167"/>
      <c r="L19" s="167"/>
      <c r="M19" s="167"/>
      <c r="N19" s="167"/>
      <c r="O19" s="167"/>
      <c r="P19" s="167"/>
      <c r="Q19" s="167"/>
      <c r="R19" s="167"/>
      <c r="S19" s="167"/>
      <c r="T19" s="167"/>
      <c r="U19" s="167"/>
      <c r="V19" s="167"/>
      <c r="W19" s="167"/>
      <c r="X19" s="167"/>
      <c r="Y19" s="167"/>
      <c r="Z19" s="167"/>
      <c r="AA19" s="167"/>
      <c r="AB19" s="168"/>
      <c r="AC19" s="166" t="s">
        <v>682</v>
      </c>
      <c r="AD19" s="167"/>
      <c r="AE19" s="167"/>
      <c r="AF19" s="167"/>
      <c r="AG19" s="167"/>
      <c r="AH19" s="167"/>
      <c r="AI19" s="167"/>
      <c r="AJ19" s="167"/>
      <c r="AK19" s="167"/>
      <c r="AL19" s="167"/>
      <c r="AM19" s="167"/>
      <c r="AN19" s="167"/>
      <c r="AO19" s="167"/>
      <c r="AP19" s="167"/>
      <c r="AQ19" s="167"/>
      <c r="AR19" s="167"/>
      <c r="AS19" s="167"/>
      <c r="AT19" s="167"/>
      <c r="AU19" s="167"/>
      <c r="AV19" s="167"/>
      <c r="AW19" s="167"/>
      <c r="AX19" s="169"/>
      <c r="AY19">
        <f>COUNTA($G$21,$AC$21)</f>
        <v>2</v>
      </c>
    </row>
    <row r="20" spans="1:52" ht="24.75" customHeight="1" x14ac:dyDescent="0.15">
      <c r="A20" s="713"/>
      <c r="B20" s="714"/>
      <c r="C20" s="714"/>
      <c r="D20" s="714"/>
      <c r="E20" s="714"/>
      <c r="F20" s="715"/>
      <c r="G20" s="170" t="s">
        <v>15</v>
      </c>
      <c r="H20" s="171"/>
      <c r="I20" s="171"/>
      <c r="J20" s="171"/>
      <c r="K20" s="171"/>
      <c r="L20" s="172" t="s">
        <v>16</v>
      </c>
      <c r="M20" s="171"/>
      <c r="N20" s="171"/>
      <c r="O20" s="171"/>
      <c r="P20" s="171"/>
      <c r="Q20" s="171"/>
      <c r="R20" s="171"/>
      <c r="S20" s="171"/>
      <c r="T20" s="171"/>
      <c r="U20" s="171"/>
      <c r="V20" s="171"/>
      <c r="W20" s="171"/>
      <c r="X20" s="173"/>
      <c r="Y20" s="174" t="s">
        <v>17</v>
      </c>
      <c r="Z20" s="175"/>
      <c r="AA20" s="175"/>
      <c r="AB20" s="176"/>
      <c r="AC20" s="170" t="s">
        <v>15</v>
      </c>
      <c r="AD20" s="171"/>
      <c r="AE20" s="171"/>
      <c r="AF20" s="171"/>
      <c r="AG20" s="171"/>
      <c r="AH20" s="172" t="s">
        <v>16</v>
      </c>
      <c r="AI20" s="171"/>
      <c r="AJ20" s="171"/>
      <c r="AK20" s="171"/>
      <c r="AL20" s="171"/>
      <c r="AM20" s="171"/>
      <c r="AN20" s="171"/>
      <c r="AO20" s="171"/>
      <c r="AP20" s="171"/>
      <c r="AQ20" s="171"/>
      <c r="AR20" s="171"/>
      <c r="AS20" s="171"/>
      <c r="AT20" s="173"/>
      <c r="AU20" s="174" t="s">
        <v>17</v>
      </c>
      <c r="AV20" s="175"/>
      <c r="AW20" s="175"/>
      <c r="AX20" s="177"/>
      <c r="AY20" s="33">
        <f>$AY$19</f>
        <v>2</v>
      </c>
    </row>
    <row r="21" spans="1:52" ht="24.75" customHeight="1" x14ac:dyDescent="0.15">
      <c r="A21" s="713"/>
      <c r="B21" s="714"/>
      <c r="C21" s="714"/>
      <c r="D21" s="714"/>
      <c r="E21" s="714"/>
      <c r="F21" s="715"/>
      <c r="G21" s="716" t="s">
        <v>620</v>
      </c>
      <c r="H21" s="125"/>
      <c r="I21" s="125"/>
      <c r="J21" s="125"/>
      <c r="K21" s="126"/>
      <c r="L21" s="706" t="s">
        <v>683</v>
      </c>
      <c r="M21" s="707"/>
      <c r="N21" s="707"/>
      <c r="O21" s="707"/>
      <c r="P21" s="707"/>
      <c r="Q21" s="707"/>
      <c r="R21" s="707"/>
      <c r="S21" s="707"/>
      <c r="T21" s="707"/>
      <c r="U21" s="707"/>
      <c r="V21" s="707"/>
      <c r="W21" s="707"/>
      <c r="X21" s="708"/>
      <c r="Y21" s="101">
        <v>60</v>
      </c>
      <c r="Z21" s="102"/>
      <c r="AA21" s="102"/>
      <c r="AB21" s="709"/>
      <c r="AC21" s="156" t="s">
        <v>629</v>
      </c>
      <c r="AD21" s="157"/>
      <c r="AE21" s="157"/>
      <c r="AF21" s="157"/>
      <c r="AG21" s="158"/>
      <c r="AH21" s="159" t="s">
        <v>684</v>
      </c>
      <c r="AI21" s="160"/>
      <c r="AJ21" s="160"/>
      <c r="AK21" s="160"/>
      <c r="AL21" s="160"/>
      <c r="AM21" s="160"/>
      <c r="AN21" s="160"/>
      <c r="AO21" s="160"/>
      <c r="AP21" s="160"/>
      <c r="AQ21" s="160"/>
      <c r="AR21" s="160"/>
      <c r="AS21" s="160"/>
      <c r="AT21" s="161"/>
      <c r="AU21" s="162">
        <v>44.6</v>
      </c>
      <c r="AV21" s="163"/>
      <c r="AW21" s="163"/>
      <c r="AX21" s="165"/>
      <c r="AY21" s="33">
        <f t="shared" ref="AY21:AY31" si="1">$AY$19</f>
        <v>2</v>
      </c>
    </row>
    <row r="22" spans="1:52" ht="24.75" customHeight="1" x14ac:dyDescent="0.15">
      <c r="A22" s="713"/>
      <c r="B22" s="714"/>
      <c r="C22" s="714"/>
      <c r="D22" s="714"/>
      <c r="E22" s="714"/>
      <c r="F22" s="715"/>
      <c r="G22" s="178"/>
      <c r="H22" s="179"/>
      <c r="I22" s="179"/>
      <c r="J22" s="179"/>
      <c r="K22" s="180"/>
      <c r="L22" s="181"/>
      <c r="M22" s="182"/>
      <c r="N22" s="182"/>
      <c r="O22" s="182"/>
      <c r="P22" s="182"/>
      <c r="Q22" s="182"/>
      <c r="R22" s="182"/>
      <c r="S22" s="182"/>
      <c r="T22" s="182"/>
      <c r="U22" s="182"/>
      <c r="V22" s="182"/>
      <c r="W22" s="182"/>
      <c r="X22" s="183"/>
      <c r="Y22" s="184"/>
      <c r="Z22" s="185"/>
      <c r="AA22" s="185"/>
      <c r="AB22" s="186"/>
      <c r="AC22" s="178"/>
      <c r="AD22" s="179"/>
      <c r="AE22" s="179"/>
      <c r="AF22" s="179"/>
      <c r="AG22" s="180"/>
      <c r="AH22" s="181"/>
      <c r="AI22" s="182"/>
      <c r="AJ22" s="182"/>
      <c r="AK22" s="182"/>
      <c r="AL22" s="182"/>
      <c r="AM22" s="182"/>
      <c r="AN22" s="182"/>
      <c r="AO22" s="182"/>
      <c r="AP22" s="182"/>
      <c r="AQ22" s="182"/>
      <c r="AR22" s="182"/>
      <c r="AS22" s="182"/>
      <c r="AT22" s="183"/>
      <c r="AU22" s="184"/>
      <c r="AV22" s="185"/>
      <c r="AW22" s="185"/>
      <c r="AX22" s="187"/>
      <c r="AY22" s="33">
        <f t="shared" si="1"/>
        <v>2</v>
      </c>
    </row>
    <row r="23" spans="1:52" ht="24.75" customHeight="1" x14ac:dyDescent="0.15">
      <c r="A23" s="713"/>
      <c r="B23" s="714"/>
      <c r="C23" s="714"/>
      <c r="D23" s="714"/>
      <c r="E23" s="714"/>
      <c r="F23" s="715"/>
      <c r="G23" s="178"/>
      <c r="H23" s="179"/>
      <c r="I23" s="179"/>
      <c r="J23" s="179"/>
      <c r="K23" s="180"/>
      <c r="L23" s="181"/>
      <c r="M23" s="182"/>
      <c r="N23" s="182"/>
      <c r="O23" s="182"/>
      <c r="P23" s="182"/>
      <c r="Q23" s="182"/>
      <c r="R23" s="182"/>
      <c r="S23" s="182"/>
      <c r="T23" s="182"/>
      <c r="U23" s="182"/>
      <c r="V23" s="182"/>
      <c r="W23" s="182"/>
      <c r="X23" s="183"/>
      <c r="Y23" s="184"/>
      <c r="Z23" s="185"/>
      <c r="AA23" s="185"/>
      <c r="AB23" s="186"/>
      <c r="AC23" s="178"/>
      <c r="AD23" s="179"/>
      <c r="AE23" s="179"/>
      <c r="AF23" s="179"/>
      <c r="AG23" s="180"/>
      <c r="AH23" s="181"/>
      <c r="AI23" s="182"/>
      <c r="AJ23" s="182"/>
      <c r="AK23" s="182"/>
      <c r="AL23" s="182"/>
      <c r="AM23" s="182"/>
      <c r="AN23" s="182"/>
      <c r="AO23" s="182"/>
      <c r="AP23" s="182"/>
      <c r="AQ23" s="182"/>
      <c r="AR23" s="182"/>
      <c r="AS23" s="182"/>
      <c r="AT23" s="183"/>
      <c r="AU23" s="184"/>
      <c r="AV23" s="185"/>
      <c r="AW23" s="185"/>
      <c r="AX23" s="187"/>
      <c r="AY23" s="33">
        <f t="shared" si="1"/>
        <v>2</v>
      </c>
    </row>
    <row r="24" spans="1:52" ht="24.75" customHeight="1" x14ac:dyDescent="0.15">
      <c r="A24" s="713"/>
      <c r="B24" s="714"/>
      <c r="C24" s="714"/>
      <c r="D24" s="714"/>
      <c r="E24" s="714"/>
      <c r="F24" s="715"/>
      <c r="G24" s="178"/>
      <c r="H24" s="179"/>
      <c r="I24" s="179"/>
      <c r="J24" s="179"/>
      <c r="K24" s="180"/>
      <c r="L24" s="181"/>
      <c r="M24" s="182"/>
      <c r="N24" s="182"/>
      <c r="O24" s="182"/>
      <c r="P24" s="182"/>
      <c r="Q24" s="182"/>
      <c r="R24" s="182"/>
      <c r="S24" s="182"/>
      <c r="T24" s="182"/>
      <c r="U24" s="182"/>
      <c r="V24" s="182"/>
      <c r="W24" s="182"/>
      <c r="X24" s="183"/>
      <c r="Y24" s="184"/>
      <c r="Z24" s="185"/>
      <c r="AA24" s="185"/>
      <c r="AB24" s="186"/>
      <c r="AC24" s="178"/>
      <c r="AD24" s="179"/>
      <c r="AE24" s="179"/>
      <c r="AF24" s="179"/>
      <c r="AG24" s="180"/>
      <c r="AH24" s="181"/>
      <c r="AI24" s="182"/>
      <c r="AJ24" s="182"/>
      <c r="AK24" s="182"/>
      <c r="AL24" s="182"/>
      <c r="AM24" s="182"/>
      <c r="AN24" s="182"/>
      <c r="AO24" s="182"/>
      <c r="AP24" s="182"/>
      <c r="AQ24" s="182"/>
      <c r="AR24" s="182"/>
      <c r="AS24" s="182"/>
      <c r="AT24" s="183"/>
      <c r="AU24" s="184"/>
      <c r="AV24" s="185"/>
      <c r="AW24" s="185"/>
      <c r="AX24" s="187"/>
      <c r="AY24" s="33">
        <f t="shared" si="1"/>
        <v>2</v>
      </c>
    </row>
    <row r="25" spans="1:52" ht="24.75" customHeight="1" x14ac:dyDescent="0.15">
      <c r="A25" s="713"/>
      <c r="B25" s="714"/>
      <c r="C25" s="714"/>
      <c r="D25" s="714"/>
      <c r="E25" s="714"/>
      <c r="F25" s="715"/>
      <c r="G25" s="178"/>
      <c r="H25" s="179"/>
      <c r="I25" s="179"/>
      <c r="J25" s="179"/>
      <c r="K25" s="180"/>
      <c r="L25" s="181"/>
      <c r="M25" s="182"/>
      <c r="N25" s="182"/>
      <c r="O25" s="182"/>
      <c r="P25" s="182"/>
      <c r="Q25" s="182"/>
      <c r="R25" s="182"/>
      <c r="S25" s="182"/>
      <c r="T25" s="182"/>
      <c r="U25" s="182"/>
      <c r="V25" s="182"/>
      <c r="W25" s="182"/>
      <c r="X25" s="183"/>
      <c r="Y25" s="184"/>
      <c r="Z25" s="185"/>
      <c r="AA25" s="185"/>
      <c r="AB25" s="186"/>
      <c r="AC25" s="178"/>
      <c r="AD25" s="179"/>
      <c r="AE25" s="179"/>
      <c r="AF25" s="179"/>
      <c r="AG25" s="180"/>
      <c r="AH25" s="181"/>
      <c r="AI25" s="182"/>
      <c r="AJ25" s="182"/>
      <c r="AK25" s="182"/>
      <c r="AL25" s="182"/>
      <c r="AM25" s="182"/>
      <c r="AN25" s="182"/>
      <c r="AO25" s="182"/>
      <c r="AP25" s="182"/>
      <c r="AQ25" s="182"/>
      <c r="AR25" s="182"/>
      <c r="AS25" s="182"/>
      <c r="AT25" s="183"/>
      <c r="AU25" s="184"/>
      <c r="AV25" s="185"/>
      <c r="AW25" s="185"/>
      <c r="AX25" s="187"/>
      <c r="AY25" s="33">
        <f t="shared" si="1"/>
        <v>2</v>
      </c>
    </row>
    <row r="26" spans="1:52" ht="24.75" customHeight="1" x14ac:dyDescent="0.15">
      <c r="A26" s="713"/>
      <c r="B26" s="714"/>
      <c r="C26" s="714"/>
      <c r="D26" s="714"/>
      <c r="E26" s="714"/>
      <c r="F26" s="715"/>
      <c r="G26" s="178"/>
      <c r="H26" s="179"/>
      <c r="I26" s="179"/>
      <c r="J26" s="179"/>
      <c r="K26" s="180"/>
      <c r="L26" s="181"/>
      <c r="M26" s="182"/>
      <c r="N26" s="182"/>
      <c r="O26" s="182"/>
      <c r="P26" s="182"/>
      <c r="Q26" s="182"/>
      <c r="R26" s="182"/>
      <c r="S26" s="182"/>
      <c r="T26" s="182"/>
      <c r="U26" s="182"/>
      <c r="V26" s="182"/>
      <c r="W26" s="182"/>
      <c r="X26" s="183"/>
      <c r="Y26" s="184"/>
      <c r="Z26" s="185"/>
      <c r="AA26" s="185"/>
      <c r="AB26" s="186"/>
      <c r="AC26" s="178"/>
      <c r="AD26" s="179"/>
      <c r="AE26" s="179"/>
      <c r="AF26" s="179"/>
      <c r="AG26" s="180"/>
      <c r="AH26" s="181"/>
      <c r="AI26" s="182"/>
      <c r="AJ26" s="182"/>
      <c r="AK26" s="182"/>
      <c r="AL26" s="182"/>
      <c r="AM26" s="182"/>
      <c r="AN26" s="182"/>
      <c r="AO26" s="182"/>
      <c r="AP26" s="182"/>
      <c r="AQ26" s="182"/>
      <c r="AR26" s="182"/>
      <c r="AS26" s="182"/>
      <c r="AT26" s="183"/>
      <c r="AU26" s="184"/>
      <c r="AV26" s="185"/>
      <c r="AW26" s="185"/>
      <c r="AX26" s="187"/>
      <c r="AY26" s="33">
        <f t="shared" si="1"/>
        <v>2</v>
      </c>
    </row>
    <row r="27" spans="1:52" ht="24.75" customHeight="1" x14ac:dyDescent="0.15">
      <c r="A27" s="713"/>
      <c r="B27" s="714"/>
      <c r="C27" s="714"/>
      <c r="D27" s="714"/>
      <c r="E27" s="714"/>
      <c r="F27" s="715"/>
      <c r="G27" s="178"/>
      <c r="H27" s="179"/>
      <c r="I27" s="179"/>
      <c r="J27" s="179"/>
      <c r="K27" s="180"/>
      <c r="L27" s="181"/>
      <c r="M27" s="182"/>
      <c r="N27" s="182"/>
      <c r="O27" s="182"/>
      <c r="P27" s="182"/>
      <c r="Q27" s="182"/>
      <c r="R27" s="182"/>
      <c r="S27" s="182"/>
      <c r="T27" s="182"/>
      <c r="U27" s="182"/>
      <c r="V27" s="182"/>
      <c r="W27" s="182"/>
      <c r="X27" s="183"/>
      <c r="Y27" s="184"/>
      <c r="Z27" s="185"/>
      <c r="AA27" s="185"/>
      <c r="AB27" s="186"/>
      <c r="AC27" s="178"/>
      <c r="AD27" s="179"/>
      <c r="AE27" s="179"/>
      <c r="AF27" s="179"/>
      <c r="AG27" s="180"/>
      <c r="AH27" s="181"/>
      <c r="AI27" s="182"/>
      <c r="AJ27" s="182"/>
      <c r="AK27" s="182"/>
      <c r="AL27" s="182"/>
      <c r="AM27" s="182"/>
      <c r="AN27" s="182"/>
      <c r="AO27" s="182"/>
      <c r="AP27" s="182"/>
      <c r="AQ27" s="182"/>
      <c r="AR27" s="182"/>
      <c r="AS27" s="182"/>
      <c r="AT27" s="183"/>
      <c r="AU27" s="184"/>
      <c r="AV27" s="185"/>
      <c r="AW27" s="185"/>
      <c r="AX27" s="187"/>
      <c r="AY27" s="33">
        <f t="shared" si="1"/>
        <v>2</v>
      </c>
    </row>
    <row r="28" spans="1:52" ht="24.75" customHeight="1" x14ac:dyDescent="0.15">
      <c r="A28" s="713"/>
      <c r="B28" s="714"/>
      <c r="C28" s="714"/>
      <c r="D28" s="714"/>
      <c r="E28" s="714"/>
      <c r="F28" s="715"/>
      <c r="G28" s="178"/>
      <c r="H28" s="179"/>
      <c r="I28" s="179"/>
      <c r="J28" s="179"/>
      <c r="K28" s="180"/>
      <c r="L28" s="181"/>
      <c r="M28" s="182"/>
      <c r="N28" s="182"/>
      <c r="O28" s="182"/>
      <c r="P28" s="182"/>
      <c r="Q28" s="182"/>
      <c r="R28" s="182"/>
      <c r="S28" s="182"/>
      <c r="T28" s="182"/>
      <c r="U28" s="182"/>
      <c r="V28" s="182"/>
      <c r="W28" s="182"/>
      <c r="X28" s="183"/>
      <c r="Y28" s="184"/>
      <c r="Z28" s="185"/>
      <c r="AA28" s="185"/>
      <c r="AB28" s="186"/>
      <c r="AC28" s="178"/>
      <c r="AD28" s="179"/>
      <c r="AE28" s="179"/>
      <c r="AF28" s="179"/>
      <c r="AG28" s="180"/>
      <c r="AH28" s="181"/>
      <c r="AI28" s="182"/>
      <c r="AJ28" s="182"/>
      <c r="AK28" s="182"/>
      <c r="AL28" s="182"/>
      <c r="AM28" s="182"/>
      <c r="AN28" s="182"/>
      <c r="AO28" s="182"/>
      <c r="AP28" s="182"/>
      <c r="AQ28" s="182"/>
      <c r="AR28" s="182"/>
      <c r="AS28" s="182"/>
      <c r="AT28" s="183"/>
      <c r="AU28" s="184"/>
      <c r="AV28" s="185"/>
      <c r="AW28" s="185"/>
      <c r="AX28" s="187"/>
      <c r="AY28" s="33">
        <f t="shared" si="1"/>
        <v>2</v>
      </c>
    </row>
    <row r="29" spans="1:52" ht="24.75" customHeight="1" x14ac:dyDescent="0.15">
      <c r="A29" s="713"/>
      <c r="B29" s="714"/>
      <c r="C29" s="714"/>
      <c r="D29" s="714"/>
      <c r="E29" s="714"/>
      <c r="F29" s="715"/>
      <c r="G29" s="178"/>
      <c r="H29" s="179"/>
      <c r="I29" s="179"/>
      <c r="J29" s="179"/>
      <c r="K29" s="180"/>
      <c r="L29" s="181"/>
      <c r="M29" s="182"/>
      <c r="N29" s="182"/>
      <c r="O29" s="182"/>
      <c r="P29" s="182"/>
      <c r="Q29" s="182"/>
      <c r="R29" s="182"/>
      <c r="S29" s="182"/>
      <c r="T29" s="182"/>
      <c r="U29" s="182"/>
      <c r="V29" s="182"/>
      <c r="W29" s="182"/>
      <c r="X29" s="183"/>
      <c r="Y29" s="184"/>
      <c r="Z29" s="185"/>
      <c r="AA29" s="185"/>
      <c r="AB29" s="186"/>
      <c r="AC29" s="178"/>
      <c r="AD29" s="179"/>
      <c r="AE29" s="179"/>
      <c r="AF29" s="179"/>
      <c r="AG29" s="180"/>
      <c r="AH29" s="181"/>
      <c r="AI29" s="182"/>
      <c r="AJ29" s="182"/>
      <c r="AK29" s="182"/>
      <c r="AL29" s="182"/>
      <c r="AM29" s="182"/>
      <c r="AN29" s="182"/>
      <c r="AO29" s="182"/>
      <c r="AP29" s="182"/>
      <c r="AQ29" s="182"/>
      <c r="AR29" s="182"/>
      <c r="AS29" s="182"/>
      <c r="AT29" s="183"/>
      <c r="AU29" s="184"/>
      <c r="AV29" s="185"/>
      <c r="AW29" s="185"/>
      <c r="AX29" s="187"/>
      <c r="AY29" s="33">
        <f t="shared" si="1"/>
        <v>2</v>
      </c>
    </row>
    <row r="30" spans="1:52" ht="24.75" customHeight="1" x14ac:dyDescent="0.15">
      <c r="A30" s="713"/>
      <c r="B30" s="714"/>
      <c r="C30" s="714"/>
      <c r="D30" s="714"/>
      <c r="E30" s="714"/>
      <c r="F30" s="715"/>
      <c r="G30" s="178"/>
      <c r="H30" s="179"/>
      <c r="I30" s="179"/>
      <c r="J30" s="179"/>
      <c r="K30" s="180"/>
      <c r="L30" s="181"/>
      <c r="M30" s="182"/>
      <c r="N30" s="182"/>
      <c r="O30" s="182"/>
      <c r="P30" s="182"/>
      <c r="Q30" s="182"/>
      <c r="R30" s="182"/>
      <c r="S30" s="182"/>
      <c r="T30" s="182"/>
      <c r="U30" s="182"/>
      <c r="V30" s="182"/>
      <c r="W30" s="182"/>
      <c r="X30" s="183"/>
      <c r="Y30" s="184"/>
      <c r="Z30" s="185"/>
      <c r="AA30" s="185"/>
      <c r="AB30" s="186"/>
      <c r="AC30" s="178"/>
      <c r="AD30" s="179"/>
      <c r="AE30" s="179"/>
      <c r="AF30" s="179"/>
      <c r="AG30" s="180"/>
      <c r="AH30" s="181"/>
      <c r="AI30" s="182"/>
      <c r="AJ30" s="182"/>
      <c r="AK30" s="182"/>
      <c r="AL30" s="182"/>
      <c r="AM30" s="182"/>
      <c r="AN30" s="182"/>
      <c r="AO30" s="182"/>
      <c r="AP30" s="182"/>
      <c r="AQ30" s="182"/>
      <c r="AR30" s="182"/>
      <c r="AS30" s="182"/>
      <c r="AT30" s="183"/>
      <c r="AU30" s="184"/>
      <c r="AV30" s="185"/>
      <c r="AW30" s="185"/>
      <c r="AX30" s="187"/>
      <c r="AY30" s="33">
        <f t="shared" si="1"/>
        <v>2</v>
      </c>
    </row>
    <row r="31" spans="1:52" ht="24.75" customHeight="1" x14ac:dyDescent="0.15">
      <c r="A31" s="713"/>
      <c r="B31" s="714"/>
      <c r="C31" s="714"/>
      <c r="D31" s="714"/>
      <c r="E31" s="714"/>
      <c r="F31" s="715"/>
      <c r="G31" s="147" t="s">
        <v>18</v>
      </c>
      <c r="H31" s="148"/>
      <c r="I31" s="148"/>
      <c r="J31" s="148"/>
      <c r="K31" s="148"/>
      <c r="L31" s="149"/>
      <c r="M31" s="150"/>
      <c r="N31" s="150"/>
      <c r="O31" s="150"/>
      <c r="P31" s="150"/>
      <c r="Q31" s="150"/>
      <c r="R31" s="150"/>
      <c r="S31" s="150"/>
      <c r="T31" s="150"/>
      <c r="U31" s="150"/>
      <c r="V31" s="150"/>
      <c r="W31" s="150"/>
      <c r="X31" s="151"/>
      <c r="Y31" s="152">
        <f>SUM(Y21:AB30)</f>
        <v>60</v>
      </c>
      <c r="Z31" s="153"/>
      <c r="AA31" s="153"/>
      <c r="AB31" s="154"/>
      <c r="AC31" s="147" t="s">
        <v>18</v>
      </c>
      <c r="AD31" s="148"/>
      <c r="AE31" s="148"/>
      <c r="AF31" s="148"/>
      <c r="AG31" s="148"/>
      <c r="AH31" s="149"/>
      <c r="AI31" s="150"/>
      <c r="AJ31" s="150"/>
      <c r="AK31" s="150"/>
      <c r="AL31" s="150"/>
      <c r="AM31" s="150"/>
      <c r="AN31" s="150"/>
      <c r="AO31" s="150"/>
      <c r="AP31" s="150"/>
      <c r="AQ31" s="150"/>
      <c r="AR31" s="150"/>
      <c r="AS31" s="150"/>
      <c r="AT31" s="151"/>
      <c r="AU31" s="152">
        <f>SUM(AU21:AX30)</f>
        <v>44.6</v>
      </c>
      <c r="AV31" s="153"/>
      <c r="AW31" s="153"/>
      <c r="AX31" s="155"/>
      <c r="AY31" s="33">
        <f t="shared" si="1"/>
        <v>2</v>
      </c>
    </row>
  </sheetData>
  <sheetProtection formatRows="0"/>
  <mergeCells count="156">
    <mergeCell ref="L4:X4"/>
    <mergeCell ref="Y4:AB4"/>
    <mergeCell ref="AC4:AG4"/>
    <mergeCell ref="AH4:AT4"/>
    <mergeCell ref="AU4:AX4"/>
    <mergeCell ref="A2:F17"/>
    <mergeCell ref="G2:AB2"/>
    <mergeCell ref="AC2:AX2"/>
    <mergeCell ref="G3:K3"/>
    <mergeCell ref="L3:X3"/>
    <mergeCell ref="Y3:AB3"/>
    <mergeCell ref="AC3:AG3"/>
    <mergeCell ref="AH3:AT3"/>
    <mergeCell ref="AU3:AX3"/>
    <mergeCell ref="G4:K4"/>
    <mergeCell ref="G6:AB6"/>
    <mergeCell ref="AC6:AX6"/>
    <mergeCell ref="G7:K7"/>
    <mergeCell ref="L7:X7"/>
    <mergeCell ref="Y7:AB7"/>
    <mergeCell ref="AC7:AG7"/>
    <mergeCell ref="AH7:AT7"/>
    <mergeCell ref="AU7:AX7"/>
    <mergeCell ref="G5:K5"/>
    <mergeCell ref="L5:X5"/>
    <mergeCell ref="Y5:AB5"/>
    <mergeCell ref="AC5:AG5"/>
    <mergeCell ref="AH5:AT5"/>
    <mergeCell ref="AU5:AX5"/>
    <mergeCell ref="G9:K9"/>
    <mergeCell ref="L9:X9"/>
    <mergeCell ref="Y9:AB9"/>
    <mergeCell ref="AC9:AG9"/>
    <mergeCell ref="AH9:AT9"/>
    <mergeCell ref="AU9:AX9"/>
    <mergeCell ref="G8:K8"/>
    <mergeCell ref="L8:X8"/>
    <mergeCell ref="Y8:AB8"/>
    <mergeCell ref="AC8:AG8"/>
    <mergeCell ref="AH8:AT8"/>
    <mergeCell ref="AU8:AX8"/>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G14:AB14"/>
    <mergeCell ref="AC14:AX14"/>
    <mergeCell ref="G15:K15"/>
    <mergeCell ref="L15:X15"/>
    <mergeCell ref="Y15:AB15"/>
    <mergeCell ref="AC15:AG15"/>
    <mergeCell ref="AH15:AT15"/>
    <mergeCell ref="AU15:AX15"/>
    <mergeCell ref="G13:K13"/>
    <mergeCell ref="L13:X13"/>
    <mergeCell ref="Y13:AB13"/>
    <mergeCell ref="AC13:AG13"/>
    <mergeCell ref="AH13:AT13"/>
    <mergeCell ref="AU13:AX13"/>
    <mergeCell ref="G17:K17"/>
    <mergeCell ref="L17:X17"/>
    <mergeCell ref="Y17:AB17"/>
    <mergeCell ref="AC17:AG17"/>
    <mergeCell ref="AH17:AT17"/>
    <mergeCell ref="AU17:AX17"/>
    <mergeCell ref="G16:K16"/>
    <mergeCell ref="L16:X16"/>
    <mergeCell ref="Y16:AB16"/>
    <mergeCell ref="AC16:AG16"/>
    <mergeCell ref="AH16:AT16"/>
    <mergeCell ref="AU16:AX16"/>
    <mergeCell ref="A19:F31"/>
    <mergeCell ref="G19:AB19"/>
    <mergeCell ref="AC19:AX19"/>
    <mergeCell ref="G20:K20"/>
    <mergeCell ref="L20:X20"/>
    <mergeCell ref="Y20:AB20"/>
    <mergeCell ref="AC20:AG20"/>
    <mergeCell ref="AH20:AT20"/>
    <mergeCell ref="AU20:AX20"/>
    <mergeCell ref="G21:K21"/>
    <mergeCell ref="G25:K25"/>
    <mergeCell ref="L25:X25"/>
    <mergeCell ref="Y25:AB25"/>
    <mergeCell ref="AC25:AG25"/>
    <mergeCell ref="AH25:AT25"/>
    <mergeCell ref="AU25:AX25"/>
    <mergeCell ref="G24:K24"/>
    <mergeCell ref="L24:X24"/>
    <mergeCell ref="Y24:AB24"/>
    <mergeCell ref="AC24:AG24"/>
    <mergeCell ref="AH24:AT24"/>
    <mergeCell ref="AU24:AX24"/>
    <mergeCell ref="AU27:AX27"/>
    <mergeCell ref="G26:K26"/>
    <mergeCell ref="L26:X26"/>
    <mergeCell ref="Y26:AB26"/>
    <mergeCell ref="AC26:AG26"/>
    <mergeCell ref="AH26:AT26"/>
    <mergeCell ref="AU26:AX26"/>
    <mergeCell ref="L21:X21"/>
    <mergeCell ref="Y21:AB21"/>
    <mergeCell ref="AC21:AG21"/>
    <mergeCell ref="AH21:AT21"/>
    <mergeCell ref="AU21:AX21"/>
    <mergeCell ref="G22:K22"/>
    <mergeCell ref="L22:X22"/>
    <mergeCell ref="Y22:AB22"/>
    <mergeCell ref="AC22:AG22"/>
    <mergeCell ref="AH22:AT22"/>
    <mergeCell ref="G29:K29"/>
    <mergeCell ref="L29:X29"/>
    <mergeCell ref="Y29:AB29"/>
    <mergeCell ref="AC29:AG29"/>
    <mergeCell ref="AH29:AT29"/>
    <mergeCell ref="AU29:AX29"/>
    <mergeCell ref="AU22:AX22"/>
    <mergeCell ref="G23:K23"/>
    <mergeCell ref="L23:X23"/>
    <mergeCell ref="Y23:AB23"/>
    <mergeCell ref="AC23:AG23"/>
    <mergeCell ref="AH23:AT23"/>
    <mergeCell ref="AU23:AX23"/>
    <mergeCell ref="G28:K28"/>
    <mergeCell ref="L28:X28"/>
    <mergeCell ref="Y28:AB28"/>
    <mergeCell ref="AC28:AG28"/>
    <mergeCell ref="AH28:AT28"/>
    <mergeCell ref="AU28:AX28"/>
    <mergeCell ref="G27:K27"/>
    <mergeCell ref="L27:X27"/>
    <mergeCell ref="Y27:AB27"/>
    <mergeCell ref="AC27:AG27"/>
    <mergeCell ref="AH27:AT27"/>
    <mergeCell ref="G31:K31"/>
    <mergeCell ref="L31:X31"/>
    <mergeCell ref="Y31:AB31"/>
    <mergeCell ref="AC31:AG31"/>
    <mergeCell ref="AH31:AT31"/>
    <mergeCell ref="AU31:AX31"/>
    <mergeCell ref="G30:K30"/>
    <mergeCell ref="L30:X30"/>
    <mergeCell ref="Y30:AB30"/>
    <mergeCell ref="AC30:AG30"/>
    <mergeCell ref="AH30:AT30"/>
    <mergeCell ref="AU30:AX30"/>
  </mergeCells>
  <phoneticPr fontId="5"/>
  <conditionalFormatting sqref="Y5">
    <cfRule type="expression" dxfId="227" priority="289">
      <formula>IF(RIGHT(TEXT(Y5,"0.#"),1)=".",FALSE,TRUE)</formula>
    </cfRule>
    <cfRule type="expression" dxfId="226" priority="290">
      <formula>IF(RIGHT(TEXT(Y5,"0.#"),1)=".",TRUE,FALSE)</formula>
    </cfRule>
  </conditionalFormatting>
  <conditionalFormatting sqref="AU5">
    <cfRule type="expression" dxfId="225" priority="283">
      <formula>IF(RIGHT(TEXT(AU5,"0.#"),1)=".",FALSE,TRUE)</formula>
    </cfRule>
    <cfRule type="expression" dxfId="224" priority="284">
      <formula>IF(RIGHT(TEXT(AU5,"0.#"),1)=".",TRUE,FALSE)</formula>
    </cfRule>
  </conditionalFormatting>
  <conditionalFormatting sqref="Y9">
    <cfRule type="expression" dxfId="223" priority="277">
      <formula>IF(RIGHT(TEXT(Y9,"0.#"),1)=".",FALSE,TRUE)</formula>
    </cfRule>
    <cfRule type="expression" dxfId="222" priority="278">
      <formula>IF(RIGHT(TEXT(Y9,"0.#"),1)=".",TRUE,FALSE)</formula>
    </cfRule>
  </conditionalFormatting>
  <conditionalFormatting sqref="AU9">
    <cfRule type="expression" dxfId="221" priority="271">
      <formula>IF(RIGHT(TEXT(AU9,"0.#"),1)=".",FALSE,TRUE)</formula>
    </cfRule>
    <cfRule type="expression" dxfId="220" priority="272">
      <formula>IF(RIGHT(TEXT(AU9,"0.#"),1)=".",TRUE,FALSE)</formula>
    </cfRule>
  </conditionalFormatting>
  <conditionalFormatting sqref="Y13">
    <cfRule type="expression" dxfId="219" priority="265">
      <formula>IF(RIGHT(TEXT(Y13,"0.#"),1)=".",FALSE,TRUE)</formula>
    </cfRule>
    <cfRule type="expression" dxfId="218" priority="266">
      <formula>IF(RIGHT(TEXT(Y13,"0.#"),1)=".",TRUE,FALSE)</formula>
    </cfRule>
  </conditionalFormatting>
  <conditionalFormatting sqref="AU13">
    <cfRule type="expression" dxfId="217" priority="259">
      <formula>IF(RIGHT(TEXT(AU13,"0.#"),1)=".",FALSE,TRUE)</formula>
    </cfRule>
    <cfRule type="expression" dxfId="216" priority="260">
      <formula>IF(RIGHT(TEXT(AU13,"0.#"),1)=".",TRUE,FALSE)</formula>
    </cfRule>
  </conditionalFormatting>
  <conditionalFormatting sqref="Y17">
    <cfRule type="expression" dxfId="215" priority="253">
      <formula>IF(RIGHT(TEXT(Y17,"0.#"),1)=".",FALSE,TRUE)</formula>
    </cfRule>
    <cfRule type="expression" dxfId="214" priority="254">
      <formula>IF(RIGHT(TEXT(Y17,"0.#"),1)=".",TRUE,FALSE)</formula>
    </cfRule>
  </conditionalFormatting>
  <conditionalFormatting sqref="AU17">
    <cfRule type="expression" dxfId="213" priority="247">
      <formula>IF(RIGHT(TEXT(AU17,"0.#"),1)=".",FALSE,TRUE)</formula>
    </cfRule>
    <cfRule type="expression" dxfId="212" priority="248">
      <formula>IF(RIGHT(TEXT(AU17,"0.#"),1)=".",TRUE,FALSE)</formula>
    </cfRule>
  </conditionalFormatting>
  <conditionalFormatting sqref="Y22">
    <cfRule type="expression" dxfId="211" priority="243">
      <formula>IF(RIGHT(TEXT(Y22,"0.#"),1)=".",FALSE,TRUE)</formula>
    </cfRule>
    <cfRule type="expression" dxfId="210" priority="244">
      <formula>IF(RIGHT(TEXT(Y22,"0.#"),1)=".",TRUE,FALSE)</formula>
    </cfRule>
  </conditionalFormatting>
  <conditionalFormatting sqref="Y31">
    <cfRule type="expression" dxfId="209" priority="241">
      <formula>IF(RIGHT(TEXT(Y31,"0.#"),1)=".",FALSE,TRUE)</formula>
    </cfRule>
    <cfRule type="expression" dxfId="208" priority="242">
      <formula>IF(RIGHT(TEXT(Y31,"0.#"),1)=".",TRUE,FALSE)</formula>
    </cfRule>
  </conditionalFormatting>
  <conditionalFormatting sqref="Y23:Y30">
    <cfRule type="expression" dxfId="207" priority="239">
      <formula>IF(RIGHT(TEXT(Y23,"0.#"),1)=".",FALSE,TRUE)</formula>
    </cfRule>
    <cfRule type="expression" dxfId="206" priority="240">
      <formula>IF(RIGHT(TEXT(Y23,"0.#"),1)=".",TRUE,FALSE)</formula>
    </cfRule>
  </conditionalFormatting>
  <conditionalFormatting sqref="AU22">
    <cfRule type="expression" dxfId="205" priority="237">
      <formula>IF(RIGHT(TEXT(AU22,"0.#"),1)=".",FALSE,TRUE)</formula>
    </cfRule>
    <cfRule type="expression" dxfId="204" priority="238">
      <formula>IF(RIGHT(TEXT(AU22,"0.#"),1)=".",TRUE,FALSE)</formula>
    </cfRule>
  </conditionalFormatting>
  <conditionalFormatting sqref="AU31">
    <cfRule type="expression" dxfId="203" priority="235">
      <formula>IF(RIGHT(TEXT(AU31,"0.#"),1)=".",FALSE,TRUE)</formula>
    </cfRule>
    <cfRule type="expression" dxfId="202" priority="236">
      <formula>IF(RIGHT(TEXT(AU31,"0.#"),1)=".",TRUE,FALSE)</formula>
    </cfRule>
  </conditionalFormatting>
  <conditionalFormatting sqref="AU23:AU30">
    <cfRule type="expression" dxfId="201" priority="233">
      <formula>IF(RIGHT(TEXT(AU23,"0.#"),1)=".",FALSE,TRUE)</formula>
    </cfRule>
    <cfRule type="expression" dxfId="200" priority="234">
      <formula>IF(RIGHT(TEXT(AU23,"0.#"),1)=".",TRUE,FALSE)</formula>
    </cfRule>
  </conditionalFormatting>
  <conditionalFormatting sqref="Y4">
    <cfRule type="expression" dxfId="199" priority="19">
      <formula>IF(RIGHT(TEXT(Y4,"0.#"),1)=".",FALSE,TRUE)</formula>
    </cfRule>
    <cfRule type="expression" dxfId="198" priority="20">
      <formula>IF(RIGHT(TEXT(Y4,"0.#"),1)=".",TRUE,FALSE)</formula>
    </cfRule>
  </conditionalFormatting>
  <conditionalFormatting sqref="AU4">
    <cfRule type="expression" dxfId="197" priority="17">
      <formula>IF(RIGHT(TEXT(AU4,"0.#"),1)=".",FALSE,TRUE)</formula>
    </cfRule>
    <cfRule type="expression" dxfId="196" priority="18">
      <formula>IF(RIGHT(TEXT(AU4,"0.#"),1)=".",TRUE,FALSE)</formula>
    </cfRule>
  </conditionalFormatting>
  <conditionalFormatting sqref="AU8">
    <cfRule type="expression" dxfId="195" priority="15">
      <formula>IF(RIGHT(TEXT(AU8,"0.#"),1)=".",FALSE,TRUE)</formula>
    </cfRule>
    <cfRule type="expression" dxfId="194" priority="16">
      <formula>IF(RIGHT(TEXT(AU8,"0.#"),1)=".",TRUE,FALSE)</formula>
    </cfRule>
  </conditionalFormatting>
  <conditionalFormatting sqref="Y8">
    <cfRule type="expression" dxfId="193" priority="13">
      <formula>IF(RIGHT(TEXT(Y8,"0.#"),1)=".",FALSE,TRUE)</formula>
    </cfRule>
    <cfRule type="expression" dxfId="192" priority="14">
      <formula>IF(RIGHT(TEXT(Y8,"0.#"),1)=".",TRUE,FALSE)</formula>
    </cfRule>
  </conditionalFormatting>
  <conditionalFormatting sqref="AU12">
    <cfRule type="expression" dxfId="191" priority="11">
      <formula>IF(RIGHT(TEXT(AU12,"0.#"),1)=".",FALSE,TRUE)</formula>
    </cfRule>
    <cfRule type="expression" dxfId="190" priority="12">
      <formula>IF(RIGHT(TEXT(AU12,"0.#"),1)=".",TRUE,FALSE)</formula>
    </cfRule>
  </conditionalFormatting>
  <conditionalFormatting sqref="Y12">
    <cfRule type="expression" dxfId="189" priority="9">
      <formula>IF(RIGHT(TEXT(Y12,"0.#"),1)=".",FALSE,TRUE)</formula>
    </cfRule>
    <cfRule type="expression" dxfId="188" priority="10">
      <formula>IF(RIGHT(TEXT(Y12,"0.#"),1)=".",TRUE,FALSE)</formula>
    </cfRule>
  </conditionalFormatting>
  <conditionalFormatting sqref="Y16">
    <cfRule type="expression" dxfId="187" priority="7">
      <formula>IF(RIGHT(TEXT(Y16,"0.#"),1)=".",FALSE,TRUE)</formula>
    </cfRule>
    <cfRule type="expression" dxfId="186" priority="8">
      <formula>IF(RIGHT(TEXT(Y16,"0.#"),1)=".",TRUE,FALSE)</formula>
    </cfRule>
  </conditionalFormatting>
  <conditionalFormatting sqref="AU16">
    <cfRule type="expression" dxfId="185" priority="5">
      <formula>IF(RIGHT(TEXT(AU16,"0.#"),1)=".",FALSE,TRUE)</formula>
    </cfRule>
    <cfRule type="expression" dxfId="184" priority="6">
      <formula>IF(RIGHT(TEXT(AU16,"0.#"),1)=".",TRUE,FALSE)</formula>
    </cfRule>
  </conditionalFormatting>
  <conditionalFormatting sqref="AU21">
    <cfRule type="expression" dxfId="183" priority="3">
      <formula>IF(RIGHT(TEXT(AU21,"0.#"),1)=".",FALSE,TRUE)</formula>
    </cfRule>
    <cfRule type="expression" dxfId="182" priority="4">
      <formula>IF(RIGHT(TEXT(AU21,"0.#"),1)=".",TRUE,FALSE)</formula>
    </cfRule>
  </conditionalFormatting>
  <conditionalFormatting sqref="Y21">
    <cfRule type="expression" dxfId="181" priority="1">
      <formula>IF(RIGHT(TEXT(Y21,"0.#"),1)=".",FALSE,TRUE)</formula>
    </cfRule>
    <cfRule type="expression" dxfId="180" priority="2">
      <formula>IF(RIGHT(TEXT(Y21,"0.#"),1)=".",TRUE,FALSE)</formula>
    </cfRule>
  </conditionalFormatting>
  <dataValidations count="1">
    <dataValidation type="custom" imeMode="disabled" allowBlank="1" showInputMessage="1" showErrorMessage="1" sqref="Y4:AB4 AU4:AX4 Y8:AB8 AU8:AX8 Y12:AB12 AU12:AX12 Y16:AB16 AU16:AX16 Y21:AB30 AU21:AX30 CM13:CP16 BQ13:BT16">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68"/>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58" customWidth="1"/>
    <col min="34" max="37" width="3.5" style="58" customWidth="1"/>
    <col min="38" max="41" width="2.625" style="58" customWidth="1"/>
    <col min="42" max="50" width="3.125" style="59" customWidth="1"/>
    <col min="51" max="51" width="11.125" style="33" hidden="1" customWidth="1"/>
    <col min="52" max="57" width="2.125" style="33" customWidth="1"/>
    <col min="58" max="61" width="9" style="33"/>
    <col min="62" max="62" width="27.875" style="33" customWidth="1"/>
    <col min="63" max="63" width="12.125" style="33" customWidth="1"/>
    <col min="64" max="16384" width="9" style="33"/>
  </cols>
  <sheetData>
    <row r="1" spans="1:52" ht="23.25" customHeight="1" x14ac:dyDescent="0.15">
      <c r="P1" s="59"/>
      <c r="Q1" s="59"/>
      <c r="R1" s="59"/>
      <c r="S1" s="59"/>
      <c r="T1" s="59"/>
      <c r="U1" s="59"/>
      <c r="V1" s="59"/>
      <c r="W1" s="59"/>
      <c r="X1" s="59"/>
      <c r="Y1" s="60"/>
      <c r="Z1" s="60"/>
      <c r="AA1" s="60"/>
      <c r="AB1" s="60"/>
      <c r="AC1" s="60"/>
      <c r="AD1" s="60"/>
      <c r="AE1" s="60"/>
      <c r="AF1" s="60"/>
      <c r="AG1" s="60"/>
      <c r="AH1" s="60"/>
      <c r="AI1" s="60"/>
      <c r="AJ1" s="60"/>
      <c r="AK1" s="60"/>
      <c r="AL1" s="60"/>
      <c r="AM1" s="60"/>
      <c r="AN1" s="60"/>
      <c r="AO1" s="60"/>
      <c r="AP1" s="61"/>
      <c r="AQ1" s="61"/>
      <c r="AR1" s="61"/>
      <c r="AS1" s="61"/>
      <c r="AT1" s="61"/>
      <c r="AU1" s="61"/>
      <c r="AV1" s="61"/>
      <c r="AW1" s="62"/>
    </row>
    <row r="2" spans="1:52" x14ac:dyDescent="0.15">
      <c r="A2" s="9"/>
      <c r="B2" s="45" t="s">
        <v>208</v>
      </c>
      <c r="C2" s="49"/>
      <c r="D2" s="49"/>
      <c r="E2" s="49"/>
      <c r="F2" s="49"/>
      <c r="G2" s="49"/>
      <c r="H2" s="49"/>
      <c r="I2" s="49"/>
      <c r="J2" s="49"/>
      <c r="K2" s="49"/>
      <c r="L2" s="49"/>
      <c r="M2" s="49"/>
      <c r="N2" s="49"/>
      <c r="O2" s="49"/>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2" customFormat="1" ht="59.25" customHeight="1" x14ac:dyDescent="0.15">
      <c r="A3" s="113"/>
      <c r="B3" s="113"/>
      <c r="C3" s="113" t="s">
        <v>24</v>
      </c>
      <c r="D3" s="113"/>
      <c r="E3" s="113"/>
      <c r="F3" s="113"/>
      <c r="G3" s="113"/>
      <c r="H3" s="113"/>
      <c r="I3" s="113"/>
      <c r="J3" s="734" t="s">
        <v>190</v>
      </c>
      <c r="K3" s="735"/>
      <c r="L3" s="735"/>
      <c r="M3" s="735"/>
      <c r="N3" s="735"/>
      <c r="O3" s="735"/>
      <c r="P3" s="116" t="s">
        <v>25</v>
      </c>
      <c r="Q3" s="116"/>
      <c r="R3" s="116"/>
      <c r="S3" s="116"/>
      <c r="T3" s="116"/>
      <c r="U3" s="116"/>
      <c r="V3" s="116"/>
      <c r="W3" s="116"/>
      <c r="X3" s="116"/>
      <c r="Y3" s="117" t="s">
        <v>222</v>
      </c>
      <c r="Z3" s="118"/>
      <c r="AA3" s="118"/>
      <c r="AB3" s="118"/>
      <c r="AC3" s="734" t="s">
        <v>216</v>
      </c>
      <c r="AD3" s="734"/>
      <c r="AE3" s="734"/>
      <c r="AF3" s="734"/>
      <c r="AG3" s="734"/>
      <c r="AH3" s="117" t="s">
        <v>183</v>
      </c>
      <c r="AI3" s="113"/>
      <c r="AJ3" s="113"/>
      <c r="AK3" s="113"/>
      <c r="AL3" s="113" t="s">
        <v>19</v>
      </c>
      <c r="AM3" s="113"/>
      <c r="AN3" s="113"/>
      <c r="AO3" s="119"/>
      <c r="AP3" s="736" t="s">
        <v>191</v>
      </c>
      <c r="AQ3" s="736"/>
      <c r="AR3" s="736"/>
      <c r="AS3" s="736"/>
      <c r="AT3" s="736"/>
      <c r="AU3" s="736"/>
      <c r="AV3" s="736"/>
      <c r="AW3" s="736"/>
      <c r="AX3" s="736"/>
      <c r="AY3">
        <f>$AY$2</f>
        <v>1</v>
      </c>
      <c r="AZ3" s="33"/>
    </row>
    <row r="4" spans="1:52" ht="60.75" customHeight="1" x14ac:dyDescent="0.15">
      <c r="A4" s="732">
        <v>1</v>
      </c>
      <c r="B4" s="732">
        <v>1</v>
      </c>
      <c r="C4" s="95" t="s">
        <v>685</v>
      </c>
      <c r="D4" s="96"/>
      <c r="E4" s="96"/>
      <c r="F4" s="96"/>
      <c r="G4" s="96"/>
      <c r="H4" s="96"/>
      <c r="I4" s="96"/>
      <c r="J4" s="97">
        <v>4030005012570</v>
      </c>
      <c r="K4" s="98"/>
      <c r="L4" s="98"/>
      <c r="M4" s="98"/>
      <c r="N4" s="98"/>
      <c r="O4" s="98"/>
      <c r="P4" s="99" t="s">
        <v>686</v>
      </c>
      <c r="Q4" s="100"/>
      <c r="R4" s="100"/>
      <c r="S4" s="100"/>
      <c r="T4" s="100"/>
      <c r="U4" s="100"/>
      <c r="V4" s="100"/>
      <c r="W4" s="100"/>
      <c r="X4" s="100"/>
      <c r="Y4" s="101">
        <v>200</v>
      </c>
      <c r="Z4" s="102"/>
      <c r="AA4" s="102"/>
      <c r="AB4" s="103"/>
      <c r="AC4" s="733" t="s">
        <v>652</v>
      </c>
      <c r="AD4" s="733"/>
      <c r="AE4" s="733"/>
      <c r="AF4" s="733"/>
      <c r="AG4" s="733"/>
      <c r="AH4" s="106" t="s">
        <v>255</v>
      </c>
      <c r="AI4" s="107"/>
      <c r="AJ4" s="107"/>
      <c r="AK4" s="107"/>
      <c r="AL4" s="108" t="s">
        <v>255</v>
      </c>
      <c r="AM4" s="109"/>
      <c r="AN4" s="109"/>
      <c r="AO4" s="110"/>
      <c r="AP4" s="93"/>
      <c r="AQ4" s="93"/>
      <c r="AR4" s="93"/>
      <c r="AS4" s="93"/>
      <c r="AT4" s="93"/>
      <c r="AU4" s="93"/>
      <c r="AV4" s="93"/>
      <c r="AW4" s="93"/>
      <c r="AX4" s="93"/>
      <c r="AY4">
        <f>$AY$2</f>
        <v>1</v>
      </c>
    </row>
    <row r="5" spans="1:52" x14ac:dyDescent="0.15">
      <c r="A5" s="37"/>
      <c r="B5" s="37"/>
      <c r="P5" s="59"/>
      <c r="Q5" s="59"/>
      <c r="R5" s="59"/>
      <c r="S5" s="59"/>
      <c r="T5" s="59"/>
      <c r="U5" s="59"/>
      <c r="V5" s="59"/>
      <c r="W5" s="59"/>
      <c r="X5" s="59"/>
      <c r="Y5" s="60"/>
      <c r="Z5" s="60"/>
      <c r="AA5" s="60"/>
      <c r="AB5" s="60"/>
      <c r="AC5" s="60"/>
      <c r="AD5" s="60"/>
      <c r="AE5" s="60"/>
      <c r="AF5" s="60"/>
      <c r="AG5" s="60"/>
      <c r="AH5" s="60"/>
      <c r="AI5" s="60"/>
      <c r="AJ5" s="60"/>
      <c r="AK5" s="60"/>
      <c r="AL5" s="60"/>
      <c r="AM5" s="60"/>
      <c r="AN5" s="60"/>
      <c r="AO5" s="60"/>
      <c r="AY5">
        <f>COUNTA($C$8)</f>
        <v>1</v>
      </c>
    </row>
    <row r="6" spans="1:52" x14ac:dyDescent="0.15">
      <c r="A6" s="9"/>
      <c r="B6" s="45" t="s">
        <v>209</v>
      </c>
      <c r="C6" s="49"/>
      <c r="D6" s="49"/>
      <c r="E6" s="49"/>
      <c r="F6" s="49"/>
      <c r="G6" s="49"/>
      <c r="H6" s="49"/>
      <c r="I6" s="49"/>
      <c r="J6" s="49"/>
      <c r="K6" s="49"/>
      <c r="L6" s="49"/>
      <c r="M6" s="49"/>
      <c r="N6" s="49"/>
      <c r="O6" s="49"/>
      <c r="P6" s="51"/>
      <c r="Q6" s="51"/>
      <c r="R6" s="51"/>
      <c r="S6" s="51"/>
      <c r="T6" s="51"/>
      <c r="U6" s="51"/>
      <c r="V6" s="51"/>
      <c r="W6" s="51"/>
      <c r="X6" s="51"/>
      <c r="Y6" s="52"/>
      <c r="Z6" s="52"/>
      <c r="AA6" s="52"/>
      <c r="AB6" s="52"/>
      <c r="AC6" s="52"/>
      <c r="AD6" s="52"/>
      <c r="AE6" s="52"/>
      <c r="AF6" s="52"/>
      <c r="AG6" s="52"/>
      <c r="AH6" s="52"/>
      <c r="AI6" s="52"/>
      <c r="AJ6" s="52"/>
      <c r="AK6" s="52"/>
      <c r="AL6" s="52"/>
      <c r="AM6" s="52"/>
      <c r="AN6" s="52"/>
      <c r="AO6" s="52"/>
      <c r="AP6" s="51"/>
      <c r="AQ6" s="51"/>
      <c r="AR6" s="51"/>
      <c r="AS6" s="51"/>
      <c r="AT6" s="51"/>
      <c r="AU6" s="51"/>
      <c r="AV6" s="51"/>
      <c r="AW6" s="51"/>
      <c r="AX6" s="51"/>
      <c r="AY6">
        <f>$AY$5</f>
        <v>1</v>
      </c>
    </row>
    <row r="7" spans="1:52" customFormat="1" ht="59.25" customHeight="1" x14ac:dyDescent="0.15">
      <c r="A7" s="113"/>
      <c r="B7" s="113"/>
      <c r="C7" s="113" t="s">
        <v>24</v>
      </c>
      <c r="D7" s="113"/>
      <c r="E7" s="113"/>
      <c r="F7" s="113"/>
      <c r="G7" s="113"/>
      <c r="H7" s="113"/>
      <c r="I7" s="113"/>
      <c r="J7" s="734" t="s">
        <v>190</v>
      </c>
      <c r="K7" s="735"/>
      <c r="L7" s="735"/>
      <c r="M7" s="735"/>
      <c r="N7" s="735"/>
      <c r="O7" s="735"/>
      <c r="P7" s="116" t="s">
        <v>25</v>
      </c>
      <c r="Q7" s="116"/>
      <c r="R7" s="116"/>
      <c r="S7" s="116"/>
      <c r="T7" s="116"/>
      <c r="U7" s="116"/>
      <c r="V7" s="116"/>
      <c r="W7" s="116"/>
      <c r="X7" s="116"/>
      <c r="Y7" s="117" t="s">
        <v>222</v>
      </c>
      <c r="Z7" s="118"/>
      <c r="AA7" s="118"/>
      <c r="AB7" s="118"/>
      <c r="AC7" s="734" t="s">
        <v>216</v>
      </c>
      <c r="AD7" s="734"/>
      <c r="AE7" s="734"/>
      <c r="AF7" s="734"/>
      <c r="AG7" s="734"/>
      <c r="AH7" s="117" t="s">
        <v>183</v>
      </c>
      <c r="AI7" s="113"/>
      <c r="AJ7" s="113"/>
      <c r="AK7" s="113"/>
      <c r="AL7" s="113" t="s">
        <v>19</v>
      </c>
      <c r="AM7" s="113"/>
      <c r="AN7" s="113"/>
      <c r="AO7" s="119"/>
      <c r="AP7" s="736" t="s">
        <v>191</v>
      </c>
      <c r="AQ7" s="736"/>
      <c r="AR7" s="736"/>
      <c r="AS7" s="736"/>
      <c r="AT7" s="736"/>
      <c r="AU7" s="736"/>
      <c r="AV7" s="736"/>
      <c r="AW7" s="736"/>
      <c r="AX7" s="736"/>
      <c r="AY7">
        <f>$AY$5</f>
        <v>1</v>
      </c>
      <c r="AZ7" s="33"/>
    </row>
    <row r="8" spans="1:52" ht="52.5" customHeight="1" x14ac:dyDescent="0.15">
      <c r="A8" s="732">
        <v>1</v>
      </c>
      <c r="B8" s="732">
        <v>1</v>
      </c>
      <c r="C8" s="95" t="s">
        <v>687</v>
      </c>
      <c r="D8" s="96"/>
      <c r="E8" s="96"/>
      <c r="F8" s="96"/>
      <c r="G8" s="96"/>
      <c r="H8" s="96"/>
      <c r="I8" s="96"/>
      <c r="J8" s="97">
        <v>2020005008480</v>
      </c>
      <c r="K8" s="98"/>
      <c r="L8" s="98"/>
      <c r="M8" s="98"/>
      <c r="N8" s="98"/>
      <c r="O8" s="98"/>
      <c r="P8" s="99" t="s">
        <v>688</v>
      </c>
      <c r="Q8" s="100"/>
      <c r="R8" s="100"/>
      <c r="S8" s="100"/>
      <c r="T8" s="100"/>
      <c r="U8" s="100"/>
      <c r="V8" s="100"/>
      <c r="W8" s="100"/>
      <c r="X8" s="100"/>
      <c r="Y8" s="101">
        <v>200</v>
      </c>
      <c r="Z8" s="102"/>
      <c r="AA8" s="102"/>
      <c r="AB8" s="103"/>
      <c r="AC8" s="733" t="s">
        <v>652</v>
      </c>
      <c r="AD8" s="733"/>
      <c r="AE8" s="733"/>
      <c r="AF8" s="733"/>
      <c r="AG8" s="733"/>
      <c r="AH8" s="106" t="s">
        <v>255</v>
      </c>
      <c r="AI8" s="107"/>
      <c r="AJ8" s="107"/>
      <c r="AK8" s="107"/>
      <c r="AL8" s="108" t="s">
        <v>255</v>
      </c>
      <c r="AM8" s="109"/>
      <c r="AN8" s="109"/>
      <c r="AO8" s="110"/>
      <c r="AP8" s="93"/>
      <c r="AQ8" s="93"/>
      <c r="AR8" s="93"/>
      <c r="AS8" s="93"/>
      <c r="AT8" s="93"/>
      <c r="AU8" s="93"/>
      <c r="AV8" s="93"/>
      <c r="AW8" s="93"/>
      <c r="AX8" s="93"/>
      <c r="AY8">
        <f>$AY$5</f>
        <v>1</v>
      </c>
    </row>
    <row r="9" spans="1:52" ht="54.75" customHeight="1" x14ac:dyDescent="0.15">
      <c r="A9" s="732">
        <v>2</v>
      </c>
      <c r="B9" s="732">
        <v>1</v>
      </c>
      <c r="C9" s="95" t="s">
        <v>687</v>
      </c>
      <c r="D9" s="96"/>
      <c r="E9" s="96"/>
      <c r="F9" s="96"/>
      <c r="G9" s="96"/>
      <c r="H9" s="96"/>
      <c r="I9" s="96"/>
      <c r="J9" s="97">
        <v>2020005008480</v>
      </c>
      <c r="K9" s="98"/>
      <c r="L9" s="98"/>
      <c r="M9" s="98"/>
      <c r="N9" s="98"/>
      <c r="O9" s="98"/>
      <c r="P9" s="99" t="s">
        <v>689</v>
      </c>
      <c r="Q9" s="100"/>
      <c r="R9" s="100"/>
      <c r="S9" s="100"/>
      <c r="T9" s="100"/>
      <c r="U9" s="100"/>
      <c r="V9" s="100"/>
      <c r="W9" s="100"/>
      <c r="X9" s="100"/>
      <c r="Y9" s="101">
        <v>40</v>
      </c>
      <c r="Z9" s="102"/>
      <c r="AA9" s="102"/>
      <c r="AB9" s="103"/>
      <c r="AC9" s="733" t="s">
        <v>652</v>
      </c>
      <c r="AD9" s="733"/>
      <c r="AE9" s="733"/>
      <c r="AF9" s="733"/>
      <c r="AG9" s="733"/>
      <c r="AH9" s="106" t="s">
        <v>255</v>
      </c>
      <c r="AI9" s="107"/>
      <c r="AJ9" s="107"/>
      <c r="AK9" s="107"/>
      <c r="AL9" s="108" t="s">
        <v>255</v>
      </c>
      <c r="AM9" s="109"/>
      <c r="AN9" s="109"/>
      <c r="AO9" s="110"/>
      <c r="AP9" s="93"/>
      <c r="AQ9" s="93"/>
      <c r="AR9" s="93"/>
      <c r="AS9" s="93"/>
      <c r="AT9" s="93"/>
      <c r="AU9" s="93"/>
      <c r="AV9" s="93"/>
      <c r="AW9" s="93"/>
      <c r="AX9" s="93"/>
      <c r="AY9">
        <f>COUNTA($C$9)</f>
        <v>1</v>
      </c>
    </row>
    <row r="10" spans="1:52" x14ac:dyDescent="0.15">
      <c r="P10" s="59"/>
      <c r="Q10" s="59"/>
      <c r="R10" s="59"/>
      <c r="S10" s="59"/>
      <c r="T10" s="59"/>
      <c r="U10" s="59"/>
      <c r="V10" s="59"/>
      <c r="W10" s="59"/>
      <c r="X10" s="59"/>
      <c r="Y10" s="60"/>
      <c r="Z10" s="60"/>
      <c r="AA10" s="60"/>
      <c r="AB10" s="60"/>
      <c r="AC10" s="60"/>
      <c r="AD10" s="60"/>
      <c r="AE10" s="60"/>
      <c r="AF10" s="60"/>
      <c r="AG10" s="60"/>
      <c r="AH10" s="60"/>
      <c r="AI10" s="60"/>
      <c r="AJ10" s="60"/>
      <c r="AK10" s="60"/>
      <c r="AL10" s="60"/>
      <c r="AM10" s="60"/>
      <c r="AN10" s="60"/>
      <c r="AO10" s="60"/>
      <c r="AY10">
        <f>COUNTA($C$13)</f>
        <v>1</v>
      </c>
    </row>
    <row r="11" spans="1:52" x14ac:dyDescent="0.15">
      <c r="A11" s="9"/>
      <c r="B11" s="45" t="s">
        <v>163</v>
      </c>
      <c r="C11" s="49"/>
      <c r="D11" s="49"/>
      <c r="E11" s="49"/>
      <c r="F11" s="49"/>
      <c r="G11" s="49"/>
      <c r="H11" s="49"/>
      <c r="I11" s="49"/>
      <c r="J11" s="49"/>
      <c r="K11" s="49"/>
      <c r="L11" s="49"/>
      <c r="M11" s="49"/>
      <c r="N11" s="49"/>
      <c r="O11" s="49"/>
      <c r="P11" s="51"/>
      <c r="Q11" s="51"/>
      <c r="R11" s="51"/>
      <c r="S11" s="51"/>
      <c r="T11" s="51"/>
      <c r="U11" s="51"/>
      <c r="V11" s="51"/>
      <c r="W11" s="51"/>
      <c r="X11" s="51"/>
      <c r="Y11" s="52"/>
      <c r="Z11" s="52"/>
      <c r="AA11" s="52"/>
      <c r="AB11" s="52"/>
      <c r="AC11" s="52"/>
      <c r="AD11" s="52"/>
      <c r="AE11" s="52"/>
      <c r="AF11" s="52"/>
      <c r="AG11" s="52"/>
      <c r="AH11" s="52"/>
      <c r="AI11" s="52"/>
      <c r="AJ11" s="52"/>
      <c r="AK11" s="52"/>
      <c r="AL11" s="52"/>
      <c r="AM11" s="52"/>
      <c r="AN11" s="52"/>
      <c r="AO11" s="52"/>
      <c r="AP11" s="51"/>
      <c r="AQ11" s="51"/>
      <c r="AR11" s="51"/>
      <c r="AS11" s="51"/>
      <c r="AT11" s="51"/>
      <c r="AU11" s="51"/>
      <c r="AV11" s="51"/>
      <c r="AW11" s="51"/>
      <c r="AX11" s="51"/>
      <c r="AY11" s="33">
        <f>$AY$10</f>
        <v>1</v>
      </c>
    </row>
    <row r="12" spans="1:52" customFormat="1" ht="59.25" customHeight="1" x14ac:dyDescent="0.15">
      <c r="A12" s="113"/>
      <c r="B12" s="113"/>
      <c r="C12" s="113" t="s">
        <v>24</v>
      </c>
      <c r="D12" s="113"/>
      <c r="E12" s="113"/>
      <c r="F12" s="113"/>
      <c r="G12" s="113"/>
      <c r="H12" s="113"/>
      <c r="I12" s="113"/>
      <c r="J12" s="734" t="s">
        <v>190</v>
      </c>
      <c r="K12" s="735"/>
      <c r="L12" s="735"/>
      <c r="M12" s="735"/>
      <c r="N12" s="735"/>
      <c r="O12" s="735"/>
      <c r="P12" s="116" t="s">
        <v>25</v>
      </c>
      <c r="Q12" s="116"/>
      <c r="R12" s="116"/>
      <c r="S12" s="116"/>
      <c r="T12" s="116"/>
      <c r="U12" s="116"/>
      <c r="V12" s="116"/>
      <c r="W12" s="116"/>
      <c r="X12" s="116"/>
      <c r="Y12" s="117" t="s">
        <v>222</v>
      </c>
      <c r="Z12" s="118"/>
      <c r="AA12" s="118"/>
      <c r="AB12" s="118"/>
      <c r="AC12" s="734" t="s">
        <v>216</v>
      </c>
      <c r="AD12" s="734"/>
      <c r="AE12" s="734"/>
      <c r="AF12" s="734"/>
      <c r="AG12" s="734"/>
      <c r="AH12" s="117" t="s">
        <v>183</v>
      </c>
      <c r="AI12" s="113"/>
      <c r="AJ12" s="113"/>
      <c r="AK12" s="113"/>
      <c r="AL12" s="113" t="s">
        <v>19</v>
      </c>
      <c r="AM12" s="113"/>
      <c r="AN12" s="113"/>
      <c r="AO12" s="119"/>
      <c r="AP12" s="736" t="s">
        <v>191</v>
      </c>
      <c r="AQ12" s="736"/>
      <c r="AR12" s="736"/>
      <c r="AS12" s="736"/>
      <c r="AT12" s="736"/>
      <c r="AU12" s="736"/>
      <c r="AV12" s="736"/>
      <c r="AW12" s="736"/>
      <c r="AX12" s="736"/>
      <c r="AY12" s="33">
        <f>$AY$10</f>
        <v>1</v>
      </c>
      <c r="AZ12" s="33"/>
    </row>
    <row r="13" spans="1:52" ht="50.25" customHeight="1" x14ac:dyDescent="0.15">
      <c r="A13" s="732">
        <v>1</v>
      </c>
      <c r="B13" s="732">
        <v>1</v>
      </c>
      <c r="C13" s="95" t="s">
        <v>690</v>
      </c>
      <c r="D13" s="96"/>
      <c r="E13" s="96"/>
      <c r="F13" s="96"/>
      <c r="G13" s="96"/>
      <c r="H13" s="96"/>
      <c r="I13" s="96"/>
      <c r="J13" s="97">
        <v>2010405003693</v>
      </c>
      <c r="K13" s="98"/>
      <c r="L13" s="98"/>
      <c r="M13" s="98"/>
      <c r="N13" s="98"/>
      <c r="O13" s="98"/>
      <c r="P13" s="99" t="s">
        <v>688</v>
      </c>
      <c r="Q13" s="100"/>
      <c r="R13" s="100"/>
      <c r="S13" s="100"/>
      <c r="T13" s="100"/>
      <c r="U13" s="100"/>
      <c r="V13" s="100"/>
      <c r="W13" s="100"/>
      <c r="X13" s="100"/>
      <c r="Y13" s="101">
        <v>1501</v>
      </c>
      <c r="Z13" s="102"/>
      <c r="AA13" s="102"/>
      <c r="AB13" s="103"/>
      <c r="AC13" s="733" t="s">
        <v>69</v>
      </c>
      <c r="AD13" s="733"/>
      <c r="AE13" s="733"/>
      <c r="AF13" s="733"/>
      <c r="AG13" s="733"/>
      <c r="AH13" s="106" t="s">
        <v>255</v>
      </c>
      <c r="AI13" s="107"/>
      <c r="AJ13" s="107"/>
      <c r="AK13" s="107"/>
      <c r="AL13" s="108" t="s">
        <v>255</v>
      </c>
      <c r="AM13" s="109"/>
      <c r="AN13" s="109"/>
      <c r="AO13" s="110"/>
      <c r="AP13" s="93"/>
      <c r="AQ13" s="93"/>
      <c r="AR13" s="93"/>
      <c r="AS13" s="93"/>
      <c r="AT13" s="93"/>
      <c r="AU13" s="93"/>
      <c r="AV13" s="93"/>
      <c r="AW13" s="93"/>
      <c r="AX13" s="93"/>
      <c r="AY13" s="33">
        <f>$AY$10</f>
        <v>1</v>
      </c>
    </row>
    <row r="14" spans="1:52" x14ac:dyDescent="0.15">
      <c r="P14" s="59"/>
      <c r="Q14" s="59"/>
      <c r="R14" s="59"/>
      <c r="S14" s="59"/>
      <c r="T14" s="59"/>
      <c r="U14" s="59"/>
      <c r="V14" s="59"/>
      <c r="W14" s="59"/>
      <c r="X14" s="59"/>
      <c r="Y14" s="60"/>
      <c r="Z14" s="60"/>
      <c r="AA14" s="60"/>
      <c r="AB14" s="60"/>
      <c r="AC14" s="60"/>
      <c r="AD14" s="60"/>
      <c r="AE14" s="60"/>
      <c r="AF14" s="60"/>
      <c r="AG14" s="60"/>
      <c r="AH14" s="60"/>
      <c r="AI14" s="60"/>
      <c r="AJ14" s="60"/>
      <c r="AK14" s="60"/>
      <c r="AL14" s="60"/>
      <c r="AM14" s="60"/>
      <c r="AN14" s="60"/>
      <c r="AO14" s="60"/>
      <c r="AY14">
        <f>COUNTA($C$17)</f>
        <v>1</v>
      </c>
    </row>
    <row r="15" spans="1:52" x14ac:dyDescent="0.15">
      <c r="A15" s="9"/>
      <c r="B15" s="45" t="s">
        <v>164</v>
      </c>
      <c r="C15" s="49"/>
      <c r="D15" s="49"/>
      <c r="E15" s="49"/>
      <c r="F15" s="49"/>
      <c r="G15" s="49"/>
      <c r="H15" s="49"/>
      <c r="I15" s="49"/>
      <c r="J15" s="49"/>
      <c r="K15" s="49"/>
      <c r="L15" s="49"/>
      <c r="M15" s="49"/>
      <c r="N15" s="49"/>
      <c r="O15" s="49"/>
      <c r="P15" s="51"/>
      <c r="Q15" s="51"/>
      <c r="R15" s="51"/>
      <c r="S15" s="51"/>
      <c r="T15" s="51"/>
      <c r="U15" s="51"/>
      <c r="V15" s="51"/>
      <c r="W15" s="51"/>
      <c r="X15" s="51"/>
      <c r="Y15" s="52"/>
      <c r="Z15" s="52"/>
      <c r="AA15" s="52"/>
      <c r="AB15" s="52"/>
      <c r="AC15" s="52"/>
      <c r="AD15" s="52"/>
      <c r="AE15" s="52"/>
      <c r="AF15" s="52"/>
      <c r="AG15" s="52"/>
      <c r="AH15" s="52"/>
      <c r="AI15" s="52"/>
      <c r="AJ15" s="52"/>
      <c r="AK15" s="52"/>
      <c r="AL15" s="52"/>
      <c r="AM15" s="52"/>
      <c r="AN15" s="52"/>
      <c r="AO15" s="52"/>
      <c r="AP15" s="51"/>
      <c r="AQ15" s="51"/>
      <c r="AR15" s="51"/>
      <c r="AS15" s="51"/>
      <c r="AT15" s="51"/>
      <c r="AU15" s="51"/>
      <c r="AV15" s="51"/>
      <c r="AW15" s="51"/>
      <c r="AX15" s="51"/>
      <c r="AY15" s="33">
        <f>$AY$14</f>
        <v>1</v>
      </c>
    </row>
    <row r="16" spans="1:52" customFormat="1" ht="59.25" customHeight="1" x14ac:dyDescent="0.15">
      <c r="A16" s="113"/>
      <c r="B16" s="113"/>
      <c r="C16" s="113" t="s">
        <v>24</v>
      </c>
      <c r="D16" s="113"/>
      <c r="E16" s="113"/>
      <c r="F16" s="113"/>
      <c r="G16" s="113"/>
      <c r="H16" s="113"/>
      <c r="I16" s="113"/>
      <c r="J16" s="734" t="s">
        <v>190</v>
      </c>
      <c r="K16" s="735"/>
      <c r="L16" s="735"/>
      <c r="M16" s="735"/>
      <c r="N16" s="735"/>
      <c r="O16" s="735"/>
      <c r="P16" s="116" t="s">
        <v>25</v>
      </c>
      <c r="Q16" s="116"/>
      <c r="R16" s="116"/>
      <c r="S16" s="116"/>
      <c r="T16" s="116"/>
      <c r="U16" s="116"/>
      <c r="V16" s="116"/>
      <c r="W16" s="116"/>
      <c r="X16" s="116"/>
      <c r="Y16" s="117" t="s">
        <v>222</v>
      </c>
      <c r="Z16" s="118"/>
      <c r="AA16" s="118"/>
      <c r="AB16" s="118"/>
      <c r="AC16" s="734" t="s">
        <v>216</v>
      </c>
      <c r="AD16" s="734"/>
      <c r="AE16" s="734"/>
      <c r="AF16" s="734"/>
      <c r="AG16" s="734"/>
      <c r="AH16" s="117" t="s">
        <v>183</v>
      </c>
      <c r="AI16" s="113"/>
      <c r="AJ16" s="113"/>
      <c r="AK16" s="113"/>
      <c r="AL16" s="113" t="s">
        <v>19</v>
      </c>
      <c r="AM16" s="113"/>
      <c r="AN16" s="113"/>
      <c r="AO16" s="119"/>
      <c r="AP16" s="736" t="s">
        <v>191</v>
      </c>
      <c r="AQ16" s="736"/>
      <c r="AR16" s="736"/>
      <c r="AS16" s="736"/>
      <c r="AT16" s="736"/>
      <c r="AU16" s="736"/>
      <c r="AV16" s="736"/>
      <c r="AW16" s="736"/>
      <c r="AX16" s="736"/>
      <c r="AY16" s="33">
        <f>$AY$14</f>
        <v>1</v>
      </c>
      <c r="AZ16" s="33"/>
    </row>
    <row r="17" spans="1:52" ht="57" customHeight="1" x14ac:dyDescent="0.15">
      <c r="A17" s="732">
        <v>1</v>
      </c>
      <c r="B17" s="732">
        <v>1</v>
      </c>
      <c r="C17" s="95" t="s">
        <v>691</v>
      </c>
      <c r="D17" s="96"/>
      <c r="E17" s="96"/>
      <c r="F17" s="96"/>
      <c r="G17" s="96"/>
      <c r="H17" s="96"/>
      <c r="I17" s="96"/>
      <c r="J17" s="97">
        <v>7050005005207</v>
      </c>
      <c r="K17" s="98"/>
      <c r="L17" s="98"/>
      <c r="M17" s="98"/>
      <c r="N17" s="98"/>
      <c r="O17" s="98"/>
      <c r="P17" s="99" t="s">
        <v>692</v>
      </c>
      <c r="Q17" s="100"/>
      <c r="R17" s="100"/>
      <c r="S17" s="100"/>
      <c r="T17" s="100"/>
      <c r="U17" s="100"/>
      <c r="V17" s="100"/>
      <c r="W17" s="100"/>
      <c r="X17" s="100"/>
      <c r="Y17" s="101">
        <v>185.8</v>
      </c>
      <c r="Z17" s="102"/>
      <c r="AA17" s="102"/>
      <c r="AB17" s="103"/>
      <c r="AC17" s="733" t="s">
        <v>652</v>
      </c>
      <c r="AD17" s="733"/>
      <c r="AE17" s="733"/>
      <c r="AF17" s="733"/>
      <c r="AG17" s="733"/>
      <c r="AH17" s="106" t="s">
        <v>255</v>
      </c>
      <c r="AI17" s="107"/>
      <c r="AJ17" s="107"/>
      <c r="AK17" s="107"/>
      <c r="AL17" s="108" t="s">
        <v>255</v>
      </c>
      <c r="AM17" s="109"/>
      <c r="AN17" s="109"/>
      <c r="AO17" s="110"/>
      <c r="AP17" s="93"/>
      <c r="AQ17" s="93"/>
      <c r="AR17" s="93"/>
      <c r="AS17" s="93"/>
      <c r="AT17" s="93"/>
      <c r="AU17" s="93"/>
      <c r="AV17" s="93"/>
      <c r="AW17" s="93"/>
      <c r="AX17" s="93"/>
      <c r="AY17" s="33">
        <f>$AY$14</f>
        <v>1</v>
      </c>
    </row>
    <row r="18" spans="1:52" ht="60.75" customHeight="1" x14ac:dyDescent="0.15">
      <c r="A18" s="732">
        <v>2</v>
      </c>
      <c r="B18" s="732">
        <v>1</v>
      </c>
      <c r="C18" s="95" t="s">
        <v>691</v>
      </c>
      <c r="D18" s="96"/>
      <c r="E18" s="96"/>
      <c r="F18" s="96"/>
      <c r="G18" s="96"/>
      <c r="H18" s="96"/>
      <c r="I18" s="96"/>
      <c r="J18" s="97">
        <v>7050005005207</v>
      </c>
      <c r="K18" s="98"/>
      <c r="L18" s="98"/>
      <c r="M18" s="98"/>
      <c r="N18" s="98"/>
      <c r="O18" s="98"/>
      <c r="P18" s="99" t="s">
        <v>693</v>
      </c>
      <c r="Q18" s="100"/>
      <c r="R18" s="100"/>
      <c r="S18" s="100"/>
      <c r="T18" s="100"/>
      <c r="U18" s="100"/>
      <c r="V18" s="100"/>
      <c r="W18" s="100"/>
      <c r="X18" s="100"/>
      <c r="Y18" s="101">
        <v>200</v>
      </c>
      <c r="Z18" s="102"/>
      <c r="AA18" s="102"/>
      <c r="AB18" s="103"/>
      <c r="AC18" s="733" t="s">
        <v>652</v>
      </c>
      <c r="AD18" s="733"/>
      <c r="AE18" s="733"/>
      <c r="AF18" s="733"/>
      <c r="AG18" s="733"/>
      <c r="AH18" s="106" t="s">
        <v>255</v>
      </c>
      <c r="AI18" s="107"/>
      <c r="AJ18" s="107"/>
      <c r="AK18" s="107"/>
      <c r="AL18" s="108" t="s">
        <v>255</v>
      </c>
      <c r="AM18" s="109"/>
      <c r="AN18" s="109"/>
      <c r="AO18" s="110"/>
      <c r="AP18" s="93"/>
      <c r="AQ18" s="93"/>
      <c r="AR18" s="93"/>
      <c r="AS18" s="93"/>
      <c r="AT18" s="93"/>
      <c r="AU18" s="93"/>
      <c r="AV18" s="93"/>
      <c r="AW18" s="93"/>
      <c r="AX18" s="93"/>
      <c r="AY18">
        <f>COUNTA($C$18)</f>
        <v>1</v>
      </c>
    </row>
    <row r="19" spans="1:52" x14ac:dyDescent="0.15">
      <c r="P19" s="59"/>
      <c r="Q19" s="59"/>
      <c r="R19" s="59"/>
      <c r="S19" s="59"/>
      <c r="T19" s="59"/>
      <c r="U19" s="59"/>
      <c r="V19" s="59"/>
      <c r="W19" s="59"/>
      <c r="X19" s="59"/>
      <c r="Y19" s="60"/>
      <c r="Z19" s="60"/>
      <c r="AA19" s="60"/>
      <c r="AB19" s="60"/>
      <c r="AC19" s="60"/>
      <c r="AD19" s="60"/>
      <c r="AE19" s="60"/>
      <c r="AF19" s="60"/>
      <c r="AG19" s="60"/>
      <c r="AH19" s="60"/>
      <c r="AI19" s="60"/>
      <c r="AJ19" s="60"/>
      <c r="AK19" s="60"/>
      <c r="AL19" s="60"/>
      <c r="AM19" s="60"/>
      <c r="AN19" s="60"/>
      <c r="AO19" s="60"/>
      <c r="AY19">
        <f>COUNTA($C$22)</f>
        <v>1</v>
      </c>
    </row>
    <row r="20" spans="1:52" x14ac:dyDescent="0.15">
      <c r="A20" s="9"/>
      <c r="B20" s="45" t="s">
        <v>165</v>
      </c>
      <c r="C20" s="49"/>
      <c r="D20" s="49"/>
      <c r="E20" s="49"/>
      <c r="F20" s="49"/>
      <c r="G20" s="49"/>
      <c r="H20" s="49"/>
      <c r="I20" s="49"/>
      <c r="J20" s="49"/>
      <c r="K20" s="49"/>
      <c r="L20" s="49"/>
      <c r="M20" s="49"/>
      <c r="N20" s="49"/>
      <c r="O20" s="49"/>
      <c r="P20" s="51"/>
      <c r="Q20" s="51"/>
      <c r="R20" s="51"/>
      <c r="S20" s="51"/>
      <c r="T20" s="51"/>
      <c r="U20" s="51"/>
      <c r="V20" s="51"/>
      <c r="W20" s="51"/>
      <c r="X20" s="51"/>
      <c r="Y20" s="52"/>
      <c r="Z20" s="52"/>
      <c r="AA20" s="52"/>
      <c r="AB20" s="52"/>
      <c r="AC20" s="52"/>
      <c r="AD20" s="52"/>
      <c r="AE20" s="52"/>
      <c r="AF20" s="52"/>
      <c r="AG20" s="52"/>
      <c r="AH20" s="52"/>
      <c r="AI20" s="52"/>
      <c r="AJ20" s="52"/>
      <c r="AK20" s="52"/>
      <c r="AL20" s="52"/>
      <c r="AM20" s="52"/>
      <c r="AN20" s="52"/>
      <c r="AO20" s="52"/>
      <c r="AP20" s="51"/>
      <c r="AQ20" s="51"/>
      <c r="AR20" s="51"/>
      <c r="AS20" s="51"/>
      <c r="AT20" s="51"/>
      <c r="AU20" s="51"/>
      <c r="AV20" s="51"/>
      <c r="AW20" s="51"/>
      <c r="AX20" s="51"/>
      <c r="AY20" s="33">
        <f>$AY$19</f>
        <v>1</v>
      </c>
    </row>
    <row r="21" spans="1:52" customFormat="1" ht="59.25" customHeight="1" x14ac:dyDescent="0.15">
      <c r="A21" s="113"/>
      <c r="B21" s="113"/>
      <c r="C21" s="113" t="s">
        <v>24</v>
      </c>
      <c r="D21" s="113"/>
      <c r="E21" s="113"/>
      <c r="F21" s="113"/>
      <c r="G21" s="113"/>
      <c r="H21" s="113"/>
      <c r="I21" s="113"/>
      <c r="J21" s="734" t="s">
        <v>190</v>
      </c>
      <c r="K21" s="735"/>
      <c r="L21" s="735"/>
      <c r="M21" s="735"/>
      <c r="N21" s="735"/>
      <c r="O21" s="735"/>
      <c r="P21" s="116" t="s">
        <v>25</v>
      </c>
      <c r="Q21" s="116"/>
      <c r="R21" s="116"/>
      <c r="S21" s="116"/>
      <c r="T21" s="116"/>
      <c r="U21" s="116"/>
      <c r="V21" s="116"/>
      <c r="W21" s="116"/>
      <c r="X21" s="116"/>
      <c r="Y21" s="117" t="s">
        <v>222</v>
      </c>
      <c r="Z21" s="118"/>
      <c r="AA21" s="118"/>
      <c r="AB21" s="118"/>
      <c r="AC21" s="734" t="s">
        <v>216</v>
      </c>
      <c r="AD21" s="734"/>
      <c r="AE21" s="734"/>
      <c r="AF21" s="734"/>
      <c r="AG21" s="734"/>
      <c r="AH21" s="117" t="s">
        <v>183</v>
      </c>
      <c r="AI21" s="113"/>
      <c r="AJ21" s="113"/>
      <c r="AK21" s="113"/>
      <c r="AL21" s="113" t="s">
        <v>19</v>
      </c>
      <c r="AM21" s="113"/>
      <c r="AN21" s="113"/>
      <c r="AO21" s="119"/>
      <c r="AP21" s="736" t="s">
        <v>191</v>
      </c>
      <c r="AQ21" s="736"/>
      <c r="AR21" s="736"/>
      <c r="AS21" s="736"/>
      <c r="AT21" s="736"/>
      <c r="AU21" s="736"/>
      <c r="AV21" s="736"/>
      <c r="AW21" s="736"/>
      <c r="AX21" s="736"/>
      <c r="AY21" s="33">
        <f>$AY$19</f>
        <v>1</v>
      </c>
      <c r="AZ21" s="33"/>
    </row>
    <row r="22" spans="1:52" ht="57" customHeight="1" x14ac:dyDescent="0.15">
      <c r="A22" s="732">
        <v>1</v>
      </c>
      <c r="B22" s="732">
        <v>1</v>
      </c>
      <c r="C22" s="95" t="s">
        <v>694</v>
      </c>
      <c r="D22" s="96"/>
      <c r="E22" s="96"/>
      <c r="F22" s="96"/>
      <c r="G22" s="96"/>
      <c r="H22" s="96"/>
      <c r="I22" s="96"/>
      <c r="J22" s="97">
        <v>9120905002657</v>
      </c>
      <c r="K22" s="98"/>
      <c r="L22" s="98"/>
      <c r="M22" s="98"/>
      <c r="N22" s="98"/>
      <c r="O22" s="98"/>
      <c r="P22" s="99" t="s">
        <v>695</v>
      </c>
      <c r="Q22" s="100"/>
      <c r="R22" s="100"/>
      <c r="S22" s="100"/>
      <c r="T22" s="100"/>
      <c r="U22" s="100"/>
      <c r="V22" s="100"/>
      <c r="W22" s="100"/>
      <c r="X22" s="100"/>
      <c r="Y22" s="101">
        <v>134</v>
      </c>
      <c r="Z22" s="102"/>
      <c r="AA22" s="102"/>
      <c r="AB22" s="103"/>
      <c r="AC22" s="733" t="s">
        <v>696</v>
      </c>
      <c r="AD22" s="733"/>
      <c r="AE22" s="733"/>
      <c r="AF22" s="733"/>
      <c r="AG22" s="733"/>
      <c r="AH22" s="106" t="s">
        <v>255</v>
      </c>
      <c r="AI22" s="107"/>
      <c r="AJ22" s="107"/>
      <c r="AK22" s="107"/>
      <c r="AL22" s="108" t="s">
        <v>255</v>
      </c>
      <c r="AM22" s="109"/>
      <c r="AN22" s="109"/>
      <c r="AO22" s="110"/>
      <c r="AP22" s="93"/>
      <c r="AQ22" s="93"/>
      <c r="AR22" s="93"/>
      <c r="AS22" s="93"/>
      <c r="AT22" s="93"/>
      <c r="AU22" s="93"/>
      <c r="AV22" s="93"/>
      <c r="AW22" s="93"/>
      <c r="AX22" s="93"/>
      <c r="AY22" s="33">
        <f>$AY$19</f>
        <v>1</v>
      </c>
    </row>
    <row r="23" spans="1:52" x14ac:dyDescent="0.15">
      <c r="P23" s="59"/>
      <c r="Q23" s="59"/>
      <c r="R23" s="59"/>
      <c r="S23" s="59"/>
      <c r="T23" s="59"/>
      <c r="U23" s="59"/>
      <c r="V23" s="59"/>
      <c r="W23" s="59"/>
      <c r="X23" s="59"/>
      <c r="Y23" s="60"/>
      <c r="Z23" s="60"/>
      <c r="AA23" s="60"/>
      <c r="AB23" s="60"/>
      <c r="AC23" s="60"/>
      <c r="AD23" s="60"/>
      <c r="AE23" s="60"/>
      <c r="AF23" s="60"/>
      <c r="AG23" s="60"/>
      <c r="AH23" s="60"/>
      <c r="AI23" s="60"/>
      <c r="AJ23" s="60"/>
      <c r="AK23" s="60"/>
      <c r="AL23" s="60"/>
      <c r="AM23" s="60"/>
      <c r="AN23" s="60"/>
      <c r="AO23" s="60"/>
      <c r="AY23">
        <f>COUNTA($C$26)</f>
        <v>1</v>
      </c>
    </row>
    <row r="24" spans="1:52" x14ac:dyDescent="0.15">
      <c r="A24" s="9"/>
      <c r="B24" s="45" t="s">
        <v>166</v>
      </c>
      <c r="C24" s="49"/>
      <c r="D24" s="49"/>
      <c r="E24" s="49"/>
      <c r="F24" s="49"/>
      <c r="G24" s="49"/>
      <c r="H24" s="49"/>
      <c r="I24" s="49"/>
      <c r="J24" s="49"/>
      <c r="K24" s="49"/>
      <c r="L24" s="49"/>
      <c r="M24" s="49"/>
      <c r="N24" s="49"/>
      <c r="O24" s="49"/>
      <c r="P24" s="51"/>
      <c r="Q24" s="51"/>
      <c r="R24" s="51"/>
      <c r="S24" s="51"/>
      <c r="T24" s="51"/>
      <c r="U24" s="51"/>
      <c r="V24" s="51"/>
      <c r="W24" s="51"/>
      <c r="X24" s="51"/>
      <c r="Y24" s="52"/>
      <c r="Z24" s="52"/>
      <c r="AA24" s="52"/>
      <c r="AB24" s="52"/>
      <c r="AC24" s="52"/>
      <c r="AD24" s="52"/>
      <c r="AE24" s="52"/>
      <c r="AF24" s="52"/>
      <c r="AG24" s="52"/>
      <c r="AH24" s="52"/>
      <c r="AI24" s="52"/>
      <c r="AJ24" s="52"/>
      <c r="AK24" s="52"/>
      <c r="AL24" s="52"/>
      <c r="AM24" s="52"/>
      <c r="AN24" s="52"/>
      <c r="AO24" s="52"/>
      <c r="AP24" s="51"/>
      <c r="AQ24" s="51"/>
      <c r="AR24" s="51"/>
      <c r="AS24" s="51"/>
      <c r="AT24" s="51"/>
      <c r="AU24" s="51"/>
      <c r="AV24" s="51"/>
      <c r="AW24" s="51"/>
      <c r="AX24" s="51"/>
      <c r="AY24" s="33">
        <f>$AY$23</f>
        <v>1</v>
      </c>
    </row>
    <row r="25" spans="1:52" customFormat="1" ht="59.25" customHeight="1" x14ac:dyDescent="0.15">
      <c r="A25" s="113"/>
      <c r="B25" s="113"/>
      <c r="C25" s="113" t="s">
        <v>24</v>
      </c>
      <c r="D25" s="113"/>
      <c r="E25" s="113"/>
      <c r="F25" s="113"/>
      <c r="G25" s="113"/>
      <c r="H25" s="113"/>
      <c r="I25" s="113"/>
      <c r="J25" s="734" t="s">
        <v>190</v>
      </c>
      <c r="K25" s="735"/>
      <c r="L25" s="735"/>
      <c r="M25" s="735"/>
      <c r="N25" s="735"/>
      <c r="O25" s="735"/>
      <c r="P25" s="116" t="s">
        <v>25</v>
      </c>
      <c r="Q25" s="116"/>
      <c r="R25" s="116"/>
      <c r="S25" s="116"/>
      <c r="T25" s="116"/>
      <c r="U25" s="116"/>
      <c r="V25" s="116"/>
      <c r="W25" s="116"/>
      <c r="X25" s="116"/>
      <c r="Y25" s="117" t="s">
        <v>222</v>
      </c>
      <c r="Z25" s="118"/>
      <c r="AA25" s="118"/>
      <c r="AB25" s="118"/>
      <c r="AC25" s="734" t="s">
        <v>216</v>
      </c>
      <c r="AD25" s="734"/>
      <c r="AE25" s="734"/>
      <c r="AF25" s="734"/>
      <c r="AG25" s="734"/>
      <c r="AH25" s="117" t="s">
        <v>183</v>
      </c>
      <c r="AI25" s="113"/>
      <c r="AJ25" s="113"/>
      <c r="AK25" s="113"/>
      <c r="AL25" s="113" t="s">
        <v>19</v>
      </c>
      <c r="AM25" s="113"/>
      <c r="AN25" s="113"/>
      <c r="AO25" s="119"/>
      <c r="AP25" s="736" t="s">
        <v>191</v>
      </c>
      <c r="AQ25" s="736"/>
      <c r="AR25" s="736"/>
      <c r="AS25" s="736"/>
      <c r="AT25" s="736"/>
      <c r="AU25" s="736"/>
      <c r="AV25" s="736"/>
      <c r="AW25" s="736"/>
      <c r="AX25" s="736"/>
      <c r="AY25" s="33">
        <f>$AY$23</f>
        <v>1</v>
      </c>
      <c r="AZ25" s="33"/>
    </row>
    <row r="26" spans="1:52" ht="53.25" customHeight="1" x14ac:dyDescent="0.15">
      <c r="A26" s="732">
        <v>1</v>
      </c>
      <c r="B26" s="732">
        <v>1</v>
      </c>
      <c r="C26" s="95" t="s">
        <v>650</v>
      </c>
      <c r="D26" s="96"/>
      <c r="E26" s="96"/>
      <c r="F26" s="96"/>
      <c r="G26" s="96"/>
      <c r="H26" s="96"/>
      <c r="I26" s="96"/>
      <c r="J26" s="97">
        <v>7012405000492</v>
      </c>
      <c r="K26" s="98"/>
      <c r="L26" s="98"/>
      <c r="M26" s="98"/>
      <c r="N26" s="98"/>
      <c r="O26" s="98"/>
      <c r="P26" s="99" t="s">
        <v>697</v>
      </c>
      <c r="Q26" s="100"/>
      <c r="R26" s="100"/>
      <c r="S26" s="100"/>
      <c r="T26" s="100"/>
      <c r="U26" s="100"/>
      <c r="V26" s="100"/>
      <c r="W26" s="100"/>
      <c r="X26" s="100"/>
      <c r="Y26" s="101">
        <v>210</v>
      </c>
      <c r="Z26" s="102"/>
      <c r="AA26" s="102"/>
      <c r="AB26" s="103"/>
      <c r="AC26" s="733" t="s">
        <v>652</v>
      </c>
      <c r="AD26" s="733"/>
      <c r="AE26" s="733"/>
      <c r="AF26" s="733"/>
      <c r="AG26" s="733"/>
      <c r="AH26" s="106" t="s">
        <v>255</v>
      </c>
      <c r="AI26" s="107"/>
      <c r="AJ26" s="107"/>
      <c r="AK26" s="107"/>
      <c r="AL26" s="108" t="s">
        <v>255</v>
      </c>
      <c r="AM26" s="109"/>
      <c r="AN26" s="109"/>
      <c r="AO26" s="110"/>
      <c r="AP26" s="93"/>
      <c r="AQ26" s="93"/>
      <c r="AR26" s="93"/>
      <c r="AS26" s="93"/>
      <c r="AT26" s="93"/>
      <c r="AU26" s="93"/>
      <c r="AV26" s="93"/>
      <c r="AW26" s="93"/>
      <c r="AX26" s="93"/>
      <c r="AY26" s="33">
        <f>$AY$23</f>
        <v>1</v>
      </c>
    </row>
    <row r="27" spans="1:52" x14ac:dyDescent="0.15">
      <c r="P27" s="59"/>
      <c r="Q27" s="59"/>
      <c r="R27" s="59"/>
      <c r="S27" s="59"/>
      <c r="T27" s="59"/>
      <c r="U27" s="59"/>
      <c r="V27" s="59"/>
      <c r="W27" s="59"/>
      <c r="X27" s="59"/>
      <c r="Y27" s="60"/>
      <c r="Z27" s="60"/>
      <c r="AA27" s="60"/>
      <c r="AB27" s="60"/>
      <c r="AC27" s="60"/>
      <c r="AD27" s="60"/>
      <c r="AE27" s="60"/>
      <c r="AF27" s="60"/>
      <c r="AG27" s="60"/>
      <c r="AH27" s="60"/>
      <c r="AI27" s="60"/>
      <c r="AJ27" s="60"/>
      <c r="AK27" s="60"/>
      <c r="AL27" s="60"/>
      <c r="AM27" s="60"/>
      <c r="AN27" s="60"/>
      <c r="AO27" s="60"/>
      <c r="AY27">
        <f>COUNTA($C$30)</f>
        <v>1</v>
      </c>
    </row>
    <row r="28" spans="1:52" x14ac:dyDescent="0.15">
      <c r="A28" s="9"/>
      <c r="B28" s="45" t="s">
        <v>167</v>
      </c>
      <c r="C28" s="49"/>
      <c r="D28" s="49"/>
      <c r="E28" s="49"/>
      <c r="F28" s="49"/>
      <c r="G28" s="49"/>
      <c r="H28" s="49"/>
      <c r="I28" s="49"/>
      <c r="J28" s="49"/>
      <c r="K28" s="49"/>
      <c r="L28" s="49"/>
      <c r="M28" s="49"/>
      <c r="N28" s="49"/>
      <c r="O28" s="49"/>
      <c r="P28" s="51"/>
      <c r="Q28" s="51"/>
      <c r="R28" s="51"/>
      <c r="S28" s="51"/>
      <c r="T28" s="51"/>
      <c r="U28" s="51"/>
      <c r="V28" s="51"/>
      <c r="W28" s="51"/>
      <c r="X28" s="51"/>
      <c r="Y28" s="52"/>
      <c r="Z28" s="52"/>
      <c r="AA28" s="52"/>
      <c r="AB28" s="52"/>
      <c r="AC28" s="52"/>
      <c r="AD28" s="52"/>
      <c r="AE28" s="52"/>
      <c r="AF28" s="52"/>
      <c r="AG28" s="52"/>
      <c r="AH28" s="52"/>
      <c r="AI28" s="52"/>
      <c r="AJ28" s="52"/>
      <c r="AK28" s="52"/>
      <c r="AL28" s="52"/>
      <c r="AM28" s="52"/>
      <c r="AN28" s="52"/>
      <c r="AO28" s="52"/>
      <c r="AP28" s="51"/>
      <c r="AQ28" s="51"/>
      <c r="AR28" s="51"/>
      <c r="AS28" s="51"/>
      <c r="AT28" s="51"/>
      <c r="AU28" s="51"/>
      <c r="AV28" s="51"/>
      <c r="AW28" s="51"/>
      <c r="AX28" s="51"/>
      <c r="AY28" s="33">
        <f>$AY$27</f>
        <v>1</v>
      </c>
    </row>
    <row r="29" spans="1:52" customFormat="1" ht="59.25" customHeight="1" x14ac:dyDescent="0.15">
      <c r="A29" s="113"/>
      <c r="B29" s="113"/>
      <c r="C29" s="113" t="s">
        <v>24</v>
      </c>
      <c r="D29" s="113"/>
      <c r="E29" s="113"/>
      <c r="F29" s="113"/>
      <c r="G29" s="113"/>
      <c r="H29" s="113"/>
      <c r="I29" s="113"/>
      <c r="J29" s="734" t="s">
        <v>190</v>
      </c>
      <c r="K29" s="735"/>
      <c r="L29" s="735"/>
      <c r="M29" s="735"/>
      <c r="N29" s="735"/>
      <c r="O29" s="735"/>
      <c r="P29" s="116" t="s">
        <v>25</v>
      </c>
      <c r="Q29" s="116"/>
      <c r="R29" s="116"/>
      <c r="S29" s="116"/>
      <c r="T29" s="116"/>
      <c r="U29" s="116"/>
      <c r="V29" s="116"/>
      <c r="W29" s="116"/>
      <c r="X29" s="116"/>
      <c r="Y29" s="117" t="s">
        <v>222</v>
      </c>
      <c r="Z29" s="118"/>
      <c r="AA29" s="118"/>
      <c r="AB29" s="118"/>
      <c r="AC29" s="734" t="s">
        <v>216</v>
      </c>
      <c r="AD29" s="734"/>
      <c r="AE29" s="734"/>
      <c r="AF29" s="734"/>
      <c r="AG29" s="734"/>
      <c r="AH29" s="117" t="s">
        <v>183</v>
      </c>
      <c r="AI29" s="113"/>
      <c r="AJ29" s="113"/>
      <c r="AK29" s="113"/>
      <c r="AL29" s="113" t="s">
        <v>19</v>
      </c>
      <c r="AM29" s="113"/>
      <c r="AN29" s="113"/>
      <c r="AO29" s="119"/>
      <c r="AP29" s="736" t="s">
        <v>191</v>
      </c>
      <c r="AQ29" s="736"/>
      <c r="AR29" s="736"/>
      <c r="AS29" s="736"/>
      <c r="AT29" s="736"/>
      <c r="AU29" s="736"/>
      <c r="AV29" s="736"/>
      <c r="AW29" s="736"/>
      <c r="AX29" s="736"/>
      <c r="AY29" s="33">
        <f>$AY$27</f>
        <v>1</v>
      </c>
      <c r="AZ29" s="33"/>
    </row>
    <row r="30" spans="1:52" ht="68.25" customHeight="1" x14ac:dyDescent="0.15">
      <c r="A30" s="732">
        <v>1</v>
      </c>
      <c r="B30" s="732">
        <v>1</v>
      </c>
      <c r="C30" s="95" t="s">
        <v>698</v>
      </c>
      <c r="D30" s="96"/>
      <c r="E30" s="96"/>
      <c r="F30" s="96"/>
      <c r="G30" s="96"/>
      <c r="H30" s="96"/>
      <c r="I30" s="96"/>
      <c r="J30" s="97">
        <v>7260001000735</v>
      </c>
      <c r="K30" s="98"/>
      <c r="L30" s="98"/>
      <c r="M30" s="98"/>
      <c r="N30" s="98"/>
      <c r="O30" s="98"/>
      <c r="P30" s="99" t="s">
        <v>678</v>
      </c>
      <c r="Q30" s="100"/>
      <c r="R30" s="100"/>
      <c r="S30" s="100"/>
      <c r="T30" s="100"/>
      <c r="U30" s="100"/>
      <c r="V30" s="100"/>
      <c r="W30" s="100"/>
      <c r="X30" s="100"/>
      <c r="Y30" s="101">
        <v>49.9</v>
      </c>
      <c r="Z30" s="102"/>
      <c r="AA30" s="102"/>
      <c r="AB30" s="103"/>
      <c r="AC30" s="733" t="s">
        <v>232</v>
      </c>
      <c r="AD30" s="733"/>
      <c r="AE30" s="733"/>
      <c r="AF30" s="733"/>
      <c r="AG30" s="733"/>
      <c r="AH30" s="106">
        <v>1</v>
      </c>
      <c r="AI30" s="107"/>
      <c r="AJ30" s="107"/>
      <c r="AK30" s="107"/>
      <c r="AL30" s="108">
        <v>89.8</v>
      </c>
      <c r="AM30" s="109"/>
      <c r="AN30" s="109"/>
      <c r="AO30" s="110"/>
      <c r="AP30" s="93"/>
      <c r="AQ30" s="93"/>
      <c r="AR30" s="93"/>
      <c r="AS30" s="93"/>
      <c r="AT30" s="93"/>
      <c r="AU30" s="93"/>
      <c r="AV30" s="93"/>
      <c r="AW30" s="93"/>
      <c r="AX30" s="93"/>
      <c r="AY30" s="33">
        <f>$AY$27</f>
        <v>1</v>
      </c>
    </row>
    <row r="31" spans="1:52" x14ac:dyDescent="0.15">
      <c r="P31" s="59"/>
      <c r="Q31" s="59"/>
      <c r="R31" s="59"/>
      <c r="S31" s="59"/>
      <c r="T31" s="59"/>
      <c r="U31" s="59"/>
      <c r="V31" s="59"/>
      <c r="W31" s="59"/>
      <c r="X31" s="59"/>
      <c r="Y31" s="60"/>
      <c r="Z31" s="60"/>
      <c r="AA31" s="60"/>
      <c r="AB31" s="60"/>
      <c r="AC31" s="60"/>
      <c r="AD31" s="60"/>
      <c r="AE31" s="60"/>
      <c r="AF31" s="60"/>
      <c r="AG31" s="60"/>
      <c r="AH31" s="60"/>
      <c r="AI31" s="60"/>
      <c r="AJ31" s="60"/>
      <c r="AK31" s="60"/>
      <c r="AL31" s="60"/>
      <c r="AM31" s="60"/>
      <c r="AN31" s="60"/>
      <c r="AO31" s="60"/>
      <c r="AY31">
        <f>COUNTA($C$34)</f>
        <v>1</v>
      </c>
    </row>
    <row r="32" spans="1:52" x14ac:dyDescent="0.15">
      <c r="A32" s="9"/>
      <c r="B32" s="45" t="s">
        <v>168</v>
      </c>
      <c r="C32" s="49"/>
      <c r="D32" s="49"/>
      <c r="E32" s="49"/>
      <c r="F32" s="49"/>
      <c r="G32" s="49"/>
      <c r="H32" s="49"/>
      <c r="I32" s="49"/>
      <c r="J32" s="49"/>
      <c r="K32" s="49"/>
      <c r="L32" s="49"/>
      <c r="M32" s="49"/>
      <c r="N32" s="49"/>
      <c r="O32" s="49"/>
      <c r="P32" s="51"/>
      <c r="Q32" s="51"/>
      <c r="R32" s="51"/>
      <c r="S32" s="51"/>
      <c r="T32" s="51"/>
      <c r="U32" s="51"/>
      <c r="V32" s="51"/>
      <c r="W32" s="51"/>
      <c r="X32" s="51"/>
      <c r="Y32" s="52"/>
      <c r="Z32" s="52"/>
      <c r="AA32" s="52"/>
      <c r="AB32" s="52"/>
      <c r="AC32" s="52"/>
      <c r="AD32" s="52"/>
      <c r="AE32" s="52"/>
      <c r="AF32" s="52"/>
      <c r="AG32" s="52"/>
      <c r="AH32" s="52"/>
      <c r="AI32" s="52"/>
      <c r="AJ32" s="52"/>
      <c r="AK32" s="52"/>
      <c r="AL32" s="52"/>
      <c r="AM32" s="52"/>
      <c r="AN32" s="52"/>
      <c r="AO32" s="52"/>
      <c r="AP32" s="51"/>
      <c r="AQ32" s="51"/>
      <c r="AR32" s="51"/>
      <c r="AS32" s="51"/>
      <c r="AT32" s="51"/>
      <c r="AU32" s="51"/>
      <c r="AV32" s="51"/>
      <c r="AW32" s="51"/>
      <c r="AX32" s="51"/>
      <c r="AY32" s="73">
        <f>$AY$31</f>
        <v>1</v>
      </c>
    </row>
    <row r="33" spans="1:52" customFormat="1" ht="59.25" customHeight="1" x14ac:dyDescent="0.15">
      <c r="A33" s="113"/>
      <c r="B33" s="113"/>
      <c r="C33" s="113" t="s">
        <v>24</v>
      </c>
      <c r="D33" s="113"/>
      <c r="E33" s="113"/>
      <c r="F33" s="113"/>
      <c r="G33" s="113"/>
      <c r="H33" s="113"/>
      <c r="I33" s="113"/>
      <c r="J33" s="734" t="s">
        <v>190</v>
      </c>
      <c r="K33" s="735"/>
      <c r="L33" s="735"/>
      <c r="M33" s="735"/>
      <c r="N33" s="735"/>
      <c r="O33" s="735"/>
      <c r="P33" s="116" t="s">
        <v>25</v>
      </c>
      <c r="Q33" s="116"/>
      <c r="R33" s="116"/>
      <c r="S33" s="116"/>
      <c r="T33" s="116"/>
      <c r="U33" s="116"/>
      <c r="V33" s="116"/>
      <c r="W33" s="116"/>
      <c r="X33" s="116"/>
      <c r="Y33" s="117" t="s">
        <v>222</v>
      </c>
      <c r="Z33" s="118"/>
      <c r="AA33" s="118"/>
      <c r="AB33" s="118"/>
      <c r="AC33" s="734" t="s">
        <v>216</v>
      </c>
      <c r="AD33" s="734"/>
      <c r="AE33" s="734"/>
      <c r="AF33" s="734"/>
      <c r="AG33" s="734"/>
      <c r="AH33" s="117" t="s">
        <v>183</v>
      </c>
      <c r="AI33" s="113"/>
      <c r="AJ33" s="113"/>
      <c r="AK33" s="113"/>
      <c r="AL33" s="113" t="s">
        <v>19</v>
      </c>
      <c r="AM33" s="113"/>
      <c r="AN33" s="113"/>
      <c r="AO33" s="119"/>
      <c r="AP33" s="736" t="s">
        <v>191</v>
      </c>
      <c r="AQ33" s="736"/>
      <c r="AR33" s="736"/>
      <c r="AS33" s="736"/>
      <c r="AT33" s="736"/>
      <c r="AU33" s="736"/>
      <c r="AV33" s="736"/>
      <c r="AW33" s="736"/>
      <c r="AX33" s="736"/>
      <c r="AY33" s="73">
        <f>$AY$31</f>
        <v>1</v>
      </c>
      <c r="AZ33" s="33"/>
    </row>
    <row r="34" spans="1:52" ht="50.25" customHeight="1" x14ac:dyDescent="0.15">
      <c r="A34" s="732">
        <v>1</v>
      </c>
      <c r="B34" s="732">
        <v>1</v>
      </c>
      <c r="C34" s="95" t="s">
        <v>699</v>
      </c>
      <c r="D34" s="96"/>
      <c r="E34" s="96"/>
      <c r="F34" s="96"/>
      <c r="G34" s="96"/>
      <c r="H34" s="96"/>
      <c r="I34" s="96"/>
      <c r="J34" s="97" t="s">
        <v>255</v>
      </c>
      <c r="K34" s="98"/>
      <c r="L34" s="98"/>
      <c r="M34" s="98"/>
      <c r="N34" s="98"/>
      <c r="O34" s="98"/>
      <c r="P34" s="99" t="s">
        <v>700</v>
      </c>
      <c r="Q34" s="100"/>
      <c r="R34" s="100"/>
      <c r="S34" s="100"/>
      <c r="T34" s="100"/>
      <c r="U34" s="100"/>
      <c r="V34" s="100"/>
      <c r="W34" s="100"/>
      <c r="X34" s="100"/>
      <c r="Y34" s="101">
        <v>15</v>
      </c>
      <c r="Z34" s="102"/>
      <c r="AA34" s="102"/>
      <c r="AB34" s="103"/>
      <c r="AC34" s="733" t="s">
        <v>69</v>
      </c>
      <c r="AD34" s="733"/>
      <c r="AE34" s="733"/>
      <c r="AF34" s="733"/>
      <c r="AG34" s="733"/>
      <c r="AH34" s="106" t="s">
        <v>255</v>
      </c>
      <c r="AI34" s="107"/>
      <c r="AJ34" s="107"/>
      <c r="AK34" s="107"/>
      <c r="AL34" s="108" t="s">
        <v>255</v>
      </c>
      <c r="AM34" s="109"/>
      <c r="AN34" s="109"/>
      <c r="AO34" s="110"/>
      <c r="AP34" s="93"/>
      <c r="AQ34" s="93"/>
      <c r="AR34" s="93"/>
      <c r="AS34" s="93"/>
      <c r="AT34" s="93"/>
      <c r="AU34" s="93"/>
      <c r="AV34" s="93"/>
      <c r="AW34" s="93"/>
      <c r="AX34" s="93"/>
      <c r="AY34">
        <f>$AY$31</f>
        <v>1</v>
      </c>
    </row>
    <row r="35" spans="1:52" x14ac:dyDescent="0.15">
      <c r="P35" s="59"/>
      <c r="Q35" s="59"/>
      <c r="R35" s="59"/>
      <c r="S35" s="59"/>
      <c r="T35" s="59"/>
      <c r="U35" s="59"/>
      <c r="V35" s="59"/>
      <c r="W35" s="59"/>
      <c r="X35" s="59"/>
      <c r="Y35" s="60"/>
      <c r="Z35" s="60"/>
      <c r="AA35" s="60"/>
      <c r="AB35" s="60"/>
      <c r="AC35" s="60"/>
      <c r="AD35" s="60"/>
      <c r="AE35" s="60"/>
      <c r="AF35" s="60"/>
      <c r="AG35" s="60"/>
      <c r="AH35" s="60"/>
      <c r="AI35" s="60"/>
      <c r="AJ35" s="60"/>
      <c r="AK35" s="60"/>
      <c r="AL35" s="60"/>
      <c r="AM35" s="60"/>
      <c r="AN35" s="60"/>
      <c r="AO35" s="60"/>
      <c r="AY35">
        <f>COUNTA($C$38)</f>
        <v>1</v>
      </c>
    </row>
    <row r="36" spans="1:52" x14ac:dyDescent="0.15">
      <c r="A36" s="9"/>
      <c r="B36" s="45" t="s">
        <v>169</v>
      </c>
      <c r="C36" s="49"/>
      <c r="D36" s="49"/>
      <c r="E36" s="49"/>
      <c r="F36" s="49"/>
      <c r="G36" s="49"/>
      <c r="H36" s="49"/>
      <c r="I36" s="49"/>
      <c r="J36" s="49"/>
      <c r="K36" s="49"/>
      <c r="L36" s="49"/>
      <c r="M36" s="49"/>
      <c r="N36" s="49"/>
      <c r="O36" s="49"/>
      <c r="P36" s="51"/>
      <c r="Q36" s="51"/>
      <c r="R36" s="51"/>
      <c r="S36" s="51"/>
      <c r="T36" s="51"/>
      <c r="U36" s="51"/>
      <c r="V36" s="51"/>
      <c r="W36" s="51"/>
      <c r="X36" s="51"/>
      <c r="Y36" s="52"/>
      <c r="Z36" s="52"/>
      <c r="AA36" s="52"/>
      <c r="AB36" s="52"/>
      <c r="AC36" s="52"/>
      <c r="AD36" s="52"/>
      <c r="AE36" s="52"/>
      <c r="AF36" s="52"/>
      <c r="AG36" s="52"/>
      <c r="AH36" s="52"/>
      <c r="AI36" s="52"/>
      <c r="AJ36" s="52"/>
      <c r="AK36" s="52"/>
      <c r="AL36" s="52"/>
      <c r="AM36" s="52"/>
      <c r="AN36" s="52"/>
      <c r="AO36" s="52"/>
      <c r="AP36" s="51"/>
      <c r="AQ36" s="51"/>
      <c r="AR36" s="51"/>
      <c r="AS36" s="51"/>
      <c r="AT36" s="51"/>
      <c r="AU36" s="51"/>
      <c r="AV36" s="51"/>
      <c r="AW36" s="51"/>
      <c r="AX36" s="51"/>
      <c r="AY36" s="33">
        <f>$AY$35</f>
        <v>1</v>
      </c>
    </row>
    <row r="37" spans="1:52" customFormat="1" ht="59.25" customHeight="1" x14ac:dyDescent="0.15">
      <c r="A37" s="113"/>
      <c r="B37" s="113"/>
      <c r="C37" s="113" t="s">
        <v>24</v>
      </c>
      <c r="D37" s="113"/>
      <c r="E37" s="113"/>
      <c r="F37" s="113"/>
      <c r="G37" s="113"/>
      <c r="H37" s="113"/>
      <c r="I37" s="113"/>
      <c r="J37" s="734" t="s">
        <v>190</v>
      </c>
      <c r="K37" s="735"/>
      <c r="L37" s="735"/>
      <c r="M37" s="735"/>
      <c r="N37" s="735"/>
      <c r="O37" s="735"/>
      <c r="P37" s="116" t="s">
        <v>25</v>
      </c>
      <c r="Q37" s="116"/>
      <c r="R37" s="116"/>
      <c r="S37" s="116"/>
      <c r="T37" s="116"/>
      <c r="U37" s="116"/>
      <c r="V37" s="116"/>
      <c r="W37" s="116"/>
      <c r="X37" s="116"/>
      <c r="Y37" s="117" t="s">
        <v>222</v>
      </c>
      <c r="Z37" s="118"/>
      <c r="AA37" s="118"/>
      <c r="AB37" s="118"/>
      <c r="AC37" s="734" t="s">
        <v>216</v>
      </c>
      <c r="AD37" s="734"/>
      <c r="AE37" s="734"/>
      <c r="AF37" s="734"/>
      <c r="AG37" s="734"/>
      <c r="AH37" s="117" t="s">
        <v>183</v>
      </c>
      <c r="AI37" s="113"/>
      <c r="AJ37" s="113"/>
      <c r="AK37" s="113"/>
      <c r="AL37" s="113" t="s">
        <v>19</v>
      </c>
      <c r="AM37" s="113"/>
      <c r="AN37" s="113"/>
      <c r="AO37" s="119"/>
      <c r="AP37" s="736" t="s">
        <v>191</v>
      </c>
      <c r="AQ37" s="736"/>
      <c r="AR37" s="736"/>
      <c r="AS37" s="736"/>
      <c r="AT37" s="736"/>
      <c r="AU37" s="736"/>
      <c r="AV37" s="736"/>
      <c r="AW37" s="736"/>
      <c r="AX37" s="736"/>
      <c r="AY37" s="33">
        <f>$AY$35</f>
        <v>1</v>
      </c>
      <c r="AZ37" s="33"/>
    </row>
    <row r="38" spans="1:52" ht="51" customHeight="1" x14ac:dyDescent="0.15">
      <c r="A38" s="732">
        <v>1</v>
      </c>
      <c r="B38" s="732">
        <v>1</v>
      </c>
      <c r="C38" s="95" t="s">
        <v>701</v>
      </c>
      <c r="D38" s="96"/>
      <c r="E38" s="96"/>
      <c r="F38" s="96"/>
      <c r="G38" s="96"/>
      <c r="H38" s="96"/>
      <c r="I38" s="96"/>
      <c r="J38" s="97">
        <v>1010005022789</v>
      </c>
      <c r="K38" s="98"/>
      <c r="L38" s="98"/>
      <c r="M38" s="98"/>
      <c r="N38" s="98"/>
      <c r="O38" s="98"/>
      <c r="P38" s="99" t="s">
        <v>689</v>
      </c>
      <c r="Q38" s="100"/>
      <c r="R38" s="100"/>
      <c r="S38" s="100"/>
      <c r="T38" s="100"/>
      <c r="U38" s="100"/>
      <c r="V38" s="100"/>
      <c r="W38" s="100"/>
      <c r="X38" s="100"/>
      <c r="Y38" s="101">
        <v>60</v>
      </c>
      <c r="Z38" s="102"/>
      <c r="AA38" s="102"/>
      <c r="AB38" s="103"/>
      <c r="AC38" s="733" t="s">
        <v>235</v>
      </c>
      <c r="AD38" s="733"/>
      <c r="AE38" s="733"/>
      <c r="AF38" s="733"/>
      <c r="AG38" s="733"/>
      <c r="AH38" s="106">
        <v>1</v>
      </c>
      <c r="AI38" s="107"/>
      <c r="AJ38" s="107"/>
      <c r="AK38" s="107"/>
      <c r="AL38" s="108">
        <v>100</v>
      </c>
      <c r="AM38" s="109"/>
      <c r="AN38" s="109"/>
      <c r="AO38" s="110"/>
      <c r="AP38" s="93"/>
      <c r="AQ38" s="93"/>
      <c r="AR38" s="93"/>
      <c r="AS38" s="93"/>
      <c r="AT38" s="93"/>
      <c r="AU38" s="93"/>
      <c r="AV38" s="93"/>
      <c r="AW38" s="93"/>
      <c r="AX38" s="93"/>
      <c r="AY38" s="33">
        <f>$AY$35</f>
        <v>1</v>
      </c>
    </row>
    <row r="39" spans="1:52" ht="184.5" customHeight="1" x14ac:dyDescent="0.15">
      <c r="A39" s="732">
        <v>2</v>
      </c>
      <c r="B39" s="732">
        <v>1</v>
      </c>
      <c r="C39" s="95" t="s">
        <v>702</v>
      </c>
      <c r="D39" s="96"/>
      <c r="E39" s="96"/>
      <c r="F39" s="96"/>
      <c r="G39" s="96"/>
      <c r="H39" s="96"/>
      <c r="I39" s="96"/>
      <c r="J39" s="97"/>
      <c r="K39" s="98"/>
      <c r="L39" s="98"/>
      <c r="M39" s="98"/>
      <c r="N39" s="98"/>
      <c r="O39" s="98"/>
      <c r="P39" s="99" t="s">
        <v>703</v>
      </c>
      <c r="Q39" s="100"/>
      <c r="R39" s="100"/>
      <c r="S39" s="100"/>
      <c r="T39" s="100"/>
      <c r="U39" s="100"/>
      <c r="V39" s="100"/>
      <c r="W39" s="100"/>
      <c r="X39" s="100"/>
      <c r="Y39" s="101">
        <v>25</v>
      </c>
      <c r="Z39" s="102"/>
      <c r="AA39" s="102"/>
      <c r="AB39" s="103"/>
      <c r="AC39" s="733" t="s">
        <v>235</v>
      </c>
      <c r="AD39" s="733"/>
      <c r="AE39" s="733"/>
      <c r="AF39" s="733"/>
      <c r="AG39" s="733"/>
      <c r="AH39" s="106">
        <v>3</v>
      </c>
      <c r="AI39" s="107"/>
      <c r="AJ39" s="107"/>
      <c r="AK39" s="107"/>
      <c r="AL39" s="108">
        <v>100</v>
      </c>
      <c r="AM39" s="109"/>
      <c r="AN39" s="109"/>
      <c r="AO39" s="110"/>
      <c r="AP39" s="93"/>
      <c r="AQ39" s="93"/>
      <c r="AR39" s="93"/>
      <c r="AS39" s="93"/>
      <c r="AT39" s="93"/>
      <c r="AU39" s="93"/>
      <c r="AV39" s="93"/>
      <c r="AW39" s="93"/>
      <c r="AX39" s="93"/>
      <c r="AY39">
        <f>COUNTA($C$39)</f>
        <v>1</v>
      </c>
    </row>
    <row r="40" spans="1:52" ht="64.5" customHeight="1" x14ac:dyDescent="0.15">
      <c r="A40" s="732">
        <v>3</v>
      </c>
      <c r="B40" s="732">
        <v>1</v>
      </c>
      <c r="C40" s="124" t="s">
        <v>704</v>
      </c>
      <c r="D40" s="125"/>
      <c r="E40" s="125"/>
      <c r="F40" s="125"/>
      <c r="G40" s="125"/>
      <c r="H40" s="125"/>
      <c r="I40" s="126"/>
      <c r="J40" s="127">
        <v>8010001144647</v>
      </c>
      <c r="K40" s="128"/>
      <c r="L40" s="128"/>
      <c r="M40" s="128"/>
      <c r="N40" s="128"/>
      <c r="O40" s="129"/>
      <c r="P40" s="139" t="s">
        <v>705</v>
      </c>
      <c r="Q40" s="140"/>
      <c r="R40" s="140"/>
      <c r="S40" s="140"/>
      <c r="T40" s="140"/>
      <c r="U40" s="140"/>
      <c r="V40" s="140"/>
      <c r="W40" s="140"/>
      <c r="X40" s="141"/>
      <c r="Y40" s="101">
        <v>19.399999999999999</v>
      </c>
      <c r="Z40" s="102"/>
      <c r="AA40" s="102"/>
      <c r="AB40" s="103"/>
      <c r="AC40" s="737" t="s">
        <v>235</v>
      </c>
      <c r="AD40" s="738"/>
      <c r="AE40" s="738"/>
      <c r="AF40" s="738"/>
      <c r="AG40" s="739"/>
      <c r="AH40" s="740">
        <v>3</v>
      </c>
      <c r="AI40" s="741"/>
      <c r="AJ40" s="741"/>
      <c r="AK40" s="742"/>
      <c r="AL40" s="108">
        <v>97</v>
      </c>
      <c r="AM40" s="109"/>
      <c r="AN40" s="109"/>
      <c r="AO40" s="110"/>
      <c r="AP40" s="93"/>
      <c r="AQ40" s="93"/>
      <c r="AR40" s="93"/>
      <c r="AS40" s="93"/>
      <c r="AT40" s="93"/>
      <c r="AU40" s="93"/>
      <c r="AV40" s="93"/>
      <c r="AW40" s="93"/>
      <c r="AX40" s="93"/>
      <c r="AY40">
        <f>COUNTA($C$40)</f>
        <v>1</v>
      </c>
    </row>
    <row r="41" spans="1:52" ht="87" customHeight="1" x14ac:dyDescent="0.15">
      <c r="A41" s="732">
        <v>4</v>
      </c>
      <c r="B41" s="732">
        <v>1</v>
      </c>
      <c r="C41" s="95" t="s">
        <v>706</v>
      </c>
      <c r="D41" s="96"/>
      <c r="E41" s="96"/>
      <c r="F41" s="96"/>
      <c r="G41" s="96"/>
      <c r="H41" s="96"/>
      <c r="I41" s="96"/>
      <c r="J41" s="97">
        <v>3010001076738</v>
      </c>
      <c r="K41" s="98"/>
      <c r="L41" s="98"/>
      <c r="M41" s="98"/>
      <c r="N41" s="98"/>
      <c r="O41" s="98"/>
      <c r="P41" s="99" t="s">
        <v>707</v>
      </c>
      <c r="Q41" s="100"/>
      <c r="R41" s="100"/>
      <c r="S41" s="100"/>
      <c r="T41" s="100"/>
      <c r="U41" s="100"/>
      <c r="V41" s="100"/>
      <c r="W41" s="100"/>
      <c r="X41" s="100"/>
      <c r="Y41" s="101">
        <v>15.1</v>
      </c>
      <c r="Z41" s="102"/>
      <c r="AA41" s="102"/>
      <c r="AB41" s="103"/>
      <c r="AC41" s="733" t="s">
        <v>235</v>
      </c>
      <c r="AD41" s="733"/>
      <c r="AE41" s="733"/>
      <c r="AF41" s="733"/>
      <c r="AG41" s="733"/>
      <c r="AH41" s="106">
        <v>2</v>
      </c>
      <c r="AI41" s="107"/>
      <c r="AJ41" s="107"/>
      <c r="AK41" s="107"/>
      <c r="AL41" s="108">
        <v>100</v>
      </c>
      <c r="AM41" s="109"/>
      <c r="AN41" s="109"/>
      <c r="AO41" s="110"/>
      <c r="AP41" s="93"/>
      <c r="AQ41" s="93"/>
      <c r="AR41" s="93"/>
      <c r="AS41" s="93"/>
      <c r="AT41" s="93"/>
      <c r="AU41" s="93"/>
      <c r="AV41" s="93"/>
      <c r="AW41" s="93"/>
      <c r="AX41" s="93"/>
      <c r="AY41">
        <f>COUNTA($C$41)</f>
        <v>1</v>
      </c>
    </row>
    <row r="42" spans="1:52" ht="102.75" customHeight="1" x14ac:dyDescent="0.15">
      <c r="A42" s="732">
        <v>5</v>
      </c>
      <c r="B42" s="732">
        <v>1</v>
      </c>
      <c r="C42" s="95" t="s">
        <v>647</v>
      </c>
      <c r="D42" s="96"/>
      <c r="E42" s="96"/>
      <c r="F42" s="96"/>
      <c r="G42" s="96"/>
      <c r="H42" s="96"/>
      <c r="I42" s="96"/>
      <c r="J42" s="97">
        <v>6010001030403</v>
      </c>
      <c r="K42" s="98"/>
      <c r="L42" s="98"/>
      <c r="M42" s="98"/>
      <c r="N42" s="98"/>
      <c r="O42" s="98"/>
      <c r="P42" s="99" t="s">
        <v>708</v>
      </c>
      <c r="Q42" s="100"/>
      <c r="R42" s="100"/>
      <c r="S42" s="100"/>
      <c r="T42" s="100"/>
      <c r="U42" s="100"/>
      <c r="V42" s="100"/>
      <c r="W42" s="100"/>
      <c r="X42" s="100"/>
      <c r="Y42" s="101">
        <v>12</v>
      </c>
      <c r="Z42" s="102"/>
      <c r="AA42" s="102"/>
      <c r="AB42" s="103"/>
      <c r="AC42" s="733" t="s">
        <v>235</v>
      </c>
      <c r="AD42" s="733"/>
      <c r="AE42" s="733"/>
      <c r="AF42" s="733"/>
      <c r="AG42" s="733"/>
      <c r="AH42" s="106">
        <v>2</v>
      </c>
      <c r="AI42" s="107"/>
      <c r="AJ42" s="107"/>
      <c r="AK42" s="107"/>
      <c r="AL42" s="108">
        <v>65</v>
      </c>
      <c r="AM42" s="109"/>
      <c r="AN42" s="109"/>
      <c r="AO42" s="110"/>
      <c r="AP42" s="93"/>
      <c r="AQ42" s="93"/>
      <c r="AR42" s="93"/>
      <c r="AS42" s="93"/>
      <c r="AT42" s="93"/>
      <c r="AU42" s="93"/>
      <c r="AV42" s="93"/>
      <c r="AW42" s="93"/>
      <c r="AX42" s="93"/>
      <c r="AY42">
        <f>COUNTA($C$42)</f>
        <v>1</v>
      </c>
    </row>
    <row r="43" spans="1:52" ht="66" customHeight="1" x14ac:dyDescent="0.15">
      <c r="A43" s="732">
        <v>6</v>
      </c>
      <c r="B43" s="732">
        <v>1</v>
      </c>
      <c r="C43" s="95" t="s">
        <v>709</v>
      </c>
      <c r="D43" s="96"/>
      <c r="E43" s="96"/>
      <c r="F43" s="96"/>
      <c r="G43" s="96"/>
      <c r="H43" s="96"/>
      <c r="I43" s="96"/>
      <c r="J43" s="97">
        <v>4010405000185</v>
      </c>
      <c r="K43" s="98"/>
      <c r="L43" s="98"/>
      <c r="M43" s="98"/>
      <c r="N43" s="98"/>
      <c r="O43" s="98"/>
      <c r="P43" s="99" t="s">
        <v>710</v>
      </c>
      <c r="Q43" s="100"/>
      <c r="R43" s="100"/>
      <c r="S43" s="100"/>
      <c r="T43" s="100"/>
      <c r="U43" s="100"/>
      <c r="V43" s="100"/>
      <c r="W43" s="100"/>
      <c r="X43" s="100"/>
      <c r="Y43" s="101">
        <v>8</v>
      </c>
      <c r="Z43" s="102"/>
      <c r="AA43" s="102"/>
      <c r="AB43" s="103"/>
      <c r="AC43" s="733" t="s">
        <v>235</v>
      </c>
      <c r="AD43" s="733"/>
      <c r="AE43" s="733"/>
      <c r="AF43" s="733"/>
      <c r="AG43" s="733"/>
      <c r="AH43" s="106">
        <v>1</v>
      </c>
      <c r="AI43" s="107"/>
      <c r="AJ43" s="107"/>
      <c r="AK43" s="107"/>
      <c r="AL43" s="108">
        <v>100</v>
      </c>
      <c r="AM43" s="109"/>
      <c r="AN43" s="109"/>
      <c r="AO43" s="110"/>
      <c r="AP43" s="93"/>
      <c r="AQ43" s="93"/>
      <c r="AR43" s="93"/>
      <c r="AS43" s="93"/>
      <c r="AT43" s="93"/>
      <c r="AU43" s="93"/>
      <c r="AV43" s="93"/>
      <c r="AW43" s="93"/>
      <c r="AX43" s="93"/>
      <c r="AY43">
        <f>COUNTA($C$43)</f>
        <v>1</v>
      </c>
    </row>
    <row r="44" spans="1:52" ht="126.75" customHeight="1" x14ac:dyDescent="0.15">
      <c r="A44" s="732">
        <v>7</v>
      </c>
      <c r="B44" s="732">
        <v>1</v>
      </c>
      <c r="C44" s="95" t="s">
        <v>711</v>
      </c>
      <c r="D44" s="96"/>
      <c r="E44" s="96"/>
      <c r="F44" s="96"/>
      <c r="G44" s="96"/>
      <c r="H44" s="96"/>
      <c r="I44" s="96"/>
      <c r="J44" s="97">
        <v>9010405010460</v>
      </c>
      <c r="K44" s="98"/>
      <c r="L44" s="98"/>
      <c r="M44" s="98"/>
      <c r="N44" s="98"/>
      <c r="O44" s="98"/>
      <c r="P44" s="99" t="s">
        <v>712</v>
      </c>
      <c r="Q44" s="100"/>
      <c r="R44" s="100"/>
      <c r="S44" s="100"/>
      <c r="T44" s="100"/>
      <c r="U44" s="100"/>
      <c r="V44" s="100"/>
      <c r="W44" s="100"/>
      <c r="X44" s="100"/>
      <c r="Y44" s="101">
        <v>5</v>
      </c>
      <c r="Z44" s="102"/>
      <c r="AA44" s="102"/>
      <c r="AB44" s="103"/>
      <c r="AC44" s="733" t="s">
        <v>235</v>
      </c>
      <c r="AD44" s="733"/>
      <c r="AE44" s="733"/>
      <c r="AF44" s="733"/>
      <c r="AG44" s="733"/>
      <c r="AH44" s="106">
        <v>1</v>
      </c>
      <c r="AI44" s="107"/>
      <c r="AJ44" s="107"/>
      <c r="AK44" s="107"/>
      <c r="AL44" s="108">
        <v>32.65</v>
      </c>
      <c r="AM44" s="109"/>
      <c r="AN44" s="109"/>
      <c r="AO44" s="110"/>
      <c r="AP44" s="93"/>
      <c r="AQ44" s="93"/>
      <c r="AR44" s="93"/>
      <c r="AS44" s="93"/>
      <c r="AT44" s="93"/>
      <c r="AU44" s="93"/>
      <c r="AV44" s="93"/>
      <c r="AW44" s="93"/>
      <c r="AX44" s="93"/>
      <c r="AY44">
        <f>COUNTA($C$44)</f>
        <v>1</v>
      </c>
    </row>
    <row r="45" spans="1:52" x14ac:dyDescent="0.15">
      <c r="A45" s="37"/>
      <c r="B45" s="37"/>
      <c r="P45" s="59"/>
      <c r="Q45" s="59"/>
      <c r="R45" s="59"/>
      <c r="S45" s="59"/>
      <c r="T45" s="59"/>
      <c r="U45" s="59"/>
      <c r="V45" s="59"/>
      <c r="W45" s="59"/>
      <c r="X45" s="59"/>
      <c r="Y45" s="60"/>
      <c r="Z45" s="60"/>
      <c r="AA45" s="60"/>
      <c r="AB45" s="60"/>
      <c r="AC45" s="60"/>
      <c r="AD45" s="60"/>
      <c r="AE45" s="60"/>
      <c r="AF45" s="60"/>
      <c r="AG45" s="60"/>
      <c r="AH45" s="60"/>
      <c r="AI45" s="60"/>
      <c r="AJ45" s="60"/>
      <c r="AK45" s="60"/>
      <c r="AL45" s="60"/>
      <c r="AM45" s="60"/>
      <c r="AN45" s="60"/>
      <c r="AO45" s="60"/>
      <c r="AY45">
        <f>COUNTA($C$48)</f>
        <v>1</v>
      </c>
    </row>
    <row r="46" spans="1:52" x14ac:dyDescent="0.15">
      <c r="A46" s="9"/>
      <c r="B46" s="45" t="s">
        <v>170</v>
      </c>
      <c r="C46" s="49"/>
      <c r="D46" s="49"/>
      <c r="E46" s="49"/>
      <c r="F46" s="49"/>
      <c r="G46" s="49"/>
      <c r="H46" s="49"/>
      <c r="I46" s="49"/>
      <c r="J46" s="49"/>
      <c r="K46" s="49"/>
      <c r="L46" s="49"/>
      <c r="M46" s="49"/>
      <c r="N46" s="49"/>
      <c r="O46" s="49"/>
      <c r="P46" s="51"/>
      <c r="Q46" s="51"/>
      <c r="R46" s="51"/>
      <c r="S46" s="51"/>
      <c r="T46" s="51"/>
      <c r="U46" s="51"/>
      <c r="V46" s="51"/>
      <c r="W46" s="51"/>
      <c r="X46" s="51"/>
      <c r="Y46" s="52"/>
      <c r="Z46" s="52"/>
      <c r="AA46" s="52"/>
      <c r="AB46" s="52"/>
      <c r="AC46" s="52"/>
      <c r="AD46" s="52"/>
      <c r="AE46" s="52"/>
      <c r="AF46" s="52"/>
      <c r="AG46" s="52"/>
      <c r="AH46" s="52"/>
      <c r="AI46" s="52"/>
      <c r="AJ46" s="52"/>
      <c r="AK46" s="52"/>
      <c r="AL46" s="52"/>
      <c r="AM46" s="52"/>
      <c r="AN46" s="52"/>
      <c r="AO46" s="52"/>
      <c r="AP46" s="51"/>
      <c r="AQ46" s="51"/>
      <c r="AR46" s="51"/>
      <c r="AS46" s="51"/>
      <c r="AT46" s="51"/>
      <c r="AU46" s="51"/>
      <c r="AV46" s="51"/>
      <c r="AW46" s="51"/>
      <c r="AX46" s="51"/>
      <c r="AY46" s="33">
        <f>$AY$45</f>
        <v>1</v>
      </c>
    </row>
    <row r="47" spans="1:52" customFormat="1" ht="59.25" customHeight="1" x14ac:dyDescent="0.15">
      <c r="A47" s="113"/>
      <c r="B47" s="113"/>
      <c r="C47" s="113" t="s">
        <v>24</v>
      </c>
      <c r="D47" s="113"/>
      <c r="E47" s="113"/>
      <c r="F47" s="113"/>
      <c r="G47" s="113"/>
      <c r="H47" s="113"/>
      <c r="I47" s="113"/>
      <c r="J47" s="734" t="s">
        <v>190</v>
      </c>
      <c r="K47" s="735"/>
      <c r="L47" s="735"/>
      <c r="M47" s="735"/>
      <c r="N47" s="735"/>
      <c r="O47" s="735"/>
      <c r="P47" s="116" t="s">
        <v>25</v>
      </c>
      <c r="Q47" s="116"/>
      <c r="R47" s="116"/>
      <c r="S47" s="116"/>
      <c r="T47" s="116"/>
      <c r="U47" s="116"/>
      <c r="V47" s="116"/>
      <c r="W47" s="116"/>
      <c r="X47" s="116"/>
      <c r="Y47" s="117" t="s">
        <v>222</v>
      </c>
      <c r="Z47" s="118"/>
      <c r="AA47" s="118"/>
      <c r="AB47" s="118"/>
      <c r="AC47" s="734" t="s">
        <v>216</v>
      </c>
      <c r="AD47" s="734"/>
      <c r="AE47" s="734"/>
      <c r="AF47" s="734"/>
      <c r="AG47" s="734"/>
      <c r="AH47" s="117" t="s">
        <v>183</v>
      </c>
      <c r="AI47" s="113"/>
      <c r="AJ47" s="113"/>
      <c r="AK47" s="113"/>
      <c r="AL47" s="113" t="s">
        <v>19</v>
      </c>
      <c r="AM47" s="113"/>
      <c r="AN47" s="113"/>
      <c r="AO47" s="119"/>
      <c r="AP47" s="736" t="s">
        <v>191</v>
      </c>
      <c r="AQ47" s="736"/>
      <c r="AR47" s="736"/>
      <c r="AS47" s="736"/>
      <c r="AT47" s="736"/>
      <c r="AU47" s="736"/>
      <c r="AV47" s="736"/>
      <c r="AW47" s="736"/>
      <c r="AX47" s="736"/>
      <c r="AY47" s="33">
        <f>$AY$45</f>
        <v>1</v>
      </c>
      <c r="AZ47" s="33"/>
    </row>
    <row r="48" spans="1:52" ht="54.75" customHeight="1" x14ac:dyDescent="0.15">
      <c r="A48" s="732">
        <v>1</v>
      </c>
      <c r="B48" s="732">
        <v>1</v>
      </c>
      <c r="C48" s="95" t="s">
        <v>713</v>
      </c>
      <c r="D48" s="96"/>
      <c r="E48" s="96"/>
      <c r="F48" s="96"/>
      <c r="G48" s="96"/>
      <c r="H48" s="96"/>
      <c r="I48" s="96"/>
      <c r="J48" s="97">
        <v>3010401037091</v>
      </c>
      <c r="K48" s="98"/>
      <c r="L48" s="98"/>
      <c r="M48" s="98"/>
      <c r="N48" s="98"/>
      <c r="O48" s="98"/>
      <c r="P48" s="99" t="s">
        <v>684</v>
      </c>
      <c r="Q48" s="100"/>
      <c r="R48" s="100"/>
      <c r="S48" s="100"/>
      <c r="T48" s="100"/>
      <c r="U48" s="100"/>
      <c r="V48" s="100"/>
      <c r="W48" s="100"/>
      <c r="X48" s="100"/>
      <c r="Y48" s="101">
        <v>44.6</v>
      </c>
      <c r="Z48" s="102"/>
      <c r="AA48" s="102"/>
      <c r="AB48" s="103"/>
      <c r="AC48" s="733" t="s">
        <v>232</v>
      </c>
      <c r="AD48" s="733"/>
      <c r="AE48" s="733"/>
      <c r="AF48" s="733"/>
      <c r="AG48" s="733"/>
      <c r="AH48" s="106">
        <v>3</v>
      </c>
      <c r="AI48" s="107"/>
      <c r="AJ48" s="107"/>
      <c r="AK48" s="107"/>
      <c r="AL48" s="108" t="s">
        <v>255</v>
      </c>
      <c r="AM48" s="109"/>
      <c r="AN48" s="109"/>
      <c r="AO48" s="110"/>
      <c r="AP48" s="93"/>
      <c r="AQ48" s="93"/>
      <c r="AR48" s="93"/>
      <c r="AS48" s="93"/>
      <c r="AT48" s="93"/>
      <c r="AU48" s="93"/>
      <c r="AV48" s="93"/>
      <c r="AW48" s="93"/>
      <c r="AX48" s="93"/>
      <c r="AY48" s="33">
        <f>$AY$45</f>
        <v>1</v>
      </c>
    </row>
    <row r="49" spans="1:52" ht="35.25" customHeight="1" x14ac:dyDescent="0.15">
      <c r="A49" s="732">
        <v>2</v>
      </c>
      <c r="B49" s="732">
        <v>1</v>
      </c>
      <c r="C49" s="95" t="s">
        <v>714</v>
      </c>
      <c r="D49" s="96"/>
      <c r="E49" s="96"/>
      <c r="F49" s="96"/>
      <c r="G49" s="96"/>
      <c r="H49" s="96"/>
      <c r="I49" s="96"/>
      <c r="J49" s="97">
        <v>4010001054032</v>
      </c>
      <c r="K49" s="98"/>
      <c r="L49" s="98"/>
      <c r="M49" s="98"/>
      <c r="N49" s="98"/>
      <c r="O49" s="98"/>
      <c r="P49" s="99" t="s">
        <v>715</v>
      </c>
      <c r="Q49" s="100"/>
      <c r="R49" s="100"/>
      <c r="S49" s="100"/>
      <c r="T49" s="100"/>
      <c r="U49" s="100"/>
      <c r="V49" s="100"/>
      <c r="W49" s="100"/>
      <c r="X49" s="100"/>
      <c r="Y49" s="101">
        <v>30.8</v>
      </c>
      <c r="Z49" s="102"/>
      <c r="AA49" s="102"/>
      <c r="AB49" s="103"/>
      <c r="AC49" s="733" t="s">
        <v>232</v>
      </c>
      <c r="AD49" s="733"/>
      <c r="AE49" s="733"/>
      <c r="AF49" s="733"/>
      <c r="AG49" s="733"/>
      <c r="AH49" s="106">
        <v>3</v>
      </c>
      <c r="AI49" s="107"/>
      <c r="AJ49" s="107"/>
      <c r="AK49" s="107"/>
      <c r="AL49" s="108" t="s">
        <v>255</v>
      </c>
      <c r="AM49" s="109"/>
      <c r="AN49" s="109"/>
      <c r="AO49" s="110"/>
      <c r="AP49" s="93"/>
      <c r="AQ49" s="93"/>
      <c r="AR49" s="93"/>
      <c r="AS49" s="93"/>
      <c r="AT49" s="93"/>
      <c r="AU49" s="93"/>
      <c r="AV49" s="93"/>
      <c r="AW49" s="93"/>
      <c r="AX49" s="93"/>
      <c r="AY49">
        <f>COUNTA($C$49)</f>
        <v>1</v>
      </c>
    </row>
    <row r="50" spans="1:52" ht="40.5" customHeight="1" x14ac:dyDescent="0.15">
      <c r="A50" s="732">
        <v>3</v>
      </c>
      <c r="B50" s="732">
        <v>1</v>
      </c>
      <c r="C50" s="95" t="s">
        <v>716</v>
      </c>
      <c r="D50" s="96"/>
      <c r="E50" s="96"/>
      <c r="F50" s="96"/>
      <c r="G50" s="96"/>
      <c r="H50" s="96"/>
      <c r="I50" s="96"/>
      <c r="J50" s="97">
        <v>3011001031955</v>
      </c>
      <c r="K50" s="98"/>
      <c r="L50" s="98"/>
      <c r="M50" s="98"/>
      <c r="N50" s="98"/>
      <c r="O50" s="98"/>
      <c r="P50" s="99" t="s">
        <v>717</v>
      </c>
      <c r="Q50" s="100"/>
      <c r="R50" s="100"/>
      <c r="S50" s="100"/>
      <c r="T50" s="100"/>
      <c r="U50" s="100"/>
      <c r="V50" s="100"/>
      <c r="W50" s="100"/>
      <c r="X50" s="100"/>
      <c r="Y50" s="101">
        <v>16.8</v>
      </c>
      <c r="Z50" s="102"/>
      <c r="AA50" s="102"/>
      <c r="AB50" s="103"/>
      <c r="AC50" s="733" t="s">
        <v>232</v>
      </c>
      <c r="AD50" s="733"/>
      <c r="AE50" s="733"/>
      <c r="AF50" s="733"/>
      <c r="AG50" s="733"/>
      <c r="AH50" s="106">
        <v>2</v>
      </c>
      <c r="AI50" s="107"/>
      <c r="AJ50" s="107"/>
      <c r="AK50" s="107"/>
      <c r="AL50" s="108" t="s">
        <v>255</v>
      </c>
      <c r="AM50" s="109"/>
      <c r="AN50" s="109"/>
      <c r="AO50" s="110"/>
      <c r="AP50" s="93"/>
      <c r="AQ50" s="93"/>
      <c r="AR50" s="93"/>
      <c r="AS50" s="93"/>
      <c r="AT50" s="93"/>
      <c r="AU50" s="93"/>
      <c r="AV50" s="93"/>
      <c r="AW50" s="93"/>
      <c r="AX50" s="93"/>
      <c r="AY50">
        <f>COUNTA($C$50)</f>
        <v>1</v>
      </c>
    </row>
    <row r="51" spans="1:52" ht="35.25" customHeight="1" x14ac:dyDescent="0.15">
      <c r="A51" s="732">
        <v>4</v>
      </c>
      <c r="B51" s="732">
        <v>1</v>
      </c>
      <c r="C51" s="95" t="s">
        <v>718</v>
      </c>
      <c r="D51" s="96"/>
      <c r="E51" s="96"/>
      <c r="F51" s="96"/>
      <c r="G51" s="96"/>
      <c r="H51" s="96"/>
      <c r="I51" s="96"/>
      <c r="J51" s="97">
        <v>5010405001703</v>
      </c>
      <c r="K51" s="98"/>
      <c r="L51" s="98"/>
      <c r="M51" s="98"/>
      <c r="N51" s="98"/>
      <c r="O51" s="98"/>
      <c r="P51" s="99" t="s">
        <v>719</v>
      </c>
      <c r="Q51" s="100"/>
      <c r="R51" s="100"/>
      <c r="S51" s="100"/>
      <c r="T51" s="100"/>
      <c r="U51" s="100"/>
      <c r="V51" s="100"/>
      <c r="W51" s="100"/>
      <c r="X51" s="100"/>
      <c r="Y51" s="101">
        <v>11</v>
      </c>
      <c r="Z51" s="102"/>
      <c r="AA51" s="102"/>
      <c r="AB51" s="103"/>
      <c r="AC51" s="733" t="s">
        <v>232</v>
      </c>
      <c r="AD51" s="733"/>
      <c r="AE51" s="733"/>
      <c r="AF51" s="733"/>
      <c r="AG51" s="733"/>
      <c r="AH51" s="106">
        <v>1</v>
      </c>
      <c r="AI51" s="107"/>
      <c r="AJ51" s="107"/>
      <c r="AK51" s="107"/>
      <c r="AL51" s="108" t="s">
        <v>255</v>
      </c>
      <c r="AM51" s="109"/>
      <c r="AN51" s="109"/>
      <c r="AO51" s="110"/>
      <c r="AP51" s="93"/>
      <c r="AQ51" s="93"/>
      <c r="AR51" s="93"/>
      <c r="AS51" s="93"/>
      <c r="AT51" s="93"/>
      <c r="AU51" s="93"/>
      <c r="AV51" s="93"/>
      <c r="AW51" s="93"/>
      <c r="AX51" s="93"/>
      <c r="AY51">
        <f>COUNTA($C$51)</f>
        <v>1</v>
      </c>
    </row>
    <row r="52" spans="1:52" ht="64.5" customHeight="1" x14ac:dyDescent="0.15">
      <c r="A52" s="732">
        <v>5</v>
      </c>
      <c r="B52" s="732">
        <v>1</v>
      </c>
      <c r="C52" s="95" t="s">
        <v>720</v>
      </c>
      <c r="D52" s="96"/>
      <c r="E52" s="96"/>
      <c r="F52" s="96"/>
      <c r="G52" s="96"/>
      <c r="H52" s="96"/>
      <c r="I52" s="96"/>
      <c r="J52" s="97">
        <v>3013301015869</v>
      </c>
      <c r="K52" s="98"/>
      <c r="L52" s="98"/>
      <c r="M52" s="98"/>
      <c r="N52" s="98"/>
      <c r="O52" s="98"/>
      <c r="P52" s="99" t="s">
        <v>721</v>
      </c>
      <c r="Q52" s="100"/>
      <c r="R52" s="100"/>
      <c r="S52" s="100"/>
      <c r="T52" s="100"/>
      <c r="U52" s="100"/>
      <c r="V52" s="100"/>
      <c r="W52" s="100"/>
      <c r="X52" s="100"/>
      <c r="Y52" s="101">
        <v>11</v>
      </c>
      <c r="Z52" s="102"/>
      <c r="AA52" s="102"/>
      <c r="AB52" s="103"/>
      <c r="AC52" s="733" t="s">
        <v>232</v>
      </c>
      <c r="AD52" s="733"/>
      <c r="AE52" s="733"/>
      <c r="AF52" s="733"/>
      <c r="AG52" s="733"/>
      <c r="AH52" s="106">
        <v>3</v>
      </c>
      <c r="AI52" s="107"/>
      <c r="AJ52" s="107"/>
      <c r="AK52" s="107"/>
      <c r="AL52" s="108" t="s">
        <v>255</v>
      </c>
      <c r="AM52" s="109"/>
      <c r="AN52" s="109"/>
      <c r="AO52" s="110"/>
      <c r="AP52" s="93"/>
      <c r="AQ52" s="93"/>
      <c r="AR52" s="93"/>
      <c r="AS52" s="93"/>
      <c r="AT52" s="93"/>
      <c r="AU52" s="93"/>
      <c r="AV52" s="93"/>
      <c r="AW52" s="93"/>
      <c r="AX52" s="93"/>
      <c r="AY52">
        <f>COUNTA($C$52)</f>
        <v>1</v>
      </c>
    </row>
    <row r="53" spans="1:52" ht="45.75" customHeight="1" x14ac:dyDescent="0.15">
      <c r="A53" s="732">
        <v>6</v>
      </c>
      <c r="B53" s="732">
        <v>1</v>
      </c>
      <c r="C53" s="95" t="s">
        <v>722</v>
      </c>
      <c r="D53" s="96"/>
      <c r="E53" s="96"/>
      <c r="F53" s="96"/>
      <c r="G53" s="96"/>
      <c r="H53" s="96"/>
      <c r="I53" s="96"/>
      <c r="J53" s="97">
        <v>1010001143390</v>
      </c>
      <c r="K53" s="98"/>
      <c r="L53" s="98"/>
      <c r="M53" s="98"/>
      <c r="N53" s="98"/>
      <c r="O53" s="98"/>
      <c r="P53" s="99" t="s">
        <v>723</v>
      </c>
      <c r="Q53" s="100"/>
      <c r="R53" s="100"/>
      <c r="S53" s="100"/>
      <c r="T53" s="100"/>
      <c r="U53" s="100"/>
      <c r="V53" s="100"/>
      <c r="W53" s="100"/>
      <c r="X53" s="100"/>
      <c r="Y53" s="101">
        <v>9.8000000000000007</v>
      </c>
      <c r="Z53" s="102"/>
      <c r="AA53" s="102"/>
      <c r="AB53" s="103"/>
      <c r="AC53" s="733" t="s">
        <v>232</v>
      </c>
      <c r="AD53" s="733"/>
      <c r="AE53" s="733"/>
      <c r="AF53" s="733"/>
      <c r="AG53" s="733"/>
      <c r="AH53" s="106">
        <v>1</v>
      </c>
      <c r="AI53" s="107"/>
      <c r="AJ53" s="107"/>
      <c r="AK53" s="107"/>
      <c r="AL53" s="108" t="s">
        <v>255</v>
      </c>
      <c r="AM53" s="109"/>
      <c r="AN53" s="109"/>
      <c r="AO53" s="110"/>
      <c r="AP53" s="93"/>
      <c r="AQ53" s="93"/>
      <c r="AR53" s="93"/>
      <c r="AS53" s="93"/>
      <c r="AT53" s="93"/>
      <c r="AU53" s="93"/>
      <c r="AV53" s="93"/>
      <c r="AW53" s="93"/>
      <c r="AX53" s="93"/>
      <c r="AY53">
        <f>COUNTA($C$53)</f>
        <v>1</v>
      </c>
    </row>
    <row r="54" spans="1:52" ht="45.75" customHeight="1" x14ac:dyDescent="0.15">
      <c r="A54" s="732">
        <v>7</v>
      </c>
      <c r="B54" s="732">
        <v>1</v>
      </c>
      <c r="C54" s="95" t="s">
        <v>724</v>
      </c>
      <c r="D54" s="96"/>
      <c r="E54" s="96"/>
      <c r="F54" s="96"/>
      <c r="G54" s="96"/>
      <c r="H54" s="96"/>
      <c r="I54" s="96"/>
      <c r="J54" s="97">
        <v>3010501025764</v>
      </c>
      <c r="K54" s="98"/>
      <c r="L54" s="98"/>
      <c r="M54" s="98"/>
      <c r="N54" s="98"/>
      <c r="O54" s="98"/>
      <c r="P54" s="99" t="s">
        <v>725</v>
      </c>
      <c r="Q54" s="100"/>
      <c r="R54" s="100"/>
      <c r="S54" s="100"/>
      <c r="T54" s="100"/>
      <c r="U54" s="100"/>
      <c r="V54" s="100"/>
      <c r="W54" s="100"/>
      <c r="X54" s="100"/>
      <c r="Y54" s="101">
        <v>4.8</v>
      </c>
      <c r="Z54" s="102"/>
      <c r="AA54" s="102"/>
      <c r="AB54" s="103"/>
      <c r="AC54" s="733" t="s">
        <v>232</v>
      </c>
      <c r="AD54" s="733"/>
      <c r="AE54" s="733"/>
      <c r="AF54" s="733"/>
      <c r="AG54" s="733"/>
      <c r="AH54" s="106">
        <v>2</v>
      </c>
      <c r="AI54" s="107"/>
      <c r="AJ54" s="107"/>
      <c r="AK54" s="107"/>
      <c r="AL54" s="108" t="s">
        <v>255</v>
      </c>
      <c r="AM54" s="109"/>
      <c r="AN54" s="109"/>
      <c r="AO54" s="110"/>
      <c r="AP54" s="93"/>
      <c r="AQ54" s="93"/>
      <c r="AR54" s="93"/>
      <c r="AS54" s="93"/>
      <c r="AT54" s="93"/>
      <c r="AU54" s="93"/>
      <c r="AV54" s="93"/>
      <c r="AW54" s="93"/>
      <c r="AX54" s="93"/>
      <c r="AY54">
        <f>COUNTA($C$54)</f>
        <v>1</v>
      </c>
    </row>
    <row r="55" spans="1:52" ht="48.75" customHeight="1" x14ac:dyDescent="0.15">
      <c r="A55" s="732">
        <v>8</v>
      </c>
      <c r="B55" s="732">
        <v>1</v>
      </c>
      <c r="C55" s="95" t="s">
        <v>726</v>
      </c>
      <c r="D55" s="96"/>
      <c r="E55" s="96"/>
      <c r="F55" s="96"/>
      <c r="G55" s="96"/>
      <c r="H55" s="96"/>
      <c r="I55" s="96"/>
      <c r="J55" s="97">
        <v>5010001022137</v>
      </c>
      <c r="K55" s="98"/>
      <c r="L55" s="98"/>
      <c r="M55" s="98"/>
      <c r="N55" s="98"/>
      <c r="O55" s="98"/>
      <c r="P55" s="99" t="s">
        <v>727</v>
      </c>
      <c r="Q55" s="100"/>
      <c r="R55" s="100"/>
      <c r="S55" s="100"/>
      <c r="T55" s="100"/>
      <c r="U55" s="100"/>
      <c r="V55" s="100"/>
      <c r="W55" s="100"/>
      <c r="X55" s="100"/>
      <c r="Y55" s="101">
        <v>2.2000000000000002</v>
      </c>
      <c r="Z55" s="102"/>
      <c r="AA55" s="102"/>
      <c r="AB55" s="103"/>
      <c r="AC55" s="733" t="s">
        <v>232</v>
      </c>
      <c r="AD55" s="733"/>
      <c r="AE55" s="733"/>
      <c r="AF55" s="733"/>
      <c r="AG55" s="733"/>
      <c r="AH55" s="106">
        <v>2</v>
      </c>
      <c r="AI55" s="107"/>
      <c r="AJ55" s="107"/>
      <c r="AK55" s="107"/>
      <c r="AL55" s="108" t="s">
        <v>255</v>
      </c>
      <c r="AM55" s="109"/>
      <c r="AN55" s="109"/>
      <c r="AO55" s="110"/>
      <c r="AP55" s="93"/>
      <c r="AQ55" s="93"/>
      <c r="AR55" s="93"/>
      <c r="AS55" s="93"/>
      <c r="AT55" s="93"/>
      <c r="AU55" s="93"/>
      <c r="AV55" s="93"/>
      <c r="AW55" s="93"/>
      <c r="AX55" s="93"/>
      <c r="AY55">
        <f>COUNTA($C$55)</f>
        <v>1</v>
      </c>
    </row>
    <row r="56" spans="1:52" x14ac:dyDescent="0.15">
      <c r="P56" s="59"/>
      <c r="Q56" s="59"/>
      <c r="R56" s="59"/>
      <c r="S56" s="59"/>
      <c r="T56" s="59"/>
      <c r="U56" s="59"/>
      <c r="V56" s="59"/>
      <c r="W56" s="59"/>
      <c r="X56" s="59"/>
      <c r="Y56" s="60"/>
      <c r="Z56" s="60"/>
      <c r="AA56" s="60"/>
      <c r="AB56" s="60"/>
      <c r="AC56" s="60"/>
      <c r="AD56" s="60"/>
      <c r="AE56" s="60"/>
      <c r="AF56" s="60"/>
      <c r="AG56" s="60"/>
      <c r="AH56" s="60"/>
      <c r="AI56" s="60"/>
      <c r="AJ56" s="60"/>
      <c r="AK56" s="60"/>
      <c r="AL56" s="60"/>
      <c r="AM56" s="60"/>
      <c r="AN56" s="60"/>
      <c r="AO56" s="60"/>
      <c r="AY56">
        <f>COUNTA($C$59)</f>
        <v>1</v>
      </c>
    </row>
    <row r="57" spans="1:52" x14ac:dyDescent="0.15">
      <c r="A57" s="9"/>
      <c r="B57" s="45" t="s">
        <v>171</v>
      </c>
      <c r="C57" s="49"/>
      <c r="D57" s="49"/>
      <c r="E57" s="49"/>
      <c r="F57" s="49"/>
      <c r="G57" s="49"/>
      <c r="H57" s="49"/>
      <c r="I57" s="49"/>
      <c r="J57" s="49"/>
      <c r="K57" s="49"/>
      <c r="L57" s="49"/>
      <c r="M57" s="49"/>
      <c r="N57" s="49"/>
      <c r="O57" s="49"/>
      <c r="P57" s="51"/>
      <c r="Q57" s="51"/>
      <c r="R57" s="51"/>
      <c r="S57" s="51"/>
      <c r="T57" s="51"/>
      <c r="U57" s="51"/>
      <c r="V57" s="51"/>
      <c r="W57" s="51"/>
      <c r="X57" s="51"/>
      <c r="Y57" s="52"/>
      <c r="Z57" s="52"/>
      <c r="AA57" s="52"/>
      <c r="AB57" s="52"/>
      <c r="AC57" s="52"/>
      <c r="AD57" s="52"/>
      <c r="AE57" s="52"/>
      <c r="AF57" s="52"/>
      <c r="AG57" s="52"/>
      <c r="AH57" s="52"/>
      <c r="AI57" s="52"/>
      <c r="AJ57" s="52"/>
      <c r="AK57" s="52"/>
      <c r="AL57" s="52"/>
      <c r="AM57" s="52"/>
      <c r="AN57" s="52"/>
      <c r="AO57" s="52"/>
      <c r="AP57" s="51"/>
      <c r="AQ57" s="51"/>
      <c r="AR57" s="51"/>
      <c r="AS57" s="51"/>
      <c r="AT57" s="51"/>
      <c r="AU57" s="51"/>
      <c r="AV57" s="51"/>
      <c r="AW57" s="51"/>
      <c r="AX57" s="51"/>
      <c r="AY57" s="33">
        <f>$AY$56</f>
        <v>1</v>
      </c>
    </row>
    <row r="58" spans="1:52" customFormat="1" ht="59.25" customHeight="1" x14ac:dyDescent="0.15">
      <c r="A58" s="113"/>
      <c r="B58" s="113"/>
      <c r="C58" s="113" t="s">
        <v>24</v>
      </c>
      <c r="D58" s="113"/>
      <c r="E58" s="113"/>
      <c r="F58" s="113"/>
      <c r="G58" s="113"/>
      <c r="H58" s="113"/>
      <c r="I58" s="113"/>
      <c r="J58" s="734" t="s">
        <v>190</v>
      </c>
      <c r="K58" s="735"/>
      <c r="L58" s="735"/>
      <c r="M58" s="735"/>
      <c r="N58" s="735"/>
      <c r="O58" s="735"/>
      <c r="P58" s="116" t="s">
        <v>25</v>
      </c>
      <c r="Q58" s="116"/>
      <c r="R58" s="116"/>
      <c r="S58" s="116"/>
      <c r="T58" s="116"/>
      <c r="U58" s="116"/>
      <c r="V58" s="116"/>
      <c r="W58" s="116"/>
      <c r="X58" s="116"/>
      <c r="Y58" s="117" t="s">
        <v>222</v>
      </c>
      <c r="Z58" s="118"/>
      <c r="AA58" s="118"/>
      <c r="AB58" s="118"/>
      <c r="AC58" s="734" t="s">
        <v>216</v>
      </c>
      <c r="AD58" s="734"/>
      <c r="AE58" s="734"/>
      <c r="AF58" s="734"/>
      <c r="AG58" s="734"/>
      <c r="AH58" s="117" t="s">
        <v>183</v>
      </c>
      <c r="AI58" s="113"/>
      <c r="AJ58" s="113"/>
      <c r="AK58" s="113"/>
      <c r="AL58" s="113" t="s">
        <v>19</v>
      </c>
      <c r="AM58" s="113"/>
      <c r="AN58" s="113"/>
      <c r="AO58" s="119"/>
      <c r="AP58" s="736" t="s">
        <v>191</v>
      </c>
      <c r="AQ58" s="736"/>
      <c r="AR58" s="736"/>
      <c r="AS58" s="736"/>
      <c r="AT58" s="736"/>
      <c r="AU58" s="736"/>
      <c r="AV58" s="736"/>
      <c r="AW58" s="736"/>
      <c r="AX58" s="736"/>
      <c r="AY58" s="33">
        <f>$AY$56</f>
        <v>1</v>
      </c>
      <c r="AZ58" s="33"/>
    </row>
    <row r="59" spans="1:52" ht="26.25" customHeight="1" x14ac:dyDescent="0.15">
      <c r="A59" s="732">
        <v>1</v>
      </c>
      <c r="B59" s="732">
        <v>1</v>
      </c>
      <c r="C59" s="95" t="s">
        <v>728</v>
      </c>
      <c r="D59" s="96"/>
      <c r="E59" s="96"/>
      <c r="F59" s="96"/>
      <c r="G59" s="96"/>
      <c r="H59" s="96"/>
      <c r="I59" s="96"/>
      <c r="J59" s="97" t="s">
        <v>255</v>
      </c>
      <c r="K59" s="98"/>
      <c r="L59" s="98"/>
      <c r="M59" s="98"/>
      <c r="N59" s="98"/>
      <c r="O59" s="98"/>
      <c r="P59" s="99" t="s">
        <v>729</v>
      </c>
      <c r="Q59" s="100"/>
      <c r="R59" s="100"/>
      <c r="S59" s="100"/>
      <c r="T59" s="100"/>
      <c r="U59" s="100"/>
      <c r="V59" s="100"/>
      <c r="W59" s="100"/>
      <c r="X59" s="100"/>
      <c r="Y59" s="101">
        <v>2.8</v>
      </c>
      <c r="Z59" s="102"/>
      <c r="AA59" s="102"/>
      <c r="AB59" s="103"/>
      <c r="AC59" s="733" t="s">
        <v>69</v>
      </c>
      <c r="AD59" s="733"/>
      <c r="AE59" s="733"/>
      <c r="AF59" s="733"/>
      <c r="AG59" s="733"/>
      <c r="AH59" s="106" t="s">
        <v>255</v>
      </c>
      <c r="AI59" s="107"/>
      <c r="AJ59" s="107"/>
      <c r="AK59" s="107"/>
      <c r="AL59" s="108" t="s">
        <v>255</v>
      </c>
      <c r="AM59" s="109"/>
      <c r="AN59" s="109"/>
      <c r="AO59" s="110"/>
      <c r="AP59" s="93"/>
      <c r="AQ59" s="93"/>
      <c r="AR59" s="93"/>
      <c r="AS59" s="93"/>
      <c r="AT59" s="93"/>
      <c r="AU59" s="93"/>
      <c r="AV59" s="93"/>
      <c r="AW59" s="93"/>
      <c r="AX59" s="93"/>
      <c r="AY59" s="33">
        <f>$AY$56</f>
        <v>1</v>
      </c>
    </row>
    <row r="60" spans="1:52" ht="26.25" customHeight="1" x14ac:dyDescent="0.15">
      <c r="A60" s="732">
        <v>2</v>
      </c>
      <c r="B60" s="732">
        <v>1</v>
      </c>
      <c r="C60" s="95" t="s">
        <v>730</v>
      </c>
      <c r="D60" s="96"/>
      <c r="E60" s="96"/>
      <c r="F60" s="96"/>
      <c r="G60" s="96"/>
      <c r="H60" s="96"/>
      <c r="I60" s="96"/>
      <c r="J60" s="97" t="s">
        <v>255</v>
      </c>
      <c r="K60" s="98"/>
      <c r="L60" s="98"/>
      <c r="M60" s="98"/>
      <c r="N60" s="98"/>
      <c r="O60" s="98"/>
      <c r="P60" s="99" t="s">
        <v>729</v>
      </c>
      <c r="Q60" s="100"/>
      <c r="R60" s="100"/>
      <c r="S60" s="100"/>
      <c r="T60" s="100"/>
      <c r="U60" s="100"/>
      <c r="V60" s="100"/>
      <c r="W60" s="100"/>
      <c r="X60" s="100"/>
      <c r="Y60" s="101">
        <v>2.8</v>
      </c>
      <c r="Z60" s="102"/>
      <c r="AA60" s="102"/>
      <c r="AB60" s="103"/>
      <c r="AC60" s="733" t="s">
        <v>69</v>
      </c>
      <c r="AD60" s="733"/>
      <c r="AE60" s="733"/>
      <c r="AF60" s="733"/>
      <c r="AG60" s="733"/>
      <c r="AH60" s="106" t="s">
        <v>255</v>
      </c>
      <c r="AI60" s="107"/>
      <c r="AJ60" s="107"/>
      <c r="AK60" s="107"/>
      <c r="AL60" s="108" t="s">
        <v>255</v>
      </c>
      <c r="AM60" s="109"/>
      <c r="AN60" s="109"/>
      <c r="AO60" s="110"/>
      <c r="AP60" s="93"/>
      <c r="AQ60" s="93"/>
      <c r="AR60" s="93"/>
      <c r="AS60" s="93"/>
      <c r="AT60" s="93"/>
      <c r="AU60" s="93"/>
      <c r="AV60" s="93"/>
      <c r="AW60" s="93"/>
      <c r="AX60" s="93"/>
      <c r="AY60">
        <f>COUNTA($C$60)</f>
        <v>1</v>
      </c>
    </row>
    <row r="61" spans="1:52" ht="26.25" customHeight="1" x14ac:dyDescent="0.15">
      <c r="A61" s="732">
        <v>3</v>
      </c>
      <c r="B61" s="732">
        <v>1</v>
      </c>
      <c r="C61" s="95" t="s">
        <v>731</v>
      </c>
      <c r="D61" s="96"/>
      <c r="E61" s="96"/>
      <c r="F61" s="96"/>
      <c r="G61" s="96"/>
      <c r="H61" s="96"/>
      <c r="I61" s="96"/>
      <c r="J61" s="97" t="s">
        <v>255</v>
      </c>
      <c r="K61" s="98"/>
      <c r="L61" s="98"/>
      <c r="M61" s="98"/>
      <c r="N61" s="98"/>
      <c r="O61" s="98"/>
      <c r="P61" s="99" t="s">
        <v>729</v>
      </c>
      <c r="Q61" s="100"/>
      <c r="R61" s="100"/>
      <c r="S61" s="100"/>
      <c r="T61" s="100"/>
      <c r="U61" s="100"/>
      <c r="V61" s="100"/>
      <c r="W61" s="100"/>
      <c r="X61" s="100"/>
      <c r="Y61" s="101">
        <v>2.8</v>
      </c>
      <c r="Z61" s="102"/>
      <c r="AA61" s="102"/>
      <c r="AB61" s="103"/>
      <c r="AC61" s="733" t="s">
        <v>69</v>
      </c>
      <c r="AD61" s="733"/>
      <c r="AE61" s="733"/>
      <c r="AF61" s="733"/>
      <c r="AG61" s="733"/>
      <c r="AH61" s="106" t="s">
        <v>255</v>
      </c>
      <c r="AI61" s="107"/>
      <c r="AJ61" s="107"/>
      <c r="AK61" s="107"/>
      <c r="AL61" s="108" t="s">
        <v>255</v>
      </c>
      <c r="AM61" s="109"/>
      <c r="AN61" s="109"/>
      <c r="AO61" s="110"/>
      <c r="AP61" s="93"/>
      <c r="AQ61" s="93"/>
      <c r="AR61" s="93"/>
      <c r="AS61" s="93"/>
      <c r="AT61" s="93"/>
      <c r="AU61" s="93"/>
      <c r="AV61" s="93"/>
      <c r="AW61" s="93"/>
      <c r="AX61" s="93"/>
      <c r="AY61">
        <f>COUNTA($C$61)</f>
        <v>1</v>
      </c>
    </row>
    <row r="62" spans="1:52" ht="26.25" customHeight="1" x14ac:dyDescent="0.15">
      <c r="A62" s="732">
        <v>4</v>
      </c>
      <c r="B62" s="732">
        <v>1</v>
      </c>
      <c r="C62" s="95" t="s">
        <v>732</v>
      </c>
      <c r="D62" s="96"/>
      <c r="E62" s="96"/>
      <c r="F62" s="96"/>
      <c r="G62" s="96"/>
      <c r="H62" s="96"/>
      <c r="I62" s="96"/>
      <c r="J62" s="97" t="s">
        <v>255</v>
      </c>
      <c r="K62" s="98"/>
      <c r="L62" s="98"/>
      <c r="M62" s="98"/>
      <c r="N62" s="98"/>
      <c r="O62" s="98"/>
      <c r="P62" s="99" t="s">
        <v>729</v>
      </c>
      <c r="Q62" s="100"/>
      <c r="R62" s="100"/>
      <c r="S62" s="100"/>
      <c r="T62" s="100"/>
      <c r="U62" s="100"/>
      <c r="V62" s="100"/>
      <c r="W62" s="100"/>
      <c r="X62" s="100"/>
      <c r="Y62" s="101">
        <v>2.8</v>
      </c>
      <c r="Z62" s="102"/>
      <c r="AA62" s="102"/>
      <c r="AB62" s="103"/>
      <c r="AC62" s="733" t="s">
        <v>69</v>
      </c>
      <c r="AD62" s="733"/>
      <c r="AE62" s="733"/>
      <c r="AF62" s="733"/>
      <c r="AG62" s="733"/>
      <c r="AH62" s="106" t="s">
        <v>255</v>
      </c>
      <c r="AI62" s="107"/>
      <c r="AJ62" s="107"/>
      <c r="AK62" s="107"/>
      <c r="AL62" s="108" t="s">
        <v>255</v>
      </c>
      <c r="AM62" s="109"/>
      <c r="AN62" s="109"/>
      <c r="AO62" s="110"/>
      <c r="AP62" s="93"/>
      <c r="AQ62" s="93"/>
      <c r="AR62" s="93"/>
      <c r="AS62" s="93"/>
      <c r="AT62" s="93"/>
      <c r="AU62" s="93"/>
      <c r="AV62" s="93"/>
      <c r="AW62" s="93"/>
      <c r="AX62" s="93"/>
      <c r="AY62">
        <f>COUNTA($C$62)</f>
        <v>1</v>
      </c>
    </row>
    <row r="63" spans="1:52" ht="26.25" customHeight="1" x14ac:dyDescent="0.15">
      <c r="A63" s="732">
        <v>5</v>
      </c>
      <c r="B63" s="732">
        <v>1</v>
      </c>
      <c r="C63" s="95" t="s">
        <v>733</v>
      </c>
      <c r="D63" s="96"/>
      <c r="E63" s="96"/>
      <c r="F63" s="96"/>
      <c r="G63" s="96"/>
      <c r="H63" s="96"/>
      <c r="I63" s="96"/>
      <c r="J63" s="97" t="s">
        <v>255</v>
      </c>
      <c r="K63" s="98"/>
      <c r="L63" s="98"/>
      <c r="M63" s="98"/>
      <c r="N63" s="98"/>
      <c r="O63" s="98"/>
      <c r="P63" s="99" t="s">
        <v>729</v>
      </c>
      <c r="Q63" s="100"/>
      <c r="R63" s="100"/>
      <c r="S63" s="100"/>
      <c r="T63" s="100"/>
      <c r="U63" s="100"/>
      <c r="V63" s="100"/>
      <c r="W63" s="100"/>
      <c r="X63" s="100"/>
      <c r="Y63" s="101">
        <v>2.7</v>
      </c>
      <c r="Z63" s="102"/>
      <c r="AA63" s="102"/>
      <c r="AB63" s="103"/>
      <c r="AC63" s="733" t="s">
        <v>69</v>
      </c>
      <c r="AD63" s="733"/>
      <c r="AE63" s="733"/>
      <c r="AF63" s="733"/>
      <c r="AG63" s="733"/>
      <c r="AH63" s="106" t="s">
        <v>255</v>
      </c>
      <c r="AI63" s="107"/>
      <c r="AJ63" s="107"/>
      <c r="AK63" s="107"/>
      <c r="AL63" s="108" t="s">
        <v>255</v>
      </c>
      <c r="AM63" s="109"/>
      <c r="AN63" s="109"/>
      <c r="AO63" s="110"/>
      <c r="AP63" s="93"/>
      <c r="AQ63" s="93"/>
      <c r="AR63" s="93"/>
      <c r="AS63" s="93"/>
      <c r="AT63" s="93"/>
      <c r="AU63" s="93"/>
      <c r="AV63" s="93"/>
      <c r="AW63" s="93"/>
      <c r="AX63" s="93"/>
      <c r="AY63">
        <f>COUNTA($C$63)</f>
        <v>1</v>
      </c>
    </row>
    <row r="64" spans="1:52" ht="26.25" customHeight="1" x14ac:dyDescent="0.15">
      <c r="A64" s="732">
        <v>6</v>
      </c>
      <c r="B64" s="732">
        <v>1</v>
      </c>
      <c r="C64" s="95" t="s">
        <v>734</v>
      </c>
      <c r="D64" s="96"/>
      <c r="E64" s="96"/>
      <c r="F64" s="96"/>
      <c r="G64" s="96"/>
      <c r="H64" s="96"/>
      <c r="I64" s="96"/>
      <c r="J64" s="97" t="s">
        <v>255</v>
      </c>
      <c r="K64" s="98"/>
      <c r="L64" s="98"/>
      <c r="M64" s="98"/>
      <c r="N64" s="98"/>
      <c r="O64" s="98"/>
      <c r="P64" s="99" t="s">
        <v>729</v>
      </c>
      <c r="Q64" s="100"/>
      <c r="R64" s="100"/>
      <c r="S64" s="100"/>
      <c r="T64" s="100"/>
      <c r="U64" s="100"/>
      <c r="V64" s="100"/>
      <c r="W64" s="100"/>
      <c r="X64" s="100"/>
      <c r="Y64" s="101">
        <v>2.2000000000000002</v>
      </c>
      <c r="Z64" s="102"/>
      <c r="AA64" s="102"/>
      <c r="AB64" s="103"/>
      <c r="AC64" s="733" t="s">
        <v>69</v>
      </c>
      <c r="AD64" s="733"/>
      <c r="AE64" s="733"/>
      <c r="AF64" s="733"/>
      <c r="AG64" s="733"/>
      <c r="AH64" s="106" t="s">
        <v>255</v>
      </c>
      <c r="AI64" s="107"/>
      <c r="AJ64" s="107"/>
      <c r="AK64" s="107"/>
      <c r="AL64" s="108" t="s">
        <v>255</v>
      </c>
      <c r="AM64" s="109"/>
      <c r="AN64" s="109"/>
      <c r="AO64" s="110"/>
      <c r="AP64" s="93"/>
      <c r="AQ64" s="93"/>
      <c r="AR64" s="93"/>
      <c r="AS64" s="93"/>
      <c r="AT64" s="93"/>
      <c r="AU64" s="93"/>
      <c r="AV64" s="93"/>
      <c r="AW64" s="93"/>
      <c r="AX64" s="93"/>
      <c r="AY64">
        <f>COUNTA($C$64)</f>
        <v>1</v>
      </c>
    </row>
    <row r="65" spans="1:51" ht="26.25" customHeight="1" x14ac:dyDescent="0.15">
      <c r="A65" s="732">
        <v>7</v>
      </c>
      <c r="B65" s="732">
        <v>1</v>
      </c>
      <c r="C65" s="95" t="s">
        <v>735</v>
      </c>
      <c r="D65" s="96"/>
      <c r="E65" s="96"/>
      <c r="F65" s="96"/>
      <c r="G65" s="96"/>
      <c r="H65" s="96"/>
      <c r="I65" s="96"/>
      <c r="J65" s="97" t="s">
        <v>255</v>
      </c>
      <c r="K65" s="98"/>
      <c r="L65" s="98"/>
      <c r="M65" s="98"/>
      <c r="N65" s="98"/>
      <c r="O65" s="98"/>
      <c r="P65" s="99" t="s">
        <v>729</v>
      </c>
      <c r="Q65" s="100"/>
      <c r="R65" s="100"/>
      <c r="S65" s="100"/>
      <c r="T65" s="100"/>
      <c r="U65" s="100"/>
      <c r="V65" s="100"/>
      <c r="W65" s="100"/>
      <c r="X65" s="100"/>
      <c r="Y65" s="101">
        <v>2.2000000000000002</v>
      </c>
      <c r="Z65" s="102"/>
      <c r="AA65" s="102"/>
      <c r="AB65" s="103"/>
      <c r="AC65" s="733" t="s">
        <v>69</v>
      </c>
      <c r="AD65" s="733"/>
      <c r="AE65" s="733"/>
      <c r="AF65" s="733"/>
      <c r="AG65" s="733"/>
      <c r="AH65" s="106" t="s">
        <v>255</v>
      </c>
      <c r="AI65" s="107"/>
      <c r="AJ65" s="107"/>
      <c r="AK65" s="107"/>
      <c r="AL65" s="108" t="s">
        <v>255</v>
      </c>
      <c r="AM65" s="109"/>
      <c r="AN65" s="109"/>
      <c r="AO65" s="110"/>
      <c r="AP65" s="93"/>
      <c r="AQ65" s="93"/>
      <c r="AR65" s="93"/>
      <c r="AS65" s="93"/>
      <c r="AT65" s="93"/>
      <c r="AU65" s="93"/>
      <c r="AV65" s="93"/>
      <c r="AW65" s="93"/>
      <c r="AX65" s="93"/>
      <c r="AY65">
        <f>COUNTA($C$65)</f>
        <v>1</v>
      </c>
    </row>
    <row r="66" spans="1:51" ht="26.25" customHeight="1" x14ac:dyDescent="0.15">
      <c r="A66" s="732">
        <v>8</v>
      </c>
      <c r="B66" s="732">
        <v>1</v>
      </c>
      <c r="C66" s="95" t="s">
        <v>736</v>
      </c>
      <c r="D66" s="96"/>
      <c r="E66" s="96"/>
      <c r="F66" s="96"/>
      <c r="G66" s="96"/>
      <c r="H66" s="96"/>
      <c r="I66" s="96"/>
      <c r="J66" s="97" t="s">
        <v>255</v>
      </c>
      <c r="K66" s="98"/>
      <c r="L66" s="98"/>
      <c r="M66" s="98"/>
      <c r="N66" s="98"/>
      <c r="O66" s="98"/>
      <c r="P66" s="99" t="s">
        <v>729</v>
      </c>
      <c r="Q66" s="100"/>
      <c r="R66" s="100"/>
      <c r="S66" s="100"/>
      <c r="T66" s="100"/>
      <c r="U66" s="100"/>
      <c r="V66" s="100"/>
      <c r="W66" s="100"/>
      <c r="X66" s="100"/>
      <c r="Y66" s="101">
        <v>2.2000000000000002</v>
      </c>
      <c r="Z66" s="102"/>
      <c r="AA66" s="102"/>
      <c r="AB66" s="103"/>
      <c r="AC66" s="733" t="s">
        <v>69</v>
      </c>
      <c r="AD66" s="733"/>
      <c r="AE66" s="733"/>
      <c r="AF66" s="733"/>
      <c r="AG66" s="733"/>
      <c r="AH66" s="106" t="s">
        <v>255</v>
      </c>
      <c r="AI66" s="107"/>
      <c r="AJ66" s="107"/>
      <c r="AK66" s="107"/>
      <c r="AL66" s="108" t="s">
        <v>255</v>
      </c>
      <c r="AM66" s="109"/>
      <c r="AN66" s="109"/>
      <c r="AO66" s="110"/>
      <c r="AP66" s="93"/>
      <c r="AQ66" s="93"/>
      <c r="AR66" s="93"/>
      <c r="AS66" s="93"/>
      <c r="AT66" s="93"/>
      <c r="AU66" s="93"/>
      <c r="AV66" s="93"/>
      <c r="AW66" s="93"/>
      <c r="AX66" s="93"/>
      <c r="AY66">
        <f>COUNTA($C$66)</f>
        <v>1</v>
      </c>
    </row>
    <row r="67" spans="1:51" ht="26.25" customHeight="1" x14ac:dyDescent="0.15">
      <c r="A67" s="732">
        <v>9</v>
      </c>
      <c r="B67" s="732">
        <v>1</v>
      </c>
      <c r="C67" s="95" t="s">
        <v>737</v>
      </c>
      <c r="D67" s="96"/>
      <c r="E67" s="96"/>
      <c r="F67" s="96"/>
      <c r="G67" s="96"/>
      <c r="H67" s="96"/>
      <c r="I67" s="96"/>
      <c r="J67" s="97" t="s">
        <v>255</v>
      </c>
      <c r="K67" s="98"/>
      <c r="L67" s="98"/>
      <c r="M67" s="98"/>
      <c r="N67" s="98"/>
      <c r="O67" s="98"/>
      <c r="P67" s="99" t="s">
        <v>729</v>
      </c>
      <c r="Q67" s="100"/>
      <c r="R67" s="100"/>
      <c r="S67" s="100"/>
      <c r="T67" s="100"/>
      <c r="U67" s="100"/>
      <c r="V67" s="100"/>
      <c r="W67" s="100"/>
      <c r="X67" s="100"/>
      <c r="Y67" s="101">
        <v>2.1</v>
      </c>
      <c r="Z67" s="102"/>
      <c r="AA67" s="102"/>
      <c r="AB67" s="103"/>
      <c r="AC67" s="733" t="s">
        <v>69</v>
      </c>
      <c r="AD67" s="733"/>
      <c r="AE67" s="733"/>
      <c r="AF67" s="733"/>
      <c r="AG67" s="733"/>
      <c r="AH67" s="106" t="s">
        <v>255</v>
      </c>
      <c r="AI67" s="107"/>
      <c r="AJ67" s="107"/>
      <c r="AK67" s="107"/>
      <c r="AL67" s="108" t="s">
        <v>255</v>
      </c>
      <c r="AM67" s="109"/>
      <c r="AN67" s="109"/>
      <c r="AO67" s="110"/>
      <c r="AP67" s="93"/>
      <c r="AQ67" s="93"/>
      <c r="AR67" s="93"/>
      <c r="AS67" s="93"/>
      <c r="AT67" s="93"/>
      <c r="AU67" s="93"/>
      <c r="AV67" s="93"/>
      <c r="AW67" s="93"/>
      <c r="AX67" s="93"/>
      <c r="AY67">
        <f>COUNTA($C$67)</f>
        <v>1</v>
      </c>
    </row>
    <row r="68" spans="1:51" ht="26.25" customHeight="1" x14ac:dyDescent="0.15">
      <c r="A68" s="732">
        <v>10</v>
      </c>
      <c r="B68" s="732">
        <v>1</v>
      </c>
      <c r="C68" s="95" t="s">
        <v>738</v>
      </c>
      <c r="D68" s="96"/>
      <c r="E68" s="96"/>
      <c r="F68" s="96"/>
      <c r="G68" s="96"/>
      <c r="H68" s="96"/>
      <c r="I68" s="96"/>
      <c r="J68" s="97" t="s">
        <v>255</v>
      </c>
      <c r="K68" s="98"/>
      <c r="L68" s="98"/>
      <c r="M68" s="98"/>
      <c r="N68" s="98"/>
      <c r="O68" s="98"/>
      <c r="P68" s="99" t="s">
        <v>729</v>
      </c>
      <c r="Q68" s="100"/>
      <c r="R68" s="100"/>
      <c r="S68" s="100"/>
      <c r="T68" s="100"/>
      <c r="U68" s="100"/>
      <c r="V68" s="100"/>
      <c r="W68" s="100"/>
      <c r="X68" s="100"/>
      <c r="Y68" s="101">
        <v>2</v>
      </c>
      <c r="Z68" s="102"/>
      <c r="AA68" s="102"/>
      <c r="AB68" s="103"/>
      <c r="AC68" s="733" t="s">
        <v>69</v>
      </c>
      <c r="AD68" s="733"/>
      <c r="AE68" s="733"/>
      <c r="AF68" s="733"/>
      <c r="AG68" s="733"/>
      <c r="AH68" s="106" t="s">
        <v>255</v>
      </c>
      <c r="AI68" s="107"/>
      <c r="AJ68" s="107"/>
      <c r="AK68" s="107"/>
      <c r="AL68" s="108" t="s">
        <v>255</v>
      </c>
      <c r="AM68" s="109"/>
      <c r="AN68" s="109"/>
      <c r="AO68" s="110"/>
      <c r="AP68" s="93"/>
      <c r="AQ68" s="93"/>
      <c r="AR68" s="93"/>
      <c r="AS68" s="93"/>
      <c r="AT68" s="93"/>
      <c r="AU68" s="93"/>
      <c r="AV68" s="93"/>
      <c r="AW68" s="93"/>
      <c r="AX68" s="93"/>
      <c r="AY68">
        <f>COUNTA($C$68)</f>
        <v>1</v>
      </c>
    </row>
  </sheetData>
  <sheetProtection formatRows="0"/>
  <mergeCells count="414">
    <mergeCell ref="AL63:AO63"/>
    <mergeCell ref="AP63:AX63"/>
    <mergeCell ref="C64:I64"/>
    <mergeCell ref="J64:O64"/>
    <mergeCell ref="P64:X64"/>
    <mergeCell ref="Y64:AB64"/>
    <mergeCell ref="AC64:AG64"/>
    <mergeCell ref="AH64:AK64"/>
    <mergeCell ref="AL64:AO64"/>
    <mergeCell ref="AP64:AX64"/>
    <mergeCell ref="C65:I65"/>
    <mergeCell ref="J65:O65"/>
    <mergeCell ref="P65:X65"/>
    <mergeCell ref="Y65:AB65"/>
    <mergeCell ref="AC65:AG65"/>
    <mergeCell ref="AH65:AK65"/>
    <mergeCell ref="AL65:AO65"/>
    <mergeCell ref="AP65:AX65"/>
    <mergeCell ref="AL59:AO59"/>
    <mergeCell ref="AP59:AX59"/>
    <mergeCell ref="C60:I60"/>
    <mergeCell ref="J60:O60"/>
    <mergeCell ref="P60:X60"/>
    <mergeCell ref="Y60:AB60"/>
    <mergeCell ref="AC60:AG60"/>
    <mergeCell ref="AH60:AK60"/>
    <mergeCell ref="AL60:AO60"/>
    <mergeCell ref="AP60:AX60"/>
    <mergeCell ref="C61:I61"/>
    <mergeCell ref="J61:O61"/>
    <mergeCell ref="P61:X61"/>
    <mergeCell ref="Y61:AB61"/>
    <mergeCell ref="AC61:AG61"/>
    <mergeCell ref="AH61:AK61"/>
    <mergeCell ref="AL61:AO61"/>
    <mergeCell ref="AP61:AX61"/>
    <mergeCell ref="AP54:AX54"/>
    <mergeCell ref="AL47:AO47"/>
    <mergeCell ref="AP47:AX47"/>
    <mergeCell ref="C48:I48"/>
    <mergeCell ref="J48:O48"/>
    <mergeCell ref="P48:X48"/>
    <mergeCell ref="Y48:AB48"/>
    <mergeCell ref="AC48:AG48"/>
    <mergeCell ref="AH48:AK48"/>
    <mergeCell ref="AL48:AO48"/>
    <mergeCell ref="AP48:AX48"/>
    <mergeCell ref="C49:I49"/>
    <mergeCell ref="J49:O49"/>
    <mergeCell ref="P49:X49"/>
    <mergeCell ref="Y49:AB49"/>
    <mergeCell ref="AC49:AG49"/>
    <mergeCell ref="AH49:AK49"/>
    <mergeCell ref="AL49:AO49"/>
    <mergeCell ref="AP49:AX49"/>
    <mergeCell ref="AP39:AX39"/>
    <mergeCell ref="C29:I29"/>
    <mergeCell ref="J29:O29"/>
    <mergeCell ref="P29:X29"/>
    <mergeCell ref="Y29:AB29"/>
    <mergeCell ref="AC29:AG29"/>
    <mergeCell ref="AH29:AK29"/>
    <mergeCell ref="AL29:AO29"/>
    <mergeCell ref="AP29:AX29"/>
    <mergeCell ref="C30:I30"/>
    <mergeCell ref="J30:O30"/>
    <mergeCell ref="P30:X30"/>
    <mergeCell ref="Y30:AB30"/>
    <mergeCell ref="AC30:AG30"/>
    <mergeCell ref="AH30:AK30"/>
    <mergeCell ref="AL30:AO30"/>
    <mergeCell ref="AP30:AX30"/>
    <mergeCell ref="C25:I25"/>
    <mergeCell ref="J25:O25"/>
    <mergeCell ref="P25:X25"/>
    <mergeCell ref="Y25:AB25"/>
    <mergeCell ref="AC25:AG25"/>
    <mergeCell ref="AH25:AK25"/>
    <mergeCell ref="AL25:AO25"/>
    <mergeCell ref="AP25:AX25"/>
    <mergeCell ref="AP21:AX21"/>
    <mergeCell ref="AL18:AO18"/>
    <mergeCell ref="AP18:AX18"/>
    <mergeCell ref="AL13:AO13"/>
    <mergeCell ref="AP13:AX13"/>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C9:I9"/>
    <mergeCell ref="J9:O9"/>
    <mergeCell ref="P9:X9"/>
    <mergeCell ref="Y9:AB9"/>
    <mergeCell ref="AC9:AG9"/>
    <mergeCell ref="AH9:AK9"/>
    <mergeCell ref="AL9:AO9"/>
    <mergeCell ref="AP9:AX9"/>
    <mergeCell ref="A13:B13"/>
    <mergeCell ref="A12:B12"/>
    <mergeCell ref="C12:I12"/>
    <mergeCell ref="J12:O12"/>
    <mergeCell ref="P12:X12"/>
    <mergeCell ref="Y12:AB12"/>
    <mergeCell ref="AC12:AG12"/>
    <mergeCell ref="AH12:AK12"/>
    <mergeCell ref="AL12:AO12"/>
    <mergeCell ref="AP12:AX12"/>
    <mergeCell ref="C13:I13"/>
    <mergeCell ref="J13:O13"/>
    <mergeCell ref="P13:X13"/>
    <mergeCell ref="Y13:AB13"/>
    <mergeCell ref="AC13:AG13"/>
    <mergeCell ref="AH13:AK13"/>
    <mergeCell ref="A16:B16"/>
    <mergeCell ref="C16:I16"/>
    <mergeCell ref="J16:O16"/>
    <mergeCell ref="P16:X16"/>
    <mergeCell ref="Y16:AB16"/>
    <mergeCell ref="AC16:AG16"/>
    <mergeCell ref="AH16:AK16"/>
    <mergeCell ref="AL16:AO16"/>
    <mergeCell ref="AP16:AX16"/>
    <mergeCell ref="A18:B18"/>
    <mergeCell ref="A17:B17"/>
    <mergeCell ref="C17:I17"/>
    <mergeCell ref="J17:O17"/>
    <mergeCell ref="P17:X17"/>
    <mergeCell ref="Y17:AB17"/>
    <mergeCell ref="AC17:AG17"/>
    <mergeCell ref="AH17:AK17"/>
    <mergeCell ref="AL17:AO17"/>
    <mergeCell ref="AP17:AX17"/>
    <mergeCell ref="C18:I18"/>
    <mergeCell ref="J18:O18"/>
    <mergeCell ref="P18:X18"/>
    <mergeCell ref="Y18:AB18"/>
    <mergeCell ref="AC18:AG18"/>
    <mergeCell ref="AH18:AK18"/>
    <mergeCell ref="A22:B22"/>
    <mergeCell ref="A21:B21"/>
    <mergeCell ref="C22:I22"/>
    <mergeCell ref="J22:O22"/>
    <mergeCell ref="P22:X22"/>
    <mergeCell ref="Y22:AB22"/>
    <mergeCell ref="AC22:AG22"/>
    <mergeCell ref="AH22:AK22"/>
    <mergeCell ref="AL22:AO22"/>
    <mergeCell ref="AP22:AX22"/>
    <mergeCell ref="C21:I21"/>
    <mergeCell ref="J21:O21"/>
    <mergeCell ref="P21:X21"/>
    <mergeCell ref="Y21:AB21"/>
    <mergeCell ref="AC21:AG21"/>
    <mergeCell ref="AH21:AK21"/>
    <mergeCell ref="AL21:AO21"/>
    <mergeCell ref="A26:B26"/>
    <mergeCell ref="A25:B25"/>
    <mergeCell ref="C26:I26"/>
    <mergeCell ref="J26:O26"/>
    <mergeCell ref="P26:X26"/>
    <mergeCell ref="Y26:AB26"/>
    <mergeCell ref="AC26:AG26"/>
    <mergeCell ref="AH26:AK26"/>
    <mergeCell ref="AL26:AO26"/>
    <mergeCell ref="AP26:AX26"/>
    <mergeCell ref="A29:B29"/>
    <mergeCell ref="A30:B30"/>
    <mergeCell ref="A34:B34"/>
    <mergeCell ref="A33:B33"/>
    <mergeCell ref="C33:I33"/>
    <mergeCell ref="J33:O33"/>
    <mergeCell ref="P33:X33"/>
    <mergeCell ref="Y33:AB33"/>
    <mergeCell ref="AC33:AG33"/>
    <mergeCell ref="AH33:AK33"/>
    <mergeCell ref="AL33:AO33"/>
    <mergeCell ref="AP33:AX33"/>
    <mergeCell ref="C34:I34"/>
    <mergeCell ref="J34:O34"/>
    <mergeCell ref="P34:X34"/>
    <mergeCell ref="Y34:AB34"/>
    <mergeCell ref="AC34:AG34"/>
    <mergeCell ref="AH34:AK34"/>
    <mergeCell ref="AL34:AO34"/>
    <mergeCell ref="AP34:AX34"/>
    <mergeCell ref="A38:B38"/>
    <mergeCell ref="A37:B37"/>
    <mergeCell ref="C37:I37"/>
    <mergeCell ref="J37:O37"/>
    <mergeCell ref="P37:X37"/>
    <mergeCell ref="Y37:AB37"/>
    <mergeCell ref="AC37:AG37"/>
    <mergeCell ref="AH37:AK37"/>
    <mergeCell ref="A41:B41"/>
    <mergeCell ref="A40:B40"/>
    <mergeCell ref="A39:B39"/>
    <mergeCell ref="C40:I40"/>
    <mergeCell ref="J40:O40"/>
    <mergeCell ref="P40:X40"/>
    <mergeCell ref="Y40:AB40"/>
    <mergeCell ref="AC40:AG40"/>
    <mergeCell ref="AH40:AK40"/>
    <mergeCell ref="AL40:AO40"/>
    <mergeCell ref="AP40:AX40"/>
    <mergeCell ref="C41:I41"/>
    <mergeCell ref="J41:O41"/>
    <mergeCell ref="P41:X41"/>
    <mergeCell ref="Y41:AB41"/>
    <mergeCell ref="AC41:AG41"/>
    <mergeCell ref="AH41:AK41"/>
    <mergeCell ref="AL41:AO41"/>
    <mergeCell ref="AP41:AX41"/>
    <mergeCell ref="AL37:AO37"/>
    <mergeCell ref="AP37:AX37"/>
    <mergeCell ref="C38:I38"/>
    <mergeCell ref="J38:O38"/>
    <mergeCell ref="P38:X38"/>
    <mergeCell ref="Y38:AB38"/>
    <mergeCell ref="AC38:AG38"/>
    <mergeCell ref="AH38:AK38"/>
    <mergeCell ref="AL38:AO38"/>
    <mergeCell ref="AP38:AX38"/>
    <mergeCell ref="C39:I39"/>
    <mergeCell ref="J39:O39"/>
    <mergeCell ref="P39:X39"/>
    <mergeCell ref="Y39:AB39"/>
    <mergeCell ref="AC39:AG39"/>
    <mergeCell ref="AH39:AK39"/>
    <mergeCell ref="AL39:AO39"/>
    <mergeCell ref="A44:B44"/>
    <mergeCell ref="A43:B43"/>
    <mergeCell ref="A42:B42"/>
    <mergeCell ref="C44:I44"/>
    <mergeCell ref="J44:O44"/>
    <mergeCell ref="P44:X44"/>
    <mergeCell ref="Y44:AB44"/>
    <mergeCell ref="AC44:AG44"/>
    <mergeCell ref="AH44:AK44"/>
    <mergeCell ref="AL44:AO44"/>
    <mergeCell ref="AP44:AX44"/>
    <mergeCell ref="C42:I42"/>
    <mergeCell ref="J42:O42"/>
    <mergeCell ref="P42:X42"/>
    <mergeCell ref="Y42:AB42"/>
    <mergeCell ref="AC42:AG42"/>
    <mergeCell ref="AH42:AK42"/>
    <mergeCell ref="AL42:AO42"/>
    <mergeCell ref="AP42:AX42"/>
    <mergeCell ref="C43:I43"/>
    <mergeCell ref="J43:O43"/>
    <mergeCell ref="P43:X43"/>
    <mergeCell ref="Y43:AB43"/>
    <mergeCell ref="AC43:AG43"/>
    <mergeCell ref="AH43:AK43"/>
    <mergeCell ref="AL43:AO43"/>
    <mergeCell ref="AP43:AX43"/>
    <mergeCell ref="A47:B47"/>
    <mergeCell ref="C47:I47"/>
    <mergeCell ref="J47:O47"/>
    <mergeCell ref="P47:X47"/>
    <mergeCell ref="Y47:AB47"/>
    <mergeCell ref="AC47:AG47"/>
    <mergeCell ref="AH47:AK47"/>
    <mergeCell ref="A50:B50"/>
    <mergeCell ref="A49:B49"/>
    <mergeCell ref="A48:B48"/>
    <mergeCell ref="C50:I50"/>
    <mergeCell ref="J50:O50"/>
    <mergeCell ref="P50:X50"/>
    <mergeCell ref="Y50:AB50"/>
    <mergeCell ref="AC50:AG50"/>
    <mergeCell ref="AH50:AK50"/>
    <mergeCell ref="AL50:AO50"/>
    <mergeCell ref="AP50:AX50"/>
    <mergeCell ref="A53:B53"/>
    <mergeCell ref="A52:B52"/>
    <mergeCell ref="A51:B51"/>
    <mergeCell ref="C51:I51"/>
    <mergeCell ref="J51:O51"/>
    <mergeCell ref="P51:X51"/>
    <mergeCell ref="Y51:AB51"/>
    <mergeCell ref="AC51:AG51"/>
    <mergeCell ref="AH51:AK51"/>
    <mergeCell ref="AL51:AO51"/>
    <mergeCell ref="AP51:AX51"/>
    <mergeCell ref="C52:I52"/>
    <mergeCell ref="J52:O52"/>
    <mergeCell ref="P52:X52"/>
    <mergeCell ref="Y52:AB52"/>
    <mergeCell ref="AC52:AG52"/>
    <mergeCell ref="AH52:AK52"/>
    <mergeCell ref="A55:B55"/>
    <mergeCell ref="A54:B54"/>
    <mergeCell ref="C55:I55"/>
    <mergeCell ref="J55:O55"/>
    <mergeCell ref="P55:X55"/>
    <mergeCell ref="Y55:AB55"/>
    <mergeCell ref="AC55:AG55"/>
    <mergeCell ref="AH55:AK55"/>
    <mergeCell ref="AL55:AO55"/>
    <mergeCell ref="AP55:AX55"/>
    <mergeCell ref="AL52:AO52"/>
    <mergeCell ref="AP52:AX52"/>
    <mergeCell ref="C53:I53"/>
    <mergeCell ref="J53:O53"/>
    <mergeCell ref="P53:X53"/>
    <mergeCell ref="Y53:AB53"/>
    <mergeCell ref="AC53:AG53"/>
    <mergeCell ref="AH53:AK53"/>
    <mergeCell ref="AL53:AO53"/>
    <mergeCell ref="AP53:AX53"/>
    <mergeCell ref="C54:I54"/>
    <mergeCell ref="J54:O54"/>
    <mergeCell ref="P54:X54"/>
    <mergeCell ref="Y54:AB54"/>
    <mergeCell ref="AC54:AG54"/>
    <mergeCell ref="AH54:AK54"/>
    <mergeCell ref="AL54:AO54"/>
    <mergeCell ref="A60:B60"/>
    <mergeCell ref="A59:B59"/>
    <mergeCell ref="A58:B58"/>
    <mergeCell ref="C58:I58"/>
    <mergeCell ref="J58:O58"/>
    <mergeCell ref="P58:X58"/>
    <mergeCell ref="Y58:AB58"/>
    <mergeCell ref="AC58:AG58"/>
    <mergeCell ref="AH58:AK58"/>
    <mergeCell ref="AL58:AO58"/>
    <mergeCell ref="AP58:AX58"/>
    <mergeCell ref="C59:I59"/>
    <mergeCell ref="J59:O59"/>
    <mergeCell ref="P59:X59"/>
    <mergeCell ref="Y59:AB59"/>
    <mergeCell ref="AC59:AG59"/>
    <mergeCell ref="AH59:AK59"/>
    <mergeCell ref="A63:B63"/>
    <mergeCell ref="A62:B62"/>
    <mergeCell ref="A61:B61"/>
    <mergeCell ref="C62:I62"/>
    <mergeCell ref="J62:O62"/>
    <mergeCell ref="P62:X62"/>
    <mergeCell ref="Y62:AB62"/>
    <mergeCell ref="AC62:AG62"/>
    <mergeCell ref="AH62:AK62"/>
    <mergeCell ref="AL62:AO62"/>
    <mergeCell ref="AP62:AX62"/>
    <mergeCell ref="C63:I63"/>
    <mergeCell ref="J63:O63"/>
    <mergeCell ref="P63:X63"/>
    <mergeCell ref="Y63:AB63"/>
    <mergeCell ref="AC63:AG63"/>
    <mergeCell ref="AH63:AK63"/>
    <mergeCell ref="A66:B66"/>
    <mergeCell ref="A65:B65"/>
    <mergeCell ref="A64:B64"/>
    <mergeCell ref="C66:I66"/>
    <mergeCell ref="J66:O66"/>
    <mergeCell ref="P66:X66"/>
    <mergeCell ref="Y66:AB66"/>
    <mergeCell ref="AC66:AG66"/>
    <mergeCell ref="AH66:AK66"/>
    <mergeCell ref="AL66:AO66"/>
    <mergeCell ref="AP66:AX66"/>
    <mergeCell ref="A68:B68"/>
    <mergeCell ref="A67:B67"/>
    <mergeCell ref="C67:I67"/>
    <mergeCell ref="J67:O67"/>
    <mergeCell ref="P67:X67"/>
    <mergeCell ref="Y67:AB67"/>
    <mergeCell ref="AC67:AG67"/>
    <mergeCell ref="AH67:AK67"/>
    <mergeCell ref="AL67:AO67"/>
    <mergeCell ref="AP67:AX67"/>
    <mergeCell ref="C68:I68"/>
    <mergeCell ref="J68:O68"/>
    <mergeCell ref="P68:X68"/>
    <mergeCell ref="Y68:AB68"/>
    <mergeCell ref="AC68:AG68"/>
    <mergeCell ref="AH68:AK68"/>
    <mergeCell ref="AL68:AO68"/>
    <mergeCell ref="AP68:AX68"/>
  </mergeCells>
  <phoneticPr fontId="5"/>
  <conditionalFormatting sqref="AL4:AO4">
    <cfRule type="expression" dxfId="119" priority="117">
      <formula>IF(AND(AL4&gt;=0, RIGHT(TEXT(AL4,"0.#"),1)&lt;&gt;"."),TRUE,FALSE)</formula>
    </cfRule>
    <cfRule type="expression" dxfId="118" priority="118">
      <formula>IF(AND(AL4&gt;=0, RIGHT(TEXT(AL4,"0.#"),1)="."),TRUE,FALSE)</formula>
    </cfRule>
    <cfRule type="expression" dxfId="117" priority="119">
      <formula>IF(AND(AL4&lt;0, RIGHT(TEXT(AL4,"0.#"),1)&lt;&gt;"."),TRUE,FALSE)</formula>
    </cfRule>
    <cfRule type="expression" dxfId="116" priority="120">
      <formula>IF(AND(AL4&lt;0, RIGHT(TEXT(AL4,"0.#"),1)="."),TRUE,FALSE)</formula>
    </cfRule>
  </conditionalFormatting>
  <conditionalFormatting sqref="Y4">
    <cfRule type="expression" dxfId="115" priority="115">
      <formula>IF(RIGHT(TEXT(Y4,"0.#"),1)=".",FALSE,TRUE)</formula>
    </cfRule>
    <cfRule type="expression" dxfId="114" priority="116">
      <formula>IF(RIGHT(TEXT(Y4,"0.#"),1)=".",TRUE,FALSE)</formula>
    </cfRule>
  </conditionalFormatting>
  <conditionalFormatting sqref="AL8:AO9">
    <cfRule type="expression" dxfId="113" priority="111">
      <formula>IF(AND(AL8&gt;=0, RIGHT(TEXT(AL8,"0.#"),1)&lt;&gt;"."),TRUE,FALSE)</formula>
    </cfRule>
    <cfRule type="expression" dxfId="112" priority="112">
      <formula>IF(AND(AL8&gt;=0, RIGHT(TEXT(AL8,"0.#"),1)="."),TRUE,FALSE)</formula>
    </cfRule>
    <cfRule type="expression" dxfId="111" priority="113">
      <formula>IF(AND(AL8&lt;0, RIGHT(TEXT(AL8,"0.#"),1)&lt;&gt;"."),TRUE,FALSE)</formula>
    </cfRule>
    <cfRule type="expression" dxfId="110" priority="114">
      <formula>IF(AND(AL8&lt;0, RIGHT(TEXT(AL8,"0.#"),1)="."),TRUE,FALSE)</formula>
    </cfRule>
  </conditionalFormatting>
  <conditionalFormatting sqref="Y8:Y9">
    <cfRule type="expression" dxfId="109" priority="109">
      <formula>IF(RIGHT(TEXT(Y8,"0.#"),1)=".",FALSE,TRUE)</formula>
    </cfRule>
    <cfRule type="expression" dxfId="108" priority="110">
      <formula>IF(RIGHT(TEXT(Y8,"0.#"),1)=".",TRUE,FALSE)</formula>
    </cfRule>
  </conditionalFormatting>
  <conditionalFormatting sqref="AL13:AO13">
    <cfRule type="expression" dxfId="107" priority="105">
      <formula>IF(AND(AL13&gt;=0, RIGHT(TEXT(AL13,"0.#"),1)&lt;&gt;"."),TRUE,FALSE)</formula>
    </cfRule>
    <cfRule type="expression" dxfId="106" priority="106">
      <formula>IF(AND(AL13&gt;=0, RIGHT(TEXT(AL13,"0.#"),1)="."),TRUE,FALSE)</formula>
    </cfRule>
    <cfRule type="expression" dxfId="105" priority="107">
      <formula>IF(AND(AL13&lt;0, RIGHT(TEXT(AL13,"0.#"),1)&lt;&gt;"."),TRUE,FALSE)</formula>
    </cfRule>
    <cfRule type="expression" dxfId="104" priority="108">
      <formula>IF(AND(AL13&lt;0, RIGHT(TEXT(AL13,"0.#"),1)="."),TRUE,FALSE)</formula>
    </cfRule>
  </conditionalFormatting>
  <conditionalFormatting sqref="Y13">
    <cfRule type="expression" dxfId="103" priority="103">
      <formula>IF(RIGHT(TEXT(Y13,"0.#"),1)=".",FALSE,TRUE)</formula>
    </cfRule>
    <cfRule type="expression" dxfId="102" priority="104">
      <formula>IF(RIGHT(TEXT(Y13,"0.#"),1)=".",TRUE,FALSE)</formula>
    </cfRule>
  </conditionalFormatting>
  <conditionalFormatting sqref="AL17:AO18">
    <cfRule type="expression" dxfId="101" priority="99">
      <formula>IF(AND(AL17&gt;=0, RIGHT(TEXT(AL17,"0.#"),1)&lt;&gt;"."),TRUE,FALSE)</formula>
    </cfRule>
    <cfRule type="expression" dxfId="100" priority="100">
      <formula>IF(AND(AL17&gt;=0, RIGHT(TEXT(AL17,"0.#"),1)="."),TRUE,FALSE)</formula>
    </cfRule>
    <cfRule type="expression" dxfId="99" priority="101">
      <formula>IF(AND(AL17&lt;0, RIGHT(TEXT(AL17,"0.#"),1)&lt;&gt;"."),TRUE,FALSE)</formula>
    </cfRule>
    <cfRule type="expression" dxfId="98" priority="102">
      <formula>IF(AND(AL17&lt;0, RIGHT(TEXT(AL17,"0.#"),1)="."),TRUE,FALSE)</formula>
    </cfRule>
  </conditionalFormatting>
  <conditionalFormatting sqref="Y17:Y18">
    <cfRule type="expression" dxfId="97" priority="97">
      <formula>IF(RIGHT(TEXT(Y17,"0.#"),1)=".",FALSE,TRUE)</formula>
    </cfRule>
    <cfRule type="expression" dxfId="96" priority="98">
      <formula>IF(RIGHT(TEXT(Y17,"0.#"),1)=".",TRUE,FALSE)</formula>
    </cfRule>
  </conditionalFormatting>
  <conditionalFormatting sqref="AL22:AO22">
    <cfRule type="expression" dxfId="95" priority="93">
      <formula>IF(AND(AL22&gt;=0, RIGHT(TEXT(AL22,"0.#"),1)&lt;&gt;"."),TRUE,FALSE)</formula>
    </cfRule>
    <cfRule type="expression" dxfId="94" priority="94">
      <formula>IF(AND(AL22&gt;=0, RIGHT(TEXT(AL22,"0.#"),1)="."),TRUE,FALSE)</formula>
    </cfRule>
    <cfRule type="expression" dxfId="93" priority="95">
      <formula>IF(AND(AL22&lt;0, RIGHT(TEXT(AL22,"0.#"),1)&lt;&gt;"."),TRUE,FALSE)</formula>
    </cfRule>
    <cfRule type="expression" dxfId="92" priority="96">
      <formula>IF(AND(AL22&lt;0, RIGHT(TEXT(AL22,"0.#"),1)="."),TRUE,FALSE)</formula>
    </cfRule>
  </conditionalFormatting>
  <conditionalFormatting sqref="Y22">
    <cfRule type="expression" dxfId="91" priority="91">
      <formula>IF(RIGHT(TEXT(Y22,"0.#"),1)=".",FALSE,TRUE)</formula>
    </cfRule>
    <cfRule type="expression" dxfId="90" priority="92">
      <formula>IF(RIGHT(TEXT(Y22,"0.#"),1)=".",TRUE,FALSE)</formula>
    </cfRule>
  </conditionalFormatting>
  <conditionalFormatting sqref="AL26:AO26">
    <cfRule type="expression" dxfId="89" priority="87">
      <formula>IF(AND(AL26&gt;=0, RIGHT(TEXT(AL26,"0.#"),1)&lt;&gt;"."),TRUE,FALSE)</formula>
    </cfRule>
    <cfRule type="expression" dxfId="88" priority="88">
      <formula>IF(AND(AL26&gt;=0, RIGHT(TEXT(AL26,"0.#"),1)="."),TRUE,FALSE)</formula>
    </cfRule>
    <cfRule type="expression" dxfId="87" priority="89">
      <formula>IF(AND(AL26&lt;0, RIGHT(TEXT(AL26,"0.#"),1)&lt;&gt;"."),TRUE,FALSE)</formula>
    </cfRule>
    <cfRule type="expression" dxfId="86" priority="90">
      <formula>IF(AND(AL26&lt;0, RIGHT(TEXT(AL26,"0.#"),1)="."),TRUE,FALSE)</formula>
    </cfRule>
  </conditionalFormatting>
  <conditionalFormatting sqref="Y26">
    <cfRule type="expression" dxfId="85" priority="85">
      <formula>IF(RIGHT(TEXT(Y26,"0.#"),1)=".",FALSE,TRUE)</formula>
    </cfRule>
    <cfRule type="expression" dxfId="84" priority="86">
      <formula>IF(RIGHT(TEXT(Y26,"0.#"),1)=".",TRUE,FALSE)</formula>
    </cfRule>
  </conditionalFormatting>
  <conditionalFormatting sqref="AL30:AO30">
    <cfRule type="expression" dxfId="83" priority="81">
      <formula>IF(AND(AL30&gt;=0, RIGHT(TEXT(AL30,"0.#"),1)&lt;&gt;"."),TRUE,FALSE)</formula>
    </cfRule>
    <cfRule type="expression" dxfId="82" priority="82">
      <formula>IF(AND(AL30&gt;=0, RIGHT(TEXT(AL30,"0.#"),1)="."),TRUE,FALSE)</formula>
    </cfRule>
    <cfRule type="expression" dxfId="81" priority="83">
      <formula>IF(AND(AL30&lt;0, RIGHT(TEXT(AL30,"0.#"),1)&lt;&gt;"."),TRUE,FALSE)</formula>
    </cfRule>
    <cfRule type="expression" dxfId="80" priority="84">
      <formula>IF(AND(AL30&lt;0, RIGHT(TEXT(AL30,"0.#"),1)="."),TRUE,FALSE)</formula>
    </cfRule>
  </conditionalFormatting>
  <conditionalFormatting sqref="Y30">
    <cfRule type="expression" dxfId="79" priority="79">
      <formula>IF(RIGHT(TEXT(Y30,"0.#"),1)=".",FALSE,TRUE)</formula>
    </cfRule>
    <cfRule type="expression" dxfId="78" priority="80">
      <formula>IF(RIGHT(TEXT(Y30,"0.#"),1)=".",TRUE,FALSE)</formula>
    </cfRule>
  </conditionalFormatting>
  <conditionalFormatting sqref="AL34:AO34">
    <cfRule type="expression" dxfId="77" priority="75">
      <formula>IF(AND(AL34&gt;=0, RIGHT(TEXT(AL34,"0.#"),1)&lt;&gt;"."),TRUE,FALSE)</formula>
    </cfRule>
    <cfRule type="expression" dxfId="76" priority="76">
      <formula>IF(AND(AL34&gt;=0, RIGHT(TEXT(AL34,"0.#"),1)="."),TRUE,FALSE)</formula>
    </cfRule>
    <cfRule type="expression" dxfId="75" priority="77">
      <formula>IF(AND(AL34&lt;0, RIGHT(TEXT(AL34,"0.#"),1)&lt;&gt;"."),TRUE,FALSE)</formula>
    </cfRule>
    <cfRule type="expression" dxfId="74" priority="78">
      <formula>IF(AND(AL34&lt;0, RIGHT(TEXT(AL34,"0.#"),1)="."),TRUE,FALSE)</formula>
    </cfRule>
  </conditionalFormatting>
  <conditionalFormatting sqref="Y34">
    <cfRule type="expression" dxfId="73" priority="73">
      <formula>IF(RIGHT(TEXT(Y34,"0.#"),1)=".",FALSE,TRUE)</formula>
    </cfRule>
    <cfRule type="expression" dxfId="72" priority="74">
      <formula>IF(RIGHT(TEXT(Y34,"0.#"),1)=".",TRUE,FALSE)</formula>
    </cfRule>
  </conditionalFormatting>
  <conditionalFormatting sqref="AL38:AO38">
    <cfRule type="expression" dxfId="71" priority="69">
      <formula>IF(AND(AL38&gt;=0, RIGHT(TEXT(AL38,"0.#"),1)&lt;&gt;"."),TRUE,FALSE)</formula>
    </cfRule>
    <cfRule type="expression" dxfId="70" priority="70">
      <formula>IF(AND(AL38&gt;=0, RIGHT(TEXT(AL38,"0.#"),1)="."),TRUE,FALSE)</formula>
    </cfRule>
    <cfRule type="expression" dxfId="69" priority="71">
      <formula>IF(AND(AL38&lt;0, RIGHT(TEXT(AL38,"0.#"),1)&lt;&gt;"."),TRUE,FALSE)</formula>
    </cfRule>
    <cfRule type="expression" dxfId="68" priority="72">
      <formula>IF(AND(AL38&lt;0, RIGHT(TEXT(AL38,"0.#"),1)="."),TRUE,FALSE)</formula>
    </cfRule>
  </conditionalFormatting>
  <conditionalFormatting sqref="Y38">
    <cfRule type="expression" dxfId="67" priority="67">
      <formula>IF(RIGHT(TEXT(Y38,"0.#"),1)=".",FALSE,TRUE)</formula>
    </cfRule>
    <cfRule type="expression" dxfId="66" priority="68">
      <formula>IF(RIGHT(TEXT(Y38,"0.#"),1)=".",TRUE,FALSE)</formula>
    </cfRule>
  </conditionalFormatting>
  <conditionalFormatting sqref="AL41:AO44">
    <cfRule type="expression" dxfId="65" priority="63">
      <formula>IF(AND(AL41&gt;=0, RIGHT(TEXT(AL41,"0.#"),1)&lt;&gt;"."),TRUE,FALSE)</formula>
    </cfRule>
    <cfRule type="expression" dxfId="64" priority="64">
      <formula>IF(AND(AL41&gt;=0, RIGHT(TEXT(AL41,"0.#"),1)="."),TRUE,FALSE)</formula>
    </cfRule>
    <cfRule type="expression" dxfId="63" priority="65">
      <formula>IF(AND(AL41&lt;0, RIGHT(TEXT(AL41,"0.#"),1)&lt;&gt;"."),TRUE,FALSE)</formula>
    </cfRule>
    <cfRule type="expression" dxfId="62" priority="66">
      <formula>IF(AND(AL41&lt;0, RIGHT(TEXT(AL41,"0.#"),1)="."),TRUE,FALSE)</formula>
    </cfRule>
  </conditionalFormatting>
  <conditionalFormatting sqref="Y41:Y44">
    <cfRule type="expression" dxfId="61" priority="61">
      <formula>IF(RIGHT(TEXT(Y41,"0.#"),1)=".",FALSE,TRUE)</formula>
    </cfRule>
    <cfRule type="expression" dxfId="60" priority="62">
      <formula>IF(RIGHT(TEXT(Y41,"0.#"),1)=".",TRUE,FALSE)</formula>
    </cfRule>
  </conditionalFormatting>
  <conditionalFormatting sqref="AL40:AO40">
    <cfRule type="expression" dxfId="59" priority="57">
      <formula>IF(AND(AL40&gt;=0, RIGHT(TEXT(AL40,"0.#"),1)&lt;&gt;"."),TRUE,FALSE)</formula>
    </cfRule>
    <cfRule type="expression" dxfId="58" priority="58">
      <formula>IF(AND(AL40&gt;=0, RIGHT(TEXT(AL40,"0.#"),1)="."),TRUE,FALSE)</formula>
    </cfRule>
    <cfRule type="expression" dxfId="57" priority="59">
      <formula>IF(AND(AL40&lt;0, RIGHT(TEXT(AL40,"0.#"),1)&lt;&gt;"."),TRUE,FALSE)</formula>
    </cfRule>
    <cfRule type="expression" dxfId="56" priority="60">
      <formula>IF(AND(AL40&lt;0, RIGHT(TEXT(AL40,"0.#"),1)="."),TRUE,FALSE)</formula>
    </cfRule>
  </conditionalFormatting>
  <conditionalFormatting sqref="Y40">
    <cfRule type="expression" dxfId="55" priority="55">
      <formula>IF(RIGHT(TEXT(Y40,"0.#"),1)=".",FALSE,TRUE)</formula>
    </cfRule>
    <cfRule type="expression" dxfId="54" priority="56">
      <formula>IF(RIGHT(TEXT(Y40,"0.#"),1)=".",TRUE,FALSE)</formula>
    </cfRule>
  </conditionalFormatting>
  <conditionalFormatting sqref="AL39:AO39">
    <cfRule type="expression" dxfId="53" priority="51">
      <formula>IF(AND(AL39&gt;=0, RIGHT(TEXT(AL39,"0.#"),1)&lt;&gt;"."),TRUE,FALSE)</formula>
    </cfRule>
    <cfRule type="expression" dxfId="52" priority="52">
      <formula>IF(AND(AL39&gt;=0, RIGHT(TEXT(AL39,"0.#"),1)="."),TRUE,FALSE)</formula>
    </cfRule>
    <cfRule type="expression" dxfId="51" priority="53">
      <formula>IF(AND(AL39&lt;0, RIGHT(TEXT(AL39,"0.#"),1)&lt;&gt;"."),TRUE,FALSE)</formula>
    </cfRule>
    <cfRule type="expression" dxfId="50" priority="54">
      <formula>IF(AND(AL39&lt;0, RIGHT(TEXT(AL39,"0.#"),1)="."),TRUE,FALSE)</formula>
    </cfRule>
  </conditionalFormatting>
  <conditionalFormatting sqref="Y39">
    <cfRule type="expression" dxfId="49" priority="49">
      <formula>IF(RIGHT(TEXT(Y39,"0.#"),1)=".",FALSE,TRUE)</formula>
    </cfRule>
    <cfRule type="expression" dxfId="48" priority="50">
      <formula>IF(RIGHT(TEXT(Y39,"0.#"),1)=".",TRUE,FALSE)</formula>
    </cfRule>
  </conditionalFormatting>
  <conditionalFormatting sqref="AL48:AO55">
    <cfRule type="expression" dxfId="47" priority="45">
      <formula>IF(AND(AL48&gt;=0, RIGHT(TEXT(AL48,"0.#"),1)&lt;&gt;"."),TRUE,FALSE)</formula>
    </cfRule>
    <cfRule type="expression" dxfId="46" priority="46">
      <formula>IF(AND(AL48&gt;=0, RIGHT(TEXT(AL48,"0.#"),1)="."),TRUE,FALSE)</formula>
    </cfRule>
    <cfRule type="expression" dxfId="45" priority="47">
      <formula>IF(AND(AL48&lt;0, RIGHT(TEXT(AL48,"0.#"),1)&lt;&gt;"."),TRUE,FALSE)</formula>
    </cfRule>
    <cfRule type="expression" dxfId="44" priority="48">
      <formula>IF(AND(AL48&lt;0, RIGHT(TEXT(AL48,"0.#"),1)="."),TRUE,FALSE)</formula>
    </cfRule>
  </conditionalFormatting>
  <conditionalFormatting sqref="Y48:Y55">
    <cfRule type="expression" dxfId="43" priority="43">
      <formula>IF(RIGHT(TEXT(Y48,"0.#"),1)=".",FALSE,TRUE)</formula>
    </cfRule>
    <cfRule type="expression" dxfId="42" priority="44">
      <formula>IF(RIGHT(TEXT(Y48,"0.#"),1)=".",TRUE,FALSE)</formula>
    </cfRule>
  </conditionalFormatting>
  <conditionalFormatting sqref="AL59:AO59">
    <cfRule type="expression" dxfId="41" priority="39">
      <formula>IF(AND(AL59&gt;=0, RIGHT(TEXT(AL59,"0.#"),1)&lt;&gt;"."),TRUE,FALSE)</formula>
    </cfRule>
    <cfRule type="expression" dxfId="40" priority="40">
      <formula>IF(AND(AL59&gt;=0, RIGHT(TEXT(AL59,"0.#"),1)="."),TRUE,FALSE)</formula>
    </cfRule>
    <cfRule type="expression" dxfId="39" priority="41">
      <formula>IF(AND(AL59&lt;0, RIGHT(TEXT(AL59,"0.#"),1)&lt;&gt;"."),TRUE,FALSE)</formula>
    </cfRule>
    <cfRule type="expression" dxfId="38" priority="42">
      <formula>IF(AND(AL59&lt;0, RIGHT(TEXT(AL59,"0.#"),1)="."),TRUE,FALSE)</formula>
    </cfRule>
  </conditionalFormatting>
  <conditionalFormatting sqref="Y59:Y68">
    <cfRule type="expression" dxfId="37" priority="37">
      <formula>IF(RIGHT(TEXT(Y59,"0.#"),1)=".",FALSE,TRUE)</formula>
    </cfRule>
    <cfRule type="expression" dxfId="36" priority="38">
      <formula>IF(RIGHT(TEXT(Y59,"0.#"),1)=".",TRUE,FALSE)</formula>
    </cfRule>
  </conditionalFormatting>
  <conditionalFormatting sqref="AL60:AO60">
    <cfRule type="expression" dxfId="35" priority="33">
      <formula>IF(AND(AL60&gt;=0, RIGHT(TEXT(AL60,"0.#"),1)&lt;&gt;"."),TRUE,FALSE)</formula>
    </cfRule>
    <cfRule type="expression" dxfId="34" priority="34">
      <formula>IF(AND(AL60&gt;=0, RIGHT(TEXT(AL60,"0.#"),1)="."),TRUE,FALSE)</formula>
    </cfRule>
    <cfRule type="expression" dxfId="33" priority="35">
      <formula>IF(AND(AL60&lt;0, RIGHT(TEXT(AL60,"0.#"),1)&lt;&gt;"."),TRUE,FALSE)</formula>
    </cfRule>
    <cfRule type="expression" dxfId="32" priority="36">
      <formula>IF(AND(AL60&lt;0, RIGHT(TEXT(AL60,"0.#"),1)="."),TRUE,FALSE)</formula>
    </cfRule>
  </conditionalFormatting>
  <conditionalFormatting sqref="AL61:AO61">
    <cfRule type="expression" dxfId="31" priority="29">
      <formula>IF(AND(AL61&gt;=0, RIGHT(TEXT(AL61,"0.#"),1)&lt;&gt;"."),TRUE,FALSE)</formula>
    </cfRule>
    <cfRule type="expression" dxfId="30" priority="30">
      <formula>IF(AND(AL61&gt;=0, RIGHT(TEXT(AL61,"0.#"),1)="."),TRUE,FALSE)</formula>
    </cfRule>
    <cfRule type="expression" dxfId="29" priority="31">
      <formula>IF(AND(AL61&lt;0, RIGHT(TEXT(AL61,"0.#"),1)&lt;&gt;"."),TRUE,FALSE)</formula>
    </cfRule>
    <cfRule type="expression" dxfId="28" priority="32">
      <formula>IF(AND(AL61&lt;0, RIGHT(TEXT(AL61,"0.#"),1)="."),TRUE,FALSE)</formula>
    </cfRule>
  </conditionalFormatting>
  <conditionalFormatting sqref="AL62:AO62">
    <cfRule type="expression" dxfId="27" priority="25">
      <formula>IF(AND(AL62&gt;=0, RIGHT(TEXT(AL62,"0.#"),1)&lt;&gt;"."),TRUE,FALSE)</formula>
    </cfRule>
    <cfRule type="expression" dxfId="26" priority="26">
      <formula>IF(AND(AL62&gt;=0, RIGHT(TEXT(AL62,"0.#"),1)="."),TRUE,FALSE)</formula>
    </cfRule>
    <cfRule type="expression" dxfId="25" priority="27">
      <formula>IF(AND(AL62&lt;0, RIGHT(TEXT(AL62,"0.#"),1)&lt;&gt;"."),TRUE,FALSE)</formula>
    </cfRule>
    <cfRule type="expression" dxfId="24" priority="28">
      <formula>IF(AND(AL62&lt;0, RIGHT(TEXT(AL62,"0.#"),1)="."),TRUE,FALSE)</formula>
    </cfRule>
  </conditionalFormatting>
  <conditionalFormatting sqref="AL63:AO63">
    <cfRule type="expression" dxfId="23" priority="21">
      <formula>IF(AND(AL63&gt;=0, RIGHT(TEXT(AL63,"0.#"),1)&lt;&gt;"."),TRUE,FALSE)</formula>
    </cfRule>
    <cfRule type="expression" dxfId="22" priority="22">
      <formula>IF(AND(AL63&gt;=0, RIGHT(TEXT(AL63,"0.#"),1)="."),TRUE,FALSE)</formula>
    </cfRule>
    <cfRule type="expression" dxfId="21" priority="23">
      <formula>IF(AND(AL63&lt;0, RIGHT(TEXT(AL63,"0.#"),1)&lt;&gt;"."),TRUE,FALSE)</formula>
    </cfRule>
    <cfRule type="expression" dxfId="20" priority="24">
      <formula>IF(AND(AL63&lt;0, RIGHT(TEXT(AL63,"0.#"),1)="."),TRUE,FALSE)</formula>
    </cfRule>
  </conditionalFormatting>
  <conditionalFormatting sqref="AL64:AO64">
    <cfRule type="expression" dxfId="19" priority="17">
      <formula>IF(AND(AL64&gt;=0, RIGHT(TEXT(AL64,"0.#"),1)&lt;&gt;"."),TRUE,FALSE)</formula>
    </cfRule>
    <cfRule type="expression" dxfId="18" priority="18">
      <formula>IF(AND(AL64&gt;=0, RIGHT(TEXT(AL64,"0.#"),1)="."),TRUE,FALSE)</formula>
    </cfRule>
    <cfRule type="expression" dxfId="17" priority="19">
      <formula>IF(AND(AL64&lt;0, RIGHT(TEXT(AL64,"0.#"),1)&lt;&gt;"."),TRUE,FALSE)</formula>
    </cfRule>
    <cfRule type="expression" dxfId="16" priority="20">
      <formula>IF(AND(AL64&lt;0, RIGHT(TEXT(AL64,"0.#"),1)="."),TRUE,FALSE)</formula>
    </cfRule>
  </conditionalFormatting>
  <conditionalFormatting sqref="AL65:AO65">
    <cfRule type="expression" dxfId="15" priority="13">
      <formula>IF(AND(AL65&gt;=0, RIGHT(TEXT(AL65,"0.#"),1)&lt;&gt;"."),TRUE,FALSE)</formula>
    </cfRule>
    <cfRule type="expression" dxfId="14" priority="14">
      <formula>IF(AND(AL65&gt;=0, RIGHT(TEXT(AL65,"0.#"),1)="."),TRUE,FALSE)</formula>
    </cfRule>
    <cfRule type="expression" dxfId="13" priority="15">
      <formula>IF(AND(AL65&lt;0, RIGHT(TEXT(AL65,"0.#"),1)&lt;&gt;"."),TRUE,FALSE)</formula>
    </cfRule>
    <cfRule type="expression" dxfId="12" priority="16">
      <formula>IF(AND(AL65&lt;0, RIGHT(TEXT(AL65,"0.#"),1)="."),TRUE,FALSE)</formula>
    </cfRule>
  </conditionalFormatting>
  <conditionalFormatting sqref="AL66:AO66">
    <cfRule type="expression" dxfId="11" priority="9">
      <formula>IF(AND(AL66&gt;=0, RIGHT(TEXT(AL66,"0.#"),1)&lt;&gt;"."),TRUE,FALSE)</formula>
    </cfRule>
    <cfRule type="expression" dxfId="10" priority="10">
      <formula>IF(AND(AL66&gt;=0, RIGHT(TEXT(AL66,"0.#"),1)="."),TRUE,FALSE)</formula>
    </cfRule>
    <cfRule type="expression" dxfId="9" priority="11">
      <formula>IF(AND(AL66&lt;0, RIGHT(TEXT(AL66,"0.#"),1)&lt;&gt;"."),TRUE,FALSE)</formula>
    </cfRule>
    <cfRule type="expression" dxfId="8" priority="12">
      <formula>IF(AND(AL66&lt;0, RIGHT(TEXT(AL66,"0.#"),1)="."),TRUE,FALSE)</formula>
    </cfRule>
  </conditionalFormatting>
  <conditionalFormatting sqref="AL67:AO67">
    <cfRule type="expression" dxfId="7" priority="5">
      <formula>IF(AND(AL67&gt;=0, RIGHT(TEXT(AL67,"0.#"),1)&lt;&gt;"."),TRUE,FALSE)</formula>
    </cfRule>
    <cfRule type="expression" dxfId="6" priority="6">
      <formula>IF(AND(AL67&gt;=0, RIGHT(TEXT(AL67,"0.#"),1)="."),TRUE,FALSE)</formula>
    </cfRule>
    <cfRule type="expression" dxfId="5" priority="7">
      <formula>IF(AND(AL67&lt;0, RIGHT(TEXT(AL67,"0.#"),1)&lt;&gt;"."),TRUE,FALSE)</formula>
    </cfRule>
    <cfRule type="expression" dxfId="4" priority="8">
      <formula>IF(AND(AL67&lt;0, RIGHT(TEXT(AL67,"0.#"),1)="."),TRUE,FALSE)</formula>
    </cfRule>
  </conditionalFormatting>
  <conditionalFormatting sqref="AL68:AO68">
    <cfRule type="expression" dxfId="3" priority="1">
      <formula>IF(AND(AL68&gt;=0, RIGHT(TEXT(AL68,"0.#"),1)&lt;&gt;"."),TRUE,FALSE)</formula>
    </cfRule>
    <cfRule type="expression" dxfId="2" priority="2">
      <formula>IF(AND(AL68&gt;=0, RIGHT(TEXT(AL68,"0.#"),1)="."),TRUE,FALSE)</formula>
    </cfRule>
    <cfRule type="expression" dxfId="1" priority="3">
      <formula>IF(AND(AL68&lt;0, RIGHT(TEXT(AL68,"0.#"),1)&lt;&gt;"."),TRUE,FALSE)</formula>
    </cfRule>
    <cfRule type="expression" dxfId="0" priority="4">
      <formula>IF(AND(AL68&lt;0, RIGHT(TEXT(AL68,"0.#"),1)="."),TRUE,FALSE)</formula>
    </cfRule>
  </conditionalFormatting>
  <dataValidations count="3">
    <dataValidation type="custom" imeMode="disabled" allowBlank="1" showInputMessage="1" showErrorMessage="1" sqref="AL8:AL9 AL26 AL30 AL13 AL34 AL38:AL44 AL48:AL55 AL59:AL68 AL22 AL17:AL18 AL4 Y4:AB4 Y8:AB9 Y13:AB13 Y17:AB18 Y22:AB22 Y26:AB26 Y30:AB30 Y34:AB34 Y38:AB44 Y48:AB55 Y59:AB68">
      <formula1>OR(ISNUMBER(Y4), Y4="-")</formula1>
    </dataValidation>
    <dataValidation type="custom" imeMode="disabled" allowBlank="1" showInputMessage="1" showErrorMessage="1" sqref="AH4:AK4 AH8:AK9 AH13:AK13 AH17:AK18 AH22:AK22 AH26:AK26 AH30:AK30 AH34:AK34 AH38:AK44 AH48:AK55 AH59:AK68">
      <formula1>OR(AND(MOD(IF(ISNUMBER(AH4), AH4, 0.5),1)=0, 0&lt;=AH4), AH4="-")</formula1>
    </dataValidation>
    <dataValidation type="custom" allowBlank="1" showInputMessage="1" showErrorMessage="1" errorTitle="法人番号チェック" error="法人番号は13桁の数字で入力してください。" sqref="J59:O68 J48:O55 J38:O44 J34:O34 J30:O30 J26:O26 J22:O22 J17:O18 J13:O13 J8:O9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AC8:AG9 AC13:AG13 AC17:AG18 AC22:AG22 AC26:AG26 AC30:AG30 AC34:AG34 AC38:AG44 AC48:AG55 AC59:AG68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2022-12-01T09:00:41Z</dcterms:created>
  <dcterms:modified xsi:type="dcterms:W3CDTF">2022-12-01T09:07:31Z</dcterms:modified>
</cp:coreProperties>
</file>