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Y135" i="13" l="1"/>
  <c r="AY130" i="13"/>
  <c r="AY129" i="13"/>
  <c r="AY128" i="13"/>
  <c r="AY127" i="13"/>
  <c r="AY126" i="13"/>
  <c r="AY125" i="13"/>
  <c r="AY124" i="13"/>
  <c r="AY123" i="13"/>
  <c r="AY122" i="13"/>
  <c r="AY118" i="13"/>
  <c r="AY120" i="13" s="1"/>
  <c r="AU111" i="13"/>
  <c r="Y111" i="13"/>
  <c r="AW81" i="13"/>
  <c r="AT81" i="13"/>
  <c r="AQ81" i="13"/>
  <c r="AL81" i="13"/>
  <c r="AI81" i="13"/>
  <c r="AF81" i="13"/>
  <c r="Z81" i="13"/>
  <c r="W81" i="13"/>
  <c r="T81" i="13"/>
  <c r="N81" i="13"/>
  <c r="AW80" i="13"/>
  <c r="AT80" i="13"/>
  <c r="AQ80" i="13"/>
  <c r="AL80" i="13"/>
  <c r="AI80" i="13"/>
  <c r="AF80" i="13"/>
  <c r="Z80" i="13"/>
  <c r="W80" i="13"/>
  <c r="T80" i="13"/>
  <c r="N80" i="13"/>
  <c r="K80" i="13"/>
  <c r="H80" i="13"/>
  <c r="AY40" i="13"/>
  <c r="AY49" i="13" s="1"/>
  <c r="AD19" i="13"/>
  <c r="AD21" i="13" s="1"/>
  <c r="W19" i="13"/>
  <c r="W21" i="13" s="1"/>
  <c r="P19" i="13"/>
  <c r="P21" i="13" s="1"/>
  <c r="G11" i="13"/>
  <c r="AE8" i="13"/>
  <c r="G6" i="13"/>
  <c r="AV2" i="13"/>
  <c r="AY121" i="13" l="1"/>
  <c r="AY119" i="13"/>
  <c r="AY44" i="13"/>
  <c r="AY48" i="13"/>
  <c r="AY42" i="13"/>
  <c r="AY46" i="13"/>
  <c r="AY41" i="13"/>
  <c r="AY43" i="13"/>
  <c r="AY45" i="13"/>
  <c r="AY4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<sst xmlns="http://schemas.openxmlformats.org/spreadsheetml/2006/main" count="868" uniqueCount="650">
  <si>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</si>
  <si>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</si>
  <si>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</si>
  <si>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</si>
  <si>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</si>
  <si>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</si>
  <si>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</si>
  <si>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</si>
  <si>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</si>
  <si>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</si>
  <si>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</si>
  <si>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</si>
  <si>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</si>
  <si>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</si>
  <si>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</si>
  <si>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</si>
  <si>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</si>
  <si>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</si>
  <si>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</si>
  <si>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</si>
  <si>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</si>
  <si>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</si>
  <si>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</si>
  <si>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</si>
  <si>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</si>
  <si>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</si>
  <si>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</si>
  <si>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</si>
  <si>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</si>
  <si>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</si>
  <si>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</si>
  <si>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</si>
  <si>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</si>
  <si>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</si>
  <si>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</si>
  <si>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</si>
  <si>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</si>
  <si>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</si>
  <si>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</si>
  <si>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</si>
  <si>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</si>
  <si>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</si>
  <si>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</si>
  <si>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</si>
  <si>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</si>
  <si>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</si>
  <si>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</si>
  <si>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</si>
  <si>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</si>
  <si>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</si>
  <si>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</si>
  <si>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</si>
  <si>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</si>
  <si>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</si>
  <si>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</si>
  <si>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</si>
  <si>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</si>
  <si>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</si>
  <si>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</si>
  <si>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</si>
  <si>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</si>
  <si>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</si>
  <si>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</si>
  <si>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</si>
  <si>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</si>
  <si>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</si>
  <si>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</si>
  <si>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</si>
  <si>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</si>
  <si>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</si>
  <si>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</si>
  <si>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</si>
  <si>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</si>
  <si>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</si>
  <si>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</si>
  <si>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</si>
  <si>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</si>
  <si>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</si>
  <si>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</si>
  <si>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</si>
  <si>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</si>
  <si>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</si>
  <si>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</si>
  <si>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</si>
  <si>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</si>
  <si>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</si>
  <si>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</si>
  <si>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</si>
  <si>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</si>
  <si>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</si>
  <si>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</si>
  <si>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</si>
  <si>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</si>
  <si>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</si>
  <si>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</si>
  <si>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</si>
  <si>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</si>
  <si>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</si>
  <si>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</si>
  <si>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</si>
  <si>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</si>
  <si>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</si>
  <si>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</si>
  <si>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</si>
  <si>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</si>
  <si>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</si>
  <si>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</si>
  <si>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</si>
  <si>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</si>
  <si>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</si>
  <si>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</si>
  <si>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</si>
  <si>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</si>
  <si>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</si>
  <si>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</si>
  <si>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</si>
  <si>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</si>
  <si>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</si>
  <si>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</si>
  <si>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</si>
  <si>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</si>
  <si>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</si>
  <si>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</si>
  <si>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</si>
  <si>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</si>
  <si>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</si>
  <si>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</si>
  <si>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</si>
  <si>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</si>
  <si>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</si>
  <si>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</si>
  <si>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</si>
  <si>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</si>
  <si>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</si>
  <si>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</si>
  <si>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</si>
  <si>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</si>
  <si>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</si>
  <si>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</si>
  <si>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</si>
  <si>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</si>
  <si>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</si>
  <si>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</si>
  <si>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</si>
  <si>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</si>
  <si>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</si>
  <si>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</si>
  <si>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</si>
  <si>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</si>
  <si>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</si>
  <si>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</si>
  <si>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</si>
  <si>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</si>
  <si>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</si>
  <si>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</si>
  <si>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</si>
  <si>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</si>
  <si>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</si>
  <si>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</si>
  <si>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</si>
  <si>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</si>
  <si>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</si>
  <si>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</si>
  <si>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</si>
  <si>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</si>
  <si>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</si>
  <si>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</si>
  <si>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</si>
  <si>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</si>
  <si>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</si>
  <si>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</si>
  <si>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</si>
  <si>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</si>
  <si>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</si>
  <si>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</si>
  <si>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</si>
  <si>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</si>
  <si>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</si>
  <si>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</si>
  <si>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</si>
  <si>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</si>
  <si>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</si>
  <si>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</si>
  <si>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</si>
  <si>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</si>
  <si>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</si>
  <si>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</si>
  <si>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</si>
  <si>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</si>
  <si>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</si>
  <si>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</si>
  <si>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</si>
  <si>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</si>
  <si>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</si>
  <si>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</si>
  <si>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</si>
  <si>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</si>
  <si>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</si>
  <si>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</si>
  <si>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</si>
  <si>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</si>
  <si>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</si>
  <si>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</si>
  <si>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</si>
  <si>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</si>
  <si>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</si>
  <si>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</si>
  <si>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</si>
  <si>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</si>
  <si>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</si>
  <si>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</si>
  <si>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</si>
  <si>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</si>
  <si>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</si>
  <si>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</si>
  <si>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</si>
  <si>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</si>
  <si>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</si>
  <si>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</si>
  <si>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</si>
  <si>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</si>
  <si>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</si>
  <si>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</si>
  <si>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</si>
  <si>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</si>
  <si>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</si>
  <si>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</si>
  <si>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</si>
  <si>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</si>
  <si>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</si>
  <si>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</si>
  <si>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</si>
  <si>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</si>
  <si>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</si>
  <si>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</si>
  <si>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</si>
  <si>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</si>
  <si>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</si>
  <si>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</si>
  <si>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</si>
  <si>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</si>
  <si>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</si>
  <si>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</si>
  <si>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</si>
  <si>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</si>
  <si>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</si>
  <si>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</si>
  <si>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</si>
  <si>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</si>
  <si>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</si>
  <si>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</si>
  <si>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</si>
  <si>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</si>
  <si>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</si>
  <si>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</si>
  <si>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</si>
  <si>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</si>
  <si>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</si>
  <si>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</si>
  <si>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</si>
  <si>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</si>
  <si>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</si>
  <si>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</si>
  <si>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</si>
  <si>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</si>
  <si>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</si>
  <si>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</si>
  <si>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</si>
  <si>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</si>
  <si>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</si>
  <si>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</si>
  <si>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</si>
  <si>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</si>
  <si>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</si>
  <si>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</si>
  <si>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</si>
  <si>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</si>
  <si>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</si>
  <si>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</si>
  <si>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</si>
  <si>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</si>
  <si>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</si>
  <si>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</si>
  <si>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</si>
  <si>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</si>
  <si>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</si>
  <si>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</si>
  <si>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</si>
  <si>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</si>
  <si>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</si>
  <si>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</si>
  <si>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</si>
  <si>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</si>
  <si>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</si>
  <si>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</si>
  <si>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</si>
  <si>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</si>
  <si>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</si>
  <si>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</si>
  <si>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</si>
  <si>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</si>
  <si>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</si>
  <si>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</si>
  <si>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</si>
  <si>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</si>
  <si>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</si>
  <si>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</si>
  <si>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</si>
  <si>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</si>
  <si>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</si>
  <si>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</si>
  <si>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</si>
  <si>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</si>
  <si>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</si>
  <si>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</si>
  <si>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</si>
  <si>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</si>
  <si>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</si>
  <si>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</si>
  <si>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</si>
  <si>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</si>
  <si>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</si>
  <si>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</si>
  <si>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</si>
  <si>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</si>
  <si>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</si>
  <si>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</si>
  <si>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</si>
  <si>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</si>
  <si>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</si>
  <si>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</si>
  <si>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</si>
  <si>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</si>
  <si>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</si>
  <si>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</si>
  <si>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</si>
  <si>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</si>
  <si>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</si>
  <si>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</si>
  <si>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</si>
  <si>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</si>
  <si>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</si>
  <si>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</si>
  <si>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</si>
  <si>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</si>
  <si>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</si>
  <si>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</si>
  <si>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</si>
  <si>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</si>
  <si>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</si>
  <si>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</si>
  <si>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</si>
  <si>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</si>
  <si>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</si>
  <si>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</si>
  <si>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</si>
  <si>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</si>
  <si>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</si>
  <si>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</si>
  <si>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</si>
  <si>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</si>
  <si>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</si>
  <si>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</si>
  <si>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</si>
  <si>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</si>
  <si>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</si>
  <si>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</si>
  <si>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</si>
  <si>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</si>
  <si>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</si>
  <si>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</si>
  <si>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</si>
  <si>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</si>
  <si>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</si>
  <si>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</si>
  <si>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</si>
  <si>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</si>
  <si>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</si>
  <si>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</si>
  <si>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</si>
  <si>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</si>
  <si>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</si>
  <si>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</si>
  <si>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</si>
  <si>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</si>
  <si>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</si>
  <si>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</si>
  <si>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</si>
  <si>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</si>
  <si>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</si>
  <si>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</si>
  <si>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</si>
  <si>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</si>
  <si>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</si>
  <si>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</si>
  <si>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</si>
  <si>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</si>
  <si>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</si>
  <si>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</si>
  <si>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</si>
  <si>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</si>
  <si>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</si>
  <si>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</si>
  <si>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</si>
  <si>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</si>
  <si>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</si>
  <si>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</si>
  <si>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</si>
  <si>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</si>
  <si>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</si>
  <si>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</si>
  <si>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</si>
  <si>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</si>
  <si>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</si>
  <si>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</si>
  <si>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</si>
  <si>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</si>
  <si>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</si>
  <si>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</si>
  <si>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</si>
  <si>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</si>
  <si>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</si>
  <si>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</si>
  <si>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</si>
  <si>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</si>
  <si>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</si>
  <si>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</si>
  <si>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</si>
  <si>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</si>
  <si>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</si>
  <si>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</si>
  <si>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</si>
  <si>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</si>
  <si>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</si>
  <si>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</si>
  <si>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</si>
  <si>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</si>
  <si>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</si>
  <si>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</si>
  <si>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</si>
  <si>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</si>
  <si>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</si>
  <si>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</si>
  <si>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</si>
  <si>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</si>
  <si>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</si>
  <si>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</si>
  <si>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</si>
  <si>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</si>
  <si>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</si>
  <si>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</si>
  <si>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</si>
  <si>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</si>
  <si>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</si>
  <si>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</si>
  <si>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</si>
  <si>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</si>
  <si>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</si>
  <si>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</si>
  <si>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</si>
  <si>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</si>
  <si>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</si>
  <si>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</si>
  <si>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</si>
  <si>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</si>
  <si>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</si>
  <si>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</si>
  <si>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</si>
  <si>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</si>
  <si>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</si>
  <si>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</si>
  <si>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</si>
  <si>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</si>
  <si>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</si>
  <si>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</si>
  <si>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</si>
  <si>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</si>
  <si>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</si>
  <si>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</si>
  <si>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</si>
  <si>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</si>
  <si>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</si>
  <si>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</si>
  <si>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</si>
  <si>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</si>
  <si>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</si>
  <si>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</si>
  <si>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</si>
  <si>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</si>
  <si>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</si>
  <si>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</si>
  <si>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</si>
  <si>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</si>
  <si>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</si>
  <si>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</si>
  <si>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</si>
  <si>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</si>
  <si>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</si>
  <si>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</si>
  <si>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</si>
  <si>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</si>
  <si>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</si>
  <si>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</si>
  <si>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</si>
  <si>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</si>
  <si>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</si>
  <si>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</si>
  <si>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</si>
  <si>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</si>
  <si>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</si>
  <si>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</si>
  <si>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</si>
  <si>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</si>
  <si>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</si>
  <si>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</si>
  <si>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</si>
  <si>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</si>
  <si>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</si>
  <si>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</si>
  <si>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</si>
  <si>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</si>
  <si>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</si>
  <si>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</si>
  <si>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</si>
  <si>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</si>
  <si>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</si>
  <si>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</si>
  <si>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</si>
  <si>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</si>
  <si>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</si>
  <si>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</si>
  <si>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</si>
  <si>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</si>
  <si>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</si>
  <si>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</si>
  <si>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</si>
  <si>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</si>
  <si>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</si>
  <si>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</si>
  <si>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</si>
  <si>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</si>
  <si>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</si>
  <si>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</si>
  <si>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</si>
  <si>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</si>
  <si>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</si>
  <si>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</si>
  <si>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</si>
  <si>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</si>
  <si>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</si>
  <si>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</si>
  <si>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</si>
  <si>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</si>
  <si>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</si>
  <si>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</si>
  <si>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</si>
  <si>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</si>
  <si>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</si>
  <si>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</si>
  <si>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</si>
  <si>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</si>
  <si>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</si>
  <si>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</si>
  <si>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</si>
  <si>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</si>
  <si>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沖縄国立大学法人施設整備に必要な経費</t>
    <phoneticPr fontId="5"/>
  </si>
  <si>
    <t>沖縄振興局</t>
  </si>
  <si>
    <t>内閣府</t>
  </si>
  <si>
    <t>平成30年度</t>
  </si>
  <si>
    <t>令和6年度</t>
    <phoneticPr fontId="5"/>
  </si>
  <si>
    <t>総務課事業振興室</t>
    <phoneticPr fontId="5"/>
  </si>
  <si>
    <t>室長　伊藤　経人</t>
    <phoneticPr fontId="5"/>
  </si>
  <si>
    <t>一般会計</t>
    <rPh sb="0" eb="2">
      <t>イッパン</t>
    </rPh>
    <rPh sb="2" eb="4">
      <t>カイケイ</t>
    </rPh>
    <phoneticPr fontId="5"/>
  </si>
  <si>
    <t>-</t>
  </si>
  <si>
    <t>-</t>
    <phoneticPr fontId="5"/>
  </si>
  <si>
    <t>沖縄振興</t>
    <rPh sb="0" eb="2">
      <t>オキナワ</t>
    </rPh>
    <rPh sb="2" eb="4">
      <t>シンコウ</t>
    </rPh>
    <phoneticPr fontId="5"/>
  </si>
  <si>
    <t>沖縄振興基本方針、沖縄振興計画</t>
    <rPh sb="0" eb="2">
      <t>オキナワ</t>
    </rPh>
    <rPh sb="2" eb="4">
      <t>シンコウ</t>
    </rPh>
    <rPh sb="4" eb="6">
      <t>キホン</t>
    </rPh>
    <rPh sb="6" eb="8">
      <t>ホウシン</t>
    </rPh>
    <rPh sb="9" eb="11">
      <t>オキナワ</t>
    </rPh>
    <rPh sb="11" eb="13">
      <t>シンコウ</t>
    </rPh>
    <rPh sb="13" eb="15">
      <t>ケイカク</t>
    </rPh>
    <phoneticPr fontId="5"/>
  </si>
  <si>
    <t>文教及び科学振興</t>
    <rPh sb="0" eb="2">
      <t>ブンキョウ</t>
    </rPh>
    <rPh sb="2" eb="3">
      <t>オヨ</t>
    </rPh>
    <rPh sb="4" eb="6">
      <t>カガク</t>
    </rPh>
    <rPh sb="6" eb="8">
      <t>シンコウ</t>
    </rPh>
    <phoneticPr fontId="5"/>
  </si>
  <si>
    <t>　平成27年3月末に返還された西普天間住宅跡地において、琉球大学医学部及び同附属病院の移転を中心とする、国際性・離島の特性を踏まえた、沖縄健康医療拠点の整備を進める。沖縄健康医療拠点の整備を進めることで、沖縄振興への貢献や「長寿県」沖縄の復活、国際保健（グローバル・ヘルス）への貢献に寄与することが期待される。</t>
    <phoneticPr fontId="5"/>
  </si>
  <si>
    <t>琉球大学医学部及び大学病院の主要な建物を整備するために必要な経費を計上し、沖縄健康医療拠点の整備に促進することとしている。
沖縄健康医療拠点の予算については、内閣府において予算計上し、文部科学省に予算移替を行い、交付する事を想定している。(10/10)</t>
    <phoneticPr fontId="5"/>
  </si>
  <si>
    <t>補助</t>
    <rPh sb="0" eb="2">
      <t>ホジョ</t>
    </rPh>
    <phoneticPr fontId="5"/>
  </si>
  <si>
    <t>沖縄国立大学法人健康医療拠点施設整備費補助金</t>
  </si>
  <si>
    <t>琉球大学医学部及び大学病院の移設を中心とした沖縄健康医療拠点の整備に必要な経費について、文部科学省へ予算を移し替えを行い、琉球大学へ交付する。</t>
    <rPh sb="34" eb="36">
      <t>ヒツヨウ</t>
    </rPh>
    <rPh sb="37" eb="39">
      <t>ケイヒ</t>
    </rPh>
    <rPh sb="44" eb="46">
      <t>モンブ</t>
    </rPh>
    <rPh sb="46" eb="49">
      <t>カガクショウ</t>
    </rPh>
    <rPh sb="50" eb="52">
      <t>ヨサン</t>
    </rPh>
    <rPh sb="53" eb="54">
      <t>ウツ</t>
    </rPh>
    <rPh sb="55" eb="56">
      <t>カ</t>
    </rPh>
    <rPh sb="58" eb="59">
      <t>オコナ</t>
    </rPh>
    <rPh sb="61" eb="63">
      <t>リュウキュウ</t>
    </rPh>
    <rPh sb="63" eb="65">
      <t>ダイガク</t>
    </rPh>
    <rPh sb="66" eb="68">
      <t>コウフ</t>
    </rPh>
    <phoneticPr fontId="5"/>
  </si>
  <si>
    <t>沖縄健康医療拠点の整備</t>
    <rPh sb="0" eb="2">
      <t>オキナワ</t>
    </rPh>
    <rPh sb="2" eb="4">
      <t>ケンコウ</t>
    </rPh>
    <rPh sb="4" eb="6">
      <t>イリョウ</t>
    </rPh>
    <rPh sb="6" eb="8">
      <t>キョテン</t>
    </rPh>
    <rPh sb="9" eb="11">
      <t>セイビ</t>
    </rPh>
    <phoneticPr fontId="5"/>
  </si>
  <si>
    <t>沖縄健康医療拠点の整備進捗量</t>
  </si>
  <si>
    <t>件数</t>
    <rPh sb="0" eb="2">
      <t>ケンスウ</t>
    </rPh>
    <phoneticPr fontId="5"/>
  </si>
  <si>
    <t>単位当たりのコストを算出するのは困難</t>
    <rPh sb="0" eb="2">
      <t>タンイ</t>
    </rPh>
    <rPh sb="2" eb="3">
      <t>ア</t>
    </rPh>
    <rPh sb="10" eb="12">
      <t>サンシュツ</t>
    </rPh>
    <rPh sb="16" eb="18">
      <t>コンナン</t>
    </rPh>
    <phoneticPr fontId="5"/>
  </si>
  <si>
    <t>【成果目標】：事業終了年度までに沖縄健康医療拠点の整備を完了させる。
【実　　　績】：移転用地の購入完了、主要な建物の建設着工</t>
  </si>
  <si>
    <t>建物の建設や土地の取得を適切に進める。</t>
    <phoneticPr fontId="5"/>
  </si>
  <si>
    <t>今年度着手を予定している建物の建設がスケジュール通り進むよう実施する。</t>
    <phoneticPr fontId="5"/>
  </si>
  <si>
    <t>９．沖縄政策</t>
  </si>
  <si>
    <t>９．沖縄振興に関する施策の推進</t>
  </si>
  <si>
    <t>○</t>
  </si>
  <si>
    <t>無</t>
  </si>
  <si>
    <t>有</t>
  </si>
  <si>
    <t>　沖縄の特性を活かした沖縄健康医療拠点の形成を目指し、地方自治体と具体化に向けた議論を進めている。</t>
    <rPh sb="1" eb="3">
      <t>オキナワ</t>
    </rPh>
    <rPh sb="4" eb="6">
      <t>トクセイ</t>
    </rPh>
    <rPh sb="7" eb="8">
      <t>イ</t>
    </rPh>
    <rPh sb="11" eb="13">
      <t>オキナワ</t>
    </rPh>
    <rPh sb="13" eb="15">
      <t>ケンコウ</t>
    </rPh>
    <rPh sb="15" eb="17">
      <t>イリョウ</t>
    </rPh>
    <rPh sb="17" eb="19">
      <t>キョテン</t>
    </rPh>
    <rPh sb="20" eb="22">
      <t>ケイセイ</t>
    </rPh>
    <rPh sb="23" eb="25">
      <t>メザ</t>
    </rPh>
    <rPh sb="27" eb="29">
      <t>チホウ</t>
    </rPh>
    <rPh sb="29" eb="32">
      <t>ジチタイ</t>
    </rPh>
    <rPh sb="33" eb="36">
      <t>グタイカ</t>
    </rPh>
    <rPh sb="37" eb="38">
      <t>ム</t>
    </rPh>
    <rPh sb="40" eb="42">
      <t>ギロン</t>
    </rPh>
    <rPh sb="43" eb="44">
      <t>スス</t>
    </rPh>
    <phoneticPr fontId="6"/>
  </si>
  <si>
    <t>　事業の全体的把握及び関係者相互間の調整を行う必要があり、内閣府が主体となって整備することが適切である。</t>
    <rPh sb="1" eb="3">
      <t>ジギョウ</t>
    </rPh>
    <rPh sb="4" eb="6">
      <t>ゼンタイ</t>
    </rPh>
    <rPh sb="6" eb="7">
      <t>テキ</t>
    </rPh>
    <rPh sb="7" eb="9">
      <t>ハアク</t>
    </rPh>
    <rPh sb="9" eb="10">
      <t>オヨ</t>
    </rPh>
    <rPh sb="11" eb="14">
      <t>カンケイシャ</t>
    </rPh>
    <rPh sb="14" eb="16">
      <t>ソウゴ</t>
    </rPh>
    <rPh sb="16" eb="17">
      <t>アイダ</t>
    </rPh>
    <rPh sb="18" eb="20">
      <t>チョウセイ</t>
    </rPh>
    <rPh sb="21" eb="22">
      <t>オコナ</t>
    </rPh>
    <rPh sb="23" eb="25">
      <t>ヒツヨウ</t>
    </rPh>
    <rPh sb="29" eb="31">
      <t>ナイカク</t>
    </rPh>
    <rPh sb="31" eb="32">
      <t>フ</t>
    </rPh>
    <rPh sb="33" eb="35">
      <t>シュタイ</t>
    </rPh>
    <rPh sb="39" eb="41">
      <t>セイビ</t>
    </rPh>
    <rPh sb="46" eb="48">
      <t>テキセツ</t>
    </rPh>
    <phoneticPr fontId="6"/>
  </si>
  <si>
    <t>　米軍跡地利用のモデルケースと位置づけており、国として実施すべき優先度の高い事業である。</t>
    <rPh sb="1" eb="3">
      <t>ベイグン</t>
    </rPh>
    <rPh sb="3" eb="5">
      <t>アトチ</t>
    </rPh>
    <rPh sb="5" eb="7">
      <t>リヨウ</t>
    </rPh>
    <rPh sb="15" eb="17">
      <t>イチ</t>
    </rPh>
    <rPh sb="23" eb="24">
      <t>クニ</t>
    </rPh>
    <rPh sb="27" eb="29">
      <t>ジッシ</t>
    </rPh>
    <rPh sb="32" eb="35">
      <t>ユウセンド</t>
    </rPh>
    <rPh sb="36" eb="37">
      <t>タカ</t>
    </rPh>
    <rPh sb="38" eb="40">
      <t>ジギョウ</t>
    </rPh>
    <phoneticPr fontId="6"/>
  </si>
  <si>
    <t>競争性のない随意契約となっているが、契約先が一社しかないなどの理由により、妥当である。</t>
  </si>
  <si>
    <t>‐</t>
  </si>
  <si>
    <t>　補助金等に係る予算執行の適正化に関する法律等の法令及び交付要綱に基づき、適切に交付手続きを行っており、受益者との負担関係は妥当である。</t>
    <rPh sb="1" eb="4">
      <t>ホジョキン</t>
    </rPh>
    <rPh sb="4" eb="5">
      <t>ナド</t>
    </rPh>
    <rPh sb="6" eb="7">
      <t>カカ</t>
    </rPh>
    <rPh sb="8" eb="10">
      <t>ヨサン</t>
    </rPh>
    <rPh sb="10" eb="12">
      <t>シッコウ</t>
    </rPh>
    <rPh sb="13" eb="16">
      <t>テキセイカ</t>
    </rPh>
    <rPh sb="17" eb="18">
      <t>カン</t>
    </rPh>
    <rPh sb="20" eb="22">
      <t>ホウリツ</t>
    </rPh>
    <rPh sb="22" eb="23">
      <t>ナド</t>
    </rPh>
    <rPh sb="24" eb="26">
      <t>ホウレイ</t>
    </rPh>
    <rPh sb="26" eb="27">
      <t>オヨ</t>
    </rPh>
    <rPh sb="28" eb="30">
      <t>コウフ</t>
    </rPh>
    <rPh sb="30" eb="32">
      <t>ヨウコウ</t>
    </rPh>
    <rPh sb="33" eb="34">
      <t>モト</t>
    </rPh>
    <rPh sb="37" eb="39">
      <t>テキセツ</t>
    </rPh>
    <rPh sb="40" eb="42">
      <t>コウフ</t>
    </rPh>
    <rPh sb="42" eb="43">
      <t>テ</t>
    </rPh>
    <rPh sb="43" eb="44">
      <t>ツヅ</t>
    </rPh>
    <rPh sb="46" eb="47">
      <t>オコナ</t>
    </rPh>
    <rPh sb="52" eb="55">
      <t>ジュエキシャ</t>
    </rPh>
    <rPh sb="57" eb="59">
      <t>フタン</t>
    </rPh>
    <rPh sb="59" eb="61">
      <t>カンケイ</t>
    </rPh>
    <rPh sb="62" eb="64">
      <t>ダトウ</t>
    </rPh>
    <phoneticPr fontId="6"/>
  </si>
  <si>
    <t>　補助金等に係る予算執行の適正化に関する法律等の法令及び交付要綱に基づき、適切に交付手続きを行っており、資金の流れの中間段階での支出は合理的なものとなっている。</t>
    <rPh sb="1" eb="4">
      <t>ホジョキン</t>
    </rPh>
    <rPh sb="4" eb="5">
      <t>トウ</t>
    </rPh>
    <rPh sb="6" eb="7">
      <t>カカ</t>
    </rPh>
    <rPh sb="8" eb="10">
      <t>ヨサン</t>
    </rPh>
    <rPh sb="10" eb="12">
      <t>シッコウ</t>
    </rPh>
    <rPh sb="13" eb="16">
      <t>テキセイカ</t>
    </rPh>
    <rPh sb="17" eb="18">
      <t>カン</t>
    </rPh>
    <rPh sb="20" eb="22">
      <t>ホウリツ</t>
    </rPh>
    <rPh sb="22" eb="23">
      <t>ナド</t>
    </rPh>
    <rPh sb="24" eb="26">
      <t>ホウレイ</t>
    </rPh>
    <rPh sb="26" eb="27">
      <t>オヨ</t>
    </rPh>
    <rPh sb="28" eb="30">
      <t>コウフ</t>
    </rPh>
    <rPh sb="30" eb="32">
      <t>ヨウコウ</t>
    </rPh>
    <rPh sb="33" eb="34">
      <t>モト</t>
    </rPh>
    <rPh sb="37" eb="39">
      <t>テキセツ</t>
    </rPh>
    <rPh sb="40" eb="42">
      <t>コウフ</t>
    </rPh>
    <rPh sb="42" eb="44">
      <t>テツヅ</t>
    </rPh>
    <rPh sb="46" eb="47">
      <t>オコナ</t>
    </rPh>
    <rPh sb="52" eb="54">
      <t>シキン</t>
    </rPh>
    <rPh sb="55" eb="56">
      <t>ナガ</t>
    </rPh>
    <rPh sb="58" eb="60">
      <t>チュウカン</t>
    </rPh>
    <rPh sb="60" eb="62">
      <t>ダンカイ</t>
    </rPh>
    <rPh sb="64" eb="66">
      <t>シシュツ</t>
    </rPh>
    <rPh sb="67" eb="70">
      <t>ゴウリテキ</t>
    </rPh>
    <phoneticPr fontId="6"/>
  </si>
  <si>
    <t>　補助金等に係る予算執行の適正化に関する法律等の法令及び交付要綱に基づき、適切に交付手続きを行っており、費用・使途が事業目的に即し真に必要なものに限定されている。</t>
    <rPh sb="1" eb="4">
      <t>ホジョキン</t>
    </rPh>
    <rPh sb="4" eb="5">
      <t>トウ</t>
    </rPh>
    <rPh sb="6" eb="7">
      <t>カカ</t>
    </rPh>
    <rPh sb="8" eb="10">
      <t>ヨサン</t>
    </rPh>
    <rPh sb="10" eb="12">
      <t>シッコウ</t>
    </rPh>
    <rPh sb="13" eb="16">
      <t>テキセイカ</t>
    </rPh>
    <rPh sb="17" eb="18">
      <t>カン</t>
    </rPh>
    <rPh sb="20" eb="22">
      <t>ホウリツ</t>
    </rPh>
    <rPh sb="22" eb="23">
      <t>トウ</t>
    </rPh>
    <rPh sb="24" eb="26">
      <t>ホウレイ</t>
    </rPh>
    <rPh sb="26" eb="27">
      <t>オヨ</t>
    </rPh>
    <rPh sb="28" eb="30">
      <t>コウフ</t>
    </rPh>
    <rPh sb="30" eb="32">
      <t>ヨウコウ</t>
    </rPh>
    <rPh sb="33" eb="34">
      <t>モト</t>
    </rPh>
    <rPh sb="37" eb="39">
      <t>テキセツ</t>
    </rPh>
    <rPh sb="40" eb="42">
      <t>コウフ</t>
    </rPh>
    <rPh sb="42" eb="44">
      <t>テツヅ</t>
    </rPh>
    <rPh sb="46" eb="47">
      <t>オコナ</t>
    </rPh>
    <rPh sb="52" eb="54">
      <t>ヒヨウ</t>
    </rPh>
    <rPh sb="55" eb="57">
      <t>シト</t>
    </rPh>
    <rPh sb="58" eb="60">
      <t>ジギョウ</t>
    </rPh>
    <rPh sb="60" eb="62">
      <t>モクテキ</t>
    </rPh>
    <rPh sb="63" eb="64">
      <t>ソク</t>
    </rPh>
    <rPh sb="65" eb="66">
      <t>シン</t>
    </rPh>
    <rPh sb="67" eb="69">
      <t>ヒツヨウ</t>
    </rPh>
    <rPh sb="73" eb="75">
      <t>ゲンテイ</t>
    </rPh>
    <phoneticPr fontId="6"/>
  </si>
  <si>
    <t xml:space="preserve">移転用地の敷地条件の確定等に伴う設計の見直しにより、設計業務の完了が遅れたため。 </t>
    <rPh sb="0" eb="2">
      <t>イテン</t>
    </rPh>
    <rPh sb="2" eb="4">
      <t>ヨウチ</t>
    </rPh>
    <rPh sb="5" eb="7">
      <t>シキチ</t>
    </rPh>
    <rPh sb="7" eb="9">
      <t>ジョウケン</t>
    </rPh>
    <rPh sb="10" eb="12">
      <t>カクテイ</t>
    </rPh>
    <rPh sb="12" eb="13">
      <t>ナド</t>
    </rPh>
    <rPh sb="14" eb="15">
      <t>トモナ</t>
    </rPh>
    <rPh sb="16" eb="18">
      <t>セッケイ</t>
    </rPh>
    <rPh sb="19" eb="21">
      <t>ミナオ</t>
    </rPh>
    <rPh sb="26" eb="28">
      <t>セッケイ</t>
    </rPh>
    <rPh sb="28" eb="30">
      <t>ギョウム</t>
    </rPh>
    <rPh sb="31" eb="33">
      <t>カンリョウ</t>
    </rPh>
    <rPh sb="34" eb="35">
      <t>オク</t>
    </rPh>
    <phoneticPr fontId="6"/>
  </si>
  <si>
    <t>沖縄健康医療拠点の整備にむけて実施設計等が着実に進んでいる。</t>
  </si>
  <si>
    <t>0014</t>
    <phoneticPr fontId="5"/>
  </si>
  <si>
    <t>内閣府</t>
    <rPh sb="0" eb="2">
      <t>ナイカク</t>
    </rPh>
    <rPh sb="2" eb="3">
      <t>フ</t>
    </rPh>
    <phoneticPr fontId="5"/>
  </si>
  <si>
    <t>A.琉球大学</t>
  </si>
  <si>
    <t>B.清水・大米特定建設工事共同企業体</t>
  </si>
  <si>
    <t>工事</t>
  </si>
  <si>
    <t>役務費</t>
  </si>
  <si>
    <t>委託費</t>
  </si>
  <si>
    <t>人件費</t>
    <rPh sb="0" eb="3">
      <t>ジンケンヒ</t>
    </rPh>
    <phoneticPr fontId="5"/>
  </si>
  <si>
    <t>レンタル・リース</t>
  </si>
  <si>
    <t>病院新営工事、医学部関係施設整備事業</t>
    <rPh sb="0" eb="2">
      <t>ビョウイン</t>
    </rPh>
    <rPh sb="2" eb="4">
      <t>シンエイ</t>
    </rPh>
    <rPh sb="4" eb="6">
      <t>コウジ</t>
    </rPh>
    <rPh sb="7" eb="18">
      <t>イガクブカンケイシセツセイビジギョウ</t>
    </rPh>
    <phoneticPr fontId="5"/>
  </si>
  <si>
    <t>設計費（エネルギーセンター、基幹整備、病院工事他変更）</t>
    <rPh sb="0" eb="2">
      <t>セッケイ</t>
    </rPh>
    <rPh sb="2" eb="3">
      <t>ヒ</t>
    </rPh>
    <rPh sb="14" eb="16">
      <t>キカン</t>
    </rPh>
    <rPh sb="16" eb="18">
      <t>セイビ</t>
    </rPh>
    <rPh sb="19" eb="21">
      <t>ビョウイン</t>
    </rPh>
    <rPh sb="21" eb="23">
      <t>コウジ</t>
    </rPh>
    <rPh sb="23" eb="24">
      <t>ホカ</t>
    </rPh>
    <rPh sb="24" eb="26">
      <t>ヘンコウ</t>
    </rPh>
    <phoneticPr fontId="5"/>
  </si>
  <si>
    <t>病院工事監理、発注支援業務</t>
  </si>
  <si>
    <t>専任臨時職員、非常勤職員</t>
    <rPh sb="0" eb="2">
      <t>センニン</t>
    </rPh>
    <rPh sb="7" eb="10">
      <t>ヒジョウキン</t>
    </rPh>
    <rPh sb="10" eb="12">
      <t>ショクイン</t>
    </rPh>
    <phoneticPr fontId="5"/>
  </si>
  <si>
    <t>車両、Ｓｕｒｆａｃｅ、モニター、ルーター、複合機</t>
    <rPh sb="0" eb="2">
      <t>シャリョウ</t>
    </rPh>
    <rPh sb="21" eb="24">
      <t>フクゴウキ</t>
    </rPh>
    <phoneticPr fontId="5"/>
  </si>
  <si>
    <t>（西普天間）病院新営その他工事</t>
    <rPh sb="1" eb="2">
      <t>ニシ</t>
    </rPh>
    <rPh sb="2" eb="5">
      <t>フテンマ</t>
    </rPh>
    <rPh sb="6" eb="8">
      <t>ビョウイン</t>
    </rPh>
    <rPh sb="8" eb="10">
      <t>シンエイ</t>
    </rPh>
    <rPh sb="12" eb="13">
      <t>ホカ</t>
    </rPh>
    <rPh sb="13" eb="15">
      <t>コウジ</t>
    </rPh>
    <phoneticPr fontId="5"/>
  </si>
  <si>
    <t>国立大学法人琉球大学</t>
  </si>
  <si>
    <t>沖縄健康医療拠点事業の実施</t>
    <rPh sb="0" eb="2">
      <t>オキナワ</t>
    </rPh>
    <rPh sb="2" eb="4">
      <t>ケンコウ</t>
    </rPh>
    <rPh sb="4" eb="8">
      <t>イリョウキョテン</t>
    </rPh>
    <rPh sb="8" eb="10">
      <t>ジギョウ</t>
    </rPh>
    <rPh sb="11" eb="13">
      <t>ジッシ</t>
    </rPh>
    <phoneticPr fontId="5"/>
  </si>
  <si>
    <t>補助金等交付</t>
    <rPh sb="0" eb="4">
      <t>ホジョキントウ</t>
    </rPh>
    <rPh sb="4" eb="6">
      <t>コウフ</t>
    </rPh>
    <phoneticPr fontId="5"/>
  </si>
  <si>
    <t>清水建設株式会社・株式会社大米建設特定建設工事共同企業体</t>
    <rPh sb="9" eb="13">
      <t>カブシキガイシャ</t>
    </rPh>
    <rPh sb="15" eb="17">
      <t>ケンセツ</t>
    </rPh>
    <phoneticPr fontId="5"/>
  </si>
  <si>
    <t>戸田建設株式会社・西松建設株式会社・株式会社大城組・株式会社屋部土建共同企業体</t>
    <rPh sb="11" eb="13">
      <t>ケンセツ</t>
    </rPh>
    <rPh sb="13" eb="17">
      <t>カブシキガイシャ</t>
    </rPh>
    <rPh sb="18" eb="22">
      <t>カブシキガイシャ</t>
    </rPh>
    <rPh sb="24" eb="25">
      <t>クミ</t>
    </rPh>
    <rPh sb="26" eb="30">
      <t>カブシキガイシャ</t>
    </rPh>
    <rPh sb="32" eb="34">
      <t>ドケン</t>
    </rPh>
    <phoneticPr fontId="5"/>
  </si>
  <si>
    <t>東電設計株式会社</t>
  </si>
  <si>
    <t>株式会社日本設計・株式会社テクノ工営・株式会社泉設計共同企業体</t>
  </si>
  <si>
    <t>中央コンサルタンツ株式会社</t>
  </si>
  <si>
    <t>明豊ファシリティワークス株式会社</t>
  </si>
  <si>
    <t>三建設備工業株式会社・國和設備工業株式会社特定建設工事共同企業体</t>
    <rPh sb="17" eb="21">
      <t>カブシキガイシャ</t>
    </rPh>
    <phoneticPr fontId="5"/>
  </si>
  <si>
    <t>株式会社環境設計国建</t>
  </si>
  <si>
    <t>株式会社関電工・照屋電気工事株式会社・南西電設株式会社特定建設工事共同企業体</t>
    <rPh sb="14" eb="18">
      <t>カブシキガイシャ</t>
    </rPh>
    <rPh sb="23" eb="27">
      <t>カブシキガイシャ</t>
    </rPh>
    <phoneticPr fontId="5"/>
  </si>
  <si>
    <t>（西普天間）病院新営その他工事</t>
  </si>
  <si>
    <t>（西普天間）医学部関係施設整備事業</t>
    <rPh sb="6" eb="9">
      <t>イガクブ</t>
    </rPh>
    <rPh sb="9" eb="13">
      <t>カンケイシセツ</t>
    </rPh>
    <rPh sb="13" eb="15">
      <t>セイビ</t>
    </rPh>
    <rPh sb="15" eb="17">
      <t>ジギョウ</t>
    </rPh>
    <phoneticPr fontId="5"/>
  </si>
  <si>
    <t>（西普天間）エネルギーセンター等新営その他実施設計業務</t>
    <rPh sb="1" eb="5">
      <t>ニシフテンマ</t>
    </rPh>
    <phoneticPr fontId="5"/>
  </si>
  <si>
    <t>（西普天間）病院新営工事監理等業務</t>
  </si>
  <si>
    <t>琉球大学医学部及び病院移転整備実施設計（基幹整備）業務３</t>
  </si>
  <si>
    <t>琉球大学医学部研究棟他整備発注支援業務</t>
  </si>
  <si>
    <t>（西普天間）病院新営その他工事他変更設計業務</t>
  </si>
  <si>
    <t>（西普天間）病院新営機械設備工事</t>
    <rPh sb="1" eb="5">
      <t>ニシフテンマ</t>
    </rPh>
    <rPh sb="6" eb="8">
      <t>ビョウイン</t>
    </rPh>
    <rPh sb="8" eb="10">
      <t>シンエイ</t>
    </rPh>
    <rPh sb="10" eb="12">
      <t>キカイ</t>
    </rPh>
    <rPh sb="12" eb="14">
      <t>セツビ</t>
    </rPh>
    <rPh sb="14" eb="16">
      <t>コウジ</t>
    </rPh>
    <phoneticPr fontId="5"/>
  </si>
  <si>
    <t>（西普天間）エネルギーセンター等新営その他設備実施設計業務</t>
    <rPh sb="21" eb="23">
      <t>セツビ</t>
    </rPh>
    <phoneticPr fontId="5"/>
  </si>
  <si>
    <t>（西普天間）病院新営電気設備工事</t>
  </si>
  <si>
    <t>B</t>
  </si>
  <si>
    <t>戸田建設株式会社・西松建設株式会社・株式会社大城組・株式会社屋部土建共同企業体</t>
  </si>
  <si>
    <t>株式会社日本設計・株式会社テクノ工営・株式会社泉設計共同企業体</t>
    <rPh sb="9" eb="13">
      <t>カブシキガイシャ</t>
    </rPh>
    <rPh sb="19" eb="23">
      <t>カブシキガイシャ</t>
    </rPh>
    <rPh sb="26" eb="28">
      <t>キョウドウ</t>
    </rPh>
    <rPh sb="28" eb="31">
      <t>キギョウタイ</t>
    </rPh>
    <phoneticPr fontId="5"/>
  </si>
  <si>
    <t>（西普天間）医学部関係施設整備事業</t>
  </si>
  <si>
    <t>-</t>
    <phoneticPr fontId="5"/>
  </si>
  <si>
    <t>本事業は、事業終了年度までに沖縄健康医療拠点の整備が完了することが目標となっている。
数値で達成度を示すことは困難</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</si>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</sst>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3" fillId="2" borderId="10" xfId="0" applyFont="1" applyFill="1" applyBorder="1" applyAlignment="1">
      <alignment vertical="center" wrapText="1"/>
    </xf>
    <xf numFmtId="0" fontId="3" fillId="5" borderId="10"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6" borderId="10"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0" xfId="0" applyFont="1" applyFill="1" applyBorder="1" applyAlignment="1">
      <alignment vertical="center" wrapText="1"/>
    </xf>
    <xf numFmtId="0" fontId="0" fillId="6" borderId="10" xfId="0"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4"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9" fillId="0" borderId="76"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7" xfId="0" applyFont="1" applyBorder="1" applyAlignment="1">
      <alignment horizontal="center" vertical="center"/>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49" fontId="20" fillId="0" borderId="23"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4"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4" xfId="0" applyFont="1" applyFill="1" applyBorder="1" applyAlignment="1">
      <alignment vertical="center" wrapText="1"/>
    </xf>
    <xf numFmtId="0" fontId="0" fillId="5" borderId="93" xfId="0" applyFont="1" applyFill="1" applyBorder="1" applyAlignment="1">
      <alignment vertical="center" wrapText="1"/>
    </xf>
    <xf numFmtId="0" fontId="0" fillId="5" borderId="106" xfId="0" applyFont="1" applyFill="1" applyBorder="1" applyAlignment="1">
      <alignment vertical="center" wrapText="1"/>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4" xfId="0" applyFont="1" applyFill="1" applyBorder="1" applyAlignment="1">
      <alignment vertical="center"/>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2" xfId="0" applyFont="1" applyBorder="1" applyAlignment="1">
      <alignment horizontal="center" vertical="center"/>
    </xf>
    <xf numFmtId="0" fontId="0" fillId="0" borderId="91"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13" fillId="6" borderId="3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textRotation="255" wrapText="1"/>
    </xf>
    <xf numFmtId="0" fontId="15" fillId="6" borderId="11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4" xfId="0" applyFont="1" applyFill="1" applyBorder="1" applyAlignment="1">
      <alignment horizontal="center" vertical="center" textRotation="255" wrapText="1"/>
    </xf>
    <xf numFmtId="0" fontId="13" fillId="6" borderId="78" xfId="0" applyFont="1" applyFill="1" applyBorder="1" applyAlignment="1">
      <alignment horizontal="center" vertical="center" wrapText="1"/>
    </xf>
    <xf numFmtId="0" fontId="13" fillId="6" borderId="115"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9"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23"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1"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7"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1"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3" fillId="5" borderId="66"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3" fillId="0" borderId="76"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2" borderId="102"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15" xfId="3" applyFont="1" applyFill="1" applyBorder="1" applyAlignment="1" applyProtection="1">
      <alignment horizontal="center" vertical="center" wrapText="1"/>
    </xf>
    <xf numFmtId="0" fontId="29" fillId="6" borderId="43" xfId="0" applyFont="1" applyFill="1" applyBorder="1" applyAlignment="1">
      <alignment horizontal="center" vertical="center" wrapText="1"/>
    </xf>
    <xf numFmtId="0" fontId="0" fillId="2" borderId="107" xfId="0" applyFont="1" applyFill="1" applyBorder="1" applyAlignment="1">
      <alignment horizontal="center" vertical="center"/>
    </xf>
    <xf numFmtId="0" fontId="0" fillId="2" borderId="102" xfId="0" applyFont="1" applyFill="1" applyBorder="1" applyAlignment="1">
      <alignment horizontal="center" vertical="center"/>
    </xf>
    <xf numFmtId="0" fontId="13" fillId="2" borderId="99" xfId="0" applyFont="1" applyFill="1" applyBorder="1" applyAlignment="1">
      <alignment horizontal="center" vertical="center" wrapText="1"/>
    </xf>
    <xf numFmtId="0" fontId="13" fillId="2" borderId="102"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27" fillId="2" borderId="82"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0" fontId="12" fillId="2" borderId="82"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112"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177" fontId="0" fillId="0" borderId="120"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5" borderId="116" xfId="0" applyNumberFormat="1" applyFont="1" applyFill="1" applyBorder="1" applyAlignment="1">
      <alignment horizontal="center" vertical="center"/>
    </xf>
    <xf numFmtId="177" fontId="0" fillId="5" borderId="117" xfId="0" applyNumberFormat="1" applyFont="1" applyFill="1" applyBorder="1" applyAlignment="1">
      <alignment horizontal="center" vertical="center"/>
    </xf>
    <xf numFmtId="177" fontId="0" fillId="5" borderId="124" xfId="0" applyNumberFormat="1" applyFont="1" applyFill="1" applyBorder="1" applyAlignment="1">
      <alignment horizontal="center" vertical="center"/>
    </xf>
    <xf numFmtId="177" fontId="0" fillId="5" borderId="118" xfId="0" applyNumberFormat="1" applyFont="1" applyFill="1" applyBorder="1" applyAlignment="1">
      <alignment horizontal="center" vertical="center"/>
    </xf>
    <xf numFmtId="177" fontId="0" fillId="5" borderId="123" xfId="0" applyNumberFormat="1" applyFont="1" applyFill="1" applyBorder="1" applyAlignment="1">
      <alignment horizontal="center" vertical="center"/>
    </xf>
    <xf numFmtId="177" fontId="0" fillId="5" borderId="125" xfId="0" applyNumberFormat="1" applyFont="1" applyFill="1" applyBorder="1" applyAlignment="1">
      <alignment horizontal="center" vertical="center"/>
    </xf>
    <xf numFmtId="177" fontId="0" fillId="5" borderId="96" xfId="0" applyNumberFormat="1" applyFont="1" applyFill="1" applyBorder="1" applyAlignment="1">
      <alignment horizontal="center" vertical="center"/>
    </xf>
    <xf numFmtId="177" fontId="0" fillId="5" borderId="97" xfId="0" applyNumberFormat="1" applyFont="1" applyFill="1" applyBorder="1" applyAlignment="1">
      <alignment horizontal="center" vertical="center"/>
    </xf>
    <xf numFmtId="177" fontId="0" fillId="5" borderId="126" xfId="0" applyNumberFormat="1"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9"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4"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0">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99146</xdr:colOff>
      <xdr:row>100</xdr:row>
      <xdr:rowOff>381536</xdr:rowOff>
    </xdr:from>
    <xdr:to>
      <xdr:col>33</xdr:col>
      <xdr:colOff>28903</xdr:colOff>
      <xdr:row>101</xdr:row>
      <xdr:rowOff>401717</xdr:rowOff>
    </xdr:to>
    <xdr:sp macro="" textlink="">
      <xdr:nvSpPr>
        <xdr:cNvPr id="8" name="テキスト ボックス 7">
          <a:extLst>
            <a:ext uri="{FF2B5EF4-FFF2-40B4-BE49-F238E27FC236}">
              <a16:creationId xmlns:a16="http://schemas.microsoft.com/office/drawing/2014/main" id="{92F51B74-07BF-4644-B4D1-5041DD48E113}"/>
            </a:ext>
          </a:extLst>
        </xdr:cNvPr>
        <xdr:cNvSpPr txBox="1"/>
      </xdr:nvSpPr>
      <xdr:spPr>
        <a:xfrm>
          <a:off x="4207970" y="38474065"/>
          <a:ext cx="1984168" cy="68506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baseline="0">
              <a:effectLst/>
              <a:latin typeface="+mn-ea"/>
              <a:ea typeface="+mn-ea"/>
              <a:cs typeface="+mn-cs"/>
            </a:rPr>
            <a:t>Ｂ</a:t>
          </a:r>
          <a:r>
            <a:rPr kumimoji="1" lang="ja-JP" altLang="ja-JP" sz="1100" b="0" i="0" baseline="0">
              <a:effectLst/>
              <a:latin typeface="+mn-ea"/>
              <a:ea typeface="+mn-ea"/>
              <a:cs typeface="+mn-cs"/>
            </a:rPr>
            <a:t>．</a:t>
          </a:r>
          <a:r>
            <a:rPr kumimoji="1" lang="ja-JP" altLang="en-US" sz="1100" b="0" i="0" baseline="0">
              <a:effectLst/>
              <a:latin typeface="+mn-ea"/>
              <a:ea typeface="+mn-ea"/>
              <a:cs typeface="+mn-cs"/>
            </a:rPr>
            <a:t>民間団体等（</a:t>
          </a:r>
          <a:r>
            <a:rPr kumimoji="1" lang="en-US" altLang="ja-JP" sz="1100" b="0" i="0" baseline="0">
              <a:effectLst/>
              <a:latin typeface="+mn-ea"/>
              <a:ea typeface="+mn-ea"/>
              <a:cs typeface="+mn-cs"/>
            </a:rPr>
            <a:t>22</a:t>
          </a:r>
          <a:r>
            <a:rPr kumimoji="1" lang="ja-JP" altLang="en-US" sz="1100" b="0" i="0" baseline="0">
              <a:effectLst/>
              <a:latin typeface="+mn-ea"/>
              <a:ea typeface="+mn-ea"/>
              <a:cs typeface="+mn-cs"/>
            </a:rPr>
            <a:t>社）</a:t>
          </a:r>
          <a:endParaRPr lang="ja-JP" altLang="ja-JP" sz="1200">
            <a:effectLst/>
            <a:latin typeface="+mn-ea"/>
            <a:ea typeface="+mn-ea"/>
          </a:endParaRPr>
        </a:p>
        <a:p>
          <a:pPr algn="ctr" eaLnBrk="1" fontAlgn="auto" latinLnBrk="0" hangingPunct="1"/>
          <a:r>
            <a:rPr lang="en-US" altLang="ja-JP" sz="1100" b="0" i="0" baseline="0">
              <a:effectLst/>
              <a:latin typeface="+mn-ea"/>
              <a:ea typeface="+mn-ea"/>
              <a:cs typeface="+mn-cs"/>
            </a:rPr>
            <a:t>2,394</a:t>
          </a:r>
          <a:r>
            <a:rPr lang="ja-JP" altLang="ja-JP" sz="1100" b="0" i="0" baseline="0">
              <a:effectLst/>
              <a:latin typeface="+mn-ea"/>
              <a:ea typeface="+mn-ea"/>
              <a:cs typeface="+mn-cs"/>
            </a:rPr>
            <a:t> </a:t>
          </a:r>
          <a:r>
            <a:rPr kumimoji="1" lang="ja-JP" altLang="ja-JP" sz="1100" b="0" i="0" baseline="0">
              <a:effectLst/>
              <a:latin typeface="+mn-ea"/>
              <a:ea typeface="+mn-ea"/>
              <a:cs typeface="+mn-cs"/>
            </a:rPr>
            <a:t>百万円</a:t>
          </a:r>
          <a:endParaRPr lang="ja-JP" altLang="ja-JP" sz="1200">
            <a:effectLst/>
            <a:latin typeface="+mn-ea"/>
            <a:ea typeface="+mn-ea"/>
          </a:endParaRPr>
        </a:p>
      </xdr:txBody>
    </xdr:sp>
    <xdr:clientData/>
  </xdr:twoCellAnchor>
  <xdr:twoCellAnchor>
    <xdr:from>
      <xdr:col>23</xdr:col>
      <xdr:colOff>99787</xdr:colOff>
      <xdr:row>101</xdr:row>
      <xdr:rowOff>491457</xdr:rowOff>
    </xdr:from>
    <xdr:to>
      <xdr:col>32</xdr:col>
      <xdr:colOff>72974</xdr:colOff>
      <xdr:row>102</xdr:row>
      <xdr:rowOff>215387</xdr:rowOff>
    </xdr:to>
    <xdr:sp macro="" textlink="">
      <xdr:nvSpPr>
        <xdr:cNvPr id="9" name="大かっこ 8">
          <a:extLst>
            <a:ext uri="{FF2B5EF4-FFF2-40B4-BE49-F238E27FC236}">
              <a16:creationId xmlns:a16="http://schemas.microsoft.com/office/drawing/2014/main" id="{780EB3CF-5C0D-9C20-0B9B-C3CD002144FF}"/>
            </a:ext>
          </a:extLst>
        </xdr:cNvPr>
        <xdr:cNvSpPr/>
      </xdr:nvSpPr>
      <xdr:spPr>
        <a:xfrm>
          <a:off x="4395375" y="39248869"/>
          <a:ext cx="1654070" cy="38881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施設整備等の実施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52295</xdr:colOff>
      <xdr:row>100</xdr:row>
      <xdr:rowOff>41089</xdr:rowOff>
    </xdr:from>
    <xdr:to>
      <xdr:col>36</xdr:col>
      <xdr:colOff>784</xdr:colOff>
      <xdr:row>100</xdr:row>
      <xdr:rowOff>344074</xdr:rowOff>
    </xdr:to>
    <xdr:sp macro="" textlink="">
      <xdr:nvSpPr>
        <xdr:cNvPr id="10" name="テキスト ボックス 9">
          <a:extLst>
            <a:ext uri="{FF2B5EF4-FFF2-40B4-BE49-F238E27FC236}">
              <a16:creationId xmlns:a16="http://schemas.microsoft.com/office/drawing/2014/main" id="{F6DEB1BC-DFE1-4FF3-8859-E55A967C9960}"/>
            </a:ext>
          </a:extLst>
        </xdr:cNvPr>
        <xdr:cNvSpPr txBox="1"/>
      </xdr:nvSpPr>
      <xdr:spPr>
        <a:xfrm>
          <a:off x="3787589" y="38133618"/>
          <a:ext cx="2936724" cy="302985"/>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67235</xdr:colOff>
      <xdr:row>87</xdr:row>
      <xdr:rowOff>115581</xdr:rowOff>
    </xdr:from>
    <xdr:to>
      <xdr:col>32</xdr:col>
      <xdr:colOff>183756</xdr:colOff>
      <xdr:row>92</xdr:row>
      <xdr:rowOff>103367</xdr:rowOff>
    </xdr:to>
    <xdr:grpSp>
      <xdr:nvGrpSpPr>
        <xdr:cNvPr id="11" name="グループ化 10">
          <a:extLst>
            <a:ext uri="{FF2B5EF4-FFF2-40B4-BE49-F238E27FC236}">
              <a16:creationId xmlns:a16="http://schemas.microsoft.com/office/drawing/2014/main" id="{685349AE-DD4B-4A3C-B821-B4F1518C8C5E}"/>
            </a:ext>
          </a:extLst>
        </xdr:cNvPr>
        <xdr:cNvGrpSpPr/>
      </xdr:nvGrpSpPr>
      <xdr:grpSpPr>
        <a:xfrm>
          <a:off x="4504764" y="31839434"/>
          <a:ext cx="2133580" cy="1724698"/>
          <a:chOff x="12254432" y="33250952"/>
          <a:chExt cx="2256454" cy="1808653"/>
        </a:xfrm>
      </xdr:grpSpPr>
      <xdr:sp macro="" textlink="">
        <xdr:nvSpPr>
          <xdr:cNvPr id="12" name="テキスト ボックス 11">
            <a:extLst>
              <a:ext uri="{FF2B5EF4-FFF2-40B4-BE49-F238E27FC236}">
                <a16:creationId xmlns:a16="http://schemas.microsoft.com/office/drawing/2014/main" id="{1DB55224-84D9-82FD-4C06-348F518F81DB}"/>
              </a:ext>
            </a:extLst>
          </xdr:cNvPr>
          <xdr:cNvSpPr txBox="1"/>
        </xdr:nvSpPr>
        <xdr:spPr>
          <a:xfrm>
            <a:off x="12254432" y="34366877"/>
            <a:ext cx="2256454" cy="69272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文部科学省</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effectLst/>
                <a:latin typeface="+mn-ea"/>
                <a:ea typeface="+mn-ea"/>
                <a:cs typeface="+mn-cs"/>
              </a:rPr>
              <a:t>2,394</a:t>
            </a:r>
            <a:r>
              <a:rPr lang="ja-JP" altLang="ja-JP" sz="1100" b="0" i="0" baseline="0">
                <a:effectLst/>
                <a:latin typeface="+mn-ea"/>
                <a:ea typeface="+mn-ea"/>
                <a:cs typeface="+mn-cs"/>
              </a:rPr>
              <a:t> </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3" name="大かっこ 12">
            <a:extLst>
              <a:ext uri="{FF2B5EF4-FFF2-40B4-BE49-F238E27FC236}">
                <a16:creationId xmlns:a16="http://schemas.microsoft.com/office/drawing/2014/main" id="{3EE621DF-ADEF-EC75-C6FC-20A598B4A9BC}"/>
              </a:ext>
            </a:extLst>
          </xdr:cNvPr>
          <xdr:cNvSpPr/>
        </xdr:nvSpPr>
        <xdr:spPr>
          <a:xfrm>
            <a:off x="12471213" y="33250952"/>
            <a:ext cx="1821296" cy="39831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予算の移替</a:t>
            </a:r>
          </a:p>
        </xdr:txBody>
      </xdr:sp>
      <xdr:cxnSp macro="">
        <xdr:nvCxnSpPr>
          <xdr:cNvPr id="14" name="直線矢印コネクタ 13">
            <a:extLst>
              <a:ext uri="{FF2B5EF4-FFF2-40B4-BE49-F238E27FC236}">
                <a16:creationId xmlns:a16="http://schemas.microsoft.com/office/drawing/2014/main" id="{98E38454-0E9D-41DE-1E76-428BF5AAF616}"/>
              </a:ext>
            </a:extLst>
          </xdr:cNvPr>
          <xdr:cNvCxnSpPr/>
        </xdr:nvCxnSpPr>
        <xdr:spPr>
          <a:xfrm>
            <a:off x="13372335" y="33814096"/>
            <a:ext cx="0" cy="402644"/>
          </a:xfrm>
          <a:prstGeom prst="straightConnector1">
            <a:avLst/>
          </a:prstGeom>
          <a:noFill/>
          <a:ln w="9525" cap="flat" cmpd="sng" algn="ctr">
            <a:solidFill>
              <a:sysClr val="windowText" lastClr="000000"/>
            </a:solidFill>
            <a:prstDash val="solid"/>
            <a:tailEnd type="triangle"/>
          </a:ln>
          <a:effectLst/>
        </xdr:spPr>
      </xdr:cxnSp>
    </xdr:grpSp>
    <xdr:clientData/>
  </xdr:twoCellAnchor>
  <xdr:twoCellAnchor>
    <xdr:from>
      <xdr:col>22</xdr:col>
      <xdr:colOff>75702</xdr:colOff>
      <xdr:row>92</xdr:row>
      <xdr:rowOff>273530</xdr:rowOff>
    </xdr:from>
    <xdr:to>
      <xdr:col>33</xdr:col>
      <xdr:colOff>5459</xdr:colOff>
      <xdr:row>97</xdr:row>
      <xdr:rowOff>261319</xdr:rowOff>
    </xdr:to>
    <xdr:grpSp>
      <xdr:nvGrpSpPr>
        <xdr:cNvPr id="15" name="グループ化 14">
          <a:extLst>
            <a:ext uri="{FF2B5EF4-FFF2-40B4-BE49-F238E27FC236}">
              <a16:creationId xmlns:a16="http://schemas.microsoft.com/office/drawing/2014/main" id="{2AD8875A-9923-4824-B7B8-BCF29F016167}"/>
            </a:ext>
          </a:extLst>
        </xdr:cNvPr>
        <xdr:cNvGrpSpPr/>
      </xdr:nvGrpSpPr>
      <xdr:grpSpPr>
        <a:xfrm>
          <a:off x="4513231" y="33734295"/>
          <a:ext cx="2148522" cy="1724700"/>
          <a:chOff x="12254432" y="33250952"/>
          <a:chExt cx="2256454" cy="1808653"/>
        </a:xfrm>
      </xdr:grpSpPr>
      <xdr:sp macro="" textlink="">
        <xdr:nvSpPr>
          <xdr:cNvPr id="16" name="テキスト ボックス 15">
            <a:extLst>
              <a:ext uri="{FF2B5EF4-FFF2-40B4-BE49-F238E27FC236}">
                <a16:creationId xmlns:a16="http://schemas.microsoft.com/office/drawing/2014/main" id="{045E8248-68EE-7863-040C-811D0B754F46}"/>
              </a:ext>
            </a:extLst>
          </xdr:cNvPr>
          <xdr:cNvSpPr txBox="1"/>
        </xdr:nvSpPr>
        <xdr:spPr>
          <a:xfrm>
            <a:off x="12254432" y="34366877"/>
            <a:ext cx="2256454" cy="69272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lt"/>
                <a:ea typeface="+mn-ea"/>
                <a:cs typeface="+mn-cs"/>
              </a:rPr>
              <a:t>Ａ．琉球大学</a:t>
            </a:r>
            <a:endParaRPr lang="ja-JP" altLang="ja-JP" sz="1200">
              <a:effectLst/>
            </a:endParaRPr>
          </a:p>
          <a:p>
            <a:pPr algn="ctr" eaLnBrk="1" fontAlgn="auto" latinLnBrk="0" hangingPunct="1"/>
            <a:r>
              <a:rPr lang="en-US" altLang="ja-JP" sz="1100" b="0" i="0" baseline="0">
                <a:effectLst/>
                <a:latin typeface="+mn-ea"/>
                <a:ea typeface="+mn-ea"/>
                <a:cs typeface="+mn-cs"/>
              </a:rPr>
              <a:t>2,394</a:t>
            </a:r>
            <a:r>
              <a:rPr lang="ja-JP" altLang="ja-JP" sz="1100" b="0" i="0" baseline="0">
                <a:effectLst/>
                <a:latin typeface="+mn-ea"/>
                <a:ea typeface="+mn-ea"/>
                <a:cs typeface="+mn-cs"/>
              </a:rPr>
              <a:t> </a:t>
            </a:r>
            <a:r>
              <a:rPr kumimoji="1" lang="ja-JP" altLang="ja-JP" sz="1100" b="0" i="0" baseline="0">
                <a:effectLst/>
                <a:latin typeface="+mn-ea"/>
                <a:ea typeface="+mn-ea"/>
                <a:cs typeface="+mn-cs"/>
              </a:rPr>
              <a:t>百</a:t>
            </a:r>
            <a:r>
              <a:rPr kumimoji="1" lang="ja-JP" altLang="ja-JP" sz="1100" b="0" i="0" baseline="0">
                <a:effectLst/>
                <a:latin typeface="+mn-lt"/>
                <a:ea typeface="+mn-ea"/>
                <a:cs typeface="+mn-cs"/>
              </a:rPr>
              <a:t>万円</a:t>
            </a:r>
            <a:endParaRPr lang="ja-JP" altLang="ja-JP" sz="1200">
              <a:effectLst/>
            </a:endParaRPr>
          </a:p>
        </xdr:txBody>
      </xdr:sp>
      <xdr:sp macro="" textlink="">
        <xdr:nvSpPr>
          <xdr:cNvPr id="17" name="大かっこ 16">
            <a:extLst>
              <a:ext uri="{FF2B5EF4-FFF2-40B4-BE49-F238E27FC236}">
                <a16:creationId xmlns:a16="http://schemas.microsoft.com/office/drawing/2014/main" id="{F5E664D6-0C55-5094-CE41-6C0B5548894A}"/>
              </a:ext>
            </a:extLst>
          </xdr:cNvPr>
          <xdr:cNvSpPr/>
        </xdr:nvSpPr>
        <xdr:spPr>
          <a:xfrm>
            <a:off x="12496988" y="33250952"/>
            <a:ext cx="1821296" cy="39831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補助金の交付決定</a:t>
            </a:r>
          </a:p>
        </xdr:txBody>
      </xdr:sp>
      <xdr:cxnSp macro="">
        <xdr:nvCxnSpPr>
          <xdr:cNvPr id="18" name="直線矢印コネクタ 17">
            <a:extLst>
              <a:ext uri="{FF2B5EF4-FFF2-40B4-BE49-F238E27FC236}">
                <a16:creationId xmlns:a16="http://schemas.microsoft.com/office/drawing/2014/main" id="{82BC8D97-DD8B-CBF3-ED50-1BE8707B91F8}"/>
              </a:ext>
            </a:extLst>
          </xdr:cNvPr>
          <xdr:cNvCxnSpPr/>
        </xdr:nvCxnSpPr>
        <xdr:spPr>
          <a:xfrm>
            <a:off x="13372335" y="33814096"/>
            <a:ext cx="0" cy="402644"/>
          </a:xfrm>
          <a:prstGeom prst="straightConnector1">
            <a:avLst/>
          </a:prstGeom>
          <a:noFill/>
          <a:ln w="9525" cap="flat" cmpd="sng" algn="ctr">
            <a:solidFill>
              <a:sysClr val="windowText" lastClr="000000"/>
            </a:solidFill>
            <a:prstDash val="solid"/>
            <a:tailEnd type="triangle"/>
          </a:ln>
          <a:effectLst/>
        </xdr:spPr>
      </xdr:cxnSp>
    </xdr:grpSp>
    <xdr:clientData/>
  </xdr:twoCellAnchor>
  <xdr:twoCellAnchor>
    <xdr:from>
      <xdr:col>22</xdr:col>
      <xdr:colOff>91287</xdr:colOff>
      <xdr:row>84</xdr:row>
      <xdr:rowOff>14944</xdr:rowOff>
    </xdr:from>
    <xdr:to>
      <xdr:col>33</xdr:col>
      <xdr:colOff>23444</xdr:colOff>
      <xdr:row>99</xdr:row>
      <xdr:rowOff>622699</xdr:rowOff>
    </xdr:to>
    <xdr:grpSp>
      <xdr:nvGrpSpPr>
        <xdr:cNvPr id="19" name="グループ化 18">
          <a:extLst>
            <a:ext uri="{FF2B5EF4-FFF2-40B4-BE49-F238E27FC236}">
              <a16:creationId xmlns:a16="http://schemas.microsoft.com/office/drawing/2014/main" id="{5151C9EA-34ED-4B13-944B-9092270A5CB9}"/>
            </a:ext>
          </a:extLst>
        </xdr:cNvPr>
        <xdr:cNvGrpSpPr/>
      </xdr:nvGrpSpPr>
      <xdr:grpSpPr>
        <a:xfrm>
          <a:off x="4528816" y="30696650"/>
          <a:ext cx="2150922" cy="5818490"/>
          <a:chOff x="4432342" y="31643634"/>
          <a:chExt cx="1613553" cy="4636836"/>
        </a:xfrm>
      </xdr:grpSpPr>
      <xdr:sp macro="" textlink="">
        <xdr:nvSpPr>
          <xdr:cNvPr id="20" name="テキスト ボックス 19">
            <a:extLst>
              <a:ext uri="{FF2B5EF4-FFF2-40B4-BE49-F238E27FC236}">
                <a16:creationId xmlns:a16="http://schemas.microsoft.com/office/drawing/2014/main" id="{5E6D91D6-5B0B-A85D-0EF5-6E8E7F76F920}"/>
              </a:ext>
            </a:extLst>
          </xdr:cNvPr>
          <xdr:cNvSpPr txBox="1"/>
        </xdr:nvSpPr>
        <xdr:spPr>
          <a:xfrm>
            <a:off x="4432342" y="31643634"/>
            <a:ext cx="1613553" cy="7077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2,394</a:t>
            </a:r>
            <a:r>
              <a:rPr kumimoji="0" lang="ja-JP" altLang="en-US" sz="12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1" name="大かっこ 20">
            <a:extLst>
              <a:ext uri="{FF2B5EF4-FFF2-40B4-BE49-F238E27FC236}">
                <a16:creationId xmlns:a16="http://schemas.microsoft.com/office/drawing/2014/main" id="{780EB3CF-5C0D-9C20-0B9B-C3CD002144FF}"/>
              </a:ext>
            </a:extLst>
          </xdr:cNvPr>
          <xdr:cNvSpPr/>
        </xdr:nvSpPr>
        <xdr:spPr>
          <a:xfrm>
            <a:off x="4554394" y="35510230"/>
            <a:ext cx="1342880" cy="2966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2" name="直線矢印コネクタ 21">
            <a:extLst>
              <a:ext uri="{FF2B5EF4-FFF2-40B4-BE49-F238E27FC236}">
                <a16:creationId xmlns:a16="http://schemas.microsoft.com/office/drawing/2014/main" id="{8980E6E1-E862-6DA5-D37E-68C694E21AA8}"/>
              </a:ext>
            </a:extLst>
          </xdr:cNvPr>
          <xdr:cNvCxnSpPr/>
        </xdr:nvCxnSpPr>
        <xdr:spPr>
          <a:xfrm>
            <a:off x="5218150" y="35893067"/>
            <a:ext cx="0" cy="387403"/>
          </a:xfrm>
          <a:prstGeom prst="straightConnector1">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5"/>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40"/>
      <c r="AA2" s="40"/>
      <c r="AB2" s="40"/>
      <c r="AC2" s="40"/>
      <c r="AD2" s="673">
        <v>2022</v>
      </c>
      <c r="AE2" s="673"/>
      <c r="AF2" s="673"/>
      <c r="AG2" s="673"/>
      <c r="AH2" s="673"/>
      <c r="AI2" s="63" t="s">
        <v>249</v>
      </c>
      <c r="AJ2" s="673" t="s">
        <v>564</v>
      </c>
      <c r="AK2" s="673"/>
      <c r="AL2" s="673"/>
      <c r="AM2" s="673"/>
      <c r="AN2" s="63" t="s">
        <v>249</v>
      </c>
      <c r="AO2" s="673">
        <v>21</v>
      </c>
      <c r="AP2" s="673"/>
      <c r="AQ2" s="673"/>
      <c r="AR2" s="64" t="s">
        <v>249</v>
      </c>
      <c r="AS2" s="674">
        <v>105</v>
      </c>
      <c r="AT2" s="674"/>
      <c r="AU2" s="674"/>
      <c r="AV2" s="63" t="str">
        <f>IF(AW2="","","-")</f>
        <v/>
      </c>
      <c r="AW2" s="675"/>
      <c r="AX2" s="675"/>
    </row>
    <row r="3" spans="1:50" ht="21" customHeight="1" thickBot="1" x14ac:dyDescent="0.2">
      <c r="A3" s="676" t="s">
        <v>562</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21" t="s">
        <v>55</v>
      </c>
      <c r="AJ3" s="678" t="s">
        <v>567</v>
      </c>
      <c r="AK3" s="678"/>
      <c r="AL3" s="678"/>
      <c r="AM3" s="678"/>
      <c r="AN3" s="678"/>
      <c r="AO3" s="678"/>
      <c r="AP3" s="678"/>
      <c r="AQ3" s="678"/>
      <c r="AR3" s="678"/>
      <c r="AS3" s="678"/>
      <c r="AT3" s="678"/>
      <c r="AU3" s="678"/>
      <c r="AV3" s="678"/>
      <c r="AW3" s="678"/>
      <c r="AX3" s="22" t="s">
        <v>56</v>
      </c>
    </row>
    <row r="4" spans="1:50" ht="24.75" customHeight="1" x14ac:dyDescent="0.15">
      <c r="A4" s="648" t="s">
        <v>23</v>
      </c>
      <c r="B4" s="649"/>
      <c r="C4" s="649"/>
      <c r="D4" s="649"/>
      <c r="E4" s="649"/>
      <c r="F4" s="649"/>
      <c r="G4" s="650" t="s">
        <v>565</v>
      </c>
      <c r="H4" s="651"/>
      <c r="I4" s="651"/>
      <c r="J4" s="651"/>
      <c r="K4" s="651"/>
      <c r="L4" s="651"/>
      <c r="M4" s="651"/>
      <c r="N4" s="651"/>
      <c r="O4" s="651"/>
      <c r="P4" s="651"/>
      <c r="Q4" s="651"/>
      <c r="R4" s="651"/>
      <c r="S4" s="651"/>
      <c r="T4" s="651"/>
      <c r="U4" s="651"/>
      <c r="V4" s="651"/>
      <c r="W4" s="651"/>
      <c r="X4" s="651"/>
      <c r="Y4" s="652" t="s">
        <v>1</v>
      </c>
      <c r="Z4" s="653"/>
      <c r="AA4" s="653"/>
      <c r="AB4" s="653"/>
      <c r="AC4" s="653"/>
      <c r="AD4" s="654"/>
      <c r="AE4" s="655" t="s">
        <v>566</v>
      </c>
      <c r="AF4" s="656"/>
      <c r="AG4" s="656"/>
      <c r="AH4" s="656"/>
      <c r="AI4" s="656"/>
      <c r="AJ4" s="656"/>
      <c r="AK4" s="656"/>
      <c r="AL4" s="656"/>
      <c r="AM4" s="656"/>
      <c r="AN4" s="656"/>
      <c r="AO4" s="656"/>
      <c r="AP4" s="657"/>
      <c r="AQ4" s="658" t="s">
        <v>2</v>
      </c>
      <c r="AR4" s="653"/>
      <c r="AS4" s="653"/>
      <c r="AT4" s="653"/>
      <c r="AU4" s="653"/>
      <c r="AV4" s="653"/>
      <c r="AW4" s="653"/>
      <c r="AX4" s="659"/>
    </row>
    <row r="5" spans="1:50" ht="30" customHeight="1" x14ac:dyDescent="0.15">
      <c r="A5" s="660" t="s">
        <v>58</v>
      </c>
      <c r="B5" s="661"/>
      <c r="C5" s="661"/>
      <c r="D5" s="661"/>
      <c r="E5" s="661"/>
      <c r="F5" s="662"/>
      <c r="G5" s="663" t="s">
        <v>568</v>
      </c>
      <c r="H5" s="664"/>
      <c r="I5" s="664"/>
      <c r="J5" s="664"/>
      <c r="K5" s="664"/>
      <c r="L5" s="664"/>
      <c r="M5" s="665" t="s">
        <v>57</v>
      </c>
      <c r="N5" s="666"/>
      <c r="O5" s="666"/>
      <c r="P5" s="666"/>
      <c r="Q5" s="666"/>
      <c r="R5" s="667"/>
      <c r="S5" s="668" t="s">
        <v>569</v>
      </c>
      <c r="T5" s="664"/>
      <c r="U5" s="664"/>
      <c r="V5" s="664"/>
      <c r="W5" s="664"/>
      <c r="X5" s="669"/>
      <c r="Y5" s="670" t="s">
        <v>3</v>
      </c>
      <c r="Z5" s="671"/>
      <c r="AA5" s="671"/>
      <c r="AB5" s="671"/>
      <c r="AC5" s="671"/>
      <c r="AD5" s="672"/>
      <c r="AE5" s="630" t="s">
        <v>570</v>
      </c>
      <c r="AF5" s="630"/>
      <c r="AG5" s="630"/>
      <c r="AH5" s="630"/>
      <c r="AI5" s="630"/>
      <c r="AJ5" s="630"/>
      <c r="AK5" s="630"/>
      <c r="AL5" s="630"/>
      <c r="AM5" s="630"/>
      <c r="AN5" s="630"/>
      <c r="AO5" s="630"/>
      <c r="AP5" s="631"/>
      <c r="AQ5" s="632" t="s">
        <v>571</v>
      </c>
      <c r="AR5" s="633"/>
      <c r="AS5" s="633"/>
      <c r="AT5" s="633"/>
      <c r="AU5" s="633"/>
      <c r="AV5" s="633"/>
      <c r="AW5" s="633"/>
      <c r="AX5" s="634"/>
    </row>
    <row r="6" spans="1:50" ht="39" customHeight="1" x14ac:dyDescent="0.15">
      <c r="A6" s="635" t="s">
        <v>4</v>
      </c>
      <c r="B6" s="636"/>
      <c r="C6" s="636"/>
      <c r="D6" s="636"/>
      <c r="E6" s="636"/>
      <c r="F6" s="636"/>
      <c r="G6" s="637" t="str">
        <f>入力規則等!F39</f>
        <v>一般会計</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row>
    <row r="7" spans="1:50" ht="49.5" customHeight="1" x14ac:dyDescent="0.15">
      <c r="A7" s="616" t="s">
        <v>20</v>
      </c>
      <c r="B7" s="617"/>
      <c r="C7" s="617"/>
      <c r="D7" s="617"/>
      <c r="E7" s="617"/>
      <c r="F7" s="618"/>
      <c r="G7" s="640" t="s">
        <v>574</v>
      </c>
      <c r="H7" s="641"/>
      <c r="I7" s="641"/>
      <c r="J7" s="641"/>
      <c r="K7" s="641"/>
      <c r="L7" s="641"/>
      <c r="M7" s="641"/>
      <c r="N7" s="641"/>
      <c r="O7" s="641"/>
      <c r="P7" s="641"/>
      <c r="Q7" s="641"/>
      <c r="R7" s="641"/>
      <c r="S7" s="641"/>
      <c r="T7" s="641"/>
      <c r="U7" s="641"/>
      <c r="V7" s="641"/>
      <c r="W7" s="641"/>
      <c r="X7" s="642"/>
      <c r="Y7" s="643" t="s">
        <v>241</v>
      </c>
      <c r="Z7" s="508"/>
      <c r="AA7" s="508"/>
      <c r="AB7" s="508"/>
      <c r="AC7" s="508"/>
      <c r="AD7" s="644"/>
      <c r="AE7" s="645" t="s">
        <v>576</v>
      </c>
      <c r="AF7" s="646"/>
      <c r="AG7" s="646"/>
      <c r="AH7" s="646"/>
      <c r="AI7" s="646"/>
      <c r="AJ7" s="646"/>
      <c r="AK7" s="646"/>
      <c r="AL7" s="646"/>
      <c r="AM7" s="646"/>
      <c r="AN7" s="646"/>
      <c r="AO7" s="646"/>
      <c r="AP7" s="646"/>
      <c r="AQ7" s="646"/>
      <c r="AR7" s="646"/>
      <c r="AS7" s="646"/>
      <c r="AT7" s="646"/>
      <c r="AU7" s="646"/>
      <c r="AV7" s="646"/>
      <c r="AW7" s="646"/>
      <c r="AX7" s="647"/>
    </row>
    <row r="8" spans="1:50" ht="53.25" customHeight="1" x14ac:dyDescent="0.15">
      <c r="A8" s="616" t="s">
        <v>173</v>
      </c>
      <c r="B8" s="617"/>
      <c r="C8" s="617"/>
      <c r="D8" s="617"/>
      <c r="E8" s="617"/>
      <c r="F8" s="618"/>
      <c r="G8" s="619" t="str">
        <f>入力規則等!A27</f>
        <v>沖縄振興</v>
      </c>
      <c r="H8" s="620"/>
      <c r="I8" s="620"/>
      <c r="J8" s="620"/>
      <c r="K8" s="620"/>
      <c r="L8" s="620"/>
      <c r="M8" s="620"/>
      <c r="N8" s="620"/>
      <c r="O8" s="620"/>
      <c r="P8" s="620"/>
      <c r="Q8" s="620"/>
      <c r="R8" s="620"/>
      <c r="S8" s="620"/>
      <c r="T8" s="620"/>
      <c r="U8" s="620"/>
      <c r="V8" s="620"/>
      <c r="W8" s="620"/>
      <c r="X8" s="621"/>
      <c r="Y8" s="622" t="s">
        <v>174</v>
      </c>
      <c r="Z8" s="623"/>
      <c r="AA8" s="623"/>
      <c r="AB8" s="623"/>
      <c r="AC8" s="623"/>
      <c r="AD8" s="624"/>
      <c r="AE8" s="625" t="str">
        <f>入力規則等!K13</f>
        <v>文教及び科学振興</v>
      </c>
      <c r="AF8" s="620"/>
      <c r="AG8" s="620"/>
      <c r="AH8" s="620"/>
      <c r="AI8" s="620"/>
      <c r="AJ8" s="620"/>
      <c r="AK8" s="620"/>
      <c r="AL8" s="620"/>
      <c r="AM8" s="620"/>
      <c r="AN8" s="620"/>
      <c r="AO8" s="620"/>
      <c r="AP8" s="620"/>
      <c r="AQ8" s="620"/>
      <c r="AR8" s="620"/>
      <c r="AS8" s="620"/>
      <c r="AT8" s="620"/>
      <c r="AU8" s="620"/>
      <c r="AV8" s="620"/>
      <c r="AW8" s="620"/>
      <c r="AX8" s="626"/>
    </row>
    <row r="9" spans="1:50" ht="58.5" customHeight="1" x14ac:dyDescent="0.15">
      <c r="A9" s="611" t="s">
        <v>21</v>
      </c>
      <c r="B9" s="612"/>
      <c r="C9" s="612"/>
      <c r="D9" s="612"/>
      <c r="E9" s="612"/>
      <c r="F9" s="612"/>
      <c r="G9" s="627" t="s">
        <v>578</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9"/>
    </row>
    <row r="10" spans="1:50" ht="80.25" customHeight="1" x14ac:dyDescent="0.15">
      <c r="A10" s="599" t="s">
        <v>27</v>
      </c>
      <c r="B10" s="600"/>
      <c r="C10" s="600"/>
      <c r="D10" s="600"/>
      <c r="E10" s="600"/>
      <c r="F10" s="600"/>
      <c r="G10" s="601" t="s">
        <v>579</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x14ac:dyDescent="0.15">
      <c r="A11" s="599" t="s">
        <v>5</v>
      </c>
      <c r="B11" s="600"/>
      <c r="C11" s="600"/>
      <c r="D11" s="600"/>
      <c r="E11" s="600"/>
      <c r="F11" s="604"/>
      <c r="G11" s="605" t="str">
        <f>入力規則等!P10</f>
        <v>補助</v>
      </c>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7"/>
    </row>
    <row r="12" spans="1:50" ht="21" customHeight="1" x14ac:dyDescent="0.15">
      <c r="A12" s="608" t="s">
        <v>22</v>
      </c>
      <c r="B12" s="609"/>
      <c r="C12" s="609"/>
      <c r="D12" s="609"/>
      <c r="E12" s="609"/>
      <c r="F12" s="610"/>
      <c r="G12" s="614"/>
      <c r="H12" s="615"/>
      <c r="I12" s="615"/>
      <c r="J12" s="615"/>
      <c r="K12" s="615"/>
      <c r="L12" s="615"/>
      <c r="M12" s="615"/>
      <c r="N12" s="615"/>
      <c r="O12" s="615"/>
      <c r="P12" s="411" t="s">
        <v>381</v>
      </c>
      <c r="Q12" s="412"/>
      <c r="R12" s="412"/>
      <c r="S12" s="412"/>
      <c r="T12" s="412"/>
      <c r="U12" s="412"/>
      <c r="V12" s="413"/>
      <c r="W12" s="411" t="s">
        <v>533</v>
      </c>
      <c r="X12" s="412"/>
      <c r="Y12" s="412"/>
      <c r="Z12" s="412"/>
      <c r="AA12" s="412"/>
      <c r="AB12" s="412"/>
      <c r="AC12" s="413"/>
      <c r="AD12" s="411" t="s">
        <v>535</v>
      </c>
      <c r="AE12" s="412"/>
      <c r="AF12" s="412"/>
      <c r="AG12" s="412"/>
      <c r="AH12" s="412"/>
      <c r="AI12" s="412"/>
      <c r="AJ12" s="413"/>
      <c r="AK12" s="411" t="s">
        <v>548</v>
      </c>
      <c r="AL12" s="412"/>
      <c r="AM12" s="412"/>
      <c r="AN12" s="412"/>
      <c r="AO12" s="412"/>
      <c r="AP12" s="412"/>
      <c r="AQ12" s="413"/>
      <c r="AR12" s="344"/>
      <c r="AS12" s="345"/>
      <c r="AT12" s="345"/>
      <c r="AU12" s="345"/>
      <c r="AV12" s="345"/>
      <c r="AW12" s="345"/>
      <c r="AX12" s="562"/>
    </row>
    <row r="13" spans="1:50" ht="21" customHeight="1" x14ac:dyDescent="0.15">
      <c r="A13" s="148"/>
      <c r="B13" s="149"/>
      <c r="C13" s="149"/>
      <c r="D13" s="149"/>
      <c r="E13" s="149"/>
      <c r="F13" s="150"/>
      <c r="G13" s="563" t="s">
        <v>6</v>
      </c>
      <c r="H13" s="564"/>
      <c r="I13" s="570" t="s">
        <v>7</v>
      </c>
      <c r="J13" s="571"/>
      <c r="K13" s="571"/>
      <c r="L13" s="571"/>
      <c r="M13" s="571"/>
      <c r="N13" s="571"/>
      <c r="O13" s="572"/>
      <c r="P13" s="77">
        <v>5882</v>
      </c>
      <c r="Q13" s="78"/>
      <c r="R13" s="78"/>
      <c r="S13" s="78"/>
      <c r="T13" s="78"/>
      <c r="U13" s="78"/>
      <c r="V13" s="79"/>
      <c r="W13" s="77">
        <v>8887</v>
      </c>
      <c r="X13" s="78"/>
      <c r="Y13" s="78"/>
      <c r="Z13" s="78"/>
      <c r="AA13" s="78"/>
      <c r="AB13" s="78"/>
      <c r="AC13" s="79"/>
      <c r="AD13" s="77">
        <v>9457</v>
      </c>
      <c r="AE13" s="78"/>
      <c r="AF13" s="78"/>
      <c r="AG13" s="78"/>
      <c r="AH13" s="78"/>
      <c r="AI13" s="78"/>
      <c r="AJ13" s="79"/>
      <c r="AK13" s="77">
        <v>16263</v>
      </c>
      <c r="AL13" s="78"/>
      <c r="AM13" s="78"/>
      <c r="AN13" s="78"/>
      <c r="AO13" s="78"/>
      <c r="AP13" s="78"/>
      <c r="AQ13" s="79"/>
      <c r="AR13" s="590"/>
      <c r="AS13" s="591"/>
      <c r="AT13" s="591"/>
      <c r="AU13" s="591"/>
      <c r="AV13" s="591"/>
      <c r="AW13" s="591"/>
      <c r="AX13" s="592"/>
    </row>
    <row r="14" spans="1:50" ht="21" customHeight="1" x14ac:dyDescent="0.15">
      <c r="A14" s="148"/>
      <c r="B14" s="149"/>
      <c r="C14" s="149"/>
      <c r="D14" s="149"/>
      <c r="E14" s="149"/>
      <c r="F14" s="150"/>
      <c r="G14" s="565"/>
      <c r="H14" s="566"/>
      <c r="I14" s="585" t="s">
        <v>8</v>
      </c>
      <c r="J14" s="586"/>
      <c r="K14" s="586"/>
      <c r="L14" s="586"/>
      <c r="M14" s="586"/>
      <c r="N14" s="586"/>
      <c r="O14" s="587"/>
      <c r="P14" s="77" t="s">
        <v>573</v>
      </c>
      <c r="Q14" s="78"/>
      <c r="R14" s="78"/>
      <c r="S14" s="78"/>
      <c r="T14" s="78"/>
      <c r="U14" s="78"/>
      <c r="V14" s="79"/>
      <c r="W14" s="77">
        <v>5483</v>
      </c>
      <c r="X14" s="78"/>
      <c r="Y14" s="78"/>
      <c r="Z14" s="78"/>
      <c r="AA14" s="78"/>
      <c r="AB14" s="78"/>
      <c r="AC14" s="79"/>
      <c r="AD14" s="77" t="s">
        <v>573</v>
      </c>
      <c r="AE14" s="78"/>
      <c r="AF14" s="78"/>
      <c r="AG14" s="78"/>
      <c r="AH14" s="78"/>
      <c r="AI14" s="78"/>
      <c r="AJ14" s="79"/>
      <c r="AK14" s="77">
        <v>2000</v>
      </c>
      <c r="AL14" s="78"/>
      <c r="AM14" s="78"/>
      <c r="AN14" s="78"/>
      <c r="AO14" s="78"/>
      <c r="AP14" s="78"/>
      <c r="AQ14" s="79"/>
      <c r="AR14" s="593"/>
      <c r="AS14" s="594"/>
      <c r="AT14" s="594"/>
      <c r="AU14" s="594"/>
      <c r="AV14" s="594"/>
      <c r="AW14" s="594"/>
      <c r="AX14" s="595"/>
    </row>
    <row r="15" spans="1:50" ht="21" customHeight="1" x14ac:dyDescent="0.15">
      <c r="A15" s="148"/>
      <c r="B15" s="149"/>
      <c r="C15" s="149"/>
      <c r="D15" s="149"/>
      <c r="E15" s="149"/>
      <c r="F15" s="150"/>
      <c r="G15" s="567"/>
      <c r="H15" s="566"/>
      <c r="I15" s="573" t="s">
        <v>561</v>
      </c>
      <c r="J15" s="574"/>
      <c r="K15" s="574"/>
      <c r="L15" s="574"/>
      <c r="M15" s="574"/>
      <c r="N15" s="574"/>
      <c r="O15" s="575"/>
      <c r="P15" s="576"/>
      <c r="Q15" s="577"/>
      <c r="R15" s="577"/>
      <c r="S15" s="577"/>
      <c r="T15" s="577"/>
      <c r="U15" s="577"/>
      <c r="V15" s="578"/>
      <c r="W15" s="576"/>
      <c r="X15" s="577"/>
      <c r="Y15" s="577"/>
      <c r="Z15" s="577"/>
      <c r="AA15" s="577"/>
      <c r="AB15" s="577"/>
      <c r="AC15" s="578"/>
      <c r="AD15" s="576"/>
      <c r="AE15" s="577"/>
      <c r="AF15" s="577"/>
      <c r="AG15" s="577"/>
      <c r="AH15" s="577"/>
      <c r="AI15" s="577"/>
      <c r="AJ15" s="578"/>
      <c r="AK15" s="77">
        <v>2000</v>
      </c>
      <c r="AL15" s="78"/>
      <c r="AM15" s="78"/>
      <c r="AN15" s="78"/>
      <c r="AO15" s="78"/>
      <c r="AP15" s="78"/>
      <c r="AQ15" s="79"/>
      <c r="AR15" s="593"/>
      <c r="AS15" s="594"/>
      <c r="AT15" s="594"/>
      <c r="AU15" s="594"/>
      <c r="AV15" s="594"/>
      <c r="AW15" s="594"/>
      <c r="AX15" s="595"/>
    </row>
    <row r="16" spans="1:50" ht="21" customHeight="1" x14ac:dyDescent="0.15">
      <c r="A16" s="148"/>
      <c r="B16" s="149"/>
      <c r="C16" s="149"/>
      <c r="D16" s="149"/>
      <c r="E16" s="149"/>
      <c r="F16" s="150"/>
      <c r="G16" s="567"/>
      <c r="H16" s="566"/>
      <c r="I16" s="585" t="s">
        <v>45</v>
      </c>
      <c r="J16" s="588"/>
      <c r="K16" s="588"/>
      <c r="L16" s="588"/>
      <c r="M16" s="588"/>
      <c r="N16" s="588"/>
      <c r="O16" s="589"/>
      <c r="P16" s="77" t="s">
        <v>573</v>
      </c>
      <c r="Q16" s="78"/>
      <c r="R16" s="78"/>
      <c r="S16" s="78"/>
      <c r="T16" s="78"/>
      <c r="U16" s="78"/>
      <c r="V16" s="79"/>
      <c r="W16" s="77">
        <v>388</v>
      </c>
      <c r="X16" s="78"/>
      <c r="Y16" s="78"/>
      <c r="Z16" s="78"/>
      <c r="AA16" s="78"/>
      <c r="AB16" s="78"/>
      <c r="AC16" s="79"/>
      <c r="AD16" s="77">
        <v>1676</v>
      </c>
      <c r="AE16" s="78"/>
      <c r="AF16" s="78"/>
      <c r="AG16" s="78"/>
      <c r="AH16" s="78"/>
      <c r="AI16" s="78"/>
      <c r="AJ16" s="79"/>
      <c r="AK16" s="77">
        <v>8739</v>
      </c>
      <c r="AL16" s="78"/>
      <c r="AM16" s="78"/>
      <c r="AN16" s="78"/>
      <c r="AO16" s="78"/>
      <c r="AP16" s="78"/>
      <c r="AQ16" s="79"/>
      <c r="AR16" s="593"/>
      <c r="AS16" s="594"/>
      <c r="AT16" s="594"/>
      <c r="AU16" s="594"/>
      <c r="AV16" s="594"/>
      <c r="AW16" s="594"/>
      <c r="AX16" s="595"/>
    </row>
    <row r="17" spans="1:50" ht="21" customHeight="1" x14ac:dyDescent="0.15">
      <c r="A17" s="148"/>
      <c r="B17" s="149"/>
      <c r="C17" s="149"/>
      <c r="D17" s="149"/>
      <c r="E17" s="149"/>
      <c r="F17" s="150"/>
      <c r="G17" s="567"/>
      <c r="H17" s="566"/>
      <c r="I17" s="585" t="s">
        <v>46</v>
      </c>
      <c r="J17" s="588"/>
      <c r="K17" s="588"/>
      <c r="L17" s="588"/>
      <c r="M17" s="588"/>
      <c r="N17" s="588"/>
      <c r="O17" s="589"/>
      <c r="P17" s="77">
        <v>-388</v>
      </c>
      <c r="Q17" s="78"/>
      <c r="R17" s="78"/>
      <c r="S17" s="78"/>
      <c r="T17" s="78"/>
      <c r="U17" s="78"/>
      <c r="V17" s="79"/>
      <c r="W17" s="77">
        <v>-1676</v>
      </c>
      <c r="X17" s="78"/>
      <c r="Y17" s="78"/>
      <c r="Z17" s="78"/>
      <c r="AA17" s="78"/>
      <c r="AB17" s="78"/>
      <c r="AC17" s="79"/>
      <c r="AD17" s="77">
        <v>-8739</v>
      </c>
      <c r="AE17" s="78"/>
      <c r="AF17" s="78"/>
      <c r="AG17" s="78"/>
      <c r="AH17" s="78"/>
      <c r="AI17" s="78"/>
      <c r="AJ17" s="79"/>
      <c r="AK17" s="77" t="s">
        <v>573</v>
      </c>
      <c r="AL17" s="78"/>
      <c r="AM17" s="78"/>
      <c r="AN17" s="78"/>
      <c r="AO17" s="78"/>
      <c r="AP17" s="78"/>
      <c r="AQ17" s="79"/>
      <c r="AR17" s="593"/>
      <c r="AS17" s="594"/>
      <c r="AT17" s="594"/>
      <c r="AU17" s="594"/>
      <c r="AV17" s="594"/>
      <c r="AW17" s="594"/>
      <c r="AX17" s="595"/>
    </row>
    <row r="18" spans="1:50" ht="24.75" customHeight="1" x14ac:dyDescent="0.15">
      <c r="A18" s="148"/>
      <c r="B18" s="149"/>
      <c r="C18" s="149"/>
      <c r="D18" s="149"/>
      <c r="E18" s="149"/>
      <c r="F18" s="150"/>
      <c r="G18" s="567"/>
      <c r="H18" s="566"/>
      <c r="I18" s="585" t="s">
        <v>44</v>
      </c>
      <c r="J18" s="586"/>
      <c r="K18" s="586"/>
      <c r="L18" s="586"/>
      <c r="M18" s="586"/>
      <c r="N18" s="586"/>
      <c r="O18" s="587"/>
      <c r="P18" s="77" t="s">
        <v>573</v>
      </c>
      <c r="Q18" s="78"/>
      <c r="R18" s="78"/>
      <c r="S18" s="78"/>
      <c r="T18" s="78"/>
      <c r="U18" s="78"/>
      <c r="V18" s="79"/>
      <c r="W18" s="77" t="s">
        <v>573</v>
      </c>
      <c r="X18" s="78"/>
      <c r="Y18" s="78"/>
      <c r="Z18" s="78"/>
      <c r="AA18" s="78"/>
      <c r="AB18" s="78"/>
      <c r="AC18" s="79"/>
      <c r="AD18" s="77" t="s">
        <v>573</v>
      </c>
      <c r="AE18" s="78"/>
      <c r="AF18" s="78"/>
      <c r="AG18" s="78"/>
      <c r="AH18" s="78"/>
      <c r="AI18" s="78"/>
      <c r="AJ18" s="79"/>
      <c r="AK18" s="77" t="s">
        <v>573</v>
      </c>
      <c r="AL18" s="78"/>
      <c r="AM18" s="78"/>
      <c r="AN18" s="78"/>
      <c r="AO18" s="78"/>
      <c r="AP18" s="78"/>
      <c r="AQ18" s="79"/>
      <c r="AR18" s="593"/>
      <c r="AS18" s="594"/>
      <c r="AT18" s="594"/>
      <c r="AU18" s="594"/>
      <c r="AV18" s="594"/>
      <c r="AW18" s="594"/>
      <c r="AX18" s="595"/>
    </row>
    <row r="19" spans="1:50" ht="24.75" customHeight="1" x14ac:dyDescent="0.15">
      <c r="A19" s="148"/>
      <c r="B19" s="149"/>
      <c r="C19" s="149"/>
      <c r="D19" s="149"/>
      <c r="E19" s="149"/>
      <c r="F19" s="150"/>
      <c r="G19" s="568"/>
      <c r="H19" s="569"/>
      <c r="I19" s="579" t="s">
        <v>18</v>
      </c>
      <c r="J19" s="580"/>
      <c r="K19" s="580"/>
      <c r="L19" s="580"/>
      <c r="M19" s="580"/>
      <c r="N19" s="580"/>
      <c r="O19" s="581"/>
      <c r="P19" s="582">
        <f>SUM(P13:V18)</f>
        <v>5494</v>
      </c>
      <c r="Q19" s="583"/>
      <c r="R19" s="583"/>
      <c r="S19" s="583"/>
      <c r="T19" s="583"/>
      <c r="U19" s="583"/>
      <c r="V19" s="584"/>
      <c r="W19" s="582">
        <f>SUM(W13:AC18)</f>
        <v>13082</v>
      </c>
      <c r="X19" s="583"/>
      <c r="Y19" s="583"/>
      <c r="Z19" s="583"/>
      <c r="AA19" s="583"/>
      <c r="AB19" s="583"/>
      <c r="AC19" s="584"/>
      <c r="AD19" s="582">
        <f>SUM(AD13:AJ18)</f>
        <v>2394</v>
      </c>
      <c r="AE19" s="583"/>
      <c r="AF19" s="583"/>
      <c r="AG19" s="583"/>
      <c r="AH19" s="583"/>
      <c r="AI19" s="583"/>
      <c r="AJ19" s="584"/>
      <c r="AK19" s="582">
        <f>SUM(AK13:AQ18)-AK15</f>
        <v>27002</v>
      </c>
      <c r="AL19" s="583"/>
      <c r="AM19" s="583"/>
      <c r="AN19" s="583"/>
      <c r="AO19" s="583"/>
      <c r="AP19" s="583"/>
      <c r="AQ19" s="584"/>
      <c r="AR19" s="593"/>
      <c r="AS19" s="594"/>
      <c r="AT19" s="594"/>
      <c r="AU19" s="594"/>
      <c r="AV19" s="594"/>
      <c r="AW19" s="594"/>
      <c r="AX19" s="595"/>
    </row>
    <row r="20" spans="1:50" ht="24.75" customHeight="1" x14ac:dyDescent="0.15">
      <c r="A20" s="148"/>
      <c r="B20" s="149"/>
      <c r="C20" s="149"/>
      <c r="D20" s="149"/>
      <c r="E20" s="149"/>
      <c r="F20" s="150"/>
      <c r="G20" s="547" t="s">
        <v>9</v>
      </c>
      <c r="H20" s="548"/>
      <c r="I20" s="548"/>
      <c r="J20" s="548"/>
      <c r="K20" s="548"/>
      <c r="L20" s="548"/>
      <c r="M20" s="548"/>
      <c r="N20" s="548"/>
      <c r="O20" s="548"/>
      <c r="P20" s="77">
        <v>5495</v>
      </c>
      <c r="Q20" s="78"/>
      <c r="R20" s="78"/>
      <c r="S20" s="78"/>
      <c r="T20" s="78"/>
      <c r="U20" s="78"/>
      <c r="V20" s="79"/>
      <c r="W20" s="77">
        <v>12800</v>
      </c>
      <c r="X20" s="78"/>
      <c r="Y20" s="78"/>
      <c r="Z20" s="78"/>
      <c r="AA20" s="78"/>
      <c r="AB20" s="78"/>
      <c r="AC20" s="79"/>
      <c r="AD20" s="77">
        <v>2394</v>
      </c>
      <c r="AE20" s="78"/>
      <c r="AF20" s="78"/>
      <c r="AG20" s="78"/>
      <c r="AH20" s="78"/>
      <c r="AI20" s="78"/>
      <c r="AJ20" s="79"/>
      <c r="AK20" s="545"/>
      <c r="AL20" s="545"/>
      <c r="AM20" s="545"/>
      <c r="AN20" s="545"/>
      <c r="AO20" s="545"/>
      <c r="AP20" s="545"/>
      <c r="AQ20" s="545"/>
      <c r="AR20" s="593"/>
      <c r="AS20" s="594"/>
      <c r="AT20" s="594"/>
      <c r="AU20" s="594"/>
      <c r="AV20" s="594"/>
      <c r="AW20" s="594"/>
      <c r="AX20" s="595"/>
    </row>
    <row r="21" spans="1:50" ht="24.75" customHeight="1" x14ac:dyDescent="0.15">
      <c r="A21" s="148"/>
      <c r="B21" s="149"/>
      <c r="C21" s="149"/>
      <c r="D21" s="149"/>
      <c r="E21" s="149"/>
      <c r="F21" s="150"/>
      <c r="G21" s="547" t="s">
        <v>10</v>
      </c>
      <c r="H21" s="548"/>
      <c r="I21" s="548"/>
      <c r="J21" s="548"/>
      <c r="K21" s="548"/>
      <c r="L21" s="548"/>
      <c r="M21" s="548"/>
      <c r="N21" s="548"/>
      <c r="O21" s="548"/>
      <c r="P21" s="544">
        <f>IF(P19=0, "-", SUM(P20)/P19)</f>
        <v>1.0001820167455406</v>
      </c>
      <c r="Q21" s="544"/>
      <c r="R21" s="544"/>
      <c r="S21" s="544"/>
      <c r="T21" s="544"/>
      <c r="U21" s="544"/>
      <c r="V21" s="544"/>
      <c r="W21" s="544">
        <f>IF(W19=0, "-", SUM(W20)/W19)</f>
        <v>0.97844366304846353</v>
      </c>
      <c r="X21" s="544"/>
      <c r="Y21" s="544"/>
      <c r="Z21" s="544"/>
      <c r="AA21" s="544"/>
      <c r="AB21" s="544"/>
      <c r="AC21" s="544"/>
      <c r="AD21" s="544">
        <f>IF(AD19=0, "-", SUM(AD20)/AD19)</f>
        <v>1</v>
      </c>
      <c r="AE21" s="544"/>
      <c r="AF21" s="544"/>
      <c r="AG21" s="544"/>
      <c r="AH21" s="544"/>
      <c r="AI21" s="544"/>
      <c r="AJ21" s="544"/>
      <c r="AK21" s="545"/>
      <c r="AL21" s="545"/>
      <c r="AM21" s="545"/>
      <c r="AN21" s="545"/>
      <c r="AO21" s="545"/>
      <c r="AP21" s="545"/>
      <c r="AQ21" s="546"/>
      <c r="AR21" s="593"/>
      <c r="AS21" s="594"/>
      <c r="AT21" s="594"/>
      <c r="AU21" s="594"/>
      <c r="AV21" s="594"/>
      <c r="AW21" s="594"/>
      <c r="AX21" s="595"/>
    </row>
    <row r="22" spans="1:50" ht="25.5" customHeight="1" x14ac:dyDescent="0.15">
      <c r="A22" s="611"/>
      <c r="B22" s="612"/>
      <c r="C22" s="612"/>
      <c r="D22" s="612"/>
      <c r="E22" s="612"/>
      <c r="F22" s="613"/>
      <c r="G22" s="542" t="s">
        <v>216</v>
      </c>
      <c r="H22" s="543"/>
      <c r="I22" s="543"/>
      <c r="J22" s="543"/>
      <c r="K22" s="543"/>
      <c r="L22" s="543"/>
      <c r="M22" s="543"/>
      <c r="N22" s="543"/>
      <c r="O22" s="543"/>
      <c r="P22" s="544">
        <f>IF(P20=0, "-", SUM(P20)/SUM(P13,P14))</f>
        <v>0.9342060523631418</v>
      </c>
      <c r="Q22" s="544"/>
      <c r="R22" s="544"/>
      <c r="S22" s="544"/>
      <c r="T22" s="544"/>
      <c r="U22" s="544"/>
      <c r="V22" s="544"/>
      <c r="W22" s="544">
        <f>IF(W20=0, "-", SUM(W20)/SUM(W13,W14))</f>
        <v>0.89074460681976342</v>
      </c>
      <c r="X22" s="544"/>
      <c r="Y22" s="544"/>
      <c r="Z22" s="544"/>
      <c r="AA22" s="544"/>
      <c r="AB22" s="544"/>
      <c r="AC22" s="544"/>
      <c r="AD22" s="544">
        <f>IF(AD20=0, "-", SUM(AD20)/SUM(AD13,AD14))</f>
        <v>0.25314581791265728</v>
      </c>
      <c r="AE22" s="544"/>
      <c r="AF22" s="544"/>
      <c r="AG22" s="544"/>
      <c r="AH22" s="544"/>
      <c r="AI22" s="544"/>
      <c r="AJ22" s="544"/>
      <c r="AK22" s="545"/>
      <c r="AL22" s="545"/>
      <c r="AM22" s="545"/>
      <c r="AN22" s="545"/>
      <c r="AO22" s="545"/>
      <c r="AP22" s="545"/>
      <c r="AQ22" s="546"/>
      <c r="AR22" s="596"/>
      <c r="AS22" s="597"/>
      <c r="AT22" s="597"/>
      <c r="AU22" s="597"/>
      <c r="AV22" s="597"/>
      <c r="AW22" s="597"/>
      <c r="AX22" s="598"/>
    </row>
    <row r="23" spans="1:50" ht="40.35" customHeight="1" x14ac:dyDescent="0.15">
      <c r="A23" s="528" t="s">
        <v>563</v>
      </c>
      <c r="B23" s="529"/>
      <c r="C23" s="529"/>
      <c r="D23" s="529"/>
      <c r="E23" s="529"/>
      <c r="F23" s="530"/>
      <c r="G23" s="534" t="s">
        <v>210</v>
      </c>
      <c r="H23" s="349"/>
      <c r="I23" s="349"/>
      <c r="J23" s="349"/>
      <c r="K23" s="349"/>
      <c r="L23" s="349"/>
      <c r="M23" s="349"/>
      <c r="N23" s="349"/>
      <c r="O23" s="350"/>
      <c r="P23" s="535" t="s">
        <v>561</v>
      </c>
      <c r="Q23" s="349"/>
      <c r="R23" s="349"/>
      <c r="S23" s="349"/>
      <c r="T23" s="349"/>
      <c r="U23" s="349"/>
      <c r="V23" s="350"/>
      <c r="W23" s="554" t="s">
        <v>209</v>
      </c>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555"/>
    </row>
    <row r="24" spans="1:50" ht="30.95" customHeight="1" x14ac:dyDescent="0.15">
      <c r="A24" s="531"/>
      <c r="B24" s="532"/>
      <c r="C24" s="532"/>
      <c r="D24" s="532"/>
      <c r="E24" s="532"/>
      <c r="F24" s="533"/>
      <c r="G24" s="536" t="s">
        <v>581</v>
      </c>
      <c r="H24" s="537"/>
      <c r="I24" s="537"/>
      <c r="J24" s="537"/>
      <c r="K24" s="537"/>
      <c r="L24" s="537"/>
      <c r="M24" s="537"/>
      <c r="N24" s="537"/>
      <c r="O24" s="538"/>
      <c r="P24" s="539">
        <v>2000</v>
      </c>
      <c r="Q24" s="540"/>
      <c r="R24" s="540"/>
      <c r="S24" s="540"/>
      <c r="T24" s="540"/>
      <c r="U24" s="540"/>
      <c r="V24" s="541"/>
      <c r="W24" s="556" t="s">
        <v>649</v>
      </c>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8"/>
    </row>
    <row r="25" spans="1:50" ht="25.5" customHeight="1" thickBot="1" x14ac:dyDescent="0.2">
      <c r="A25" s="531"/>
      <c r="B25" s="532"/>
      <c r="C25" s="532"/>
      <c r="D25" s="532"/>
      <c r="E25" s="532"/>
      <c r="F25" s="533"/>
      <c r="G25" s="137" t="s">
        <v>18</v>
      </c>
      <c r="H25" s="549"/>
      <c r="I25" s="549"/>
      <c r="J25" s="549"/>
      <c r="K25" s="549"/>
      <c r="L25" s="549"/>
      <c r="M25" s="549"/>
      <c r="N25" s="549"/>
      <c r="O25" s="550"/>
      <c r="P25" s="551">
        <f>AK15</f>
        <v>2000</v>
      </c>
      <c r="Q25" s="552"/>
      <c r="R25" s="552"/>
      <c r="S25" s="552"/>
      <c r="T25" s="552"/>
      <c r="U25" s="552"/>
      <c r="V25" s="553"/>
      <c r="W25" s="559"/>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47.25" customHeight="1" x14ac:dyDescent="0.15">
      <c r="A26" s="512" t="s">
        <v>541</v>
      </c>
      <c r="B26" s="513"/>
      <c r="C26" s="513"/>
      <c r="D26" s="513"/>
      <c r="E26" s="513"/>
      <c r="F26" s="514"/>
      <c r="G26" s="489" t="s">
        <v>582</v>
      </c>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0"/>
      <c r="AX26" s="491"/>
    </row>
    <row r="27" spans="1:50" ht="31.5" customHeight="1" x14ac:dyDescent="0.15">
      <c r="A27" s="492" t="s">
        <v>542</v>
      </c>
      <c r="B27" s="355"/>
      <c r="C27" s="355"/>
      <c r="D27" s="355"/>
      <c r="E27" s="355"/>
      <c r="F27" s="293"/>
      <c r="G27" s="493" t="s">
        <v>537</v>
      </c>
      <c r="H27" s="494"/>
      <c r="I27" s="494"/>
      <c r="J27" s="494"/>
      <c r="K27" s="494"/>
      <c r="L27" s="494"/>
      <c r="M27" s="494"/>
      <c r="N27" s="494"/>
      <c r="O27" s="494"/>
      <c r="P27" s="495" t="s">
        <v>536</v>
      </c>
      <c r="Q27" s="494"/>
      <c r="R27" s="494"/>
      <c r="S27" s="494"/>
      <c r="T27" s="494"/>
      <c r="U27" s="494"/>
      <c r="V27" s="494"/>
      <c r="W27" s="494"/>
      <c r="X27" s="496"/>
      <c r="Y27" s="497"/>
      <c r="Z27" s="498"/>
      <c r="AA27" s="499"/>
      <c r="AB27" s="500" t="s">
        <v>11</v>
      </c>
      <c r="AC27" s="500"/>
      <c r="AD27" s="500"/>
      <c r="AE27" s="364" t="s">
        <v>381</v>
      </c>
      <c r="AF27" s="510"/>
      <c r="AG27" s="510"/>
      <c r="AH27" s="511"/>
      <c r="AI27" s="364" t="s">
        <v>533</v>
      </c>
      <c r="AJ27" s="510"/>
      <c r="AK27" s="510"/>
      <c r="AL27" s="511"/>
      <c r="AM27" s="364" t="s">
        <v>349</v>
      </c>
      <c r="AN27" s="510"/>
      <c r="AO27" s="510"/>
      <c r="AP27" s="511"/>
      <c r="AQ27" s="485" t="s">
        <v>380</v>
      </c>
      <c r="AR27" s="486"/>
      <c r="AS27" s="486"/>
      <c r="AT27" s="487"/>
      <c r="AU27" s="485" t="s">
        <v>549</v>
      </c>
      <c r="AV27" s="486"/>
      <c r="AW27" s="486"/>
      <c r="AX27" s="488"/>
    </row>
    <row r="28" spans="1:50" ht="23.25" customHeight="1" x14ac:dyDescent="0.15">
      <c r="A28" s="492"/>
      <c r="B28" s="355"/>
      <c r="C28" s="355"/>
      <c r="D28" s="355"/>
      <c r="E28" s="355"/>
      <c r="F28" s="293"/>
      <c r="G28" s="450" t="s">
        <v>583</v>
      </c>
      <c r="H28" s="451"/>
      <c r="I28" s="451"/>
      <c r="J28" s="451"/>
      <c r="K28" s="451"/>
      <c r="L28" s="451"/>
      <c r="M28" s="451"/>
      <c r="N28" s="451"/>
      <c r="O28" s="451"/>
      <c r="P28" s="454" t="s">
        <v>584</v>
      </c>
      <c r="Q28" s="455"/>
      <c r="R28" s="455"/>
      <c r="S28" s="455"/>
      <c r="T28" s="455"/>
      <c r="U28" s="455"/>
      <c r="V28" s="455"/>
      <c r="W28" s="455"/>
      <c r="X28" s="456"/>
      <c r="Y28" s="460" t="s">
        <v>48</v>
      </c>
      <c r="Z28" s="461"/>
      <c r="AA28" s="462"/>
      <c r="AB28" s="463" t="s">
        <v>585</v>
      </c>
      <c r="AC28" s="463"/>
      <c r="AD28" s="463"/>
      <c r="AE28" s="464">
        <v>5495</v>
      </c>
      <c r="AF28" s="464"/>
      <c r="AG28" s="464"/>
      <c r="AH28" s="464"/>
      <c r="AI28" s="464">
        <v>12800</v>
      </c>
      <c r="AJ28" s="464"/>
      <c r="AK28" s="464"/>
      <c r="AL28" s="464"/>
      <c r="AM28" s="464">
        <v>2394</v>
      </c>
      <c r="AN28" s="464"/>
      <c r="AO28" s="464"/>
      <c r="AP28" s="464"/>
      <c r="AQ28" s="464" t="s">
        <v>573</v>
      </c>
      <c r="AR28" s="464"/>
      <c r="AS28" s="464"/>
      <c r="AT28" s="464"/>
      <c r="AU28" s="479" t="s">
        <v>573</v>
      </c>
      <c r="AV28" s="480"/>
      <c r="AW28" s="480"/>
      <c r="AX28" s="481"/>
    </row>
    <row r="29" spans="1:50" ht="23.25" customHeight="1" x14ac:dyDescent="0.15">
      <c r="A29" s="387"/>
      <c r="B29" s="385"/>
      <c r="C29" s="385"/>
      <c r="D29" s="385"/>
      <c r="E29" s="385"/>
      <c r="F29" s="295"/>
      <c r="G29" s="452"/>
      <c r="H29" s="453"/>
      <c r="I29" s="453"/>
      <c r="J29" s="453"/>
      <c r="K29" s="453"/>
      <c r="L29" s="453"/>
      <c r="M29" s="453"/>
      <c r="N29" s="453"/>
      <c r="O29" s="453"/>
      <c r="P29" s="457"/>
      <c r="Q29" s="458"/>
      <c r="R29" s="458"/>
      <c r="S29" s="458"/>
      <c r="T29" s="458"/>
      <c r="U29" s="458"/>
      <c r="V29" s="458"/>
      <c r="W29" s="458"/>
      <c r="X29" s="459"/>
      <c r="Y29" s="482" t="s">
        <v>49</v>
      </c>
      <c r="Z29" s="483"/>
      <c r="AA29" s="484"/>
      <c r="AB29" s="463" t="s">
        <v>585</v>
      </c>
      <c r="AC29" s="463"/>
      <c r="AD29" s="463"/>
      <c r="AE29" s="464">
        <v>5882</v>
      </c>
      <c r="AF29" s="464"/>
      <c r="AG29" s="464"/>
      <c r="AH29" s="464"/>
      <c r="AI29" s="464">
        <v>14758</v>
      </c>
      <c r="AJ29" s="464"/>
      <c r="AK29" s="464"/>
      <c r="AL29" s="464"/>
      <c r="AM29" s="464">
        <v>11133</v>
      </c>
      <c r="AN29" s="464"/>
      <c r="AO29" s="464"/>
      <c r="AP29" s="464"/>
      <c r="AQ29" s="464">
        <v>27002</v>
      </c>
      <c r="AR29" s="464"/>
      <c r="AS29" s="464"/>
      <c r="AT29" s="464"/>
      <c r="AU29" s="479">
        <v>16263</v>
      </c>
      <c r="AV29" s="480"/>
      <c r="AW29" s="480"/>
      <c r="AX29" s="481"/>
    </row>
    <row r="30" spans="1:50" ht="23.25" customHeight="1" x14ac:dyDescent="0.15">
      <c r="A30" s="501" t="s">
        <v>543</v>
      </c>
      <c r="B30" s="502"/>
      <c r="C30" s="502"/>
      <c r="D30" s="502"/>
      <c r="E30" s="502"/>
      <c r="F30" s="503"/>
      <c r="G30" s="412" t="s">
        <v>544</v>
      </c>
      <c r="H30" s="412"/>
      <c r="I30" s="412"/>
      <c r="J30" s="412"/>
      <c r="K30" s="412"/>
      <c r="L30" s="412"/>
      <c r="M30" s="412"/>
      <c r="N30" s="412"/>
      <c r="O30" s="412"/>
      <c r="P30" s="412"/>
      <c r="Q30" s="412"/>
      <c r="R30" s="412"/>
      <c r="S30" s="412"/>
      <c r="T30" s="412"/>
      <c r="U30" s="412"/>
      <c r="V30" s="412"/>
      <c r="W30" s="412"/>
      <c r="X30" s="413"/>
      <c r="Y30" s="414"/>
      <c r="Z30" s="415"/>
      <c r="AA30" s="416"/>
      <c r="AB30" s="411" t="s">
        <v>11</v>
      </c>
      <c r="AC30" s="412"/>
      <c r="AD30" s="413"/>
      <c r="AE30" s="411" t="s">
        <v>381</v>
      </c>
      <c r="AF30" s="412"/>
      <c r="AG30" s="412"/>
      <c r="AH30" s="413"/>
      <c r="AI30" s="411" t="s">
        <v>533</v>
      </c>
      <c r="AJ30" s="412"/>
      <c r="AK30" s="412"/>
      <c r="AL30" s="413"/>
      <c r="AM30" s="411" t="s">
        <v>349</v>
      </c>
      <c r="AN30" s="412"/>
      <c r="AO30" s="412"/>
      <c r="AP30" s="413"/>
      <c r="AQ30" s="417" t="s">
        <v>550</v>
      </c>
      <c r="AR30" s="418"/>
      <c r="AS30" s="418"/>
      <c r="AT30" s="418"/>
      <c r="AU30" s="418"/>
      <c r="AV30" s="418"/>
      <c r="AW30" s="418"/>
      <c r="AX30" s="419"/>
    </row>
    <row r="31" spans="1:50" ht="23.25" customHeight="1" x14ac:dyDescent="0.15">
      <c r="A31" s="504"/>
      <c r="B31" s="505"/>
      <c r="C31" s="505"/>
      <c r="D31" s="505"/>
      <c r="E31" s="505"/>
      <c r="F31" s="506"/>
      <c r="G31" s="420" t="s">
        <v>586</v>
      </c>
      <c r="H31" s="421"/>
      <c r="I31" s="421"/>
      <c r="J31" s="421"/>
      <c r="K31" s="421"/>
      <c r="L31" s="421"/>
      <c r="M31" s="421"/>
      <c r="N31" s="421"/>
      <c r="O31" s="421"/>
      <c r="P31" s="421"/>
      <c r="Q31" s="421"/>
      <c r="R31" s="421"/>
      <c r="S31" s="421"/>
      <c r="T31" s="421"/>
      <c r="U31" s="421"/>
      <c r="V31" s="421"/>
      <c r="W31" s="421"/>
      <c r="X31" s="421"/>
      <c r="Y31" s="472" t="s">
        <v>543</v>
      </c>
      <c r="Z31" s="473"/>
      <c r="AA31" s="474"/>
      <c r="AB31" s="475" t="s">
        <v>573</v>
      </c>
      <c r="AC31" s="476"/>
      <c r="AD31" s="477"/>
      <c r="AE31" s="478" t="s">
        <v>574</v>
      </c>
      <c r="AF31" s="478"/>
      <c r="AG31" s="478"/>
      <c r="AH31" s="478"/>
      <c r="AI31" s="478" t="s">
        <v>574</v>
      </c>
      <c r="AJ31" s="478"/>
      <c r="AK31" s="478"/>
      <c r="AL31" s="478"/>
      <c r="AM31" s="478" t="s">
        <v>574</v>
      </c>
      <c r="AN31" s="478"/>
      <c r="AO31" s="478"/>
      <c r="AP31" s="478"/>
      <c r="AQ31" s="346" t="s">
        <v>574</v>
      </c>
      <c r="AR31" s="339"/>
      <c r="AS31" s="339"/>
      <c r="AT31" s="339"/>
      <c r="AU31" s="339"/>
      <c r="AV31" s="339"/>
      <c r="AW31" s="339"/>
      <c r="AX31" s="340"/>
    </row>
    <row r="32" spans="1:50" ht="46.5" customHeight="1" x14ac:dyDescent="0.15">
      <c r="A32" s="507"/>
      <c r="B32" s="508"/>
      <c r="C32" s="508"/>
      <c r="D32" s="508"/>
      <c r="E32" s="508"/>
      <c r="F32" s="509"/>
      <c r="G32" s="422"/>
      <c r="H32" s="423"/>
      <c r="I32" s="423"/>
      <c r="J32" s="423"/>
      <c r="K32" s="423"/>
      <c r="L32" s="423"/>
      <c r="M32" s="423"/>
      <c r="N32" s="423"/>
      <c r="O32" s="423"/>
      <c r="P32" s="423"/>
      <c r="Q32" s="423"/>
      <c r="R32" s="423"/>
      <c r="S32" s="423"/>
      <c r="T32" s="423"/>
      <c r="U32" s="423"/>
      <c r="V32" s="423"/>
      <c r="W32" s="423"/>
      <c r="X32" s="423"/>
      <c r="Y32" s="446" t="s">
        <v>545</v>
      </c>
      <c r="Z32" s="465"/>
      <c r="AA32" s="466"/>
      <c r="AB32" s="467" t="s">
        <v>249</v>
      </c>
      <c r="AC32" s="468"/>
      <c r="AD32" s="469"/>
      <c r="AE32" s="470" t="s">
        <v>574</v>
      </c>
      <c r="AF32" s="470"/>
      <c r="AG32" s="470"/>
      <c r="AH32" s="470"/>
      <c r="AI32" s="470" t="s">
        <v>574</v>
      </c>
      <c r="AJ32" s="470"/>
      <c r="AK32" s="470"/>
      <c r="AL32" s="470"/>
      <c r="AM32" s="470" t="s">
        <v>574</v>
      </c>
      <c r="AN32" s="470"/>
      <c r="AO32" s="470"/>
      <c r="AP32" s="470"/>
      <c r="AQ32" s="470" t="s">
        <v>574</v>
      </c>
      <c r="AR32" s="470"/>
      <c r="AS32" s="470"/>
      <c r="AT32" s="470"/>
      <c r="AU32" s="470"/>
      <c r="AV32" s="470"/>
      <c r="AW32" s="470"/>
      <c r="AX32" s="471"/>
    </row>
    <row r="33" spans="1:60" ht="18.75" customHeight="1" x14ac:dyDescent="0.15">
      <c r="A33" s="518" t="s">
        <v>214</v>
      </c>
      <c r="B33" s="519"/>
      <c r="C33" s="519"/>
      <c r="D33" s="519"/>
      <c r="E33" s="519"/>
      <c r="F33" s="520"/>
      <c r="G33" s="427" t="s">
        <v>135</v>
      </c>
      <c r="H33" s="395"/>
      <c r="I33" s="395"/>
      <c r="J33" s="395"/>
      <c r="K33" s="395"/>
      <c r="L33" s="395"/>
      <c r="M33" s="395"/>
      <c r="N33" s="395"/>
      <c r="O33" s="396"/>
      <c r="P33" s="397" t="s">
        <v>51</v>
      </c>
      <c r="Q33" s="395"/>
      <c r="R33" s="395"/>
      <c r="S33" s="395"/>
      <c r="T33" s="395"/>
      <c r="U33" s="395"/>
      <c r="V33" s="395"/>
      <c r="W33" s="395"/>
      <c r="X33" s="396"/>
      <c r="Y33" s="428"/>
      <c r="Z33" s="429"/>
      <c r="AA33" s="430"/>
      <c r="AB33" s="434" t="s">
        <v>11</v>
      </c>
      <c r="AC33" s="435"/>
      <c r="AD33" s="436"/>
      <c r="AE33" s="434" t="s">
        <v>381</v>
      </c>
      <c r="AF33" s="435"/>
      <c r="AG33" s="435"/>
      <c r="AH33" s="436"/>
      <c r="AI33" s="516" t="s">
        <v>533</v>
      </c>
      <c r="AJ33" s="516"/>
      <c r="AK33" s="516"/>
      <c r="AL33" s="434"/>
      <c r="AM33" s="516" t="s">
        <v>349</v>
      </c>
      <c r="AN33" s="516"/>
      <c r="AO33" s="516"/>
      <c r="AP33" s="434"/>
      <c r="AQ33" s="424" t="s">
        <v>164</v>
      </c>
      <c r="AR33" s="425"/>
      <c r="AS33" s="425"/>
      <c r="AT33" s="426"/>
      <c r="AU33" s="395" t="s">
        <v>124</v>
      </c>
      <c r="AV33" s="395"/>
      <c r="AW33" s="395"/>
      <c r="AX33" s="398"/>
    </row>
    <row r="34" spans="1:60" ht="18.75" customHeight="1" x14ac:dyDescent="0.15">
      <c r="A34" s="521"/>
      <c r="B34" s="522"/>
      <c r="C34" s="522"/>
      <c r="D34" s="522"/>
      <c r="E34" s="522"/>
      <c r="F34" s="523"/>
      <c r="G34" s="357"/>
      <c r="H34" s="336"/>
      <c r="I34" s="336"/>
      <c r="J34" s="336"/>
      <c r="K34" s="336"/>
      <c r="L34" s="336"/>
      <c r="M34" s="336"/>
      <c r="N34" s="336"/>
      <c r="O34" s="337"/>
      <c r="P34" s="335"/>
      <c r="Q34" s="336"/>
      <c r="R34" s="336"/>
      <c r="S34" s="336"/>
      <c r="T34" s="336"/>
      <c r="U34" s="336"/>
      <c r="V34" s="336"/>
      <c r="W34" s="336"/>
      <c r="X34" s="337"/>
      <c r="Y34" s="431"/>
      <c r="Z34" s="432"/>
      <c r="AA34" s="433"/>
      <c r="AB34" s="364"/>
      <c r="AC34" s="365"/>
      <c r="AD34" s="366"/>
      <c r="AE34" s="364"/>
      <c r="AF34" s="365"/>
      <c r="AG34" s="365"/>
      <c r="AH34" s="366"/>
      <c r="AI34" s="517"/>
      <c r="AJ34" s="517"/>
      <c r="AK34" s="517"/>
      <c r="AL34" s="364"/>
      <c r="AM34" s="517"/>
      <c r="AN34" s="517"/>
      <c r="AO34" s="517"/>
      <c r="AP34" s="364"/>
      <c r="AQ34" s="347" t="s">
        <v>574</v>
      </c>
      <c r="AR34" s="348"/>
      <c r="AS34" s="329" t="s">
        <v>165</v>
      </c>
      <c r="AT34" s="330"/>
      <c r="AU34" s="353" t="s">
        <v>574</v>
      </c>
      <c r="AV34" s="353"/>
      <c r="AW34" s="336" t="s">
        <v>162</v>
      </c>
      <c r="AX34" s="384"/>
    </row>
    <row r="35" spans="1:60" ht="23.25" customHeight="1" x14ac:dyDescent="0.15">
      <c r="A35" s="524"/>
      <c r="B35" s="522"/>
      <c r="C35" s="522"/>
      <c r="D35" s="522"/>
      <c r="E35" s="522"/>
      <c r="F35" s="523"/>
      <c r="G35" s="437" t="s">
        <v>574</v>
      </c>
      <c r="H35" s="438"/>
      <c r="I35" s="438"/>
      <c r="J35" s="438"/>
      <c r="K35" s="438"/>
      <c r="L35" s="438"/>
      <c r="M35" s="438"/>
      <c r="N35" s="438"/>
      <c r="O35" s="439"/>
      <c r="P35" s="193" t="s">
        <v>574</v>
      </c>
      <c r="Q35" s="193"/>
      <c r="R35" s="193"/>
      <c r="S35" s="193"/>
      <c r="T35" s="193"/>
      <c r="U35" s="193"/>
      <c r="V35" s="193"/>
      <c r="W35" s="193"/>
      <c r="X35" s="315"/>
      <c r="Y35" s="446" t="s">
        <v>12</v>
      </c>
      <c r="Z35" s="447"/>
      <c r="AA35" s="448"/>
      <c r="AB35" s="377" t="s">
        <v>574</v>
      </c>
      <c r="AC35" s="377"/>
      <c r="AD35" s="377"/>
      <c r="AE35" s="346" t="s">
        <v>574</v>
      </c>
      <c r="AF35" s="339"/>
      <c r="AG35" s="339"/>
      <c r="AH35" s="339"/>
      <c r="AI35" s="346" t="s">
        <v>574</v>
      </c>
      <c r="AJ35" s="339"/>
      <c r="AK35" s="339"/>
      <c r="AL35" s="339"/>
      <c r="AM35" s="346" t="s">
        <v>574</v>
      </c>
      <c r="AN35" s="339"/>
      <c r="AO35" s="339"/>
      <c r="AP35" s="339"/>
      <c r="AQ35" s="341" t="s">
        <v>574</v>
      </c>
      <c r="AR35" s="342"/>
      <c r="AS35" s="342"/>
      <c r="AT35" s="343"/>
      <c r="AU35" s="339" t="s">
        <v>574</v>
      </c>
      <c r="AV35" s="339"/>
      <c r="AW35" s="339"/>
      <c r="AX35" s="340"/>
    </row>
    <row r="36" spans="1:60" ht="23.25" customHeight="1" x14ac:dyDescent="0.15">
      <c r="A36" s="525"/>
      <c r="B36" s="526"/>
      <c r="C36" s="526"/>
      <c r="D36" s="526"/>
      <c r="E36" s="526"/>
      <c r="F36" s="527"/>
      <c r="G36" s="440"/>
      <c r="H36" s="441"/>
      <c r="I36" s="441"/>
      <c r="J36" s="441"/>
      <c r="K36" s="441"/>
      <c r="L36" s="441"/>
      <c r="M36" s="441"/>
      <c r="N36" s="441"/>
      <c r="O36" s="442"/>
      <c r="P36" s="196"/>
      <c r="Q36" s="196"/>
      <c r="R36" s="196"/>
      <c r="S36" s="196"/>
      <c r="T36" s="196"/>
      <c r="U36" s="196"/>
      <c r="V36" s="196"/>
      <c r="W36" s="196"/>
      <c r="X36" s="338"/>
      <c r="Y36" s="411" t="s">
        <v>47</v>
      </c>
      <c r="Z36" s="412"/>
      <c r="AA36" s="413"/>
      <c r="AB36" s="368" t="s">
        <v>574</v>
      </c>
      <c r="AC36" s="368"/>
      <c r="AD36" s="368"/>
      <c r="AE36" s="346" t="s">
        <v>574</v>
      </c>
      <c r="AF36" s="339"/>
      <c r="AG36" s="339"/>
      <c r="AH36" s="339"/>
      <c r="AI36" s="346" t="s">
        <v>574</v>
      </c>
      <c r="AJ36" s="339"/>
      <c r="AK36" s="339"/>
      <c r="AL36" s="339"/>
      <c r="AM36" s="346" t="s">
        <v>574</v>
      </c>
      <c r="AN36" s="339"/>
      <c r="AO36" s="339"/>
      <c r="AP36" s="339"/>
      <c r="AQ36" s="341" t="s">
        <v>574</v>
      </c>
      <c r="AR36" s="342"/>
      <c r="AS36" s="342"/>
      <c r="AT36" s="343"/>
      <c r="AU36" s="339" t="s">
        <v>574</v>
      </c>
      <c r="AV36" s="339"/>
      <c r="AW36" s="339"/>
      <c r="AX36" s="340"/>
    </row>
    <row r="37" spans="1:60" ht="23.25" customHeight="1" x14ac:dyDescent="0.15">
      <c r="A37" s="524"/>
      <c r="B37" s="522"/>
      <c r="C37" s="522"/>
      <c r="D37" s="522"/>
      <c r="E37" s="522"/>
      <c r="F37" s="523"/>
      <c r="G37" s="443"/>
      <c r="H37" s="444"/>
      <c r="I37" s="444"/>
      <c r="J37" s="444"/>
      <c r="K37" s="444"/>
      <c r="L37" s="444"/>
      <c r="M37" s="444"/>
      <c r="N37" s="444"/>
      <c r="O37" s="445"/>
      <c r="P37" s="182"/>
      <c r="Q37" s="182"/>
      <c r="R37" s="182"/>
      <c r="S37" s="182"/>
      <c r="T37" s="182"/>
      <c r="U37" s="182"/>
      <c r="V37" s="182"/>
      <c r="W37" s="182"/>
      <c r="X37" s="317"/>
      <c r="Y37" s="411" t="s">
        <v>13</v>
      </c>
      <c r="Z37" s="412"/>
      <c r="AA37" s="413"/>
      <c r="AB37" s="449" t="s">
        <v>14</v>
      </c>
      <c r="AC37" s="449"/>
      <c r="AD37" s="449"/>
      <c r="AE37" s="346" t="s">
        <v>574</v>
      </c>
      <c r="AF37" s="339"/>
      <c r="AG37" s="339"/>
      <c r="AH37" s="339"/>
      <c r="AI37" s="346" t="s">
        <v>574</v>
      </c>
      <c r="AJ37" s="339"/>
      <c r="AK37" s="339"/>
      <c r="AL37" s="339"/>
      <c r="AM37" s="346" t="s">
        <v>574</v>
      </c>
      <c r="AN37" s="339"/>
      <c r="AO37" s="339"/>
      <c r="AP37" s="339"/>
      <c r="AQ37" s="341" t="s">
        <v>574</v>
      </c>
      <c r="AR37" s="342"/>
      <c r="AS37" s="342"/>
      <c r="AT37" s="343"/>
      <c r="AU37" s="339" t="s">
        <v>574</v>
      </c>
      <c r="AV37" s="339"/>
      <c r="AW37" s="339"/>
      <c r="AX37" s="340"/>
    </row>
    <row r="38" spans="1:60" ht="23.25" customHeight="1" x14ac:dyDescent="0.15">
      <c r="A38" s="386" t="s">
        <v>233</v>
      </c>
      <c r="B38" s="354"/>
      <c r="C38" s="354"/>
      <c r="D38" s="354"/>
      <c r="E38" s="354"/>
      <c r="F38" s="291"/>
      <c r="G38" s="388" t="s">
        <v>574</v>
      </c>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90"/>
    </row>
    <row r="39" spans="1:60" ht="23.25" customHeight="1" x14ac:dyDescent="0.15">
      <c r="A39" s="387"/>
      <c r="B39" s="385"/>
      <c r="C39" s="385"/>
      <c r="D39" s="385"/>
      <c r="E39" s="385"/>
      <c r="F39" s="295"/>
      <c r="G39" s="391"/>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3"/>
    </row>
    <row r="40" spans="1:60" ht="18.75" customHeight="1" x14ac:dyDescent="0.15">
      <c r="A40" s="515" t="s">
        <v>538</v>
      </c>
      <c r="B40" s="292" t="s">
        <v>539</v>
      </c>
      <c r="C40" s="355"/>
      <c r="D40" s="355"/>
      <c r="E40" s="355"/>
      <c r="F40" s="293"/>
      <c r="G40" s="395" t="s">
        <v>540</v>
      </c>
      <c r="H40" s="395"/>
      <c r="I40" s="395"/>
      <c r="J40" s="395"/>
      <c r="K40" s="395"/>
      <c r="L40" s="395"/>
      <c r="M40" s="395"/>
      <c r="N40" s="395"/>
      <c r="O40" s="395"/>
      <c r="P40" s="395"/>
      <c r="Q40" s="395"/>
      <c r="R40" s="395"/>
      <c r="S40" s="395"/>
      <c r="T40" s="395"/>
      <c r="U40" s="395"/>
      <c r="V40" s="395"/>
      <c r="W40" s="395"/>
      <c r="X40" s="395"/>
      <c r="Y40" s="395"/>
      <c r="Z40" s="395"/>
      <c r="AA40" s="396"/>
      <c r="AB40" s="397" t="s">
        <v>551</v>
      </c>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8"/>
      <c r="AY40">
        <f>COUNTA($G$42)</f>
        <v>1</v>
      </c>
    </row>
    <row r="41" spans="1:60" ht="22.5" customHeight="1" x14ac:dyDescent="0.15">
      <c r="A41" s="394"/>
      <c r="B41" s="292"/>
      <c r="C41" s="355"/>
      <c r="D41" s="355"/>
      <c r="E41" s="355"/>
      <c r="F41" s="293"/>
      <c r="G41" s="336"/>
      <c r="H41" s="336"/>
      <c r="I41" s="336"/>
      <c r="J41" s="336"/>
      <c r="K41" s="336"/>
      <c r="L41" s="336"/>
      <c r="M41" s="336"/>
      <c r="N41" s="336"/>
      <c r="O41" s="336"/>
      <c r="P41" s="336"/>
      <c r="Q41" s="336"/>
      <c r="R41" s="336"/>
      <c r="S41" s="336"/>
      <c r="T41" s="336"/>
      <c r="U41" s="336"/>
      <c r="V41" s="336"/>
      <c r="W41" s="336"/>
      <c r="X41" s="336"/>
      <c r="Y41" s="336"/>
      <c r="Z41" s="336"/>
      <c r="AA41" s="337"/>
      <c r="AB41" s="335"/>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84"/>
      <c r="AY41">
        <f t="shared" ref="AY41:AY49" si="0">$AY$40</f>
        <v>1</v>
      </c>
    </row>
    <row r="42" spans="1:60" ht="22.5" customHeight="1" x14ac:dyDescent="0.15">
      <c r="A42" s="394"/>
      <c r="B42" s="292"/>
      <c r="C42" s="355"/>
      <c r="D42" s="355"/>
      <c r="E42" s="355"/>
      <c r="F42" s="293"/>
      <c r="G42" s="399" t="s">
        <v>647</v>
      </c>
      <c r="H42" s="399"/>
      <c r="I42" s="399"/>
      <c r="J42" s="399"/>
      <c r="K42" s="399"/>
      <c r="L42" s="399"/>
      <c r="M42" s="399"/>
      <c r="N42" s="399"/>
      <c r="O42" s="399"/>
      <c r="P42" s="399"/>
      <c r="Q42" s="399"/>
      <c r="R42" s="399"/>
      <c r="S42" s="399"/>
      <c r="T42" s="399"/>
      <c r="U42" s="399"/>
      <c r="V42" s="399"/>
      <c r="W42" s="399"/>
      <c r="X42" s="399"/>
      <c r="Y42" s="399"/>
      <c r="Z42" s="399"/>
      <c r="AA42" s="400"/>
      <c r="AB42" s="405" t="s">
        <v>587</v>
      </c>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406"/>
      <c r="AY42">
        <f t="shared" si="0"/>
        <v>1</v>
      </c>
    </row>
    <row r="43" spans="1:60" ht="22.5" customHeight="1" x14ac:dyDescent="0.15">
      <c r="A43" s="394"/>
      <c r="B43" s="292"/>
      <c r="C43" s="355"/>
      <c r="D43" s="355"/>
      <c r="E43" s="355"/>
      <c r="F43" s="293"/>
      <c r="G43" s="401"/>
      <c r="H43" s="401"/>
      <c r="I43" s="401"/>
      <c r="J43" s="401"/>
      <c r="K43" s="401"/>
      <c r="L43" s="401"/>
      <c r="M43" s="401"/>
      <c r="N43" s="401"/>
      <c r="O43" s="401"/>
      <c r="P43" s="401"/>
      <c r="Q43" s="401"/>
      <c r="R43" s="401"/>
      <c r="S43" s="401"/>
      <c r="T43" s="401"/>
      <c r="U43" s="401"/>
      <c r="V43" s="401"/>
      <c r="W43" s="401"/>
      <c r="X43" s="401"/>
      <c r="Y43" s="401"/>
      <c r="Z43" s="401"/>
      <c r="AA43" s="402"/>
      <c r="AB43" s="407"/>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8"/>
      <c r="AY43">
        <f t="shared" si="0"/>
        <v>1</v>
      </c>
    </row>
    <row r="44" spans="1:60" ht="19.5" customHeight="1" x14ac:dyDescent="0.15">
      <c r="A44" s="394"/>
      <c r="B44" s="294"/>
      <c r="C44" s="385"/>
      <c r="D44" s="385"/>
      <c r="E44" s="385"/>
      <c r="F44" s="295"/>
      <c r="G44" s="403"/>
      <c r="H44" s="403"/>
      <c r="I44" s="403"/>
      <c r="J44" s="403"/>
      <c r="K44" s="403"/>
      <c r="L44" s="403"/>
      <c r="M44" s="403"/>
      <c r="N44" s="403"/>
      <c r="O44" s="403"/>
      <c r="P44" s="403"/>
      <c r="Q44" s="403"/>
      <c r="R44" s="403"/>
      <c r="S44" s="403"/>
      <c r="T44" s="403"/>
      <c r="U44" s="403"/>
      <c r="V44" s="403"/>
      <c r="W44" s="403"/>
      <c r="X44" s="403"/>
      <c r="Y44" s="403"/>
      <c r="Z44" s="403"/>
      <c r="AA44" s="404"/>
      <c r="AB44" s="409"/>
      <c r="AC44" s="403"/>
      <c r="AD44" s="403"/>
      <c r="AE44" s="401"/>
      <c r="AF44" s="401"/>
      <c r="AG44" s="401"/>
      <c r="AH44" s="401"/>
      <c r="AI44" s="401"/>
      <c r="AJ44" s="401"/>
      <c r="AK44" s="401"/>
      <c r="AL44" s="401"/>
      <c r="AM44" s="401"/>
      <c r="AN44" s="401"/>
      <c r="AO44" s="401"/>
      <c r="AP44" s="401"/>
      <c r="AQ44" s="401"/>
      <c r="AR44" s="401"/>
      <c r="AS44" s="401"/>
      <c r="AT44" s="401"/>
      <c r="AU44" s="403"/>
      <c r="AV44" s="403"/>
      <c r="AW44" s="403"/>
      <c r="AX44" s="410"/>
      <c r="AY44">
        <f t="shared" si="0"/>
        <v>1</v>
      </c>
    </row>
    <row r="45" spans="1:60" ht="18.75" customHeight="1" x14ac:dyDescent="0.15">
      <c r="A45" s="394"/>
      <c r="B45" s="290" t="s">
        <v>134</v>
      </c>
      <c r="C45" s="354"/>
      <c r="D45" s="354"/>
      <c r="E45" s="354"/>
      <c r="F45" s="291"/>
      <c r="G45" s="356" t="s">
        <v>52</v>
      </c>
      <c r="H45" s="333"/>
      <c r="I45" s="333"/>
      <c r="J45" s="333"/>
      <c r="K45" s="333"/>
      <c r="L45" s="333"/>
      <c r="M45" s="333"/>
      <c r="N45" s="333"/>
      <c r="O45" s="334"/>
      <c r="P45" s="332" t="s">
        <v>54</v>
      </c>
      <c r="Q45" s="333"/>
      <c r="R45" s="333"/>
      <c r="S45" s="333"/>
      <c r="T45" s="333"/>
      <c r="U45" s="333"/>
      <c r="V45" s="333"/>
      <c r="W45" s="333"/>
      <c r="X45" s="334"/>
      <c r="Y45" s="358"/>
      <c r="Z45" s="359"/>
      <c r="AA45" s="360"/>
      <c r="AB45" s="361" t="s">
        <v>11</v>
      </c>
      <c r="AC45" s="362"/>
      <c r="AD45" s="363"/>
      <c r="AE45" s="100" t="s">
        <v>381</v>
      </c>
      <c r="AF45" s="100"/>
      <c r="AG45" s="100"/>
      <c r="AH45" s="100"/>
      <c r="AI45" s="100" t="s">
        <v>533</v>
      </c>
      <c r="AJ45" s="100"/>
      <c r="AK45" s="100"/>
      <c r="AL45" s="100"/>
      <c r="AM45" s="100" t="s">
        <v>349</v>
      </c>
      <c r="AN45" s="100"/>
      <c r="AO45" s="100"/>
      <c r="AP45" s="100"/>
      <c r="AQ45" s="331" t="s">
        <v>164</v>
      </c>
      <c r="AR45" s="327"/>
      <c r="AS45" s="327"/>
      <c r="AT45" s="328"/>
      <c r="AU45" s="381" t="s">
        <v>124</v>
      </c>
      <c r="AV45" s="381"/>
      <c r="AW45" s="381"/>
      <c r="AX45" s="382"/>
      <c r="AY45">
        <f t="shared" si="0"/>
        <v>1</v>
      </c>
      <c r="AZ45" s="10"/>
      <c r="BA45" s="10"/>
      <c r="BB45" s="10"/>
      <c r="BC45" s="10"/>
    </row>
    <row r="46" spans="1:60" ht="18.75" customHeight="1" x14ac:dyDescent="0.15">
      <c r="A46" s="394"/>
      <c r="B46" s="292"/>
      <c r="C46" s="355"/>
      <c r="D46" s="355"/>
      <c r="E46" s="355"/>
      <c r="F46" s="293"/>
      <c r="G46" s="357"/>
      <c r="H46" s="336"/>
      <c r="I46" s="336"/>
      <c r="J46" s="336"/>
      <c r="K46" s="336"/>
      <c r="L46" s="336"/>
      <c r="M46" s="336"/>
      <c r="N46" s="336"/>
      <c r="O46" s="337"/>
      <c r="P46" s="335"/>
      <c r="Q46" s="336"/>
      <c r="R46" s="336"/>
      <c r="S46" s="336"/>
      <c r="T46" s="336"/>
      <c r="U46" s="336"/>
      <c r="V46" s="336"/>
      <c r="W46" s="336"/>
      <c r="X46" s="337"/>
      <c r="Y46" s="358"/>
      <c r="Z46" s="359"/>
      <c r="AA46" s="360"/>
      <c r="AB46" s="364"/>
      <c r="AC46" s="365"/>
      <c r="AD46" s="366"/>
      <c r="AE46" s="100"/>
      <c r="AF46" s="100"/>
      <c r="AG46" s="100"/>
      <c r="AH46" s="100"/>
      <c r="AI46" s="100"/>
      <c r="AJ46" s="100"/>
      <c r="AK46" s="100"/>
      <c r="AL46" s="100"/>
      <c r="AM46" s="100"/>
      <c r="AN46" s="100"/>
      <c r="AO46" s="100"/>
      <c r="AP46" s="100"/>
      <c r="AQ46" s="383" t="s">
        <v>574</v>
      </c>
      <c r="AR46" s="353"/>
      <c r="AS46" s="329" t="s">
        <v>165</v>
      </c>
      <c r="AT46" s="330"/>
      <c r="AU46" s="353" t="s">
        <v>574</v>
      </c>
      <c r="AV46" s="353"/>
      <c r="AW46" s="336" t="s">
        <v>162</v>
      </c>
      <c r="AX46" s="384"/>
      <c r="AY46">
        <f t="shared" si="0"/>
        <v>1</v>
      </c>
      <c r="AZ46" s="10"/>
      <c r="BA46" s="10"/>
      <c r="BB46" s="10"/>
      <c r="BC46" s="10"/>
      <c r="BD46" s="10"/>
      <c r="BE46" s="10"/>
      <c r="BF46" s="10"/>
      <c r="BG46" s="10"/>
      <c r="BH46" s="10"/>
    </row>
    <row r="47" spans="1:60" ht="23.25" customHeight="1" x14ac:dyDescent="0.15">
      <c r="A47" s="394"/>
      <c r="B47" s="292"/>
      <c r="C47" s="355"/>
      <c r="D47" s="355"/>
      <c r="E47" s="355"/>
      <c r="F47" s="293"/>
      <c r="G47" s="314" t="s">
        <v>588</v>
      </c>
      <c r="H47" s="193"/>
      <c r="I47" s="193"/>
      <c r="J47" s="193"/>
      <c r="K47" s="193"/>
      <c r="L47" s="193"/>
      <c r="M47" s="193"/>
      <c r="N47" s="193"/>
      <c r="O47" s="315"/>
      <c r="P47" s="193" t="s">
        <v>589</v>
      </c>
      <c r="Q47" s="370"/>
      <c r="R47" s="370"/>
      <c r="S47" s="370"/>
      <c r="T47" s="370"/>
      <c r="U47" s="370"/>
      <c r="V47" s="370"/>
      <c r="W47" s="370"/>
      <c r="X47" s="371"/>
      <c r="Y47" s="374" t="s">
        <v>53</v>
      </c>
      <c r="Z47" s="375"/>
      <c r="AA47" s="376"/>
      <c r="AB47" s="377" t="s">
        <v>574</v>
      </c>
      <c r="AC47" s="377"/>
      <c r="AD47" s="377"/>
      <c r="AE47" s="346" t="s">
        <v>574</v>
      </c>
      <c r="AF47" s="339"/>
      <c r="AG47" s="339"/>
      <c r="AH47" s="339"/>
      <c r="AI47" s="346" t="s">
        <v>574</v>
      </c>
      <c r="AJ47" s="339"/>
      <c r="AK47" s="339"/>
      <c r="AL47" s="339"/>
      <c r="AM47" s="346" t="s">
        <v>574</v>
      </c>
      <c r="AN47" s="339"/>
      <c r="AO47" s="339"/>
      <c r="AP47" s="339"/>
      <c r="AQ47" s="341" t="s">
        <v>574</v>
      </c>
      <c r="AR47" s="342"/>
      <c r="AS47" s="342"/>
      <c r="AT47" s="343"/>
      <c r="AU47" s="339" t="s">
        <v>574</v>
      </c>
      <c r="AV47" s="339"/>
      <c r="AW47" s="339"/>
      <c r="AX47" s="340"/>
      <c r="AY47">
        <f t="shared" si="0"/>
        <v>1</v>
      </c>
    </row>
    <row r="48" spans="1:60" ht="23.25" customHeight="1" x14ac:dyDescent="0.15">
      <c r="A48" s="394"/>
      <c r="B48" s="292"/>
      <c r="C48" s="355"/>
      <c r="D48" s="355"/>
      <c r="E48" s="355"/>
      <c r="F48" s="293"/>
      <c r="G48" s="369"/>
      <c r="H48" s="196"/>
      <c r="I48" s="196"/>
      <c r="J48" s="196"/>
      <c r="K48" s="196"/>
      <c r="L48" s="196"/>
      <c r="M48" s="196"/>
      <c r="N48" s="196"/>
      <c r="O48" s="338"/>
      <c r="P48" s="372"/>
      <c r="Q48" s="372"/>
      <c r="R48" s="372"/>
      <c r="S48" s="372"/>
      <c r="T48" s="372"/>
      <c r="U48" s="372"/>
      <c r="V48" s="372"/>
      <c r="W48" s="372"/>
      <c r="X48" s="373"/>
      <c r="Y48" s="367" t="s">
        <v>47</v>
      </c>
      <c r="Z48" s="175"/>
      <c r="AA48" s="176"/>
      <c r="AB48" s="368" t="s">
        <v>574</v>
      </c>
      <c r="AC48" s="368"/>
      <c r="AD48" s="368"/>
      <c r="AE48" s="346" t="s">
        <v>574</v>
      </c>
      <c r="AF48" s="339"/>
      <c r="AG48" s="339"/>
      <c r="AH48" s="339"/>
      <c r="AI48" s="346" t="s">
        <v>574</v>
      </c>
      <c r="AJ48" s="339"/>
      <c r="AK48" s="339"/>
      <c r="AL48" s="339"/>
      <c r="AM48" s="346" t="s">
        <v>574</v>
      </c>
      <c r="AN48" s="339"/>
      <c r="AO48" s="339"/>
      <c r="AP48" s="339"/>
      <c r="AQ48" s="341" t="s">
        <v>574</v>
      </c>
      <c r="AR48" s="342"/>
      <c r="AS48" s="342"/>
      <c r="AT48" s="343"/>
      <c r="AU48" s="339" t="s">
        <v>574</v>
      </c>
      <c r="AV48" s="339"/>
      <c r="AW48" s="339"/>
      <c r="AX48" s="340"/>
      <c r="AY48">
        <f t="shared" si="0"/>
        <v>1</v>
      </c>
      <c r="AZ48" s="10"/>
      <c r="BA48" s="10"/>
      <c r="BB48" s="10"/>
      <c r="BC48" s="10"/>
    </row>
    <row r="49" spans="1:60" ht="23.25" customHeight="1" thickBot="1" x14ac:dyDescent="0.2">
      <c r="A49" s="394"/>
      <c r="B49" s="292"/>
      <c r="C49" s="355"/>
      <c r="D49" s="355"/>
      <c r="E49" s="355"/>
      <c r="F49" s="293"/>
      <c r="G49" s="316"/>
      <c r="H49" s="182"/>
      <c r="I49" s="182"/>
      <c r="J49" s="182"/>
      <c r="K49" s="182"/>
      <c r="L49" s="182"/>
      <c r="M49" s="182"/>
      <c r="N49" s="182"/>
      <c r="O49" s="317"/>
      <c r="P49" s="378"/>
      <c r="Q49" s="378"/>
      <c r="R49" s="378"/>
      <c r="S49" s="378"/>
      <c r="T49" s="378"/>
      <c r="U49" s="378"/>
      <c r="V49" s="378"/>
      <c r="W49" s="378"/>
      <c r="X49" s="379"/>
      <c r="Y49" s="367" t="s">
        <v>13</v>
      </c>
      <c r="Z49" s="175"/>
      <c r="AA49" s="176"/>
      <c r="AB49" s="380" t="s">
        <v>14</v>
      </c>
      <c r="AC49" s="380"/>
      <c r="AD49" s="380"/>
      <c r="AE49" s="351" t="s">
        <v>574</v>
      </c>
      <c r="AF49" s="352"/>
      <c r="AG49" s="352"/>
      <c r="AH49" s="352"/>
      <c r="AI49" s="351" t="s">
        <v>574</v>
      </c>
      <c r="AJ49" s="352"/>
      <c r="AK49" s="352"/>
      <c r="AL49" s="352"/>
      <c r="AM49" s="351" t="s">
        <v>574</v>
      </c>
      <c r="AN49" s="352"/>
      <c r="AO49" s="352"/>
      <c r="AP49" s="352"/>
      <c r="AQ49" s="341" t="s">
        <v>574</v>
      </c>
      <c r="AR49" s="342"/>
      <c r="AS49" s="342"/>
      <c r="AT49" s="343"/>
      <c r="AU49" s="339" t="s">
        <v>574</v>
      </c>
      <c r="AV49" s="339"/>
      <c r="AW49" s="339"/>
      <c r="AX49" s="340"/>
      <c r="AY49">
        <f t="shared" si="0"/>
        <v>1</v>
      </c>
      <c r="AZ49" s="10"/>
      <c r="BA49" s="10"/>
      <c r="BB49" s="10"/>
      <c r="BC49" s="10"/>
      <c r="BD49" s="10"/>
      <c r="BE49" s="10"/>
      <c r="BF49" s="10"/>
      <c r="BG49" s="10"/>
      <c r="BH49" s="10"/>
    </row>
    <row r="50" spans="1:60" ht="45" customHeight="1" x14ac:dyDescent="0.15">
      <c r="A50" s="305" t="s">
        <v>248</v>
      </c>
      <c r="B50" s="306"/>
      <c r="C50" s="308" t="s">
        <v>166</v>
      </c>
      <c r="D50" s="306"/>
      <c r="E50" s="309" t="s">
        <v>182</v>
      </c>
      <c r="F50" s="310"/>
      <c r="G50" s="311" t="s">
        <v>590</v>
      </c>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60" ht="32.25" customHeight="1" x14ac:dyDescent="0.15">
      <c r="A51" s="307"/>
      <c r="B51" s="289"/>
      <c r="C51" s="288"/>
      <c r="D51" s="289"/>
      <c r="E51" s="290" t="s">
        <v>181</v>
      </c>
      <c r="F51" s="291"/>
      <c r="G51" s="314" t="s">
        <v>591</v>
      </c>
      <c r="H51" s="193"/>
      <c r="I51" s="193"/>
      <c r="J51" s="193"/>
      <c r="K51" s="193"/>
      <c r="L51" s="193"/>
      <c r="M51" s="193"/>
      <c r="N51" s="193"/>
      <c r="O51" s="193"/>
      <c r="P51" s="193"/>
      <c r="Q51" s="193"/>
      <c r="R51" s="193"/>
      <c r="S51" s="193"/>
      <c r="T51" s="193"/>
      <c r="U51" s="193"/>
      <c r="V51" s="315"/>
      <c r="W51" s="318" t="s">
        <v>546</v>
      </c>
      <c r="X51" s="319"/>
      <c r="Y51" s="319"/>
      <c r="Z51" s="319"/>
      <c r="AA51" s="320"/>
      <c r="AB51" s="321" t="s">
        <v>574</v>
      </c>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row>
    <row r="52" spans="1:60" ht="21" customHeight="1" x14ac:dyDescent="0.15">
      <c r="A52" s="307"/>
      <c r="B52" s="289"/>
      <c r="C52" s="288"/>
      <c r="D52" s="289"/>
      <c r="E52" s="294"/>
      <c r="F52" s="295"/>
      <c r="G52" s="316"/>
      <c r="H52" s="182"/>
      <c r="I52" s="182"/>
      <c r="J52" s="182"/>
      <c r="K52" s="182"/>
      <c r="L52" s="182"/>
      <c r="M52" s="182"/>
      <c r="N52" s="182"/>
      <c r="O52" s="182"/>
      <c r="P52" s="182"/>
      <c r="Q52" s="182"/>
      <c r="R52" s="182"/>
      <c r="S52" s="182"/>
      <c r="T52" s="182"/>
      <c r="U52" s="182"/>
      <c r="V52" s="317"/>
      <c r="W52" s="324" t="s">
        <v>547</v>
      </c>
      <c r="X52" s="325"/>
      <c r="Y52" s="325"/>
      <c r="Z52" s="325"/>
      <c r="AA52" s="326"/>
      <c r="AB52" s="321" t="s">
        <v>574</v>
      </c>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3"/>
    </row>
    <row r="53" spans="1:60" ht="34.5" customHeight="1" x14ac:dyDescent="0.15">
      <c r="A53" s="307"/>
      <c r="B53" s="289"/>
      <c r="C53" s="286" t="s">
        <v>554</v>
      </c>
      <c r="D53" s="287"/>
      <c r="E53" s="290" t="s">
        <v>244</v>
      </c>
      <c r="F53" s="291"/>
      <c r="G53" s="296" t="s">
        <v>169</v>
      </c>
      <c r="H53" s="297"/>
      <c r="I53" s="297"/>
      <c r="J53" s="298"/>
      <c r="K53" s="299"/>
      <c r="L53" s="299"/>
      <c r="M53" s="299"/>
      <c r="N53" s="299"/>
      <c r="O53" s="299"/>
      <c r="P53" s="299"/>
      <c r="Q53" s="299"/>
      <c r="R53" s="299"/>
      <c r="S53" s="299"/>
      <c r="T53" s="300"/>
      <c r="U53" s="301" t="s">
        <v>574</v>
      </c>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c r="AY53" s="59"/>
    </row>
    <row r="54" spans="1:60" ht="34.5" customHeight="1" x14ac:dyDescent="0.15">
      <c r="A54" s="307"/>
      <c r="B54" s="289"/>
      <c r="C54" s="288"/>
      <c r="D54" s="289"/>
      <c r="E54" s="292"/>
      <c r="F54" s="293"/>
      <c r="G54" s="296" t="s">
        <v>555</v>
      </c>
      <c r="H54" s="297"/>
      <c r="I54" s="297"/>
      <c r="J54" s="297"/>
      <c r="K54" s="297"/>
      <c r="L54" s="297"/>
      <c r="M54" s="297"/>
      <c r="N54" s="297"/>
      <c r="O54" s="297"/>
      <c r="P54" s="297"/>
      <c r="Q54" s="297"/>
      <c r="R54" s="297"/>
      <c r="S54" s="297"/>
      <c r="T54" s="297"/>
      <c r="U54" s="303" t="s">
        <v>574</v>
      </c>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s="59"/>
    </row>
    <row r="55" spans="1:60" ht="34.5" customHeight="1" thickBot="1" x14ac:dyDescent="0.2">
      <c r="A55" s="307"/>
      <c r="B55" s="289"/>
      <c r="C55" s="288"/>
      <c r="D55" s="289"/>
      <c r="E55" s="294"/>
      <c r="F55" s="295"/>
      <c r="G55" s="296" t="s">
        <v>547</v>
      </c>
      <c r="H55" s="297"/>
      <c r="I55" s="297"/>
      <c r="J55" s="297"/>
      <c r="K55" s="297"/>
      <c r="L55" s="297"/>
      <c r="M55" s="297"/>
      <c r="N55" s="297"/>
      <c r="O55" s="297"/>
      <c r="P55" s="297"/>
      <c r="Q55" s="297"/>
      <c r="R55" s="297"/>
      <c r="S55" s="297"/>
      <c r="T55" s="297"/>
      <c r="U55" s="304" t="s">
        <v>574</v>
      </c>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1"/>
      <c r="AY55" s="59"/>
    </row>
    <row r="56" spans="1:60" ht="27" customHeight="1" x14ac:dyDescent="0.15">
      <c r="A56" s="250" t="s">
        <v>43</v>
      </c>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60" ht="27" customHeight="1" x14ac:dyDescent="0.15">
      <c r="A57" s="5"/>
      <c r="B57" s="6"/>
      <c r="C57" s="253" t="s">
        <v>29</v>
      </c>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5"/>
      <c r="AD57" s="254" t="s">
        <v>32</v>
      </c>
      <c r="AE57" s="254"/>
      <c r="AF57" s="254"/>
      <c r="AG57" s="256" t="s">
        <v>28</v>
      </c>
      <c r="AH57" s="254"/>
      <c r="AI57" s="254"/>
      <c r="AJ57" s="254"/>
      <c r="AK57" s="254"/>
      <c r="AL57" s="254"/>
      <c r="AM57" s="254"/>
      <c r="AN57" s="254"/>
      <c r="AO57" s="254"/>
      <c r="AP57" s="254"/>
      <c r="AQ57" s="254"/>
      <c r="AR57" s="254"/>
      <c r="AS57" s="254"/>
      <c r="AT57" s="254"/>
      <c r="AU57" s="254"/>
      <c r="AV57" s="254"/>
      <c r="AW57" s="254"/>
      <c r="AX57" s="257"/>
    </row>
    <row r="58" spans="1:60" ht="27" customHeight="1" x14ac:dyDescent="0.15">
      <c r="A58" s="258" t="s">
        <v>129</v>
      </c>
      <c r="B58" s="259"/>
      <c r="C58" s="264" t="s">
        <v>130</v>
      </c>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6"/>
      <c r="AD58" s="267" t="s">
        <v>592</v>
      </c>
      <c r="AE58" s="268"/>
      <c r="AF58" s="268"/>
      <c r="AG58" s="269" t="s">
        <v>595</v>
      </c>
      <c r="AH58" s="270"/>
      <c r="AI58" s="270"/>
      <c r="AJ58" s="270"/>
      <c r="AK58" s="270"/>
      <c r="AL58" s="270"/>
      <c r="AM58" s="270"/>
      <c r="AN58" s="270"/>
      <c r="AO58" s="270"/>
      <c r="AP58" s="270"/>
      <c r="AQ58" s="270"/>
      <c r="AR58" s="270"/>
      <c r="AS58" s="270"/>
      <c r="AT58" s="270"/>
      <c r="AU58" s="270"/>
      <c r="AV58" s="270"/>
      <c r="AW58" s="270"/>
      <c r="AX58" s="271"/>
    </row>
    <row r="59" spans="1:60" ht="27" customHeight="1" x14ac:dyDescent="0.15">
      <c r="A59" s="260"/>
      <c r="B59" s="261"/>
      <c r="C59" s="272" t="s">
        <v>33</v>
      </c>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178"/>
      <c r="AD59" s="179" t="s">
        <v>592</v>
      </c>
      <c r="AE59" s="180"/>
      <c r="AF59" s="180"/>
      <c r="AG59" s="218" t="s">
        <v>596</v>
      </c>
      <c r="AH59" s="219"/>
      <c r="AI59" s="219"/>
      <c r="AJ59" s="219"/>
      <c r="AK59" s="219"/>
      <c r="AL59" s="219"/>
      <c r="AM59" s="219"/>
      <c r="AN59" s="219"/>
      <c r="AO59" s="219"/>
      <c r="AP59" s="219"/>
      <c r="AQ59" s="219"/>
      <c r="AR59" s="219"/>
      <c r="AS59" s="219"/>
      <c r="AT59" s="219"/>
      <c r="AU59" s="219"/>
      <c r="AV59" s="219"/>
      <c r="AW59" s="219"/>
      <c r="AX59" s="220"/>
    </row>
    <row r="60" spans="1:60" ht="27" customHeight="1" x14ac:dyDescent="0.15">
      <c r="A60" s="262"/>
      <c r="B60" s="263"/>
      <c r="C60" s="235" t="s">
        <v>131</v>
      </c>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7"/>
      <c r="AD60" s="222" t="s">
        <v>592</v>
      </c>
      <c r="AE60" s="223"/>
      <c r="AF60" s="223"/>
      <c r="AG60" s="195" t="s">
        <v>597</v>
      </c>
      <c r="AH60" s="196"/>
      <c r="AI60" s="196"/>
      <c r="AJ60" s="196"/>
      <c r="AK60" s="196"/>
      <c r="AL60" s="196"/>
      <c r="AM60" s="196"/>
      <c r="AN60" s="196"/>
      <c r="AO60" s="196"/>
      <c r="AP60" s="196"/>
      <c r="AQ60" s="196"/>
      <c r="AR60" s="196"/>
      <c r="AS60" s="196"/>
      <c r="AT60" s="196"/>
      <c r="AU60" s="196"/>
      <c r="AV60" s="196"/>
      <c r="AW60" s="196"/>
      <c r="AX60" s="197"/>
    </row>
    <row r="61" spans="1:60" ht="27" customHeight="1" x14ac:dyDescent="0.15">
      <c r="A61" s="198" t="s">
        <v>35</v>
      </c>
      <c r="B61" s="238"/>
      <c r="C61" s="240" t="s">
        <v>37</v>
      </c>
      <c r="D61" s="188"/>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2"/>
      <c r="AD61" s="189" t="s">
        <v>592</v>
      </c>
      <c r="AE61" s="190"/>
      <c r="AF61" s="190"/>
      <c r="AG61" s="192" t="s">
        <v>598</v>
      </c>
      <c r="AH61" s="193"/>
      <c r="AI61" s="193"/>
      <c r="AJ61" s="193"/>
      <c r="AK61" s="193"/>
      <c r="AL61" s="193"/>
      <c r="AM61" s="193"/>
      <c r="AN61" s="193"/>
      <c r="AO61" s="193"/>
      <c r="AP61" s="193"/>
      <c r="AQ61" s="193"/>
      <c r="AR61" s="193"/>
      <c r="AS61" s="193"/>
      <c r="AT61" s="193"/>
      <c r="AU61" s="193"/>
      <c r="AV61" s="193"/>
      <c r="AW61" s="193"/>
      <c r="AX61" s="194"/>
    </row>
    <row r="62" spans="1:60" ht="35.25" customHeight="1" x14ac:dyDescent="0.15">
      <c r="A62" s="200"/>
      <c r="B62" s="239"/>
      <c r="C62" s="243"/>
      <c r="D62" s="244"/>
      <c r="E62" s="247" t="s">
        <v>234</v>
      </c>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9"/>
      <c r="AD62" s="179" t="s">
        <v>593</v>
      </c>
      <c r="AE62" s="180"/>
      <c r="AF62" s="227"/>
      <c r="AG62" s="195"/>
      <c r="AH62" s="196"/>
      <c r="AI62" s="196"/>
      <c r="AJ62" s="196"/>
      <c r="AK62" s="196"/>
      <c r="AL62" s="196"/>
      <c r="AM62" s="196"/>
      <c r="AN62" s="196"/>
      <c r="AO62" s="196"/>
      <c r="AP62" s="196"/>
      <c r="AQ62" s="196"/>
      <c r="AR62" s="196"/>
      <c r="AS62" s="196"/>
      <c r="AT62" s="196"/>
      <c r="AU62" s="196"/>
      <c r="AV62" s="196"/>
      <c r="AW62" s="196"/>
      <c r="AX62" s="197"/>
    </row>
    <row r="63" spans="1:60" ht="26.25" customHeight="1" x14ac:dyDescent="0.15">
      <c r="A63" s="200"/>
      <c r="B63" s="239"/>
      <c r="C63" s="245"/>
      <c r="D63" s="246"/>
      <c r="E63" s="228" t="s">
        <v>202</v>
      </c>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30"/>
      <c r="AD63" s="231" t="s">
        <v>594</v>
      </c>
      <c r="AE63" s="232"/>
      <c r="AF63" s="232"/>
      <c r="AG63" s="195"/>
      <c r="AH63" s="196"/>
      <c r="AI63" s="196"/>
      <c r="AJ63" s="196"/>
      <c r="AK63" s="196"/>
      <c r="AL63" s="196"/>
      <c r="AM63" s="196"/>
      <c r="AN63" s="196"/>
      <c r="AO63" s="196"/>
      <c r="AP63" s="196"/>
      <c r="AQ63" s="196"/>
      <c r="AR63" s="196"/>
      <c r="AS63" s="196"/>
      <c r="AT63" s="196"/>
      <c r="AU63" s="196"/>
      <c r="AV63" s="196"/>
      <c r="AW63" s="196"/>
      <c r="AX63" s="197"/>
    </row>
    <row r="64" spans="1:60" ht="26.25" customHeight="1" x14ac:dyDescent="0.15">
      <c r="A64" s="200"/>
      <c r="B64" s="201"/>
      <c r="C64" s="233" t="s">
        <v>38</v>
      </c>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07" t="s">
        <v>592</v>
      </c>
      <c r="AE64" s="208"/>
      <c r="AF64" s="208"/>
      <c r="AG64" s="210" t="s">
        <v>600</v>
      </c>
      <c r="AH64" s="211"/>
      <c r="AI64" s="211"/>
      <c r="AJ64" s="211"/>
      <c r="AK64" s="211"/>
      <c r="AL64" s="211"/>
      <c r="AM64" s="211"/>
      <c r="AN64" s="211"/>
      <c r="AO64" s="211"/>
      <c r="AP64" s="211"/>
      <c r="AQ64" s="211"/>
      <c r="AR64" s="211"/>
      <c r="AS64" s="211"/>
      <c r="AT64" s="211"/>
      <c r="AU64" s="211"/>
      <c r="AV64" s="211"/>
      <c r="AW64" s="211"/>
      <c r="AX64" s="212"/>
    </row>
    <row r="65" spans="1:52" ht="26.25" customHeight="1" x14ac:dyDescent="0.15">
      <c r="A65" s="200"/>
      <c r="B65" s="201"/>
      <c r="C65" s="177" t="s">
        <v>132</v>
      </c>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9" t="s">
        <v>599</v>
      </c>
      <c r="AE65" s="180"/>
      <c r="AF65" s="180"/>
      <c r="AG65" s="218" t="s">
        <v>573</v>
      </c>
      <c r="AH65" s="219"/>
      <c r="AI65" s="219"/>
      <c r="AJ65" s="219"/>
      <c r="AK65" s="219"/>
      <c r="AL65" s="219"/>
      <c r="AM65" s="219"/>
      <c r="AN65" s="219"/>
      <c r="AO65" s="219"/>
      <c r="AP65" s="219"/>
      <c r="AQ65" s="219"/>
      <c r="AR65" s="219"/>
      <c r="AS65" s="219"/>
      <c r="AT65" s="219"/>
      <c r="AU65" s="219"/>
      <c r="AV65" s="219"/>
      <c r="AW65" s="219"/>
      <c r="AX65" s="220"/>
    </row>
    <row r="66" spans="1:52" ht="26.25" customHeight="1" x14ac:dyDescent="0.15">
      <c r="A66" s="200"/>
      <c r="B66" s="201"/>
      <c r="C66" s="177" t="s">
        <v>34</v>
      </c>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9" t="s">
        <v>592</v>
      </c>
      <c r="AE66" s="180"/>
      <c r="AF66" s="180"/>
      <c r="AG66" s="218" t="s">
        <v>601</v>
      </c>
      <c r="AH66" s="219"/>
      <c r="AI66" s="219"/>
      <c r="AJ66" s="219"/>
      <c r="AK66" s="219"/>
      <c r="AL66" s="219"/>
      <c r="AM66" s="219"/>
      <c r="AN66" s="219"/>
      <c r="AO66" s="219"/>
      <c r="AP66" s="219"/>
      <c r="AQ66" s="219"/>
      <c r="AR66" s="219"/>
      <c r="AS66" s="219"/>
      <c r="AT66" s="219"/>
      <c r="AU66" s="219"/>
      <c r="AV66" s="219"/>
      <c r="AW66" s="219"/>
      <c r="AX66" s="220"/>
    </row>
    <row r="67" spans="1:52" ht="26.25" customHeight="1" x14ac:dyDescent="0.15">
      <c r="A67" s="200"/>
      <c r="B67" s="201"/>
      <c r="C67" s="177" t="s">
        <v>39</v>
      </c>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221"/>
      <c r="AD67" s="179" t="s">
        <v>592</v>
      </c>
      <c r="AE67" s="180"/>
      <c r="AF67" s="180"/>
      <c r="AG67" s="218" t="s">
        <v>602</v>
      </c>
      <c r="AH67" s="219"/>
      <c r="AI67" s="219"/>
      <c r="AJ67" s="219"/>
      <c r="AK67" s="219"/>
      <c r="AL67" s="219"/>
      <c r="AM67" s="219"/>
      <c r="AN67" s="219"/>
      <c r="AO67" s="219"/>
      <c r="AP67" s="219"/>
      <c r="AQ67" s="219"/>
      <c r="AR67" s="219"/>
      <c r="AS67" s="219"/>
      <c r="AT67" s="219"/>
      <c r="AU67" s="219"/>
      <c r="AV67" s="219"/>
      <c r="AW67" s="219"/>
      <c r="AX67" s="220"/>
    </row>
    <row r="68" spans="1:52" ht="26.25" customHeight="1" x14ac:dyDescent="0.15">
      <c r="A68" s="200"/>
      <c r="B68" s="201"/>
      <c r="C68" s="177" t="s">
        <v>212</v>
      </c>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221"/>
      <c r="AD68" s="222" t="s">
        <v>599</v>
      </c>
      <c r="AE68" s="223"/>
      <c r="AF68" s="223"/>
      <c r="AG68" s="224" t="s">
        <v>573</v>
      </c>
      <c r="AH68" s="225"/>
      <c r="AI68" s="225"/>
      <c r="AJ68" s="225"/>
      <c r="AK68" s="225"/>
      <c r="AL68" s="225"/>
      <c r="AM68" s="225"/>
      <c r="AN68" s="225"/>
      <c r="AO68" s="225"/>
      <c r="AP68" s="225"/>
      <c r="AQ68" s="225"/>
      <c r="AR68" s="225"/>
      <c r="AS68" s="225"/>
      <c r="AT68" s="225"/>
      <c r="AU68" s="225"/>
      <c r="AV68" s="225"/>
      <c r="AW68" s="225"/>
      <c r="AX68" s="226"/>
    </row>
    <row r="69" spans="1:52" ht="26.25" customHeight="1" x14ac:dyDescent="0.15">
      <c r="A69" s="200"/>
      <c r="B69" s="201"/>
      <c r="C69" s="274" t="s">
        <v>213</v>
      </c>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6"/>
      <c r="AD69" s="179" t="s">
        <v>592</v>
      </c>
      <c r="AE69" s="180"/>
      <c r="AF69" s="227"/>
      <c r="AG69" s="218" t="s">
        <v>603</v>
      </c>
      <c r="AH69" s="219"/>
      <c r="AI69" s="219"/>
      <c r="AJ69" s="219"/>
      <c r="AK69" s="219"/>
      <c r="AL69" s="219"/>
      <c r="AM69" s="219"/>
      <c r="AN69" s="219"/>
      <c r="AO69" s="219"/>
      <c r="AP69" s="219"/>
      <c r="AQ69" s="219"/>
      <c r="AR69" s="219"/>
      <c r="AS69" s="219"/>
      <c r="AT69" s="219"/>
      <c r="AU69" s="219"/>
      <c r="AV69" s="219"/>
      <c r="AW69" s="219"/>
      <c r="AX69" s="220"/>
    </row>
    <row r="70" spans="1:52" ht="26.25" customHeight="1" x14ac:dyDescent="0.15">
      <c r="A70" s="202"/>
      <c r="B70" s="203"/>
      <c r="C70" s="277" t="s">
        <v>204</v>
      </c>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9"/>
      <c r="AD70" s="280" t="s">
        <v>599</v>
      </c>
      <c r="AE70" s="281"/>
      <c r="AF70" s="282"/>
      <c r="AG70" s="283" t="s">
        <v>573</v>
      </c>
      <c r="AH70" s="284"/>
      <c r="AI70" s="284"/>
      <c r="AJ70" s="284"/>
      <c r="AK70" s="284"/>
      <c r="AL70" s="284"/>
      <c r="AM70" s="284"/>
      <c r="AN70" s="284"/>
      <c r="AO70" s="284"/>
      <c r="AP70" s="284"/>
      <c r="AQ70" s="284"/>
      <c r="AR70" s="284"/>
      <c r="AS70" s="284"/>
      <c r="AT70" s="284"/>
      <c r="AU70" s="284"/>
      <c r="AV70" s="284"/>
      <c r="AW70" s="284"/>
      <c r="AX70" s="285"/>
    </row>
    <row r="71" spans="1:52" ht="27" customHeight="1" x14ac:dyDescent="0.15">
      <c r="A71" s="198" t="s">
        <v>36</v>
      </c>
      <c r="B71" s="199"/>
      <c r="C71" s="204" t="s">
        <v>205</v>
      </c>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6"/>
      <c r="AD71" s="207" t="s">
        <v>592</v>
      </c>
      <c r="AE71" s="208"/>
      <c r="AF71" s="209"/>
      <c r="AG71" s="210" t="s">
        <v>604</v>
      </c>
      <c r="AH71" s="211"/>
      <c r="AI71" s="211"/>
      <c r="AJ71" s="211"/>
      <c r="AK71" s="211"/>
      <c r="AL71" s="211"/>
      <c r="AM71" s="211"/>
      <c r="AN71" s="211"/>
      <c r="AO71" s="211"/>
      <c r="AP71" s="211"/>
      <c r="AQ71" s="211"/>
      <c r="AR71" s="211"/>
      <c r="AS71" s="211"/>
      <c r="AT71" s="211"/>
      <c r="AU71" s="211"/>
      <c r="AV71" s="211"/>
      <c r="AW71" s="211"/>
      <c r="AX71" s="212"/>
    </row>
    <row r="72" spans="1:52" ht="35.25" customHeight="1" x14ac:dyDescent="0.15">
      <c r="A72" s="200"/>
      <c r="B72" s="201"/>
      <c r="C72" s="213" t="s">
        <v>41</v>
      </c>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5"/>
      <c r="AD72" s="216" t="s">
        <v>599</v>
      </c>
      <c r="AE72" s="217"/>
      <c r="AF72" s="217"/>
      <c r="AG72" s="218" t="s">
        <v>573</v>
      </c>
      <c r="AH72" s="219"/>
      <c r="AI72" s="219"/>
      <c r="AJ72" s="219"/>
      <c r="AK72" s="219"/>
      <c r="AL72" s="219"/>
      <c r="AM72" s="219"/>
      <c r="AN72" s="219"/>
      <c r="AO72" s="219"/>
      <c r="AP72" s="219"/>
      <c r="AQ72" s="219"/>
      <c r="AR72" s="219"/>
      <c r="AS72" s="219"/>
      <c r="AT72" s="219"/>
      <c r="AU72" s="219"/>
      <c r="AV72" s="219"/>
      <c r="AW72" s="219"/>
      <c r="AX72" s="220"/>
    </row>
    <row r="73" spans="1:52" ht="27" customHeight="1" x14ac:dyDescent="0.15">
      <c r="A73" s="200"/>
      <c r="B73" s="201"/>
      <c r="C73" s="177" t="s">
        <v>167</v>
      </c>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9" t="s">
        <v>592</v>
      </c>
      <c r="AE73" s="180"/>
      <c r="AF73" s="180"/>
      <c r="AG73" s="218" t="s">
        <v>604</v>
      </c>
      <c r="AH73" s="219"/>
      <c r="AI73" s="219"/>
      <c r="AJ73" s="219"/>
      <c r="AK73" s="219"/>
      <c r="AL73" s="219"/>
      <c r="AM73" s="219"/>
      <c r="AN73" s="219"/>
      <c r="AO73" s="219"/>
      <c r="AP73" s="219"/>
      <c r="AQ73" s="219"/>
      <c r="AR73" s="219"/>
      <c r="AS73" s="219"/>
      <c r="AT73" s="219"/>
      <c r="AU73" s="219"/>
      <c r="AV73" s="219"/>
      <c r="AW73" s="219"/>
      <c r="AX73" s="220"/>
    </row>
    <row r="74" spans="1:52" ht="27" customHeight="1" x14ac:dyDescent="0.15">
      <c r="A74" s="202"/>
      <c r="B74" s="203"/>
      <c r="C74" s="177" t="s">
        <v>40</v>
      </c>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9" t="s">
        <v>599</v>
      </c>
      <c r="AE74" s="180"/>
      <c r="AF74" s="180"/>
      <c r="AG74" s="181" t="s">
        <v>573</v>
      </c>
      <c r="AH74" s="182"/>
      <c r="AI74" s="182"/>
      <c r="AJ74" s="182"/>
      <c r="AK74" s="182"/>
      <c r="AL74" s="182"/>
      <c r="AM74" s="182"/>
      <c r="AN74" s="182"/>
      <c r="AO74" s="182"/>
      <c r="AP74" s="182"/>
      <c r="AQ74" s="182"/>
      <c r="AR74" s="182"/>
      <c r="AS74" s="182"/>
      <c r="AT74" s="182"/>
      <c r="AU74" s="182"/>
      <c r="AV74" s="182"/>
      <c r="AW74" s="182"/>
      <c r="AX74" s="183"/>
    </row>
    <row r="75" spans="1:52" ht="41.25" customHeight="1" thickBot="1" x14ac:dyDescent="0.2">
      <c r="A75" s="184" t="s">
        <v>50</v>
      </c>
      <c r="B75" s="185"/>
      <c r="C75" s="186" t="s">
        <v>133</v>
      </c>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8"/>
      <c r="AD75" s="189" t="s">
        <v>599</v>
      </c>
      <c r="AE75" s="190"/>
      <c r="AF75" s="191"/>
      <c r="AG75" s="192" t="s">
        <v>646</v>
      </c>
      <c r="AH75" s="193"/>
      <c r="AI75" s="193"/>
      <c r="AJ75" s="193"/>
      <c r="AK75" s="193"/>
      <c r="AL75" s="193"/>
      <c r="AM75" s="193"/>
      <c r="AN75" s="193"/>
      <c r="AO75" s="193"/>
      <c r="AP75" s="193"/>
      <c r="AQ75" s="193"/>
      <c r="AR75" s="193"/>
      <c r="AS75" s="193"/>
      <c r="AT75" s="193"/>
      <c r="AU75" s="193"/>
      <c r="AV75" s="193"/>
      <c r="AW75" s="193"/>
      <c r="AX75" s="194"/>
    </row>
    <row r="76" spans="1:52" ht="24.75" customHeight="1" x14ac:dyDescent="0.15">
      <c r="A76" s="166" t="s">
        <v>31</v>
      </c>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8"/>
    </row>
    <row r="77" spans="1:52" ht="67.5" customHeight="1" thickBot="1" x14ac:dyDescent="0.2">
      <c r="A77" s="169" t="s">
        <v>648</v>
      </c>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1"/>
    </row>
    <row r="78" spans="1:52" ht="24.75" customHeight="1" x14ac:dyDescent="0.15">
      <c r="A78" s="172" t="s">
        <v>215</v>
      </c>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4"/>
      <c r="AZ78" s="10"/>
    </row>
    <row r="79" spans="1:52" ht="24.75" customHeight="1" x14ac:dyDescent="0.15">
      <c r="A79" s="99" t="s">
        <v>242</v>
      </c>
      <c r="B79" s="99"/>
      <c r="C79" s="99"/>
      <c r="D79" s="99"/>
      <c r="E79" s="162" t="s">
        <v>605</v>
      </c>
      <c r="F79" s="163"/>
      <c r="G79" s="163"/>
      <c r="H79" s="163"/>
      <c r="I79" s="163"/>
      <c r="J79" s="163"/>
      <c r="K79" s="163"/>
      <c r="L79" s="163"/>
      <c r="M79" s="163"/>
      <c r="N79" s="163"/>
      <c r="O79" s="163"/>
      <c r="P79" s="164"/>
      <c r="Q79" s="162"/>
      <c r="R79" s="163"/>
      <c r="S79" s="163"/>
      <c r="T79" s="163"/>
      <c r="U79" s="163"/>
      <c r="V79" s="163"/>
      <c r="W79" s="163"/>
      <c r="X79" s="163"/>
      <c r="Y79" s="163"/>
      <c r="Z79" s="163"/>
      <c r="AA79" s="163"/>
      <c r="AB79" s="164"/>
      <c r="AC79" s="162"/>
      <c r="AD79" s="163"/>
      <c r="AE79" s="163"/>
      <c r="AF79" s="163"/>
      <c r="AG79" s="163"/>
      <c r="AH79" s="163"/>
      <c r="AI79" s="163"/>
      <c r="AJ79" s="163"/>
      <c r="AK79" s="163"/>
      <c r="AL79" s="163"/>
      <c r="AM79" s="163"/>
      <c r="AN79" s="164"/>
      <c r="AO79" s="162"/>
      <c r="AP79" s="163"/>
      <c r="AQ79" s="163"/>
      <c r="AR79" s="163"/>
      <c r="AS79" s="163"/>
      <c r="AT79" s="163"/>
      <c r="AU79" s="163"/>
      <c r="AV79" s="163"/>
      <c r="AW79" s="163"/>
      <c r="AX79" s="165"/>
    </row>
    <row r="80" spans="1:52" ht="24.75" customHeight="1" x14ac:dyDescent="0.15">
      <c r="A80" s="99" t="s">
        <v>381</v>
      </c>
      <c r="B80" s="99"/>
      <c r="C80" s="99"/>
      <c r="D80" s="99"/>
      <c r="E80" s="161" t="s">
        <v>606</v>
      </c>
      <c r="F80" s="145"/>
      <c r="G80" s="145"/>
      <c r="H80" s="65" t="str">
        <f>IF(E80="","","-")</f>
        <v>-</v>
      </c>
      <c r="I80" s="145"/>
      <c r="J80" s="145"/>
      <c r="K80" s="65" t="str">
        <f>IF(I80="","","-")</f>
        <v/>
      </c>
      <c r="L80" s="147">
        <v>98</v>
      </c>
      <c r="M80" s="147"/>
      <c r="N80" s="65" t="str">
        <f>IF(O80="","","-")</f>
        <v/>
      </c>
      <c r="O80" s="159"/>
      <c r="P80" s="160"/>
      <c r="Q80" s="161"/>
      <c r="R80" s="145"/>
      <c r="S80" s="145"/>
      <c r="T80" s="65" t="str">
        <f>IF(Q80="","","-")</f>
        <v/>
      </c>
      <c r="U80" s="145"/>
      <c r="V80" s="145"/>
      <c r="W80" s="65" t="str">
        <f>IF(U80="","","-")</f>
        <v/>
      </c>
      <c r="X80" s="147"/>
      <c r="Y80" s="147"/>
      <c r="Z80" s="65" t="str">
        <f>IF(AA80="","","-")</f>
        <v/>
      </c>
      <c r="AA80" s="159"/>
      <c r="AB80" s="160"/>
      <c r="AC80" s="161"/>
      <c r="AD80" s="145"/>
      <c r="AE80" s="145"/>
      <c r="AF80" s="65" t="str">
        <f>IF(AC80="","","-")</f>
        <v/>
      </c>
      <c r="AG80" s="145"/>
      <c r="AH80" s="145"/>
      <c r="AI80" s="65" t="str">
        <f>IF(AG80="","","-")</f>
        <v/>
      </c>
      <c r="AJ80" s="147"/>
      <c r="AK80" s="147"/>
      <c r="AL80" s="65" t="str">
        <f>IF(AM80="","","-")</f>
        <v/>
      </c>
      <c r="AM80" s="159"/>
      <c r="AN80" s="160"/>
      <c r="AO80" s="161"/>
      <c r="AP80" s="145"/>
      <c r="AQ80" s="65" t="str">
        <f>IF(AO80="","","-")</f>
        <v/>
      </c>
      <c r="AR80" s="145"/>
      <c r="AS80" s="145"/>
      <c r="AT80" s="65" t="str">
        <f>IF(AR80="","","-")</f>
        <v/>
      </c>
      <c r="AU80" s="147"/>
      <c r="AV80" s="147"/>
      <c r="AW80" s="65" t="str">
        <f>IF(AX80="","","-")</f>
        <v/>
      </c>
      <c r="AX80" s="67"/>
    </row>
    <row r="81" spans="1:50" ht="24.75" customHeight="1" x14ac:dyDescent="0.15">
      <c r="A81" s="99" t="s">
        <v>552</v>
      </c>
      <c r="B81" s="99"/>
      <c r="C81" s="99"/>
      <c r="D81" s="99"/>
      <c r="E81" s="161" t="s">
        <v>606</v>
      </c>
      <c r="F81" s="145"/>
      <c r="G81" s="145"/>
      <c r="H81" s="65"/>
      <c r="I81" s="145"/>
      <c r="J81" s="145"/>
      <c r="K81" s="65"/>
      <c r="L81" s="147">
        <v>96</v>
      </c>
      <c r="M81" s="147"/>
      <c r="N81" s="65" t="str">
        <f>IF(O81="","","-")</f>
        <v/>
      </c>
      <c r="O81" s="159"/>
      <c r="P81" s="160"/>
      <c r="Q81" s="161"/>
      <c r="R81" s="145"/>
      <c r="S81" s="145"/>
      <c r="T81" s="65" t="str">
        <f>IF(Q81="","","-")</f>
        <v/>
      </c>
      <c r="U81" s="145"/>
      <c r="V81" s="145"/>
      <c r="W81" s="65" t="str">
        <f>IF(U81="","","-")</f>
        <v/>
      </c>
      <c r="X81" s="147"/>
      <c r="Y81" s="147"/>
      <c r="Z81" s="65" t="str">
        <f>IF(AA81="","","-")</f>
        <v/>
      </c>
      <c r="AA81" s="159"/>
      <c r="AB81" s="160"/>
      <c r="AC81" s="161"/>
      <c r="AD81" s="145"/>
      <c r="AE81" s="145"/>
      <c r="AF81" s="65" t="str">
        <f>IF(AC81="","","-")</f>
        <v/>
      </c>
      <c r="AG81" s="145"/>
      <c r="AH81" s="145"/>
      <c r="AI81" s="65" t="str">
        <f>IF(AG81="","","-")</f>
        <v/>
      </c>
      <c r="AJ81" s="147"/>
      <c r="AK81" s="147"/>
      <c r="AL81" s="65" t="str">
        <f>IF(AM81="","","-")</f>
        <v/>
      </c>
      <c r="AM81" s="159"/>
      <c r="AN81" s="160"/>
      <c r="AO81" s="161"/>
      <c r="AP81" s="145"/>
      <c r="AQ81" s="65" t="str">
        <f>IF(AO81="","","-")</f>
        <v/>
      </c>
      <c r="AR81" s="145"/>
      <c r="AS81" s="145"/>
      <c r="AT81" s="65" t="str">
        <f>IF(AR81="","","-")</f>
        <v/>
      </c>
      <c r="AU81" s="147"/>
      <c r="AV81" s="147"/>
      <c r="AW81" s="65" t="str">
        <f>IF(AX81="","","-")</f>
        <v/>
      </c>
      <c r="AX81" s="67"/>
    </row>
    <row r="82" spans="1:50" ht="24.75" customHeight="1" x14ac:dyDescent="0.15">
      <c r="A82" s="99" t="s">
        <v>349</v>
      </c>
      <c r="B82" s="99"/>
      <c r="C82" s="99"/>
      <c r="D82" s="99"/>
      <c r="E82" s="157">
        <v>2021</v>
      </c>
      <c r="F82" s="146"/>
      <c r="G82" s="145" t="s">
        <v>564</v>
      </c>
      <c r="H82" s="145"/>
      <c r="I82" s="145"/>
      <c r="J82" s="146">
        <v>20</v>
      </c>
      <c r="K82" s="146"/>
      <c r="L82" s="147">
        <v>109</v>
      </c>
      <c r="M82" s="147"/>
      <c r="N82" s="147"/>
      <c r="O82" s="146"/>
      <c r="P82" s="146"/>
      <c r="Q82" s="157"/>
      <c r="R82" s="146"/>
      <c r="S82" s="145"/>
      <c r="T82" s="145"/>
      <c r="U82" s="145"/>
      <c r="V82" s="146"/>
      <c r="W82" s="146"/>
      <c r="X82" s="147"/>
      <c r="Y82" s="147"/>
      <c r="Z82" s="147"/>
      <c r="AA82" s="146"/>
      <c r="AB82" s="158"/>
      <c r="AC82" s="157"/>
      <c r="AD82" s="146"/>
      <c r="AE82" s="145"/>
      <c r="AF82" s="145"/>
      <c r="AG82" s="145"/>
      <c r="AH82" s="146"/>
      <c r="AI82" s="146"/>
      <c r="AJ82" s="147"/>
      <c r="AK82" s="147"/>
      <c r="AL82" s="147"/>
      <c r="AM82" s="146"/>
      <c r="AN82" s="158"/>
      <c r="AO82" s="157"/>
      <c r="AP82" s="146"/>
      <c r="AQ82" s="145"/>
      <c r="AR82" s="145"/>
      <c r="AS82" s="145"/>
      <c r="AT82" s="146"/>
      <c r="AU82" s="146"/>
      <c r="AV82" s="147"/>
      <c r="AW82" s="147"/>
      <c r="AX82" s="67"/>
    </row>
    <row r="83" spans="1:50" ht="28.35" customHeight="1" x14ac:dyDescent="0.15">
      <c r="A83" s="148" t="s">
        <v>236</v>
      </c>
      <c r="B83" s="149"/>
      <c r="C83" s="149"/>
      <c r="D83" s="149"/>
      <c r="E83" s="149"/>
      <c r="F83" s="150"/>
      <c r="G83" s="53" t="s">
        <v>553</v>
      </c>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8.35" customHeight="1" x14ac:dyDescent="0.15">
      <c r="A84" s="148"/>
      <c r="B84" s="149"/>
      <c r="C84" s="149"/>
      <c r="D84" s="149"/>
      <c r="E84" s="149"/>
      <c r="F84" s="150"/>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148"/>
      <c r="B85" s="149"/>
      <c r="C85" s="149"/>
      <c r="D85" s="149"/>
      <c r="E85" s="149"/>
      <c r="F85" s="150"/>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8.35" customHeight="1" x14ac:dyDescent="0.15">
      <c r="A86" s="148"/>
      <c r="B86" s="149"/>
      <c r="C86" s="149"/>
      <c r="D86" s="149"/>
      <c r="E86" s="149"/>
      <c r="F86" s="150"/>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7.75" customHeight="1" x14ac:dyDescent="0.15">
      <c r="A87" s="148"/>
      <c r="B87" s="149"/>
      <c r="C87" s="149"/>
      <c r="D87" s="149"/>
      <c r="E87" s="149"/>
      <c r="F87" s="150"/>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148"/>
      <c r="B88" s="149"/>
      <c r="C88" s="149"/>
      <c r="D88" s="149"/>
      <c r="E88" s="149"/>
      <c r="F88" s="150"/>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148"/>
      <c r="B89" s="149"/>
      <c r="C89" s="149"/>
      <c r="D89" s="149"/>
      <c r="E89" s="149"/>
      <c r="F89" s="150"/>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7.75" customHeight="1" x14ac:dyDescent="0.15">
      <c r="A90" s="148"/>
      <c r="B90" s="149"/>
      <c r="C90" s="149"/>
      <c r="D90" s="149"/>
      <c r="E90" s="149"/>
      <c r="F90" s="150"/>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48"/>
      <c r="B91" s="149"/>
      <c r="C91" s="149"/>
      <c r="D91" s="149"/>
      <c r="E91" s="149"/>
      <c r="F91" s="150"/>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48"/>
      <c r="B92" s="149"/>
      <c r="C92" s="149"/>
      <c r="D92" s="149"/>
      <c r="E92" s="149"/>
      <c r="F92" s="150"/>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48"/>
      <c r="B93" s="149"/>
      <c r="C93" s="149"/>
      <c r="D93" s="149"/>
      <c r="E93" s="149"/>
      <c r="F93" s="150"/>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48"/>
      <c r="B94" s="149"/>
      <c r="C94" s="149"/>
      <c r="D94" s="149"/>
      <c r="E94" s="149"/>
      <c r="F94" s="150"/>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15">
      <c r="A95" s="148"/>
      <c r="B95" s="149"/>
      <c r="C95" s="149"/>
      <c r="D95" s="149"/>
      <c r="E95" s="149"/>
      <c r="F95" s="150"/>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7.75" customHeight="1" x14ac:dyDescent="0.15">
      <c r="A96" s="148"/>
      <c r="B96" s="149"/>
      <c r="C96" s="149"/>
      <c r="D96" s="149"/>
      <c r="E96" s="149"/>
      <c r="F96" s="150"/>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148"/>
      <c r="B97" s="149"/>
      <c r="C97" s="149"/>
      <c r="D97" s="149"/>
      <c r="E97" s="149"/>
      <c r="F97" s="150"/>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48"/>
      <c r="B98" s="149"/>
      <c r="C98" s="149"/>
      <c r="D98" s="149"/>
      <c r="E98" s="149"/>
      <c r="F98" s="150"/>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48"/>
      <c r="B99" s="149"/>
      <c r="C99" s="149"/>
      <c r="D99" s="149"/>
      <c r="E99" s="149"/>
      <c r="F99" s="150"/>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52.5" customHeight="1" x14ac:dyDescent="0.15">
      <c r="A100" s="148"/>
      <c r="B100" s="149"/>
      <c r="C100" s="149"/>
      <c r="D100" s="149"/>
      <c r="E100" s="149"/>
      <c r="F100" s="150"/>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52.5" customHeight="1" x14ac:dyDescent="0.15">
      <c r="A101" s="148"/>
      <c r="B101" s="149"/>
      <c r="C101" s="149"/>
      <c r="D101" s="149"/>
      <c r="E101" s="149"/>
      <c r="F101" s="150"/>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52.5" customHeight="1" x14ac:dyDescent="0.15">
      <c r="A102" s="148"/>
      <c r="B102" s="149"/>
      <c r="C102" s="149"/>
      <c r="D102" s="149"/>
      <c r="E102" s="149"/>
      <c r="F102" s="150"/>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9.25" customHeight="1" thickBot="1" x14ac:dyDescent="0.2">
      <c r="A103" s="148"/>
      <c r="B103" s="149"/>
      <c r="C103" s="149"/>
      <c r="D103" s="149"/>
      <c r="E103" s="149"/>
      <c r="F103" s="150"/>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4.75" customHeight="1" x14ac:dyDescent="0.15">
      <c r="A104" s="151" t="s">
        <v>238</v>
      </c>
      <c r="B104" s="152"/>
      <c r="C104" s="152"/>
      <c r="D104" s="152"/>
      <c r="E104" s="152"/>
      <c r="F104" s="153"/>
      <c r="G104" s="133" t="s">
        <v>607</v>
      </c>
      <c r="H104" s="134"/>
      <c r="I104" s="134"/>
      <c r="J104" s="134"/>
      <c r="K104" s="134"/>
      <c r="L104" s="134"/>
      <c r="M104" s="134"/>
      <c r="N104" s="134"/>
      <c r="O104" s="134"/>
      <c r="P104" s="134"/>
      <c r="Q104" s="134"/>
      <c r="R104" s="134"/>
      <c r="S104" s="134"/>
      <c r="T104" s="134"/>
      <c r="U104" s="134"/>
      <c r="V104" s="134"/>
      <c r="W104" s="134"/>
      <c r="X104" s="134"/>
      <c r="Y104" s="134"/>
      <c r="Z104" s="134"/>
      <c r="AA104" s="134"/>
      <c r="AB104" s="135"/>
      <c r="AC104" s="133" t="s">
        <v>608</v>
      </c>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6"/>
    </row>
    <row r="105" spans="1:50" ht="24.75" customHeight="1" x14ac:dyDescent="0.15">
      <c r="A105" s="154"/>
      <c r="B105" s="155"/>
      <c r="C105" s="155"/>
      <c r="D105" s="155"/>
      <c r="E105" s="155"/>
      <c r="F105" s="156"/>
      <c r="G105" s="137" t="s">
        <v>15</v>
      </c>
      <c r="H105" s="138"/>
      <c r="I105" s="138"/>
      <c r="J105" s="138"/>
      <c r="K105" s="138"/>
      <c r="L105" s="139" t="s">
        <v>16</v>
      </c>
      <c r="M105" s="138"/>
      <c r="N105" s="138"/>
      <c r="O105" s="138"/>
      <c r="P105" s="138"/>
      <c r="Q105" s="138"/>
      <c r="R105" s="138"/>
      <c r="S105" s="138"/>
      <c r="T105" s="138"/>
      <c r="U105" s="138"/>
      <c r="V105" s="138"/>
      <c r="W105" s="138"/>
      <c r="X105" s="140"/>
      <c r="Y105" s="141" t="s">
        <v>17</v>
      </c>
      <c r="Z105" s="142"/>
      <c r="AA105" s="142"/>
      <c r="AB105" s="143"/>
      <c r="AC105" s="137" t="s">
        <v>15</v>
      </c>
      <c r="AD105" s="138"/>
      <c r="AE105" s="138"/>
      <c r="AF105" s="138"/>
      <c r="AG105" s="138"/>
      <c r="AH105" s="139" t="s">
        <v>16</v>
      </c>
      <c r="AI105" s="138"/>
      <c r="AJ105" s="138"/>
      <c r="AK105" s="138"/>
      <c r="AL105" s="138"/>
      <c r="AM105" s="138"/>
      <c r="AN105" s="138"/>
      <c r="AO105" s="138"/>
      <c r="AP105" s="138"/>
      <c r="AQ105" s="138"/>
      <c r="AR105" s="138"/>
      <c r="AS105" s="138"/>
      <c r="AT105" s="140"/>
      <c r="AU105" s="141" t="s">
        <v>17</v>
      </c>
      <c r="AV105" s="142"/>
      <c r="AW105" s="142"/>
      <c r="AX105" s="144"/>
    </row>
    <row r="106" spans="1:50" ht="24.75" customHeight="1" x14ac:dyDescent="0.15">
      <c r="A106" s="154"/>
      <c r="B106" s="155"/>
      <c r="C106" s="155"/>
      <c r="D106" s="155"/>
      <c r="E106" s="155"/>
      <c r="F106" s="156"/>
      <c r="G106" s="123" t="s">
        <v>609</v>
      </c>
      <c r="H106" s="124"/>
      <c r="I106" s="124"/>
      <c r="J106" s="124"/>
      <c r="K106" s="125"/>
      <c r="L106" s="126" t="s">
        <v>614</v>
      </c>
      <c r="M106" s="127"/>
      <c r="N106" s="127"/>
      <c r="O106" s="127"/>
      <c r="P106" s="127"/>
      <c r="Q106" s="127"/>
      <c r="R106" s="127"/>
      <c r="S106" s="127"/>
      <c r="T106" s="127"/>
      <c r="U106" s="127"/>
      <c r="V106" s="127"/>
      <c r="W106" s="127"/>
      <c r="X106" s="128"/>
      <c r="Y106" s="129">
        <v>2123</v>
      </c>
      <c r="Z106" s="130"/>
      <c r="AA106" s="130"/>
      <c r="AB106" s="131"/>
      <c r="AC106" s="123" t="s">
        <v>609</v>
      </c>
      <c r="AD106" s="124"/>
      <c r="AE106" s="124"/>
      <c r="AF106" s="124"/>
      <c r="AG106" s="125"/>
      <c r="AH106" s="126" t="s">
        <v>619</v>
      </c>
      <c r="AI106" s="127"/>
      <c r="AJ106" s="127"/>
      <c r="AK106" s="127"/>
      <c r="AL106" s="127"/>
      <c r="AM106" s="127"/>
      <c r="AN106" s="127"/>
      <c r="AO106" s="127"/>
      <c r="AP106" s="127"/>
      <c r="AQ106" s="127"/>
      <c r="AR106" s="127"/>
      <c r="AS106" s="127"/>
      <c r="AT106" s="128"/>
      <c r="AU106" s="129">
        <v>1961</v>
      </c>
      <c r="AV106" s="130"/>
      <c r="AW106" s="130"/>
      <c r="AX106" s="132"/>
    </row>
    <row r="107" spans="1:50" ht="24.75" customHeight="1" x14ac:dyDescent="0.15">
      <c r="A107" s="154"/>
      <c r="B107" s="155"/>
      <c r="C107" s="155"/>
      <c r="D107" s="155"/>
      <c r="E107" s="155"/>
      <c r="F107" s="156"/>
      <c r="G107" s="113" t="s">
        <v>610</v>
      </c>
      <c r="H107" s="114"/>
      <c r="I107" s="114"/>
      <c r="J107" s="114"/>
      <c r="K107" s="115"/>
      <c r="L107" s="116" t="s">
        <v>615</v>
      </c>
      <c r="M107" s="117"/>
      <c r="N107" s="117"/>
      <c r="O107" s="117"/>
      <c r="P107" s="117"/>
      <c r="Q107" s="117"/>
      <c r="R107" s="117"/>
      <c r="S107" s="117"/>
      <c r="T107" s="117"/>
      <c r="U107" s="117"/>
      <c r="V107" s="117"/>
      <c r="W107" s="117"/>
      <c r="X107" s="118"/>
      <c r="Y107" s="119">
        <v>166</v>
      </c>
      <c r="Z107" s="120"/>
      <c r="AA107" s="120"/>
      <c r="AB107" s="121"/>
      <c r="AC107" s="113" t="s">
        <v>573</v>
      </c>
      <c r="AD107" s="114"/>
      <c r="AE107" s="114"/>
      <c r="AF107" s="114"/>
      <c r="AG107" s="115"/>
      <c r="AH107" s="116" t="s">
        <v>573</v>
      </c>
      <c r="AI107" s="117"/>
      <c r="AJ107" s="117"/>
      <c r="AK107" s="117"/>
      <c r="AL107" s="117"/>
      <c r="AM107" s="117"/>
      <c r="AN107" s="117"/>
      <c r="AO107" s="117"/>
      <c r="AP107" s="117"/>
      <c r="AQ107" s="117"/>
      <c r="AR107" s="117"/>
      <c r="AS107" s="117"/>
      <c r="AT107" s="118"/>
      <c r="AU107" s="119" t="s">
        <v>573</v>
      </c>
      <c r="AV107" s="120"/>
      <c r="AW107" s="120"/>
      <c r="AX107" s="122"/>
    </row>
    <row r="108" spans="1:50" ht="24.75" customHeight="1" x14ac:dyDescent="0.15">
      <c r="A108" s="154"/>
      <c r="B108" s="155"/>
      <c r="C108" s="155"/>
      <c r="D108" s="155"/>
      <c r="E108" s="155"/>
      <c r="F108" s="156"/>
      <c r="G108" s="113" t="s">
        <v>611</v>
      </c>
      <c r="H108" s="114"/>
      <c r="I108" s="114"/>
      <c r="J108" s="114"/>
      <c r="K108" s="115"/>
      <c r="L108" s="116" t="s">
        <v>616</v>
      </c>
      <c r="M108" s="117"/>
      <c r="N108" s="117"/>
      <c r="O108" s="117"/>
      <c r="P108" s="117"/>
      <c r="Q108" s="117"/>
      <c r="R108" s="117"/>
      <c r="S108" s="117"/>
      <c r="T108" s="117"/>
      <c r="U108" s="117"/>
      <c r="V108" s="117"/>
      <c r="W108" s="117"/>
      <c r="X108" s="118"/>
      <c r="Y108" s="119">
        <v>91</v>
      </c>
      <c r="Z108" s="120"/>
      <c r="AA108" s="120"/>
      <c r="AB108" s="121"/>
      <c r="AC108" s="113" t="s">
        <v>573</v>
      </c>
      <c r="AD108" s="114"/>
      <c r="AE108" s="114"/>
      <c r="AF108" s="114"/>
      <c r="AG108" s="115"/>
      <c r="AH108" s="116" t="s">
        <v>573</v>
      </c>
      <c r="AI108" s="117"/>
      <c r="AJ108" s="117"/>
      <c r="AK108" s="117"/>
      <c r="AL108" s="117"/>
      <c r="AM108" s="117"/>
      <c r="AN108" s="117"/>
      <c r="AO108" s="117"/>
      <c r="AP108" s="117"/>
      <c r="AQ108" s="117"/>
      <c r="AR108" s="117"/>
      <c r="AS108" s="117"/>
      <c r="AT108" s="118"/>
      <c r="AU108" s="119" t="s">
        <v>573</v>
      </c>
      <c r="AV108" s="120"/>
      <c r="AW108" s="120"/>
      <c r="AX108" s="122"/>
    </row>
    <row r="109" spans="1:50" ht="24.75" customHeight="1" x14ac:dyDescent="0.15">
      <c r="A109" s="154"/>
      <c r="B109" s="155"/>
      <c r="C109" s="155"/>
      <c r="D109" s="155"/>
      <c r="E109" s="155"/>
      <c r="F109" s="156"/>
      <c r="G109" s="113" t="s">
        <v>612</v>
      </c>
      <c r="H109" s="114"/>
      <c r="I109" s="114"/>
      <c r="J109" s="114"/>
      <c r="K109" s="115"/>
      <c r="L109" s="116" t="s">
        <v>617</v>
      </c>
      <c r="M109" s="117"/>
      <c r="N109" s="117"/>
      <c r="O109" s="117"/>
      <c r="P109" s="117"/>
      <c r="Q109" s="117"/>
      <c r="R109" s="117"/>
      <c r="S109" s="117"/>
      <c r="T109" s="117"/>
      <c r="U109" s="117"/>
      <c r="V109" s="117"/>
      <c r="W109" s="117"/>
      <c r="X109" s="118"/>
      <c r="Y109" s="119">
        <v>11</v>
      </c>
      <c r="Z109" s="120"/>
      <c r="AA109" s="120"/>
      <c r="AB109" s="121"/>
      <c r="AC109" s="113" t="s">
        <v>573</v>
      </c>
      <c r="AD109" s="114"/>
      <c r="AE109" s="114"/>
      <c r="AF109" s="114"/>
      <c r="AG109" s="115"/>
      <c r="AH109" s="116" t="s">
        <v>573</v>
      </c>
      <c r="AI109" s="117"/>
      <c r="AJ109" s="117"/>
      <c r="AK109" s="117"/>
      <c r="AL109" s="117"/>
      <c r="AM109" s="117"/>
      <c r="AN109" s="117"/>
      <c r="AO109" s="117"/>
      <c r="AP109" s="117"/>
      <c r="AQ109" s="117"/>
      <c r="AR109" s="117"/>
      <c r="AS109" s="117"/>
      <c r="AT109" s="118"/>
      <c r="AU109" s="119" t="s">
        <v>573</v>
      </c>
      <c r="AV109" s="120"/>
      <c r="AW109" s="120"/>
      <c r="AX109" s="122"/>
    </row>
    <row r="110" spans="1:50" ht="24.75" customHeight="1" x14ac:dyDescent="0.15">
      <c r="A110" s="154"/>
      <c r="B110" s="155"/>
      <c r="C110" s="155"/>
      <c r="D110" s="155"/>
      <c r="E110" s="155"/>
      <c r="F110" s="156"/>
      <c r="G110" s="113" t="s">
        <v>613</v>
      </c>
      <c r="H110" s="114"/>
      <c r="I110" s="114"/>
      <c r="J110" s="114"/>
      <c r="K110" s="115"/>
      <c r="L110" s="116" t="s">
        <v>618</v>
      </c>
      <c r="M110" s="117"/>
      <c r="N110" s="117"/>
      <c r="O110" s="117"/>
      <c r="P110" s="117"/>
      <c r="Q110" s="117"/>
      <c r="R110" s="117"/>
      <c r="S110" s="117"/>
      <c r="T110" s="117"/>
      <c r="U110" s="117"/>
      <c r="V110" s="117"/>
      <c r="W110" s="117"/>
      <c r="X110" s="118"/>
      <c r="Y110" s="119">
        <v>3</v>
      </c>
      <c r="Z110" s="120"/>
      <c r="AA110" s="120"/>
      <c r="AB110" s="121"/>
      <c r="AC110" s="113" t="s">
        <v>573</v>
      </c>
      <c r="AD110" s="114"/>
      <c r="AE110" s="114"/>
      <c r="AF110" s="114"/>
      <c r="AG110" s="115"/>
      <c r="AH110" s="116" t="s">
        <v>573</v>
      </c>
      <c r="AI110" s="117"/>
      <c r="AJ110" s="117"/>
      <c r="AK110" s="117"/>
      <c r="AL110" s="117"/>
      <c r="AM110" s="117"/>
      <c r="AN110" s="117"/>
      <c r="AO110" s="117"/>
      <c r="AP110" s="117"/>
      <c r="AQ110" s="117"/>
      <c r="AR110" s="117"/>
      <c r="AS110" s="117"/>
      <c r="AT110" s="118"/>
      <c r="AU110" s="119" t="s">
        <v>573</v>
      </c>
      <c r="AV110" s="120"/>
      <c r="AW110" s="120"/>
      <c r="AX110" s="122"/>
    </row>
    <row r="111" spans="1:50" ht="24.75" customHeight="1" x14ac:dyDescent="0.15">
      <c r="A111" s="154"/>
      <c r="B111" s="155"/>
      <c r="C111" s="155"/>
      <c r="D111" s="155"/>
      <c r="E111" s="155"/>
      <c r="F111" s="156"/>
      <c r="G111" s="104" t="s">
        <v>18</v>
      </c>
      <c r="H111" s="105"/>
      <c r="I111" s="105"/>
      <c r="J111" s="105"/>
      <c r="K111" s="105"/>
      <c r="L111" s="106"/>
      <c r="M111" s="107"/>
      <c r="N111" s="107"/>
      <c r="O111" s="107"/>
      <c r="P111" s="107"/>
      <c r="Q111" s="107"/>
      <c r="R111" s="107"/>
      <c r="S111" s="107"/>
      <c r="T111" s="107"/>
      <c r="U111" s="107"/>
      <c r="V111" s="107"/>
      <c r="W111" s="107"/>
      <c r="X111" s="108"/>
      <c r="Y111" s="109">
        <f>SUM(Y106:AB110)</f>
        <v>2394</v>
      </c>
      <c r="Z111" s="110"/>
      <c r="AA111" s="110"/>
      <c r="AB111" s="111"/>
      <c r="AC111" s="104" t="s">
        <v>18</v>
      </c>
      <c r="AD111" s="105"/>
      <c r="AE111" s="105"/>
      <c r="AF111" s="105"/>
      <c r="AG111" s="105"/>
      <c r="AH111" s="106"/>
      <c r="AI111" s="107"/>
      <c r="AJ111" s="107"/>
      <c r="AK111" s="107"/>
      <c r="AL111" s="107"/>
      <c r="AM111" s="107"/>
      <c r="AN111" s="107"/>
      <c r="AO111" s="107"/>
      <c r="AP111" s="107"/>
      <c r="AQ111" s="107"/>
      <c r="AR111" s="107"/>
      <c r="AS111" s="107"/>
      <c r="AT111" s="108"/>
      <c r="AU111" s="109">
        <f>SUM(AU106:AX110)</f>
        <v>1961</v>
      </c>
      <c r="AV111" s="110"/>
      <c r="AW111" s="110"/>
      <c r="AX111" s="112"/>
    </row>
    <row r="112" spans="1:50" ht="24.75" customHeight="1" x14ac:dyDescent="0.15">
      <c r="A112" s="4"/>
      <c r="B112" s="4"/>
      <c r="C112" s="4"/>
      <c r="D112" s="4"/>
      <c r="E112" s="4"/>
      <c r="F112" s="4"/>
      <c r="G112" s="7"/>
      <c r="H112" s="7"/>
      <c r="I112" s="7"/>
      <c r="J112" s="7"/>
      <c r="K112" s="7"/>
      <c r="L112" s="3"/>
      <c r="M112" s="7"/>
      <c r="N112" s="7"/>
      <c r="O112" s="7"/>
      <c r="P112" s="7"/>
      <c r="Q112" s="7"/>
      <c r="R112" s="7"/>
      <c r="S112" s="7"/>
      <c r="T112" s="7"/>
      <c r="U112" s="7"/>
      <c r="V112" s="7"/>
      <c r="W112" s="7"/>
      <c r="X112" s="7"/>
      <c r="Y112" s="8"/>
      <c r="Z112" s="8"/>
      <c r="AA112" s="8"/>
      <c r="AB112" s="8"/>
      <c r="AC112" s="7"/>
      <c r="AD112" s="7"/>
      <c r="AE112" s="7"/>
      <c r="AF112" s="7"/>
      <c r="AG112" s="7"/>
      <c r="AH112" s="3"/>
      <c r="AI112" s="7"/>
      <c r="AJ112" s="7"/>
      <c r="AK112" s="7"/>
      <c r="AL112" s="7"/>
      <c r="AM112" s="7"/>
      <c r="AN112" s="7"/>
      <c r="AO112" s="7"/>
      <c r="AP112" s="7"/>
      <c r="AQ112" s="7"/>
      <c r="AR112" s="7"/>
      <c r="AS112" s="7"/>
      <c r="AT112" s="7"/>
      <c r="AU112" s="8"/>
      <c r="AV112" s="8"/>
      <c r="AW112" s="8"/>
      <c r="AX112" s="8"/>
    </row>
    <row r="113" spans="1:51" ht="24.75" customHeight="1" x14ac:dyDescent="0.15"/>
    <row r="114" spans="1:51" ht="24.75" customHeight="1" x14ac:dyDescent="0.15">
      <c r="A114" s="9"/>
      <c r="B114" s="1" t="s">
        <v>26</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1" ht="24.75" customHeight="1" x14ac:dyDescent="0.15">
      <c r="A115" s="9"/>
      <c r="B115" s="36" t="s">
        <v>219</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spans="1:51" ht="59.25" customHeight="1" x14ac:dyDescent="0.15">
      <c r="A116" s="98"/>
      <c r="B116" s="98"/>
      <c r="C116" s="98" t="s">
        <v>24</v>
      </c>
      <c r="D116" s="98"/>
      <c r="E116" s="98"/>
      <c r="F116" s="98"/>
      <c r="G116" s="98"/>
      <c r="H116" s="98"/>
      <c r="I116" s="98"/>
      <c r="J116" s="89" t="s">
        <v>184</v>
      </c>
      <c r="K116" s="99"/>
      <c r="L116" s="99"/>
      <c r="M116" s="99"/>
      <c r="N116" s="99"/>
      <c r="O116" s="99"/>
      <c r="P116" s="100" t="s">
        <v>25</v>
      </c>
      <c r="Q116" s="100"/>
      <c r="R116" s="100"/>
      <c r="S116" s="100"/>
      <c r="T116" s="100"/>
      <c r="U116" s="100"/>
      <c r="V116" s="100"/>
      <c r="W116" s="100"/>
      <c r="X116" s="100"/>
      <c r="Y116" s="101" t="s">
        <v>183</v>
      </c>
      <c r="Z116" s="102"/>
      <c r="AA116" s="102"/>
      <c r="AB116" s="102"/>
      <c r="AC116" s="89" t="s">
        <v>211</v>
      </c>
      <c r="AD116" s="89"/>
      <c r="AE116" s="89"/>
      <c r="AF116" s="89"/>
      <c r="AG116" s="89"/>
      <c r="AH116" s="101" t="s">
        <v>224</v>
      </c>
      <c r="AI116" s="98"/>
      <c r="AJ116" s="98"/>
      <c r="AK116" s="98"/>
      <c r="AL116" s="98" t="s">
        <v>19</v>
      </c>
      <c r="AM116" s="98"/>
      <c r="AN116" s="98"/>
      <c r="AO116" s="103"/>
      <c r="AP116" s="92" t="s">
        <v>185</v>
      </c>
      <c r="AQ116" s="92"/>
      <c r="AR116" s="92"/>
      <c r="AS116" s="92"/>
      <c r="AT116" s="92"/>
      <c r="AU116" s="92"/>
      <c r="AV116" s="92"/>
      <c r="AW116" s="92"/>
      <c r="AX116" s="92"/>
    </row>
    <row r="117" spans="1:51" ht="30" customHeight="1" x14ac:dyDescent="0.15">
      <c r="A117" s="80">
        <v>1</v>
      </c>
      <c r="B117" s="80">
        <v>1</v>
      </c>
      <c r="C117" s="93" t="s">
        <v>620</v>
      </c>
      <c r="D117" s="93"/>
      <c r="E117" s="93"/>
      <c r="F117" s="93"/>
      <c r="G117" s="93"/>
      <c r="H117" s="93"/>
      <c r="I117" s="93"/>
      <c r="J117" s="83">
        <v>6360005001332</v>
      </c>
      <c r="K117" s="84"/>
      <c r="L117" s="84"/>
      <c r="M117" s="84"/>
      <c r="N117" s="84"/>
      <c r="O117" s="84"/>
      <c r="P117" s="85" t="s">
        <v>621</v>
      </c>
      <c r="Q117" s="85"/>
      <c r="R117" s="85"/>
      <c r="S117" s="85"/>
      <c r="T117" s="85"/>
      <c r="U117" s="85"/>
      <c r="V117" s="85"/>
      <c r="W117" s="85"/>
      <c r="X117" s="85"/>
      <c r="Y117" s="86">
        <v>2394</v>
      </c>
      <c r="Z117" s="87"/>
      <c r="AA117" s="87"/>
      <c r="AB117" s="88"/>
      <c r="AC117" s="69" t="s">
        <v>622</v>
      </c>
      <c r="AD117" s="70"/>
      <c r="AE117" s="70"/>
      <c r="AF117" s="70"/>
      <c r="AG117" s="70"/>
      <c r="AH117" s="96" t="s">
        <v>249</v>
      </c>
      <c r="AI117" s="97"/>
      <c r="AJ117" s="97"/>
      <c r="AK117" s="97"/>
      <c r="AL117" s="73" t="s">
        <v>249</v>
      </c>
      <c r="AM117" s="74"/>
      <c r="AN117" s="74"/>
      <c r="AO117" s="75"/>
      <c r="AP117" s="76" t="s">
        <v>573</v>
      </c>
      <c r="AQ117" s="76"/>
      <c r="AR117" s="76"/>
      <c r="AS117" s="76"/>
      <c r="AT117" s="76"/>
      <c r="AU117" s="76"/>
      <c r="AV117" s="76"/>
      <c r="AW117" s="76"/>
      <c r="AX117" s="76"/>
    </row>
    <row r="118" spans="1:51" ht="24.75" customHeight="1" x14ac:dyDescent="0.15">
      <c r="A118" s="41"/>
      <c r="B118" s="41"/>
      <c r="C118" s="41"/>
      <c r="D118" s="41"/>
      <c r="E118" s="41"/>
      <c r="F118" s="41"/>
      <c r="G118" s="41"/>
      <c r="H118" s="41"/>
      <c r="I118" s="41"/>
      <c r="J118" s="42"/>
      <c r="K118" s="42"/>
      <c r="L118" s="42"/>
      <c r="M118" s="42"/>
      <c r="N118" s="42"/>
      <c r="O118" s="42"/>
      <c r="P118" s="43"/>
      <c r="Q118" s="43"/>
      <c r="R118" s="43"/>
      <c r="S118" s="43"/>
      <c r="T118" s="43"/>
      <c r="U118" s="43"/>
      <c r="V118" s="43"/>
      <c r="W118" s="43"/>
      <c r="X118" s="43"/>
      <c r="Y118" s="44"/>
      <c r="Z118" s="44"/>
      <c r="AA118" s="44"/>
      <c r="AB118" s="44"/>
      <c r="AC118" s="44"/>
      <c r="AD118" s="44"/>
      <c r="AE118" s="44"/>
      <c r="AF118" s="44"/>
      <c r="AG118" s="44"/>
      <c r="AH118" s="44"/>
      <c r="AI118" s="44"/>
      <c r="AJ118" s="44"/>
      <c r="AK118" s="44"/>
      <c r="AL118" s="44"/>
      <c r="AM118" s="44"/>
      <c r="AN118" s="44"/>
      <c r="AO118" s="44"/>
      <c r="AP118" s="43"/>
      <c r="AQ118" s="43"/>
      <c r="AR118" s="43"/>
      <c r="AS118" s="43"/>
      <c r="AT118" s="43"/>
      <c r="AU118" s="43"/>
      <c r="AV118" s="43"/>
      <c r="AW118" s="43"/>
      <c r="AX118" s="43"/>
      <c r="AY118">
        <f>COUNTA($C$121)</f>
        <v>1</v>
      </c>
    </row>
    <row r="119" spans="1:51" ht="24.75" customHeight="1" x14ac:dyDescent="0.15">
      <c r="A119" s="41"/>
      <c r="B119" s="45" t="s">
        <v>163</v>
      </c>
      <c r="C119" s="41"/>
      <c r="D119" s="41"/>
      <c r="E119" s="41"/>
      <c r="F119" s="41"/>
      <c r="G119" s="41"/>
      <c r="H119" s="41"/>
      <c r="I119" s="41"/>
      <c r="J119" s="41"/>
      <c r="K119" s="41"/>
      <c r="L119" s="41"/>
      <c r="M119" s="41"/>
      <c r="N119" s="41"/>
      <c r="O119" s="41"/>
      <c r="P119" s="46"/>
      <c r="Q119" s="46"/>
      <c r="R119" s="46"/>
      <c r="S119" s="46"/>
      <c r="T119" s="46"/>
      <c r="U119" s="46"/>
      <c r="V119" s="46"/>
      <c r="W119" s="46"/>
      <c r="X119" s="46"/>
      <c r="Y119" s="47"/>
      <c r="Z119" s="47"/>
      <c r="AA119" s="47"/>
      <c r="AB119" s="47"/>
      <c r="AC119" s="47"/>
      <c r="AD119" s="47"/>
      <c r="AE119" s="47"/>
      <c r="AF119" s="47"/>
      <c r="AG119" s="47"/>
      <c r="AH119" s="47"/>
      <c r="AI119" s="47"/>
      <c r="AJ119" s="47"/>
      <c r="AK119" s="47"/>
      <c r="AL119" s="47"/>
      <c r="AM119" s="47"/>
      <c r="AN119" s="47"/>
      <c r="AO119" s="47"/>
      <c r="AP119" s="46"/>
      <c r="AQ119" s="46"/>
      <c r="AR119" s="46"/>
      <c r="AS119" s="46"/>
      <c r="AT119" s="46"/>
      <c r="AU119" s="46"/>
      <c r="AV119" s="46"/>
      <c r="AW119" s="46"/>
      <c r="AX119" s="46"/>
      <c r="AY119">
        <f>$AY$118</f>
        <v>1</v>
      </c>
    </row>
    <row r="120" spans="1:51" ht="59.25" customHeight="1" x14ac:dyDescent="0.15">
      <c r="A120" s="98"/>
      <c r="B120" s="98"/>
      <c r="C120" s="98" t="s">
        <v>24</v>
      </c>
      <c r="D120" s="98"/>
      <c r="E120" s="98"/>
      <c r="F120" s="98"/>
      <c r="G120" s="98"/>
      <c r="H120" s="98"/>
      <c r="I120" s="98"/>
      <c r="J120" s="89" t="s">
        <v>184</v>
      </c>
      <c r="K120" s="99"/>
      <c r="L120" s="99"/>
      <c r="M120" s="99"/>
      <c r="N120" s="99"/>
      <c r="O120" s="99"/>
      <c r="P120" s="100" t="s">
        <v>25</v>
      </c>
      <c r="Q120" s="100"/>
      <c r="R120" s="100"/>
      <c r="S120" s="100"/>
      <c r="T120" s="100"/>
      <c r="U120" s="100"/>
      <c r="V120" s="100"/>
      <c r="W120" s="100"/>
      <c r="X120" s="100"/>
      <c r="Y120" s="101" t="s">
        <v>183</v>
      </c>
      <c r="Z120" s="102"/>
      <c r="AA120" s="102"/>
      <c r="AB120" s="102"/>
      <c r="AC120" s="89" t="s">
        <v>211</v>
      </c>
      <c r="AD120" s="89"/>
      <c r="AE120" s="89"/>
      <c r="AF120" s="89"/>
      <c r="AG120" s="89"/>
      <c r="AH120" s="101" t="s">
        <v>224</v>
      </c>
      <c r="AI120" s="98"/>
      <c r="AJ120" s="98"/>
      <c r="AK120" s="98"/>
      <c r="AL120" s="98" t="s">
        <v>19</v>
      </c>
      <c r="AM120" s="98"/>
      <c r="AN120" s="98"/>
      <c r="AO120" s="103"/>
      <c r="AP120" s="92" t="s">
        <v>185</v>
      </c>
      <c r="AQ120" s="92"/>
      <c r="AR120" s="92"/>
      <c r="AS120" s="92"/>
      <c r="AT120" s="92"/>
      <c r="AU120" s="92"/>
      <c r="AV120" s="92"/>
      <c r="AW120" s="92"/>
      <c r="AX120" s="92"/>
      <c r="AY120">
        <f>$AY$118</f>
        <v>1</v>
      </c>
    </row>
    <row r="121" spans="1:51" ht="54.6" customHeight="1" x14ac:dyDescent="0.15">
      <c r="A121" s="80">
        <v>1</v>
      </c>
      <c r="B121" s="80">
        <v>1</v>
      </c>
      <c r="C121" s="93" t="s">
        <v>623</v>
      </c>
      <c r="D121" s="93"/>
      <c r="E121" s="93"/>
      <c r="F121" s="93"/>
      <c r="G121" s="93"/>
      <c r="H121" s="93"/>
      <c r="I121" s="93"/>
      <c r="J121" s="83">
        <v>1010401013565</v>
      </c>
      <c r="K121" s="84"/>
      <c r="L121" s="84"/>
      <c r="M121" s="84"/>
      <c r="N121" s="84"/>
      <c r="O121" s="84"/>
      <c r="P121" s="85" t="s">
        <v>632</v>
      </c>
      <c r="Q121" s="85"/>
      <c r="R121" s="85"/>
      <c r="S121" s="85"/>
      <c r="T121" s="85"/>
      <c r="U121" s="85"/>
      <c r="V121" s="85"/>
      <c r="W121" s="85"/>
      <c r="X121" s="85"/>
      <c r="Y121" s="86">
        <v>1961</v>
      </c>
      <c r="Z121" s="87"/>
      <c r="AA121" s="87"/>
      <c r="AB121" s="88"/>
      <c r="AC121" s="69" t="s">
        <v>226</v>
      </c>
      <c r="AD121" s="70"/>
      <c r="AE121" s="70"/>
      <c r="AF121" s="70"/>
      <c r="AG121" s="70"/>
      <c r="AH121" s="96" t="s">
        <v>573</v>
      </c>
      <c r="AI121" s="97"/>
      <c r="AJ121" s="97"/>
      <c r="AK121" s="97"/>
      <c r="AL121" s="73" t="s">
        <v>573</v>
      </c>
      <c r="AM121" s="74"/>
      <c r="AN121" s="74"/>
      <c r="AO121" s="75"/>
      <c r="AP121" s="76" t="s">
        <v>573</v>
      </c>
      <c r="AQ121" s="76"/>
      <c r="AR121" s="76"/>
      <c r="AS121" s="76"/>
      <c r="AT121" s="76"/>
      <c r="AU121" s="76"/>
      <c r="AV121" s="76"/>
      <c r="AW121" s="76"/>
      <c r="AX121" s="76"/>
      <c r="AY121">
        <f>$AY$118</f>
        <v>1</v>
      </c>
    </row>
    <row r="122" spans="1:51" ht="83.45" customHeight="1" x14ac:dyDescent="0.15">
      <c r="A122" s="80">
        <v>2</v>
      </c>
      <c r="B122" s="80">
        <v>1</v>
      </c>
      <c r="C122" s="94" t="s">
        <v>624</v>
      </c>
      <c r="D122" s="93"/>
      <c r="E122" s="93"/>
      <c r="F122" s="93"/>
      <c r="G122" s="93"/>
      <c r="H122" s="93"/>
      <c r="I122" s="93"/>
      <c r="J122" s="83">
        <v>6010001034874</v>
      </c>
      <c r="K122" s="84"/>
      <c r="L122" s="84"/>
      <c r="M122" s="84"/>
      <c r="N122" s="84"/>
      <c r="O122" s="84"/>
      <c r="P122" s="85" t="s">
        <v>633</v>
      </c>
      <c r="Q122" s="85"/>
      <c r="R122" s="85"/>
      <c r="S122" s="85"/>
      <c r="T122" s="85"/>
      <c r="U122" s="85"/>
      <c r="V122" s="85"/>
      <c r="W122" s="85"/>
      <c r="X122" s="85"/>
      <c r="Y122" s="86">
        <v>133</v>
      </c>
      <c r="Z122" s="87"/>
      <c r="AA122" s="87"/>
      <c r="AB122" s="88"/>
      <c r="AC122" s="69" t="s">
        <v>229</v>
      </c>
      <c r="AD122" s="70"/>
      <c r="AE122" s="70"/>
      <c r="AF122" s="70"/>
      <c r="AG122" s="70"/>
      <c r="AH122" s="96">
        <v>2</v>
      </c>
      <c r="AI122" s="97"/>
      <c r="AJ122" s="97"/>
      <c r="AK122" s="97"/>
      <c r="AL122" s="73">
        <v>100</v>
      </c>
      <c r="AM122" s="74"/>
      <c r="AN122" s="74"/>
      <c r="AO122" s="75"/>
      <c r="AP122" s="76" t="s">
        <v>573</v>
      </c>
      <c r="AQ122" s="76"/>
      <c r="AR122" s="76"/>
      <c r="AS122" s="76"/>
      <c r="AT122" s="76"/>
      <c r="AU122" s="76"/>
      <c r="AV122" s="76"/>
      <c r="AW122" s="76"/>
      <c r="AX122" s="76"/>
      <c r="AY122">
        <f>COUNTA($C$122)</f>
        <v>1</v>
      </c>
    </row>
    <row r="123" spans="1:51" ht="44.45" customHeight="1" x14ac:dyDescent="0.15">
      <c r="A123" s="80">
        <v>3</v>
      </c>
      <c r="B123" s="80">
        <v>1</v>
      </c>
      <c r="C123" s="94" t="s">
        <v>625</v>
      </c>
      <c r="D123" s="93"/>
      <c r="E123" s="93"/>
      <c r="F123" s="93"/>
      <c r="G123" s="93"/>
      <c r="H123" s="93"/>
      <c r="I123" s="93"/>
      <c r="J123" s="83">
        <v>8010501018648</v>
      </c>
      <c r="K123" s="84"/>
      <c r="L123" s="84"/>
      <c r="M123" s="84"/>
      <c r="N123" s="84"/>
      <c r="O123" s="84"/>
      <c r="P123" s="95" t="s">
        <v>634</v>
      </c>
      <c r="Q123" s="85"/>
      <c r="R123" s="85"/>
      <c r="S123" s="85"/>
      <c r="T123" s="85"/>
      <c r="U123" s="85"/>
      <c r="V123" s="85"/>
      <c r="W123" s="85"/>
      <c r="X123" s="85"/>
      <c r="Y123" s="86">
        <v>84</v>
      </c>
      <c r="Z123" s="87"/>
      <c r="AA123" s="87"/>
      <c r="AB123" s="88"/>
      <c r="AC123" s="69" t="s">
        <v>229</v>
      </c>
      <c r="AD123" s="70"/>
      <c r="AE123" s="70"/>
      <c r="AF123" s="70"/>
      <c r="AG123" s="70"/>
      <c r="AH123" s="71" t="s">
        <v>573</v>
      </c>
      <c r="AI123" s="72"/>
      <c r="AJ123" s="72"/>
      <c r="AK123" s="72"/>
      <c r="AL123" s="73" t="s">
        <v>573</v>
      </c>
      <c r="AM123" s="74"/>
      <c r="AN123" s="74"/>
      <c r="AO123" s="75"/>
      <c r="AP123" s="76" t="s">
        <v>573</v>
      </c>
      <c r="AQ123" s="76"/>
      <c r="AR123" s="76"/>
      <c r="AS123" s="76"/>
      <c r="AT123" s="76"/>
      <c r="AU123" s="76"/>
      <c r="AV123" s="76"/>
      <c r="AW123" s="76"/>
      <c r="AX123" s="76"/>
      <c r="AY123">
        <f>COUNTA($C$123)</f>
        <v>1</v>
      </c>
    </row>
    <row r="124" spans="1:51" ht="59.1" customHeight="1" x14ac:dyDescent="0.15">
      <c r="A124" s="80">
        <v>4</v>
      </c>
      <c r="B124" s="80">
        <v>1</v>
      </c>
      <c r="C124" s="94" t="s">
        <v>626</v>
      </c>
      <c r="D124" s="93"/>
      <c r="E124" s="93"/>
      <c r="F124" s="93"/>
      <c r="G124" s="93"/>
      <c r="H124" s="93"/>
      <c r="I124" s="93"/>
      <c r="J124" s="83">
        <v>5011101036563</v>
      </c>
      <c r="K124" s="84"/>
      <c r="L124" s="84"/>
      <c r="M124" s="84"/>
      <c r="N124" s="84"/>
      <c r="O124" s="84"/>
      <c r="P124" s="95" t="s">
        <v>635</v>
      </c>
      <c r="Q124" s="85"/>
      <c r="R124" s="85"/>
      <c r="S124" s="85"/>
      <c r="T124" s="85"/>
      <c r="U124" s="85"/>
      <c r="V124" s="85"/>
      <c r="W124" s="85"/>
      <c r="X124" s="85"/>
      <c r="Y124" s="86">
        <v>49</v>
      </c>
      <c r="Z124" s="87"/>
      <c r="AA124" s="87"/>
      <c r="AB124" s="88"/>
      <c r="AC124" s="69" t="s">
        <v>232</v>
      </c>
      <c r="AD124" s="70"/>
      <c r="AE124" s="70"/>
      <c r="AF124" s="70"/>
      <c r="AG124" s="70"/>
      <c r="AH124" s="71" t="s">
        <v>573</v>
      </c>
      <c r="AI124" s="72"/>
      <c r="AJ124" s="72"/>
      <c r="AK124" s="72"/>
      <c r="AL124" s="73" t="s">
        <v>573</v>
      </c>
      <c r="AM124" s="74"/>
      <c r="AN124" s="74"/>
      <c r="AO124" s="75"/>
      <c r="AP124" s="76" t="s">
        <v>573</v>
      </c>
      <c r="AQ124" s="76"/>
      <c r="AR124" s="76"/>
      <c r="AS124" s="76"/>
      <c r="AT124" s="76"/>
      <c r="AU124" s="76"/>
      <c r="AV124" s="76"/>
      <c r="AW124" s="76"/>
      <c r="AX124" s="76"/>
      <c r="AY124">
        <f>COUNTA($C$124)</f>
        <v>1</v>
      </c>
    </row>
    <row r="125" spans="1:51" ht="44.45" customHeight="1" x14ac:dyDescent="0.15">
      <c r="A125" s="80">
        <v>5</v>
      </c>
      <c r="B125" s="80">
        <v>1</v>
      </c>
      <c r="C125" s="93" t="s">
        <v>627</v>
      </c>
      <c r="D125" s="93"/>
      <c r="E125" s="93"/>
      <c r="F125" s="93"/>
      <c r="G125" s="93"/>
      <c r="H125" s="93"/>
      <c r="I125" s="93"/>
      <c r="J125" s="83">
        <v>9180001026134</v>
      </c>
      <c r="K125" s="84"/>
      <c r="L125" s="84"/>
      <c r="M125" s="84"/>
      <c r="N125" s="84"/>
      <c r="O125" s="84"/>
      <c r="P125" s="85" t="s">
        <v>636</v>
      </c>
      <c r="Q125" s="85"/>
      <c r="R125" s="85"/>
      <c r="S125" s="85"/>
      <c r="T125" s="85"/>
      <c r="U125" s="85"/>
      <c r="V125" s="85"/>
      <c r="W125" s="85"/>
      <c r="X125" s="85"/>
      <c r="Y125" s="86">
        <v>48</v>
      </c>
      <c r="Z125" s="87"/>
      <c r="AA125" s="87"/>
      <c r="AB125" s="88"/>
      <c r="AC125" s="69" t="s">
        <v>232</v>
      </c>
      <c r="AD125" s="70"/>
      <c r="AE125" s="70"/>
      <c r="AF125" s="70"/>
      <c r="AG125" s="70"/>
      <c r="AH125" s="71" t="s">
        <v>573</v>
      </c>
      <c r="AI125" s="72"/>
      <c r="AJ125" s="72"/>
      <c r="AK125" s="72"/>
      <c r="AL125" s="73" t="s">
        <v>573</v>
      </c>
      <c r="AM125" s="74"/>
      <c r="AN125" s="74"/>
      <c r="AO125" s="75"/>
      <c r="AP125" s="76" t="s">
        <v>573</v>
      </c>
      <c r="AQ125" s="76"/>
      <c r="AR125" s="76"/>
      <c r="AS125" s="76"/>
      <c r="AT125" s="76"/>
      <c r="AU125" s="76"/>
      <c r="AV125" s="76"/>
      <c r="AW125" s="76"/>
      <c r="AX125" s="76"/>
      <c r="AY125">
        <f>COUNTA($C$125)</f>
        <v>1</v>
      </c>
    </row>
    <row r="126" spans="1:51" ht="44.45" customHeight="1" x14ac:dyDescent="0.15">
      <c r="A126" s="80">
        <v>6</v>
      </c>
      <c r="B126" s="80">
        <v>1</v>
      </c>
      <c r="C126" s="93" t="s">
        <v>628</v>
      </c>
      <c r="D126" s="93"/>
      <c r="E126" s="93"/>
      <c r="F126" s="93"/>
      <c r="G126" s="93"/>
      <c r="H126" s="93"/>
      <c r="I126" s="93"/>
      <c r="J126" s="83">
        <v>7010001072436</v>
      </c>
      <c r="K126" s="84"/>
      <c r="L126" s="84"/>
      <c r="M126" s="84"/>
      <c r="N126" s="84"/>
      <c r="O126" s="84"/>
      <c r="P126" s="85" t="s">
        <v>637</v>
      </c>
      <c r="Q126" s="85"/>
      <c r="R126" s="85"/>
      <c r="S126" s="85"/>
      <c r="T126" s="85"/>
      <c r="U126" s="85"/>
      <c r="V126" s="85"/>
      <c r="W126" s="85"/>
      <c r="X126" s="85"/>
      <c r="Y126" s="86">
        <v>40</v>
      </c>
      <c r="Z126" s="87"/>
      <c r="AA126" s="87"/>
      <c r="AB126" s="88"/>
      <c r="AC126" s="69" t="s">
        <v>229</v>
      </c>
      <c r="AD126" s="70"/>
      <c r="AE126" s="70"/>
      <c r="AF126" s="70"/>
      <c r="AG126" s="70"/>
      <c r="AH126" s="71" t="s">
        <v>573</v>
      </c>
      <c r="AI126" s="72"/>
      <c r="AJ126" s="72"/>
      <c r="AK126" s="72"/>
      <c r="AL126" s="73" t="s">
        <v>573</v>
      </c>
      <c r="AM126" s="74"/>
      <c r="AN126" s="74"/>
      <c r="AO126" s="75"/>
      <c r="AP126" s="76" t="s">
        <v>573</v>
      </c>
      <c r="AQ126" s="76"/>
      <c r="AR126" s="76"/>
      <c r="AS126" s="76"/>
      <c r="AT126" s="76"/>
      <c r="AU126" s="76"/>
      <c r="AV126" s="76"/>
      <c r="AW126" s="76"/>
      <c r="AX126" s="76"/>
      <c r="AY126">
        <f>COUNTA($C$126)</f>
        <v>1</v>
      </c>
    </row>
    <row r="127" spans="1:51" ht="44.45" customHeight="1" x14ac:dyDescent="0.15">
      <c r="A127" s="80">
        <v>7</v>
      </c>
      <c r="B127" s="80">
        <v>1</v>
      </c>
      <c r="C127" s="93" t="s">
        <v>626</v>
      </c>
      <c r="D127" s="93"/>
      <c r="E127" s="93"/>
      <c r="F127" s="93"/>
      <c r="G127" s="93"/>
      <c r="H127" s="93"/>
      <c r="I127" s="93"/>
      <c r="J127" s="83">
        <v>5011101036563</v>
      </c>
      <c r="K127" s="84"/>
      <c r="L127" s="84"/>
      <c r="M127" s="84"/>
      <c r="N127" s="84"/>
      <c r="O127" s="84"/>
      <c r="P127" s="85" t="s">
        <v>638</v>
      </c>
      <c r="Q127" s="85"/>
      <c r="R127" s="85"/>
      <c r="S127" s="85"/>
      <c r="T127" s="85"/>
      <c r="U127" s="85"/>
      <c r="V127" s="85"/>
      <c r="W127" s="85"/>
      <c r="X127" s="85"/>
      <c r="Y127" s="86">
        <v>22</v>
      </c>
      <c r="Z127" s="87"/>
      <c r="AA127" s="87"/>
      <c r="AB127" s="88"/>
      <c r="AC127" s="69" t="s">
        <v>232</v>
      </c>
      <c r="AD127" s="70"/>
      <c r="AE127" s="70"/>
      <c r="AF127" s="70"/>
      <c r="AG127" s="70"/>
      <c r="AH127" s="71">
        <v>1</v>
      </c>
      <c r="AI127" s="72"/>
      <c r="AJ127" s="72"/>
      <c r="AK127" s="72"/>
      <c r="AL127" s="73">
        <v>96.9</v>
      </c>
      <c r="AM127" s="74"/>
      <c r="AN127" s="74"/>
      <c r="AO127" s="75"/>
      <c r="AP127" s="76" t="s">
        <v>573</v>
      </c>
      <c r="AQ127" s="76"/>
      <c r="AR127" s="76"/>
      <c r="AS127" s="76"/>
      <c r="AT127" s="76"/>
      <c r="AU127" s="76"/>
      <c r="AV127" s="76"/>
      <c r="AW127" s="76"/>
      <c r="AX127" s="76"/>
      <c r="AY127">
        <f>COUNTA($C$127)</f>
        <v>1</v>
      </c>
    </row>
    <row r="128" spans="1:51" ht="54.6" customHeight="1" x14ac:dyDescent="0.15">
      <c r="A128" s="80">
        <v>8</v>
      </c>
      <c r="B128" s="80">
        <v>1</v>
      </c>
      <c r="C128" s="93" t="s">
        <v>629</v>
      </c>
      <c r="D128" s="93"/>
      <c r="E128" s="93"/>
      <c r="F128" s="93"/>
      <c r="G128" s="93"/>
      <c r="H128" s="93"/>
      <c r="I128" s="93"/>
      <c r="J128" s="83">
        <v>6010001044155</v>
      </c>
      <c r="K128" s="84"/>
      <c r="L128" s="84"/>
      <c r="M128" s="84"/>
      <c r="N128" s="84"/>
      <c r="O128" s="84"/>
      <c r="P128" s="85" t="s">
        <v>639</v>
      </c>
      <c r="Q128" s="85"/>
      <c r="R128" s="85"/>
      <c r="S128" s="85"/>
      <c r="T128" s="85"/>
      <c r="U128" s="85"/>
      <c r="V128" s="85"/>
      <c r="W128" s="85"/>
      <c r="X128" s="85"/>
      <c r="Y128" s="86">
        <v>20</v>
      </c>
      <c r="Z128" s="87"/>
      <c r="AA128" s="87"/>
      <c r="AB128" s="88"/>
      <c r="AC128" s="69" t="s">
        <v>226</v>
      </c>
      <c r="AD128" s="70"/>
      <c r="AE128" s="70"/>
      <c r="AF128" s="70"/>
      <c r="AG128" s="70"/>
      <c r="AH128" s="71" t="s">
        <v>573</v>
      </c>
      <c r="AI128" s="72"/>
      <c r="AJ128" s="72"/>
      <c r="AK128" s="72"/>
      <c r="AL128" s="73" t="s">
        <v>573</v>
      </c>
      <c r="AM128" s="74"/>
      <c r="AN128" s="74"/>
      <c r="AO128" s="75"/>
      <c r="AP128" s="76" t="s">
        <v>573</v>
      </c>
      <c r="AQ128" s="76"/>
      <c r="AR128" s="76"/>
      <c r="AS128" s="76"/>
      <c r="AT128" s="76"/>
      <c r="AU128" s="76"/>
      <c r="AV128" s="76"/>
      <c r="AW128" s="76"/>
      <c r="AX128" s="76"/>
      <c r="AY128">
        <f>COUNTA($C$128)</f>
        <v>1</v>
      </c>
    </row>
    <row r="129" spans="1:51" ht="44.45" customHeight="1" x14ac:dyDescent="0.15">
      <c r="A129" s="80">
        <v>9</v>
      </c>
      <c r="B129" s="80">
        <v>1</v>
      </c>
      <c r="C129" s="93" t="s">
        <v>630</v>
      </c>
      <c r="D129" s="93"/>
      <c r="E129" s="93"/>
      <c r="F129" s="93"/>
      <c r="G129" s="93"/>
      <c r="H129" s="93"/>
      <c r="I129" s="93"/>
      <c r="J129" s="83">
        <v>9360001002521</v>
      </c>
      <c r="K129" s="84"/>
      <c r="L129" s="84"/>
      <c r="M129" s="84"/>
      <c r="N129" s="84"/>
      <c r="O129" s="84"/>
      <c r="P129" s="85" t="s">
        <v>640</v>
      </c>
      <c r="Q129" s="85"/>
      <c r="R129" s="85"/>
      <c r="S129" s="85"/>
      <c r="T129" s="85"/>
      <c r="U129" s="85"/>
      <c r="V129" s="85"/>
      <c r="W129" s="85"/>
      <c r="X129" s="85"/>
      <c r="Y129" s="86">
        <v>12</v>
      </c>
      <c r="Z129" s="87"/>
      <c r="AA129" s="87"/>
      <c r="AB129" s="88"/>
      <c r="AC129" s="69" t="s">
        <v>229</v>
      </c>
      <c r="AD129" s="70"/>
      <c r="AE129" s="70"/>
      <c r="AF129" s="70"/>
      <c r="AG129" s="70"/>
      <c r="AH129" s="71" t="s">
        <v>573</v>
      </c>
      <c r="AI129" s="72"/>
      <c r="AJ129" s="72"/>
      <c r="AK129" s="72"/>
      <c r="AL129" s="73" t="s">
        <v>573</v>
      </c>
      <c r="AM129" s="74"/>
      <c r="AN129" s="74"/>
      <c r="AO129" s="75"/>
      <c r="AP129" s="76" t="s">
        <v>573</v>
      </c>
      <c r="AQ129" s="76"/>
      <c r="AR129" s="76"/>
      <c r="AS129" s="76"/>
      <c r="AT129" s="76"/>
      <c r="AU129" s="76"/>
      <c r="AV129" s="76"/>
      <c r="AW129" s="76"/>
      <c r="AX129" s="76"/>
      <c r="AY129">
        <f>COUNTA($C$129)</f>
        <v>1</v>
      </c>
    </row>
    <row r="130" spans="1:51" ht="69" customHeight="1" x14ac:dyDescent="0.15">
      <c r="A130" s="80">
        <v>10</v>
      </c>
      <c r="B130" s="80">
        <v>1</v>
      </c>
      <c r="C130" s="93" t="s">
        <v>631</v>
      </c>
      <c r="D130" s="93"/>
      <c r="E130" s="93"/>
      <c r="F130" s="93"/>
      <c r="G130" s="93"/>
      <c r="H130" s="93"/>
      <c r="I130" s="93"/>
      <c r="J130" s="83">
        <v>9010401006818</v>
      </c>
      <c r="K130" s="84"/>
      <c r="L130" s="84"/>
      <c r="M130" s="84"/>
      <c r="N130" s="84"/>
      <c r="O130" s="84"/>
      <c r="P130" s="85" t="s">
        <v>641</v>
      </c>
      <c r="Q130" s="85"/>
      <c r="R130" s="85"/>
      <c r="S130" s="85"/>
      <c r="T130" s="85"/>
      <c r="U130" s="85"/>
      <c r="V130" s="85"/>
      <c r="W130" s="85"/>
      <c r="X130" s="85"/>
      <c r="Y130" s="86">
        <v>9</v>
      </c>
      <c r="Z130" s="87"/>
      <c r="AA130" s="87"/>
      <c r="AB130" s="88"/>
      <c r="AC130" s="69" t="s">
        <v>226</v>
      </c>
      <c r="AD130" s="70"/>
      <c r="AE130" s="70"/>
      <c r="AF130" s="70"/>
      <c r="AG130" s="70"/>
      <c r="AH130" s="71" t="s">
        <v>573</v>
      </c>
      <c r="AI130" s="72"/>
      <c r="AJ130" s="72"/>
      <c r="AK130" s="72"/>
      <c r="AL130" s="73" t="s">
        <v>573</v>
      </c>
      <c r="AM130" s="74"/>
      <c r="AN130" s="74"/>
      <c r="AO130" s="75"/>
      <c r="AP130" s="76" t="s">
        <v>573</v>
      </c>
      <c r="AQ130" s="76"/>
      <c r="AR130" s="76"/>
      <c r="AS130" s="76"/>
      <c r="AT130" s="76"/>
      <c r="AU130" s="76"/>
      <c r="AV130" s="76"/>
      <c r="AW130" s="76"/>
      <c r="AX130" s="76"/>
      <c r="AY130">
        <f>COUNTA($C$130)</f>
        <v>1</v>
      </c>
    </row>
    <row r="131" spans="1:51" ht="24.75" customHeight="1" x14ac:dyDescent="0.1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48"/>
      <c r="AM131" s="48"/>
      <c r="AN131" s="48"/>
      <c r="AO131" s="48"/>
      <c r="AP131" s="48"/>
      <c r="AQ131" s="48"/>
      <c r="AR131" s="48"/>
      <c r="AS131" s="48"/>
      <c r="AT131" s="48"/>
      <c r="AU131" s="48"/>
      <c r="AV131" s="48"/>
      <c r="AW131" s="48"/>
      <c r="AX131" s="48"/>
    </row>
    <row r="132" spans="1:51" ht="24.75" customHeight="1" x14ac:dyDescent="0.15">
      <c r="A132" s="42"/>
      <c r="B132" s="49" t="s">
        <v>203</v>
      </c>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row>
    <row r="133" spans="1:51" ht="58.5" customHeight="1" x14ac:dyDescent="0.15">
      <c r="A133" s="91"/>
      <c r="B133" s="91"/>
      <c r="C133" s="89" t="s">
        <v>180</v>
      </c>
      <c r="D133" s="90"/>
      <c r="E133" s="89" t="s">
        <v>179</v>
      </c>
      <c r="F133" s="90"/>
      <c r="G133" s="90"/>
      <c r="H133" s="90"/>
      <c r="I133" s="90"/>
      <c r="J133" s="89" t="s">
        <v>184</v>
      </c>
      <c r="K133" s="89"/>
      <c r="L133" s="89"/>
      <c r="M133" s="89"/>
      <c r="N133" s="89"/>
      <c r="O133" s="89"/>
      <c r="P133" s="89" t="s">
        <v>25</v>
      </c>
      <c r="Q133" s="89"/>
      <c r="R133" s="89"/>
      <c r="S133" s="89"/>
      <c r="T133" s="89"/>
      <c r="U133" s="89"/>
      <c r="V133" s="89"/>
      <c r="W133" s="89"/>
      <c r="X133" s="89"/>
      <c r="Y133" s="89" t="s">
        <v>186</v>
      </c>
      <c r="Z133" s="90"/>
      <c r="AA133" s="90"/>
      <c r="AB133" s="90"/>
      <c r="AC133" s="89" t="s">
        <v>168</v>
      </c>
      <c r="AD133" s="89"/>
      <c r="AE133" s="89"/>
      <c r="AF133" s="89"/>
      <c r="AG133" s="89"/>
      <c r="AH133" s="89" t="s">
        <v>175</v>
      </c>
      <c r="AI133" s="90"/>
      <c r="AJ133" s="90"/>
      <c r="AK133" s="90"/>
      <c r="AL133" s="90" t="s">
        <v>19</v>
      </c>
      <c r="AM133" s="90"/>
      <c r="AN133" s="90"/>
      <c r="AO133" s="91"/>
      <c r="AP133" s="92" t="s">
        <v>207</v>
      </c>
      <c r="AQ133" s="92"/>
      <c r="AR133" s="92"/>
      <c r="AS133" s="92"/>
      <c r="AT133" s="92"/>
      <c r="AU133" s="92"/>
      <c r="AV133" s="92"/>
      <c r="AW133" s="92"/>
      <c r="AX133" s="92"/>
    </row>
    <row r="134" spans="1:51" ht="93.95" customHeight="1" x14ac:dyDescent="0.15">
      <c r="A134" s="80">
        <v>1</v>
      </c>
      <c r="B134" s="80">
        <v>1</v>
      </c>
      <c r="C134" s="81" t="s">
        <v>642</v>
      </c>
      <c r="D134" s="81"/>
      <c r="E134" s="82" t="s">
        <v>643</v>
      </c>
      <c r="F134" s="82"/>
      <c r="G134" s="82"/>
      <c r="H134" s="82"/>
      <c r="I134" s="82"/>
      <c r="J134" s="83">
        <v>6010001034874</v>
      </c>
      <c r="K134" s="84"/>
      <c r="L134" s="84"/>
      <c r="M134" s="84"/>
      <c r="N134" s="84"/>
      <c r="O134" s="84"/>
      <c r="P134" s="85" t="s">
        <v>645</v>
      </c>
      <c r="Q134" s="85"/>
      <c r="R134" s="85"/>
      <c r="S134" s="85"/>
      <c r="T134" s="85"/>
      <c r="U134" s="85"/>
      <c r="V134" s="85"/>
      <c r="W134" s="85"/>
      <c r="X134" s="85"/>
      <c r="Y134" s="86">
        <v>23298</v>
      </c>
      <c r="Z134" s="87"/>
      <c r="AA134" s="87"/>
      <c r="AB134" s="88"/>
      <c r="AC134" s="69" t="s">
        <v>229</v>
      </c>
      <c r="AD134" s="70"/>
      <c r="AE134" s="70"/>
      <c r="AF134" s="70"/>
      <c r="AG134" s="70"/>
      <c r="AH134" s="71">
        <v>2</v>
      </c>
      <c r="AI134" s="72"/>
      <c r="AJ134" s="72"/>
      <c r="AK134" s="72"/>
      <c r="AL134" s="73">
        <v>100</v>
      </c>
      <c r="AM134" s="74"/>
      <c r="AN134" s="74"/>
      <c r="AO134" s="75"/>
      <c r="AP134" s="76" t="s">
        <v>573</v>
      </c>
      <c r="AQ134" s="76"/>
      <c r="AR134" s="76"/>
      <c r="AS134" s="76"/>
      <c r="AT134" s="76"/>
      <c r="AU134" s="76"/>
      <c r="AV134" s="76"/>
      <c r="AW134" s="76"/>
      <c r="AX134" s="76"/>
    </row>
    <row r="135" spans="1:51" ht="81.95" customHeight="1" x14ac:dyDescent="0.15">
      <c r="A135" s="80">
        <v>2</v>
      </c>
      <c r="B135" s="80">
        <v>1</v>
      </c>
      <c r="C135" s="81" t="s">
        <v>642</v>
      </c>
      <c r="D135" s="81"/>
      <c r="E135" s="82" t="s">
        <v>644</v>
      </c>
      <c r="F135" s="82"/>
      <c r="G135" s="82"/>
      <c r="H135" s="82"/>
      <c r="I135" s="82"/>
      <c r="J135" s="83">
        <v>5011101036563</v>
      </c>
      <c r="K135" s="84"/>
      <c r="L135" s="84"/>
      <c r="M135" s="84"/>
      <c r="N135" s="84"/>
      <c r="O135" s="84"/>
      <c r="P135" s="85" t="s">
        <v>638</v>
      </c>
      <c r="Q135" s="85"/>
      <c r="R135" s="85"/>
      <c r="S135" s="85"/>
      <c r="T135" s="85"/>
      <c r="U135" s="85"/>
      <c r="V135" s="85"/>
      <c r="W135" s="85"/>
      <c r="X135" s="85"/>
      <c r="Y135" s="86">
        <v>74</v>
      </c>
      <c r="Z135" s="87"/>
      <c r="AA135" s="87"/>
      <c r="AB135" s="88"/>
      <c r="AC135" s="69" t="s">
        <v>232</v>
      </c>
      <c r="AD135" s="70"/>
      <c r="AE135" s="70"/>
      <c r="AF135" s="70"/>
      <c r="AG135" s="70"/>
      <c r="AH135" s="71">
        <v>1</v>
      </c>
      <c r="AI135" s="72"/>
      <c r="AJ135" s="72"/>
      <c r="AK135" s="72"/>
      <c r="AL135" s="73">
        <v>96.9</v>
      </c>
      <c r="AM135" s="74"/>
      <c r="AN135" s="74"/>
      <c r="AO135" s="75"/>
      <c r="AP135" s="76" t="s">
        <v>573</v>
      </c>
      <c r="AQ135" s="76"/>
      <c r="AR135" s="76"/>
      <c r="AS135" s="76"/>
      <c r="AT135" s="76"/>
      <c r="AU135" s="76"/>
      <c r="AV135" s="76"/>
      <c r="AW135" s="76"/>
      <c r="AX135" s="76"/>
      <c r="AY135">
        <f>COUNTA($E$135)</f>
        <v>1</v>
      </c>
    </row>
  </sheetData>
  <sheetProtection formatRows="0"/>
  <dataConsolidate link="1"/>
  <mergeCells count="56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Q45:AT45"/>
    <mergeCell ref="AU45:AX45"/>
    <mergeCell ref="AQ46:AR46"/>
    <mergeCell ref="AS46:AT46"/>
    <mergeCell ref="AU46:AV46"/>
    <mergeCell ref="AW46:AX46"/>
    <mergeCell ref="P45:X46"/>
    <mergeCell ref="Y45:AA46"/>
    <mergeCell ref="AB45:AD46"/>
    <mergeCell ref="AE45:AH46"/>
    <mergeCell ref="AI45:AL46"/>
    <mergeCell ref="AM45:AP46"/>
    <mergeCell ref="A38:F39"/>
    <mergeCell ref="G38:AX39"/>
    <mergeCell ref="A40:A49"/>
    <mergeCell ref="B40:F44"/>
    <mergeCell ref="G40:AA41"/>
    <mergeCell ref="AB40:AX41"/>
    <mergeCell ref="G42:AA44"/>
    <mergeCell ref="AB42:AX44"/>
    <mergeCell ref="B45:F49"/>
    <mergeCell ref="G45:O46"/>
    <mergeCell ref="AM47:AP47"/>
    <mergeCell ref="AQ47:AT47"/>
    <mergeCell ref="AU47:AX47"/>
    <mergeCell ref="Y48:AA48"/>
    <mergeCell ref="AB48:AD48"/>
    <mergeCell ref="AE48:AH48"/>
    <mergeCell ref="AI48:AL48"/>
    <mergeCell ref="AM48:AP48"/>
    <mergeCell ref="AQ48:AT48"/>
    <mergeCell ref="AU48:AX48"/>
    <mergeCell ref="G47:O49"/>
    <mergeCell ref="P47:X49"/>
    <mergeCell ref="Y47:AA47"/>
    <mergeCell ref="AB47:AD47"/>
    <mergeCell ref="AE47:AH47"/>
    <mergeCell ref="AI47:AL47"/>
    <mergeCell ref="Y49:AA49"/>
    <mergeCell ref="AB49:AD49"/>
    <mergeCell ref="AE49:AH49"/>
    <mergeCell ref="AI49:AL49"/>
    <mergeCell ref="AM49:AP49"/>
    <mergeCell ref="AQ49:AT49"/>
    <mergeCell ref="AU49:AX49"/>
    <mergeCell ref="C53:D55"/>
    <mergeCell ref="E53:F55"/>
    <mergeCell ref="G53:I53"/>
    <mergeCell ref="J53:T53"/>
    <mergeCell ref="U53:AX53"/>
    <mergeCell ref="G54:T54"/>
    <mergeCell ref="U54:AX54"/>
    <mergeCell ref="G55:T55"/>
    <mergeCell ref="U55:AX55"/>
    <mergeCell ref="A50:B55"/>
    <mergeCell ref="C50:D52"/>
    <mergeCell ref="E50:F50"/>
    <mergeCell ref="G50:AX50"/>
    <mergeCell ref="E51:F52"/>
    <mergeCell ref="G51:V52"/>
    <mergeCell ref="W51:AA51"/>
    <mergeCell ref="AB51:AX51"/>
    <mergeCell ref="W52:AA52"/>
    <mergeCell ref="AB52:AX52"/>
    <mergeCell ref="AD62:AF62"/>
    <mergeCell ref="E63:AC63"/>
    <mergeCell ref="AD63:AF63"/>
    <mergeCell ref="C64:AC64"/>
    <mergeCell ref="AD64:AF64"/>
    <mergeCell ref="AG64:AX64"/>
    <mergeCell ref="AG59:AX59"/>
    <mergeCell ref="C60:AC60"/>
    <mergeCell ref="AD60:AF60"/>
    <mergeCell ref="AG60:AX60"/>
    <mergeCell ref="A61:B70"/>
    <mergeCell ref="C61:AC61"/>
    <mergeCell ref="AD61:AF61"/>
    <mergeCell ref="AG61:AX63"/>
    <mergeCell ref="C62:D63"/>
    <mergeCell ref="E62:AC62"/>
    <mergeCell ref="A56:AX56"/>
    <mergeCell ref="C57:AC57"/>
    <mergeCell ref="AD57:AF57"/>
    <mergeCell ref="AG57:AX57"/>
    <mergeCell ref="A58:B60"/>
    <mergeCell ref="C58:AC58"/>
    <mergeCell ref="AD58:AF58"/>
    <mergeCell ref="AG58:AX58"/>
    <mergeCell ref="C59:AC59"/>
    <mergeCell ref="AD59:AF59"/>
    <mergeCell ref="C69:AC69"/>
    <mergeCell ref="AD69:AF69"/>
    <mergeCell ref="AG69:AX69"/>
    <mergeCell ref="C70:AC70"/>
    <mergeCell ref="AD70:AF70"/>
    <mergeCell ref="AG70:AX70"/>
    <mergeCell ref="C67:AC67"/>
    <mergeCell ref="AD67:AF67"/>
    <mergeCell ref="AG67:AX67"/>
    <mergeCell ref="C68:AC68"/>
    <mergeCell ref="AD68:AF68"/>
    <mergeCell ref="AG68:AX68"/>
    <mergeCell ref="C65:AC65"/>
    <mergeCell ref="AD65:AF65"/>
    <mergeCell ref="AG65:AX65"/>
    <mergeCell ref="C66:AC66"/>
    <mergeCell ref="AD66:AF66"/>
    <mergeCell ref="AG66:AX66"/>
    <mergeCell ref="C74:AC74"/>
    <mergeCell ref="AD74:AF74"/>
    <mergeCell ref="AG74:AX74"/>
    <mergeCell ref="A75:B75"/>
    <mergeCell ref="C75:AC75"/>
    <mergeCell ref="AD75:AF75"/>
    <mergeCell ref="AG75:AX75"/>
    <mergeCell ref="A71:B74"/>
    <mergeCell ref="C71:AC71"/>
    <mergeCell ref="AD71:AF71"/>
    <mergeCell ref="AG71:AX71"/>
    <mergeCell ref="C72:AC72"/>
    <mergeCell ref="AD72:AF72"/>
    <mergeCell ref="AG72:AX72"/>
    <mergeCell ref="C73:AC73"/>
    <mergeCell ref="AD73:AF73"/>
    <mergeCell ref="AG73:AX73"/>
    <mergeCell ref="A76:AX76"/>
    <mergeCell ref="A77:AX77"/>
    <mergeCell ref="A78:AX78"/>
    <mergeCell ref="AJ80:AK80"/>
    <mergeCell ref="AM80:AN80"/>
    <mergeCell ref="AO80:AP80"/>
    <mergeCell ref="AR80:AS80"/>
    <mergeCell ref="AU80:AV80"/>
    <mergeCell ref="A81:D81"/>
    <mergeCell ref="E81:G81"/>
    <mergeCell ref="I81:J81"/>
    <mergeCell ref="L81:M81"/>
    <mergeCell ref="O81:P81"/>
    <mergeCell ref="Q80:S80"/>
    <mergeCell ref="U80:V80"/>
    <mergeCell ref="X80:Y80"/>
    <mergeCell ref="AA80:AB80"/>
    <mergeCell ref="AC80:AE80"/>
    <mergeCell ref="AG80:AH80"/>
    <mergeCell ref="A79:D79"/>
    <mergeCell ref="E79:P79"/>
    <mergeCell ref="Q79:AB79"/>
    <mergeCell ref="AC79:AN79"/>
    <mergeCell ref="AO79:AX79"/>
    <mergeCell ref="A80:D80"/>
    <mergeCell ref="E80:G80"/>
    <mergeCell ref="I80:J80"/>
    <mergeCell ref="L80:M80"/>
    <mergeCell ref="O80:P80"/>
    <mergeCell ref="L108:X108"/>
    <mergeCell ref="Y108:AB108"/>
    <mergeCell ref="AC108:AG108"/>
    <mergeCell ref="AH108:AT108"/>
    <mergeCell ref="AU108:AX108"/>
    <mergeCell ref="G107:K107"/>
    <mergeCell ref="L107:X107"/>
    <mergeCell ref="Y107:AB107"/>
    <mergeCell ref="AC107:AG107"/>
    <mergeCell ref="AJ81:AK81"/>
    <mergeCell ref="AM81:AN81"/>
    <mergeCell ref="AO81:AP81"/>
    <mergeCell ref="AR81:AS81"/>
    <mergeCell ref="AU81:AV81"/>
    <mergeCell ref="A82:D82"/>
    <mergeCell ref="E82:F82"/>
    <mergeCell ref="G82:I82"/>
    <mergeCell ref="J82:K82"/>
    <mergeCell ref="L82:N82"/>
    <mergeCell ref="Q81:S81"/>
    <mergeCell ref="U81:V81"/>
    <mergeCell ref="X81:Y81"/>
    <mergeCell ref="AA81:AB81"/>
    <mergeCell ref="AC81:AE81"/>
    <mergeCell ref="AG81:AH81"/>
    <mergeCell ref="AC110:AG110"/>
    <mergeCell ref="AH110:AT110"/>
    <mergeCell ref="AU110:AX110"/>
    <mergeCell ref="G109:K109"/>
    <mergeCell ref="L109:X109"/>
    <mergeCell ref="Y109:AB109"/>
    <mergeCell ref="AC109:AG109"/>
    <mergeCell ref="AH109:AT109"/>
    <mergeCell ref="AU109:AX109"/>
    <mergeCell ref="AQ82:AS82"/>
    <mergeCell ref="AT82:AU82"/>
    <mergeCell ref="AV82:AW82"/>
    <mergeCell ref="A83:F103"/>
    <mergeCell ref="A104:F111"/>
    <mergeCell ref="G104:AB104"/>
    <mergeCell ref="AC104:AX104"/>
    <mergeCell ref="G105:K105"/>
    <mergeCell ref="L105:X105"/>
    <mergeCell ref="Y105:AB105"/>
    <mergeCell ref="AC82:AD82"/>
    <mergeCell ref="AE82:AG82"/>
    <mergeCell ref="AH82:AI82"/>
    <mergeCell ref="AJ82:AL82"/>
    <mergeCell ref="AM82:AN82"/>
    <mergeCell ref="AO82:AP82"/>
    <mergeCell ref="O82:P82"/>
    <mergeCell ref="Q82:R82"/>
    <mergeCell ref="S82:U82"/>
    <mergeCell ref="V82:W82"/>
    <mergeCell ref="X82:Z82"/>
    <mergeCell ref="AA82:AB82"/>
    <mergeCell ref="G108:K108"/>
    <mergeCell ref="AH107:AT107"/>
    <mergeCell ref="AU107:AX107"/>
    <mergeCell ref="AC105:AG105"/>
    <mergeCell ref="AH105:AT105"/>
    <mergeCell ref="AU105:AX105"/>
    <mergeCell ref="G106:K106"/>
    <mergeCell ref="L106:X106"/>
    <mergeCell ref="Y106:AB106"/>
    <mergeCell ref="AC106:AG106"/>
    <mergeCell ref="AH106:AT106"/>
    <mergeCell ref="AU106:AX106"/>
    <mergeCell ref="G110:K110"/>
    <mergeCell ref="L110:X110"/>
    <mergeCell ref="Y110:AB110"/>
    <mergeCell ref="G111:K111"/>
    <mergeCell ref="L111:X111"/>
    <mergeCell ref="Y111:AB111"/>
    <mergeCell ref="AC111:AG111"/>
    <mergeCell ref="AH111:AT111"/>
    <mergeCell ref="AU111:AX111"/>
    <mergeCell ref="AP116:AX116"/>
    <mergeCell ref="A117:B117"/>
    <mergeCell ref="C117:I117"/>
    <mergeCell ref="J117:O117"/>
    <mergeCell ref="P117:X117"/>
    <mergeCell ref="Y117:AB117"/>
    <mergeCell ref="AC117:AG117"/>
    <mergeCell ref="AH117:AK117"/>
    <mergeCell ref="AL117:AO117"/>
    <mergeCell ref="AP117:AX117"/>
    <mergeCell ref="A116:B116"/>
    <mergeCell ref="C116:I116"/>
    <mergeCell ref="J116:O116"/>
    <mergeCell ref="P116:X116"/>
    <mergeCell ref="Y116:AB116"/>
    <mergeCell ref="AC116:AG116"/>
    <mergeCell ref="AH116:AK116"/>
    <mergeCell ref="AL116:AO116"/>
    <mergeCell ref="A120:B120"/>
    <mergeCell ref="C120:I120"/>
    <mergeCell ref="J120:O120"/>
    <mergeCell ref="P120:X120"/>
    <mergeCell ref="Y120:AB120"/>
    <mergeCell ref="AC120:AG120"/>
    <mergeCell ref="AH120:AK120"/>
    <mergeCell ref="AP121:AX121"/>
    <mergeCell ref="A122:B122"/>
    <mergeCell ref="C122:I122"/>
    <mergeCell ref="J122:O122"/>
    <mergeCell ref="P122:X122"/>
    <mergeCell ref="Y122:AB122"/>
    <mergeCell ref="AC122:AG122"/>
    <mergeCell ref="AH122:AK122"/>
    <mergeCell ref="AL122:AO122"/>
    <mergeCell ref="AP122:AX122"/>
    <mergeCell ref="AL120:AO120"/>
    <mergeCell ref="AP120:AX120"/>
    <mergeCell ref="A121:B121"/>
    <mergeCell ref="C121:I121"/>
    <mergeCell ref="J121:O121"/>
    <mergeCell ref="P121:X121"/>
    <mergeCell ref="Y121:AB121"/>
    <mergeCell ref="AC121:AG121"/>
    <mergeCell ref="AH121:AK121"/>
    <mergeCell ref="AL121:AO121"/>
    <mergeCell ref="AL124:AO124"/>
    <mergeCell ref="AP124:AX124"/>
    <mergeCell ref="A125:B125"/>
    <mergeCell ref="C125:I125"/>
    <mergeCell ref="J125:O125"/>
    <mergeCell ref="P125:X125"/>
    <mergeCell ref="Y125:AB125"/>
    <mergeCell ref="AC125:AG125"/>
    <mergeCell ref="AH125:AK125"/>
    <mergeCell ref="AL125:AO125"/>
    <mergeCell ref="AH123:AK123"/>
    <mergeCell ref="AL123:AO123"/>
    <mergeCell ref="AP123:AX123"/>
    <mergeCell ref="A124:B124"/>
    <mergeCell ref="C124:I124"/>
    <mergeCell ref="J124:O124"/>
    <mergeCell ref="P124:X124"/>
    <mergeCell ref="Y124:AB124"/>
    <mergeCell ref="AC124:AG124"/>
    <mergeCell ref="AH124:AK124"/>
    <mergeCell ref="A123:B123"/>
    <mergeCell ref="C123:I123"/>
    <mergeCell ref="J123:O123"/>
    <mergeCell ref="P123:X123"/>
    <mergeCell ref="Y123:AB123"/>
    <mergeCell ref="AC123:AG123"/>
    <mergeCell ref="AH127:AK127"/>
    <mergeCell ref="AL127:AO127"/>
    <mergeCell ref="AP127:AX127"/>
    <mergeCell ref="A128:B128"/>
    <mergeCell ref="C128:I128"/>
    <mergeCell ref="J128:O128"/>
    <mergeCell ref="P128:X128"/>
    <mergeCell ref="Y128:AB128"/>
    <mergeCell ref="AC128:AG128"/>
    <mergeCell ref="AH128:AK128"/>
    <mergeCell ref="A127:B127"/>
    <mergeCell ref="C127:I127"/>
    <mergeCell ref="J127:O127"/>
    <mergeCell ref="P127:X127"/>
    <mergeCell ref="Y127:AB127"/>
    <mergeCell ref="AC127:AG127"/>
    <mergeCell ref="AP125:AX125"/>
    <mergeCell ref="A126:B126"/>
    <mergeCell ref="C126:I126"/>
    <mergeCell ref="J126:O126"/>
    <mergeCell ref="P126:X126"/>
    <mergeCell ref="Y126:AB126"/>
    <mergeCell ref="AC126:AG126"/>
    <mergeCell ref="AH126:AK126"/>
    <mergeCell ref="AL126:AO126"/>
    <mergeCell ref="AP126:AX126"/>
    <mergeCell ref="AP129:AX129"/>
    <mergeCell ref="A130:B130"/>
    <mergeCell ref="C130:I130"/>
    <mergeCell ref="J130:O130"/>
    <mergeCell ref="P130:X130"/>
    <mergeCell ref="Y130:AB130"/>
    <mergeCell ref="AC130:AG130"/>
    <mergeCell ref="AH130:AK130"/>
    <mergeCell ref="AL130:AO130"/>
    <mergeCell ref="AP130:AX130"/>
    <mergeCell ref="AL128:AO128"/>
    <mergeCell ref="AP128:AX128"/>
    <mergeCell ref="A129:B129"/>
    <mergeCell ref="C129:I129"/>
    <mergeCell ref="J129:O129"/>
    <mergeCell ref="P129:X129"/>
    <mergeCell ref="Y129:AB129"/>
    <mergeCell ref="AC129:AG129"/>
    <mergeCell ref="AH129:AK129"/>
    <mergeCell ref="AL129:AO129"/>
    <mergeCell ref="AC133:AG133"/>
    <mergeCell ref="AH133:AK133"/>
    <mergeCell ref="AL133:AO133"/>
    <mergeCell ref="AP133:AX133"/>
    <mergeCell ref="A134:B134"/>
    <mergeCell ref="C134:D134"/>
    <mergeCell ref="E134:I134"/>
    <mergeCell ref="J134:O134"/>
    <mergeCell ref="P134:X134"/>
    <mergeCell ref="Y134:AB134"/>
    <mergeCell ref="A133:B133"/>
    <mergeCell ref="C133:D133"/>
    <mergeCell ref="E133:I133"/>
    <mergeCell ref="J133:O133"/>
    <mergeCell ref="P133:X133"/>
    <mergeCell ref="Y133:AB133"/>
    <mergeCell ref="AC135:AG135"/>
    <mergeCell ref="AH135:AK135"/>
    <mergeCell ref="AL135:AO135"/>
    <mergeCell ref="AP135:AX135"/>
    <mergeCell ref="AC134:AG134"/>
    <mergeCell ref="AH134:AK134"/>
    <mergeCell ref="AL134:AO134"/>
    <mergeCell ref="AP134:AX134"/>
    <mergeCell ref="A135:B135"/>
    <mergeCell ref="C135:D135"/>
    <mergeCell ref="E135:I135"/>
    <mergeCell ref="J135:O135"/>
    <mergeCell ref="P135:X135"/>
    <mergeCell ref="Y135:AB135"/>
    <mergeCell ref="P14:V14"/>
    <mergeCell ref="W14:AC14"/>
    <mergeCell ref="AD14:AJ14"/>
    <mergeCell ref="AK14:AQ14"/>
  </mergeCells>
  <phoneticPr fontId="5"/>
  <conditionalFormatting sqref="P15:AQ15 P25:V25 W24">
    <cfRule type="expression" dxfId="799" priority="809">
      <formula>IF(RIGHT(TEXT(P15,"0.#"),1)=".",FALSE,TRUE)</formula>
    </cfRule>
    <cfRule type="expression" dxfId="798" priority="810">
      <formula>IF(RIGHT(TEXT(P15,"0.#"),1)=".",TRUE,FALSE)</formula>
    </cfRule>
  </conditionalFormatting>
  <conditionalFormatting sqref="P19:AQ19">
    <cfRule type="expression" dxfId="797" priority="807">
      <formula>IF(RIGHT(TEXT(P19,"0.#"),1)=".",FALSE,TRUE)</formula>
    </cfRule>
    <cfRule type="expression" dxfId="796" priority="808">
      <formula>IF(RIGHT(TEXT(P19,"0.#"),1)=".",TRUE,FALSE)</formula>
    </cfRule>
  </conditionalFormatting>
  <conditionalFormatting sqref="Y107">
    <cfRule type="expression" dxfId="795" priority="805">
      <formula>IF(RIGHT(TEXT(Y107,"0.#"),1)=".",FALSE,TRUE)</formula>
    </cfRule>
    <cfRule type="expression" dxfId="794" priority="806">
      <formula>IF(RIGHT(TEXT(Y107,"0.#"),1)=".",TRUE,FALSE)</formula>
    </cfRule>
  </conditionalFormatting>
  <conditionalFormatting sqref="Y111">
    <cfRule type="expression" dxfId="793" priority="803">
      <formula>IF(RIGHT(TEXT(Y111,"0.#"),1)=".",FALSE,TRUE)</formula>
    </cfRule>
    <cfRule type="expression" dxfId="792" priority="804">
      <formula>IF(RIGHT(TEXT(Y111,"0.#"),1)=".",TRUE,FALSE)</formula>
    </cfRule>
  </conditionalFormatting>
  <conditionalFormatting sqref="P16:AQ18 P13:AQ14">
    <cfRule type="expression" dxfId="789" priority="801">
      <formula>IF(RIGHT(TEXT(P13,"0.#"),1)=".",FALSE,TRUE)</formula>
    </cfRule>
    <cfRule type="expression" dxfId="788" priority="802">
      <formula>IF(RIGHT(TEXT(P13,"0.#"),1)=".",TRUE,FALSE)</formula>
    </cfRule>
  </conditionalFormatting>
  <conditionalFormatting sqref="P20:AJ20">
    <cfRule type="expression" dxfId="787" priority="799">
      <formula>IF(RIGHT(TEXT(P20,"0.#"),1)=".",FALSE,TRUE)</formula>
    </cfRule>
    <cfRule type="expression" dxfId="786" priority="800">
      <formula>IF(RIGHT(TEXT(P20,"0.#"),1)=".",TRUE,FALSE)</formula>
    </cfRule>
  </conditionalFormatting>
  <conditionalFormatting sqref="AE28 AQ28">
    <cfRule type="expression" dxfId="785" priority="797">
      <formula>IF(RIGHT(TEXT(AE28,"0.#"),1)=".",FALSE,TRUE)</formula>
    </cfRule>
    <cfRule type="expression" dxfId="784" priority="798">
      <formula>IF(RIGHT(TEXT(AE28,"0.#"),1)=".",TRUE,FALSE)</formula>
    </cfRule>
  </conditionalFormatting>
  <conditionalFormatting sqref="Y108:Y110 Y106">
    <cfRule type="expression" dxfId="783" priority="795">
      <formula>IF(RIGHT(TEXT(Y106,"0.#"),1)=".",FALSE,TRUE)</formula>
    </cfRule>
    <cfRule type="expression" dxfId="782" priority="796">
      <formula>IF(RIGHT(TEXT(Y106,"0.#"),1)=".",TRUE,FALSE)</formula>
    </cfRule>
  </conditionalFormatting>
  <conditionalFormatting sqref="AU107">
    <cfRule type="expression" dxfId="781" priority="793">
      <formula>IF(RIGHT(TEXT(AU107,"0.#"),1)=".",FALSE,TRUE)</formula>
    </cfRule>
    <cfRule type="expression" dxfId="780" priority="794">
      <formula>IF(RIGHT(TEXT(AU107,"0.#"),1)=".",TRUE,FALSE)</formula>
    </cfRule>
  </conditionalFormatting>
  <conditionalFormatting sqref="AU111">
    <cfRule type="expression" dxfId="779" priority="791">
      <formula>IF(RIGHT(TEXT(AU111,"0.#"),1)=".",FALSE,TRUE)</formula>
    </cfRule>
    <cfRule type="expression" dxfId="778" priority="792">
      <formula>IF(RIGHT(TEXT(AU111,"0.#"),1)=".",TRUE,FALSE)</formula>
    </cfRule>
  </conditionalFormatting>
  <conditionalFormatting sqref="AU108:AU110 AU106">
    <cfRule type="expression" dxfId="777" priority="789">
      <formula>IF(RIGHT(TEXT(AU106,"0.#"),1)=".",FALSE,TRUE)</formula>
    </cfRule>
    <cfRule type="expression" dxfId="776" priority="790">
      <formula>IF(RIGHT(TEXT(AU106,"0.#"),1)=".",TRUE,FALSE)</formula>
    </cfRule>
  </conditionalFormatting>
  <conditionalFormatting sqref="AI28">
    <cfRule type="expression" dxfId="765" priority="775">
      <formula>IF(RIGHT(TEXT(AI28,"0.#"),1)=".",FALSE,TRUE)</formula>
    </cfRule>
    <cfRule type="expression" dxfId="764" priority="776">
      <formula>IF(RIGHT(TEXT(AI28,"0.#"),1)=".",TRUE,FALSE)</formula>
    </cfRule>
  </conditionalFormatting>
  <conditionalFormatting sqref="AM28">
    <cfRule type="expression" dxfId="763" priority="773">
      <formula>IF(RIGHT(TEXT(AM28,"0.#"),1)=".",FALSE,TRUE)</formula>
    </cfRule>
    <cfRule type="expression" dxfId="762" priority="774">
      <formula>IF(RIGHT(TEXT(AM28,"0.#"),1)=".",TRUE,FALSE)</formula>
    </cfRule>
  </conditionalFormatting>
  <conditionalFormatting sqref="AE29">
    <cfRule type="expression" dxfId="761" priority="771">
      <formula>IF(RIGHT(TEXT(AE29,"0.#"),1)=".",FALSE,TRUE)</formula>
    </cfRule>
    <cfRule type="expression" dxfId="760" priority="772">
      <formula>IF(RIGHT(TEXT(AE29,"0.#"),1)=".",TRUE,FALSE)</formula>
    </cfRule>
  </conditionalFormatting>
  <conditionalFormatting sqref="AI29">
    <cfRule type="expression" dxfId="759" priority="769">
      <formula>IF(RIGHT(TEXT(AI29,"0.#"),1)=".",FALSE,TRUE)</formula>
    </cfRule>
    <cfRule type="expression" dxfId="758" priority="770">
      <formula>IF(RIGHT(TEXT(AI29,"0.#"),1)=".",TRUE,FALSE)</formula>
    </cfRule>
  </conditionalFormatting>
  <conditionalFormatting sqref="AM29">
    <cfRule type="expression" dxfId="757" priority="767">
      <formula>IF(RIGHT(TEXT(AM29,"0.#"),1)=".",FALSE,TRUE)</formula>
    </cfRule>
    <cfRule type="expression" dxfId="756" priority="768">
      <formula>IF(RIGHT(TEXT(AM29,"0.#"),1)=".",TRUE,FALSE)</formula>
    </cfRule>
  </conditionalFormatting>
  <conditionalFormatting sqref="AQ29">
    <cfRule type="expression" dxfId="755" priority="765">
      <formula>IF(RIGHT(TEXT(AQ29,"0.#"),1)=".",FALSE,TRUE)</formula>
    </cfRule>
    <cfRule type="expression" dxfId="754" priority="766">
      <formula>IF(RIGHT(TEXT(AQ29,"0.#"),1)=".",TRUE,FALSE)</formula>
    </cfRule>
  </conditionalFormatting>
  <conditionalFormatting sqref="AL134:AO135">
    <cfRule type="expression" dxfId="725" priority="733">
      <formula>IF(AND(AL134&gt;=0, RIGHT(TEXT(AL134,"0.#"),1)&lt;&gt;"."),TRUE,FALSE)</formula>
    </cfRule>
    <cfRule type="expression" dxfId="724" priority="734">
      <formula>IF(AND(AL134&gt;=0, RIGHT(TEXT(AL134,"0.#"),1)="."),TRUE,FALSE)</formula>
    </cfRule>
    <cfRule type="expression" dxfId="723" priority="735">
      <formula>IF(AND(AL134&lt;0, RIGHT(TEXT(AL134,"0.#"),1)&lt;&gt;"."),TRUE,FALSE)</formula>
    </cfRule>
    <cfRule type="expression" dxfId="722" priority="736">
      <formula>IF(AND(AL134&lt;0, RIGHT(TEXT(AL134,"0.#"),1)="."),TRUE,FALSE)</formula>
    </cfRule>
  </conditionalFormatting>
  <conditionalFormatting sqref="Y134:Y135">
    <cfRule type="expression" dxfId="721" priority="731">
      <formula>IF(RIGHT(TEXT(Y134,"0.#"),1)=".",FALSE,TRUE)</formula>
    </cfRule>
    <cfRule type="expression" dxfId="720" priority="732">
      <formula>IF(RIGHT(TEXT(Y134,"0.#"),1)=".",TRUE,FALSE)</formula>
    </cfRule>
  </conditionalFormatting>
  <conditionalFormatting sqref="Y117">
    <cfRule type="expression" dxfId="715" priority="725">
      <formula>IF(RIGHT(TEXT(Y117,"0.#"),1)=".",FALSE,TRUE)</formula>
    </cfRule>
    <cfRule type="expression" dxfId="714" priority="726">
      <formula>IF(RIGHT(TEXT(Y117,"0.#"),1)=".",TRUE,FALSE)</formula>
    </cfRule>
  </conditionalFormatting>
  <conditionalFormatting sqref="Y123:Y130">
    <cfRule type="expression" dxfId="713" priority="663">
      <formula>IF(RIGHT(TEXT(Y123,"0.#"),1)=".",FALSE,TRUE)</formula>
    </cfRule>
    <cfRule type="expression" dxfId="712" priority="664">
      <formula>IF(RIGHT(TEXT(Y123,"0.#"),1)=".",TRUE,FALSE)</formula>
    </cfRule>
  </conditionalFormatting>
  <conditionalFormatting sqref="Y121:Y122">
    <cfRule type="expression" dxfId="711" priority="657">
      <formula>IF(RIGHT(TEXT(Y121,"0.#"),1)=".",FALSE,TRUE)</formula>
    </cfRule>
    <cfRule type="expression" dxfId="710" priority="658">
      <formula>IF(RIGHT(TEXT(Y121,"0.#"),1)=".",TRUE,FALSE)</formula>
    </cfRule>
  </conditionalFormatting>
  <conditionalFormatting sqref="P24">
    <cfRule type="expression" dxfId="695" priority="717">
      <formula>IF(RIGHT(TEXT(P24,"0.#"),1)=".",FALSE,TRUE)</formula>
    </cfRule>
    <cfRule type="expression" dxfId="694" priority="718">
      <formula>IF(RIGHT(TEXT(P24,"0.#"),1)=".",TRUE,FALSE)</formula>
    </cfRule>
  </conditionalFormatting>
  <conditionalFormatting sqref="AL123:AO130">
    <cfRule type="expression" dxfId="645" priority="665">
      <formula>IF(AND(AL123&gt;=0, RIGHT(TEXT(AL123,"0.#"),1)&lt;&gt;"."),TRUE,FALSE)</formula>
    </cfRule>
    <cfRule type="expression" dxfId="644" priority="666">
      <formula>IF(AND(AL123&gt;=0, RIGHT(TEXT(AL123,"0.#"),1)="."),TRUE,FALSE)</formula>
    </cfRule>
    <cfRule type="expression" dxfId="643" priority="667">
      <formula>IF(AND(AL123&lt;0, RIGHT(TEXT(AL123,"0.#"),1)&lt;&gt;"."),TRUE,FALSE)</formula>
    </cfRule>
    <cfRule type="expression" dxfId="642" priority="668">
      <formula>IF(AND(AL123&lt;0, RIGHT(TEXT(AL123,"0.#"),1)="."),TRUE,FALSE)</formula>
    </cfRule>
  </conditionalFormatting>
  <conditionalFormatting sqref="AL121:AO122">
    <cfRule type="expression" dxfId="641" priority="659">
      <formula>IF(AND(AL121&gt;=0, RIGHT(TEXT(AL121,"0.#"),1)&lt;&gt;"."),TRUE,FALSE)</formula>
    </cfRule>
    <cfRule type="expression" dxfId="640" priority="660">
      <formula>IF(AND(AL121&gt;=0, RIGHT(TEXT(AL121,"0.#"),1)="."),TRUE,FALSE)</formula>
    </cfRule>
    <cfRule type="expression" dxfId="639" priority="661">
      <formula>IF(AND(AL121&lt;0, RIGHT(TEXT(AL121,"0.#"),1)&lt;&gt;"."),TRUE,FALSE)</formula>
    </cfRule>
    <cfRule type="expression" dxfId="638" priority="662">
      <formula>IF(AND(AL121&lt;0, RIGHT(TEXT(AL121,"0.#"),1)="."),TRUE,FALSE)</formula>
    </cfRule>
  </conditionalFormatting>
  <conditionalFormatting sqref="AU29">
    <cfRule type="expression" dxfId="579" priority="581">
      <formula>IF(RIGHT(TEXT(AU29,"0.#"),1)=".",FALSE,TRUE)</formula>
    </cfRule>
    <cfRule type="expression" dxfId="578" priority="582">
      <formula>IF(RIGHT(TEXT(AU29,"0.#"),1)=".",TRUE,FALSE)</formula>
    </cfRule>
  </conditionalFormatting>
  <conditionalFormatting sqref="AU28">
    <cfRule type="expression" dxfId="577" priority="583">
      <formula>IF(RIGHT(TEXT(AU28,"0.#"),1)=".",FALSE,TRUE)</formula>
    </cfRule>
    <cfRule type="expression" dxfId="576" priority="584">
      <formula>IF(RIGHT(TEXT(AU28,"0.#"),1)=".",TRUE,FALSE)</formula>
    </cfRule>
  </conditionalFormatting>
  <conditionalFormatting sqref="AM37">
    <cfRule type="expression" dxfId="575" priority="561">
      <formula>IF(RIGHT(TEXT(AM37,"0.#"),1)=".",FALSE,TRUE)</formula>
    </cfRule>
    <cfRule type="expression" dxfId="574" priority="562">
      <formula>IF(RIGHT(TEXT(AM37,"0.#"),1)=".",TRUE,FALSE)</formula>
    </cfRule>
  </conditionalFormatting>
  <conditionalFormatting sqref="AM36">
    <cfRule type="expression" dxfId="573" priority="563">
      <formula>IF(RIGHT(TEXT(AM36,"0.#"),1)=".",FALSE,TRUE)</formula>
    </cfRule>
    <cfRule type="expression" dxfId="572" priority="564">
      <formula>IF(RIGHT(TEXT(AM36,"0.#"),1)=".",TRUE,FALSE)</formula>
    </cfRule>
  </conditionalFormatting>
  <conditionalFormatting sqref="AE35">
    <cfRule type="expression" dxfId="571" priority="577">
      <formula>IF(RIGHT(TEXT(AE35,"0.#"),1)=".",FALSE,TRUE)</formula>
    </cfRule>
    <cfRule type="expression" dxfId="570" priority="578">
      <formula>IF(RIGHT(TEXT(AE35,"0.#"),1)=".",TRUE,FALSE)</formula>
    </cfRule>
  </conditionalFormatting>
  <conditionalFormatting sqref="AQ35:AQ37">
    <cfRule type="expression" dxfId="569" priority="559">
      <formula>IF(RIGHT(TEXT(AQ35,"0.#"),1)=".",FALSE,TRUE)</formula>
    </cfRule>
    <cfRule type="expression" dxfId="568" priority="560">
      <formula>IF(RIGHT(TEXT(AQ35,"0.#"),1)=".",TRUE,FALSE)</formula>
    </cfRule>
  </conditionalFormatting>
  <conditionalFormatting sqref="AU35:AU37">
    <cfRule type="expression" dxfId="567" priority="557">
      <formula>IF(RIGHT(TEXT(AU35,"0.#"),1)=".",FALSE,TRUE)</formula>
    </cfRule>
    <cfRule type="expression" dxfId="566" priority="558">
      <formula>IF(RIGHT(TEXT(AU35,"0.#"),1)=".",TRUE,FALSE)</formula>
    </cfRule>
  </conditionalFormatting>
  <conditionalFormatting sqref="AI37">
    <cfRule type="expression" dxfId="565" priority="571">
      <formula>IF(RIGHT(TEXT(AI37,"0.#"),1)=".",FALSE,TRUE)</formula>
    </cfRule>
    <cfRule type="expression" dxfId="564" priority="572">
      <formula>IF(RIGHT(TEXT(AI37,"0.#"),1)=".",TRUE,FALSE)</formula>
    </cfRule>
  </conditionalFormatting>
  <conditionalFormatting sqref="AE36">
    <cfRule type="expression" dxfId="563" priority="575">
      <formula>IF(RIGHT(TEXT(AE36,"0.#"),1)=".",FALSE,TRUE)</formula>
    </cfRule>
    <cfRule type="expression" dxfId="562" priority="576">
      <formula>IF(RIGHT(TEXT(AE36,"0.#"),1)=".",TRUE,FALSE)</formula>
    </cfRule>
  </conditionalFormatting>
  <conditionalFormatting sqref="AE37">
    <cfRule type="expression" dxfId="561" priority="573">
      <formula>IF(RIGHT(TEXT(AE37,"0.#"),1)=".",FALSE,TRUE)</formula>
    </cfRule>
    <cfRule type="expression" dxfId="560" priority="574">
      <formula>IF(RIGHT(TEXT(AE37,"0.#"),1)=".",TRUE,FALSE)</formula>
    </cfRule>
  </conditionalFormatting>
  <conditionalFormatting sqref="AM35">
    <cfRule type="expression" dxfId="559" priority="565">
      <formula>IF(RIGHT(TEXT(AM35,"0.#"),1)=".",FALSE,TRUE)</formula>
    </cfRule>
    <cfRule type="expression" dxfId="558" priority="566">
      <formula>IF(RIGHT(TEXT(AM35,"0.#"),1)=".",TRUE,FALSE)</formula>
    </cfRule>
  </conditionalFormatting>
  <conditionalFormatting sqref="AI35">
    <cfRule type="expression" dxfId="557" priority="567">
      <formula>IF(RIGHT(TEXT(AI35,"0.#"),1)=".",FALSE,TRUE)</formula>
    </cfRule>
    <cfRule type="expression" dxfId="556" priority="568">
      <formula>IF(RIGHT(TEXT(AI35,"0.#"),1)=".",TRUE,FALSE)</formula>
    </cfRule>
  </conditionalFormatting>
  <conditionalFormatting sqref="AI36">
    <cfRule type="expression" dxfId="555" priority="569">
      <formula>IF(RIGHT(TEXT(AI36,"0.#"),1)=".",FALSE,TRUE)</formula>
    </cfRule>
    <cfRule type="expression" dxfId="554" priority="570">
      <formula>IF(RIGHT(TEXT(AI36,"0.#"),1)=".",TRUE,FALSE)</formula>
    </cfRule>
  </conditionalFormatting>
  <conditionalFormatting sqref="AM31">
    <cfRule type="expression" dxfId="505" priority="503">
      <formula>IF(RIGHT(TEXT(AM31,"0.#"),1)=".",FALSE,TRUE)</formula>
    </cfRule>
    <cfRule type="expression" dxfId="504" priority="504">
      <formula>IF(RIGHT(TEXT(AM31,"0.#"),1)=".",TRUE,FALSE)</formula>
    </cfRule>
  </conditionalFormatting>
  <conditionalFormatting sqref="AE32 AM32">
    <cfRule type="expression" dxfId="503" priority="501">
      <formula>IF(RIGHT(TEXT(AE32,"0.#"),1)=".",FALSE,TRUE)</formula>
    </cfRule>
    <cfRule type="expression" dxfId="502" priority="502">
      <formula>IF(RIGHT(TEXT(AE32,"0.#"),1)=".",TRUE,FALSE)</formula>
    </cfRule>
  </conditionalFormatting>
  <conditionalFormatting sqref="AI32">
    <cfRule type="expression" dxfId="501" priority="499">
      <formula>IF(RIGHT(TEXT(AI32,"0.#"),1)=".",FALSE,TRUE)</formula>
    </cfRule>
    <cfRule type="expression" dxfId="500" priority="500">
      <formula>IF(RIGHT(TEXT(AI32,"0.#"),1)=".",TRUE,FALSE)</formula>
    </cfRule>
  </conditionalFormatting>
  <conditionalFormatting sqref="AQ32">
    <cfRule type="expression" dxfId="499" priority="497">
      <formula>IF(RIGHT(TEXT(AQ32,"0.#"),1)=".",FALSE,TRUE)</formula>
    </cfRule>
    <cfRule type="expression" dxfId="498" priority="498">
      <formula>IF(RIGHT(TEXT(AQ32,"0.#"),1)=".",TRUE,FALSE)</formula>
    </cfRule>
  </conditionalFormatting>
  <conditionalFormatting sqref="AE31 AQ31">
    <cfRule type="expression" dxfId="497" priority="507">
      <formula>IF(RIGHT(TEXT(AE31,"0.#"),1)=".",FALSE,TRUE)</formula>
    </cfRule>
    <cfRule type="expression" dxfId="496" priority="508">
      <formula>IF(RIGHT(TEXT(AE31,"0.#"),1)=".",TRUE,FALSE)</formula>
    </cfRule>
  </conditionalFormatting>
  <conditionalFormatting sqref="AI31">
    <cfRule type="expression" dxfId="495" priority="505">
      <formula>IF(RIGHT(TEXT(AI31,"0.#"),1)=".",FALSE,TRUE)</formula>
    </cfRule>
    <cfRule type="expression" dxfId="494" priority="506">
      <formula>IF(RIGHT(TEXT(AI31,"0.#"),1)=".",TRUE,FALSE)</formula>
    </cfRule>
  </conditionalFormatting>
  <conditionalFormatting sqref="AE47">
    <cfRule type="expression" dxfId="25" priority="27">
      <formula>IF(RIGHT(TEXT(AE47,"0.#"),1)=".",FALSE,TRUE)</formula>
    </cfRule>
    <cfRule type="expression" dxfId="24" priority="28">
      <formula>IF(RIGHT(TEXT(AE47,"0.#"),1)=".",TRUE,FALSE)</formula>
    </cfRule>
  </conditionalFormatting>
  <conditionalFormatting sqref="AE48">
    <cfRule type="expression" dxfId="23" priority="25">
      <formula>IF(RIGHT(TEXT(AE48,"0.#"),1)=".",FALSE,TRUE)</formula>
    </cfRule>
    <cfRule type="expression" dxfId="22" priority="26">
      <formula>IF(RIGHT(TEXT(AE48,"0.#"),1)=".",TRUE,FALSE)</formula>
    </cfRule>
  </conditionalFormatting>
  <conditionalFormatting sqref="AM47">
    <cfRule type="expression" dxfId="21" priority="15">
      <formula>IF(RIGHT(TEXT(AM47,"0.#"),1)=".",FALSE,TRUE)</formula>
    </cfRule>
    <cfRule type="expression" dxfId="20" priority="16">
      <formula>IF(RIGHT(TEXT(AM47,"0.#"),1)=".",TRUE,FALSE)</formula>
    </cfRule>
  </conditionalFormatting>
  <conditionalFormatting sqref="AE49">
    <cfRule type="expression" dxfId="19" priority="23">
      <formula>IF(RIGHT(TEXT(AE49,"0.#"),1)=".",FALSE,TRUE)</formula>
    </cfRule>
    <cfRule type="expression" dxfId="18" priority="24">
      <formula>IF(RIGHT(TEXT(AE49,"0.#"),1)=".",TRUE,FALSE)</formula>
    </cfRule>
  </conditionalFormatting>
  <conditionalFormatting sqref="AI49">
    <cfRule type="expression" dxfId="17" priority="21">
      <formula>IF(RIGHT(TEXT(AI49,"0.#"),1)=".",FALSE,TRUE)</formula>
    </cfRule>
    <cfRule type="expression" dxfId="16" priority="22">
      <formula>IF(RIGHT(TEXT(AI49,"0.#"),1)=".",TRUE,FALSE)</formula>
    </cfRule>
  </conditionalFormatting>
  <conditionalFormatting sqref="AI48">
    <cfRule type="expression" dxfId="15" priority="19">
      <formula>IF(RIGHT(TEXT(AI48,"0.#"),1)=".",FALSE,TRUE)</formula>
    </cfRule>
    <cfRule type="expression" dxfId="14" priority="20">
      <formula>IF(RIGHT(TEXT(AI48,"0.#"),1)=".",TRUE,FALSE)</formula>
    </cfRule>
  </conditionalFormatting>
  <conditionalFormatting sqref="AI47">
    <cfRule type="expression" dxfId="13" priority="17">
      <formula>IF(RIGHT(TEXT(AI47,"0.#"),1)=".",FALSE,TRUE)</formula>
    </cfRule>
    <cfRule type="expression" dxfId="12" priority="18">
      <formula>IF(RIGHT(TEXT(AI47,"0.#"),1)=".",TRUE,FALSE)</formula>
    </cfRule>
  </conditionalFormatting>
  <conditionalFormatting sqref="AM48">
    <cfRule type="expression" dxfId="11" priority="13">
      <formula>IF(RIGHT(TEXT(AM48,"0.#"),1)=".",FALSE,TRUE)</formula>
    </cfRule>
    <cfRule type="expression" dxfId="10" priority="14">
      <formula>IF(RIGHT(TEXT(AM48,"0.#"),1)=".",TRUE,FALSE)</formula>
    </cfRule>
  </conditionalFormatting>
  <conditionalFormatting sqref="AM49">
    <cfRule type="expression" dxfId="9" priority="11">
      <formula>IF(RIGHT(TEXT(AM49,"0.#"),1)=".",FALSE,TRUE)</formula>
    </cfRule>
    <cfRule type="expression" dxfId="8" priority="12">
      <formula>IF(RIGHT(TEXT(AM49,"0.#"),1)=".",TRUE,FALSE)</formula>
    </cfRule>
  </conditionalFormatting>
  <conditionalFormatting sqref="AQ47:AQ49">
    <cfRule type="expression" dxfId="7" priority="9">
      <formula>IF(RIGHT(TEXT(AQ47,"0.#"),1)=".",FALSE,TRUE)</formula>
    </cfRule>
    <cfRule type="expression" dxfId="6" priority="10">
      <formula>IF(RIGHT(TEXT(AQ47,"0.#"),1)=".",TRUE,FALSE)</formula>
    </cfRule>
  </conditionalFormatting>
  <conditionalFormatting sqref="AU47:AU49">
    <cfRule type="expression" dxfId="5" priority="7">
      <formula>IF(RIGHT(TEXT(AU47,"0.#"),1)=".",FALSE,TRUE)</formula>
    </cfRule>
    <cfRule type="expression" dxfId="4" priority="8">
      <formula>IF(RIGHT(TEXT(AU47,"0.#"),1)=".",TRUE,FALSE)</formula>
    </cfRule>
  </conditionalFormatting>
  <conditionalFormatting sqref="AL117:AO117">
    <cfRule type="expression" dxfId="3" priority="1">
      <formula>IF(AND(AL117&gt;=0, RIGHT(TEXT(AL117,"0.#"),1)&lt;&gt;"."),TRUE,FALSE)</formula>
    </cfRule>
    <cfRule type="expression" dxfId="2" priority="2">
      <formula>IF(AND(AL117&gt;=0, RIGHT(TEXT(AL117,"0.#"),1)="."),TRUE,FALSE)</formula>
    </cfRule>
    <cfRule type="expression" dxfId="1" priority="3">
      <formula>IF(AND(AL117&lt;0, RIGHT(TEXT(AL117,"0.#"),1)&lt;&gt;"."),TRUE,FALSE)</formula>
    </cfRule>
    <cfRule type="expression" dxfId="0" priority="4">
      <formula>IF(AND(AL117&lt;0, RIGHT(TEXT(AL117,"0.#"),1)="."),TRUE,FALSE)</formula>
    </cfRule>
  </conditionalFormatting>
  <dataValidations count="13">
    <dataValidation type="custom" allowBlank="1" showInputMessage="1" showErrorMessage="1" errorTitle="法人番号チェック" error="法人番号は13桁の数字で入力してください。" sqref="J134:O135 J121:O130 J117:O117">
      <formula1>OR(J117="-",AND(LEN(J117)=13,IFERROR(SEARCH("-",J117),"")="",IFERROR(SEARCH(".",J117),"")="",ISNUMBER(J117)))</formula1>
    </dataValidation>
    <dataValidation type="list" allowBlank="1" showInputMessage="1" showErrorMessage="1" sqref="Q82:R82 AO82:AP82 AC82:AD82">
      <formula1>$U$43</formula1>
    </dataValidation>
    <dataValidation type="custom" imeMode="disabled" allowBlank="1" showInputMessage="1" showErrorMessage="1" sqref="AY24 AQ46:AR46 AE47:AX49 AU46:AX46 P13:AQ19 P20:AJ20 AL134:AO135 Y106:AB110 AU106:AX110 Y117:AB117 AL117:AO117 Y121:AB130 AL121:AO130 Y134:AB135 AQ34:AR34 AU34:AX34 AE35:AX37 AE28:AX29 AE31:AX31 W24 P24:V25">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error="プルダウンリストから選択してください。" sqref="AD62:AF63">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7:AK117 AH121:AK130 AH134:AK135">
      <formula1>OR(AND(MOD(IF(ISNUMBER(AH117), AH117, 0.5),1)=0, 0&lt;=AH117), AH117="-")</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0:AK81 X80:Y81 AJ82 L80:L82 M80:M81 X82 AU80:AV81">
      <formula1>0</formula1>
      <formula2>9999</formula2>
    </dataValidation>
    <dataValidation type="whole" allowBlank="1" showInputMessage="1" showErrorMessage="1" sqref="O80:P81 AX80:AX82 AA80:AB81 AM80:AN8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16383" man="1"/>
    <brk id="77" max="16383" man="1"/>
    <brk id="113"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入力規則等!$U$13:$U$35</xm:f>
          </x14:formula1>
          <xm:sqref>S82:U82 AJ2:AM2 AE82:AG82 G82:I82 AQ82:AS82</xm:sqref>
        </x14:dataValidation>
        <x14:dataValidation type="list" allowBlank="1" showInputMessage="1" showErrorMessage="1">
          <x14:formula1>
            <xm:f>入力規則等!$U$56:$U$58</xm:f>
          </x14:formula1>
          <xm:sqref>J82:K82 AT82:AU82 AH82:AI82 V82:W82</xm:sqref>
        </x14:dataValidation>
        <x14:dataValidation type="list" allowBlank="1" showInputMessage="1" showErrorMessage="1">
          <x14:formula1>
            <xm:f>入力規則等!$U$48</xm:f>
          </x14:formula1>
          <xm:sqref>E82:F82</xm:sqref>
        </x14:dataValidation>
        <x14:dataValidation type="list" allowBlank="1" showInputMessage="1" showErrorMessage="1">
          <x14:formula1>
            <xm:f>入力規則等!$W$2:$W$24</xm:f>
          </x14:formula1>
          <xm:sqref>AO80:AP81 Q80:S81 AC80:AE81 E80:G81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J53:T53</xm:sqref>
        </x14:dataValidation>
        <x14:dataValidation type="list" allowBlank="1" showInputMessage="1" showErrorMessage="1">
          <x14:formula1>
            <xm:f>入力規則等!$AG$2:$AG$13</xm:f>
          </x14:formula1>
          <xm:sqref>AC117:AG117 AC121:AG130</xm:sqref>
        </x14:dataValidation>
        <x14:dataValidation type="list" allowBlank="1" showInputMessage="1" showErrorMessage="1">
          <x14:formula1>
            <xm:f>入力規則等!$U$40:$U$42</xm:f>
          </x14:formula1>
          <xm:sqref>AG80:AH80 U80:V80 I80:J80 AR80:AS80</xm:sqref>
        </x14:dataValidation>
        <x14:dataValidation type="list" allowBlank="1" showInputMessage="1" showErrorMessage="1">
          <x14:formula1>
            <xm:f>入力規則等!$U$7:$U$9</xm:f>
          </x14:formula1>
          <xm:sqref>U81:V81 I81:J81 AG81:AH81 AR81:AS81</xm:sqref>
        </x14:dataValidation>
        <x14:dataValidation type="list" allowBlank="1" showInputMessage="1" showErrorMessage="1">
          <x14:formula1>
            <xm:f>入力規則等!$AP$2:$AP$10</xm:f>
          </x14:formula1>
          <xm:sqref>AC134:AG135</xm:sqref>
        </x14:dataValidation>
        <x14:dataValidation type="list" allowBlank="1" showInputMessage="1" showErrorMessage="1">
          <x14:formula1>
            <xm:f>入力規則等!$AK$2:$AK$49</xm:f>
          </x14:formula1>
          <xm:sqref>C134:D135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74</v>
      </c>
      <c r="B1" s="23" t="s">
        <v>75</v>
      </c>
      <c r="F1" s="24" t="s">
        <v>4</v>
      </c>
      <c r="G1" s="24" t="s">
        <v>64</v>
      </c>
      <c r="K1" s="25" t="s">
        <v>92</v>
      </c>
      <c r="L1" s="23" t="s">
        <v>75</v>
      </c>
      <c r="O1" s="13"/>
      <c r="P1" s="24" t="s">
        <v>5</v>
      </c>
      <c r="Q1" s="24" t="s">
        <v>64</v>
      </c>
      <c r="T1" s="13"/>
      <c r="U1" s="27" t="s">
        <v>156</v>
      </c>
      <c r="W1" s="27" t="s">
        <v>155</v>
      </c>
      <c r="Y1" s="27" t="s">
        <v>72</v>
      </c>
      <c r="Z1" s="27" t="s">
        <v>382</v>
      </c>
      <c r="AA1" s="27" t="s">
        <v>73</v>
      </c>
      <c r="AB1" s="27" t="s">
        <v>383</v>
      </c>
      <c r="AC1" s="27" t="s">
        <v>30</v>
      </c>
      <c r="AD1" s="26"/>
      <c r="AE1" s="27" t="s">
        <v>42</v>
      </c>
      <c r="AF1" s="28"/>
      <c r="AG1" s="37" t="s">
        <v>168</v>
      </c>
      <c r="AI1" s="37" t="s">
        <v>171</v>
      </c>
      <c r="AK1" s="37" t="s">
        <v>176</v>
      </c>
      <c r="AM1" s="52"/>
      <c r="AN1" s="52"/>
      <c r="AP1" s="26" t="s">
        <v>217</v>
      </c>
    </row>
    <row r="2" spans="1:42" ht="13.5" customHeight="1" x14ac:dyDescent="0.15">
      <c r="A2" s="14" t="s">
        <v>76</v>
      </c>
      <c r="B2" s="15"/>
      <c r="C2" s="13" t="str">
        <f>IF(B2="","",A2)</f>
        <v/>
      </c>
      <c r="D2" s="13" t="str">
        <f>IF(C2="","",IF(D1&lt;&gt;"",CONCATENATE(D1,"、",C2),C2))</f>
        <v/>
      </c>
      <c r="F2" s="12" t="s">
        <v>63</v>
      </c>
      <c r="G2" s="17"/>
      <c r="H2" s="13" t="str">
        <f>IF(G2="","",F2)</f>
        <v/>
      </c>
      <c r="I2" s="13" t="str">
        <f>IF(H2="","",IF(I1&lt;&gt;"",CONCATENATE(I1,"、",H2),H2))</f>
        <v/>
      </c>
      <c r="K2" s="14" t="s">
        <v>93</v>
      </c>
      <c r="L2" s="15"/>
      <c r="M2" s="13" t="str">
        <f>IF(L2="","",K2)</f>
        <v/>
      </c>
      <c r="N2" s="13" t="str">
        <f>IF(M2="","",IF(N1&lt;&gt;"",CONCATENATE(N1,"、",M2),M2))</f>
        <v/>
      </c>
      <c r="O2" s="13"/>
      <c r="P2" s="12" t="s">
        <v>65</v>
      </c>
      <c r="Q2" s="17"/>
      <c r="R2" s="13" t="str">
        <f>IF(Q2="","",P2)</f>
        <v/>
      </c>
      <c r="S2" s="13" t="str">
        <f>IF(R2="","",IF(S1&lt;&gt;"",CONCATENATE(S1,"、",R2),R2))</f>
        <v/>
      </c>
      <c r="T2" s="13"/>
      <c r="U2" s="66">
        <v>21</v>
      </c>
      <c r="W2" s="30" t="s">
        <v>161</v>
      </c>
      <c r="Y2" s="30" t="s">
        <v>59</v>
      </c>
      <c r="Z2" s="30" t="s">
        <v>59</v>
      </c>
      <c r="AA2" s="60" t="s">
        <v>252</v>
      </c>
      <c r="AB2" s="60" t="s">
        <v>477</v>
      </c>
      <c r="AC2" s="61" t="s">
        <v>125</v>
      </c>
      <c r="AD2" s="26"/>
      <c r="AE2" s="32" t="s">
        <v>157</v>
      </c>
      <c r="AF2" s="28"/>
      <c r="AG2" s="39" t="s">
        <v>225</v>
      </c>
      <c r="AI2" s="37" t="s">
        <v>249</v>
      </c>
      <c r="AK2" s="37" t="s">
        <v>177</v>
      </c>
      <c r="AM2" s="52"/>
      <c r="AN2" s="52"/>
      <c r="AP2" s="39" t="s">
        <v>225</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0" t="s">
        <v>508</v>
      </c>
      <c r="W3" s="30" t="s">
        <v>136</v>
      </c>
      <c r="Y3" s="30" t="s">
        <v>60</v>
      </c>
      <c r="Z3" s="30" t="s">
        <v>384</v>
      </c>
      <c r="AA3" s="60" t="s">
        <v>350</v>
      </c>
      <c r="AB3" s="60" t="s">
        <v>478</v>
      </c>
      <c r="AC3" s="61" t="s">
        <v>126</v>
      </c>
      <c r="AD3" s="26"/>
      <c r="AE3" s="32" t="s">
        <v>158</v>
      </c>
      <c r="AF3" s="28"/>
      <c r="AG3" s="39" t="s">
        <v>226</v>
      </c>
      <c r="AI3" s="37" t="s">
        <v>170</v>
      </c>
      <c r="AK3" s="37" t="str">
        <f>CHAR(CODE(AK2)+1)</f>
        <v>B</v>
      </c>
      <c r="AM3" s="52"/>
      <c r="AN3" s="52"/>
      <c r="AP3" s="39" t="s">
        <v>226</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
      </c>
      <c r="K4" s="14" t="s">
        <v>95</v>
      </c>
      <c r="L4" s="15"/>
      <c r="M4" s="13" t="str">
        <f t="shared" si="2"/>
        <v/>
      </c>
      <c r="N4" s="13" t="str">
        <f t="shared" ref="N4:N11" si="6">IF(M4="",N3,IF(N3&lt;&gt;"",CONCATENATE(N3,"、",M4),M4))</f>
        <v/>
      </c>
      <c r="O4" s="13"/>
      <c r="P4" s="12" t="s">
        <v>67</v>
      </c>
      <c r="Q4" s="17"/>
      <c r="R4" s="13" t="str">
        <f t="shared" si="3"/>
        <v/>
      </c>
      <c r="S4" s="13" t="str">
        <f t="shared" si="4"/>
        <v/>
      </c>
      <c r="T4" s="13"/>
      <c r="U4" s="30" t="s">
        <v>559</v>
      </c>
      <c r="W4" s="30" t="s">
        <v>137</v>
      </c>
      <c r="Y4" s="30" t="s">
        <v>257</v>
      </c>
      <c r="Z4" s="30" t="s">
        <v>385</v>
      </c>
      <c r="AA4" s="60" t="s">
        <v>351</v>
      </c>
      <c r="AB4" s="60" t="s">
        <v>479</v>
      </c>
      <c r="AC4" s="60" t="s">
        <v>127</v>
      </c>
      <c r="AD4" s="26"/>
      <c r="AE4" s="32" t="s">
        <v>159</v>
      </c>
      <c r="AF4" s="28"/>
      <c r="AG4" s="39" t="s">
        <v>227</v>
      </c>
      <c r="AI4" s="37" t="s">
        <v>172</v>
      </c>
      <c r="AK4" s="37" t="str">
        <f t="shared" ref="AK4:AK49" si="7">CHAR(CODE(AK3)+1)</f>
        <v>C</v>
      </c>
      <c r="AM4" s="52"/>
      <c r="AN4" s="52"/>
      <c r="AP4" s="39" t="s">
        <v>227</v>
      </c>
    </row>
    <row r="5" spans="1:42" ht="13.5" customHeight="1" x14ac:dyDescent="0.15">
      <c r="A5" s="14" t="s">
        <v>79</v>
      </c>
      <c r="B5" s="15"/>
      <c r="C5" s="13" t="str">
        <f t="shared" si="0"/>
        <v/>
      </c>
      <c r="D5" s="13" t="str">
        <f>IF(C5="",D4,IF(D4&lt;&gt;"",CONCATENATE(D4,"、",C5),C5))</f>
        <v/>
      </c>
      <c r="F5" s="18" t="s">
        <v>104</v>
      </c>
      <c r="G5" s="17"/>
      <c r="H5" s="13" t="str">
        <f t="shared" si="1"/>
        <v/>
      </c>
      <c r="I5" s="13" t="str">
        <f t="shared" si="5"/>
        <v/>
      </c>
      <c r="K5" s="14" t="s">
        <v>96</v>
      </c>
      <c r="L5" s="15"/>
      <c r="M5" s="13" t="str">
        <f t="shared" si="2"/>
        <v/>
      </c>
      <c r="N5" s="13" t="str">
        <f t="shared" si="6"/>
        <v/>
      </c>
      <c r="O5" s="13"/>
      <c r="P5" s="12" t="s">
        <v>68</v>
      </c>
      <c r="Q5" s="17"/>
      <c r="R5" s="13" t="str">
        <f t="shared" si="3"/>
        <v/>
      </c>
      <c r="S5" s="13" t="str">
        <f t="shared" si="4"/>
        <v/>
      </c>
      <c r="T5" s="13"/>
      <c r="W5" s="30" t="s">
        <v>532</v>
      </c>
      <c r="Y5" s="30" t="s">
        <v>258</v>
      </c>
      <c r="Z5" s="30" t="s">
        <v>386</v>
      </c>
      <c r="AA5" s="60" t="s">
        <v>352</v>
      </c>
      <c r="AB5" s="60" t="s">
        <v>480</v>
      </c>
      <c r="AC5" s="60" t="s">
        <v>160</v>
      </c>
      <c r="AD5" s="29"/>
      <c r="AE5" s="32" t="s">
        <v>237</v>
      </c>
      <c r="AF5" s="28"/>
      <c r="AG5" s="39" t="s">
        <v>228</v>
      </c>
      <c r="AI5" s="37" t="s">
        <v>255</v>
      </c>
      <c r="AK5" s="37" t="str">
        <f t="shared" si="7"/>
        <v>D</v>
      </c>
      <c r="AP5" s="39" t="s">
        <v>228</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
      </c>
      <c r="K6" s="14" t="s">
        <v>97</v>
      </c>
      <c r="L6" s="15"/>
      <c r="M6" s="13" t="str">
        <f t="shared" si="2"/>
        <v/>
      </c>
      <c r="N6" s="13" t="str">
        <f t="shared" si="6"/>
        <v/>
      </c>
      <c r="O6" s="13"/>
      <c r="P6" s="12" t="s">
        <v>69</v>
      </c>
      <c r="Q6" s="17"/>
      <c r="R6" s="13" t="str">
        <f t="shared" si="3"/>
        <v/>
      </c>
      <c r="S6" s="13" t="str">
        <f t="shared" si="4"/>
        <v/>
      </c>
      <c r="T6" s="13"/>
      <c r="U6" s="30" t="s">
        <v>239</v>
      </c>
      <c r="W6" s="30" t="s">
        <v>534</v>
      </c>
      <c r="Y6" s="30" t="s">
        <v>259</v>
      </c>
      <c r="Z6" s="30" t="s">
        <v>387</v>
      </c>
      <c r="AA6" s="60" t="s">
        <v>353</v>
      </c>
      <c r="AB6" s="60" t="s">
        <v>481</v>
      </c>
      <c r="AC6" s="60" t="s">
        <v>128</v>
      </c>
      <c r="AD6" s="29"/>
      <c r="AE6" s="32" t="s">
        <v>235</v>
      </c>
      <c r="AF6" s="28"/>
      <c r="AG6" s="39" t="s">
        <v>229</v>
      </c>
      <c r="AI6" s="37" t="s">
        <v>256</v>
      </c>
      <c r="AK6" s="37" t="str">
        <f>CHAR(CODE(AK5)+1)</f>
        <v>E</v>
      </c>
      <c r="AP6" s="39" t="s">
        <v>229</v>
      </c>
    </row>
    <row r="7" spans="1:42" ht="13.5" customHeight="1" x14ac:dyDescent="0.15">
      <c r="A7" s="14" t="s">
        <v>81</v>
      </c>
      <c r="B7" s="15"/>
      <c r="C7" s="13" t="str">
        <f t="shared" si="0"/>
        <v/>
      </c>
      <c r="D7" s="13" t="str">
        <f t="shared" si="8"/>
        <v/>
      </c>
      <c r="F7" s="18" t="s">
        <v>187</v>
      </c>
      <c r="G7" s="17"/>
      <c r="H7" s="13" t="str">
        <f t="shared" si="1"/>
        <v/>
      </c>
      <c r="I7" s="13" t="str">
        <f t="shared" si="5"/>
        <v/>
      </c>
      <c r="K7" s="14" t="s">
        <v>98</v>
      </c>
      <c r="L7" s="15"/>
      <c r="M7" s="13" t="str">
        <f t="shared" si="2"/>
        <v/>
      </c>
      <c r="N7" s="13" t="str">
        <f t="shared" si="6"/>
        <v/>
      </c>
      <c r="O7" s="13"/>
      <c r="P7" s="12" t="s">
        <v>70</v>
      </c>
      <c r="Q7" s="17"/>
      <c r="R7" s="13" t="str">
        <f t="shared" si="3"/>
        <v/>
      </c>
      <c r="S7" s="13" t="str">
        <f t="shared" si="4"/>
        <v/>
      </c>
      <c r="T7" s="13"/>
      <c r="U7" s="30"/>
      <c r="W7" s="30" t="s">
        <v>138</v>
      </c>
      <c r="Y7" s="30" t="s">
        <v>260</v>
      </c>
      <c r="Z7" s="30" t="s">
        <v>388</v>
      </c>
      <c r="AA7" s="60" t="s">
        <v>354</v>
      </c>
      <c r="AB7" s="60" t="s">
        <v>482</v>
      </c>
      <c r="AC7" s="29"/>
      <c r="AD7" s="29"/>
      <c r="AE7" s="30" t="s">
        <v>128</v>
      </c>
      <c r="AF7" s="28"/>
      <c r="AG7" s="39" t="s">
        <v>230</v>
      </c>
      <c r="AH7" s="55"/>
      <c r="AI7" s="39" t="s">
        <v>245</v>
      </c>
      <c r="AK7" s="37" t="str">
        <f>CHAR(CODE(AK6)+1)</f>
        <v>F</v>
      </c>
      <c r="AP7" s="39" t="s">
        <v>230</v>
      </c>
    </row>
    <row r="8" spans="1:42" ht="13.5" customHeight="1" x14ac:dyDescent="0.15">
      <c r="A8" s="14" t="s">
        <v>82</v>
      </c>
      <c r="B8" s="15"/>
      <c r="C8" s="13" t="str">
        <f t="shared" si="0"/>
        <v/>
      </c>
      <c r="D8" s="13" t="str">
        <f t="shared" si="8"/>
        <v/>
      </c>
      <c r="F8" s="18" t="s">
        <v>106</v>
      </c>
      <c r="G8" s="17"/>
      <c r="H8" s="13" t="str">
        <f t="shared" si="1"/>
        <v/>
      </c>
      <c r="I8" s="13" t="str">
        <f t="shared" si="5"/>
        <v/>
      </c>
      <c r="K8" s="14" t="s">
        <v>99</v>
      </c>
      <c r="L8" s="15"/>
      <c r="M8" s="13" t="str">
        <f t="shared" si="2"/>
        <v/>
      </c>
      <c r="N8" s="13" t="str">
        <f t="shared" si="6"/>
        <v/>
      </c>
      <c r="O8" s="13"/>
      <c r="P8" s="12" t="s">
        <v>71</v>
      </c>
      <c r="Q8" s="17"/>
      <c r="R8" s="13" t="str">
        <f t="shared" si="3"/>
        <v/>
      </c>
      <c r="S8" s="13" t="str">
        <f t="shared" si="4"/>
        <v/>
      </c>
      <c r="T8" s="13"/>
      <c r="U8" s="30" t="s">
        <v>253</v>
      </c>
      <c r="W8" s="30" t="s">
        <v>139</v>
      </c>
      <c r="Y8" s="30" t="s">
        <v>261</v>
      </c>
      <c r="Z8" s="30" t="s">
        <v>389</v>
      </c>
      <c r="AA8" s="60" t="s">
        <v>355</v>
      </c>
      <c r="AB8" s="60" t="s">
        <v>483</v>
      </c>
      <c r="AC8" s="29"/>
      <c r="AD8" s="29"/>
      <c r="AE8" s="29"/>
      <c r="AF8" s="28"/>
      <c r="AG8" s="39" t="s">
        <v>231</v>
      </c>
      <c r="AI8" s="37" t="s">
        <v>246</v>
      </c>
      <c r="AK8" s="37" t="str">
        <f t="shared" si="7"/>
        <v>G</v>
      </c>
      <c r="AP8" s="39" t="s">
        <v>231</v>
      </c>
    </row>
    <row r="9" spans="1:42" ht="13.5" customHeight="1" x14ac:dyDescent="0.15">
      <c r="A9" s="14" t="s">
        <v>83</v>
      </c>
      <c r="B9" s="15"/>
      <c r="C9" s="13" t="str">
        <f t="shared" si="0"/>
        <v/>
      </c>
      <c r="D9" s="13" t="str">
        <f t="shared" si="8"/>
        <v/>
      </c>
      <c r="F9" s="18" t="s">
        <v>188</v>
      </c>
      <c r="G9" s="17"/>
      <c r="H9" s="13" t="str">
        <f t="shared" si="1"/>
        <v/>
      </c>
      <c r="I9" s="13" t="str">
        <f t="shared" si="5"/>
        <v/>
      </c>
      <c r="K9" s="14" t="s">
        <v>100</v>
      </c>
      <c r="L9" s="15"/>
      <c r="M9" s="13" t="str">
        <f t="shared" si="2"/>
        <v/>
      </c>
      <c r="N9" s="13" t="str">
        <f t="shared" si="6"/>
        <v/>
      </c>
      <c r="O9" s="13"/>
      <c r="P9" s="13"/>
      <c r="Q9" s="19"/>
      <c r="T9" s="13"/>
      <c r="U9" s="30" t="s">
        <v>254</v>
      </c>
      <c r="W9" s="30" t="s">
        <v>140</v>
      </c>
      <c r="Y9" s="30" t="s">
        <v>262</v>
      </c>
      <c r="Z9" s="30" t="s">
        <v>390</v>
      </c>
      <c r="AA9" s="60" t="s">
        <v>356</v>
      </c>
      <c r="AB9" s="60" t="s">
        <v>484</v>
      </c>
      <c r="AC9" s="29"/>
      <c r="AD9" s="29"/>
      <c r="AE9" s="29"/>
      <c r="AF9" s="28"/>
      <c r="AG9" s="39" t="s">
        <v>232</v>
      </c>
      <c r="AI9" s="51"/>
      <c r="AK9" s="37" t="str">
        <f t="shared" si="7"/>
        <v>H</v>
      </c>
      <c r="AP9" s="39" t="s">
        <v>232</v>
      </c>
    </row>
    <row r="10" spans="1:42" ht="13.5" customHeight="1" x14ac:dyDescent="0.15">
      <c r="A10" s="14" t="s">
        <v>206</v>
      </c>
      <c r="B10" s="15"/>
      <c r="C10" s="13" t="str">
        <f t="shared" si="0"/>
        <v/>
      </c>
      <c r="D10" s="13" t="str">
        <f t="shared" si="8"/>
        <v/>
      </c>
      <c r="F10" s="18" t="s">
        <v>107</v>
      </c>
      <c r="G10" s="17"/>
      <c r="H10" s="13" t="str">
        <f t="shared" si="1"/>
        <v/>
      </c>
      <c r="I10" s="13" t="str">
        <f t="shared" si="5"/>
        <v/>
      </c>
      <c r="K10" s="14" t="s">
        <v>208</v>
      </c>
      <c r="L10" s="15"/>
      <c r="M10" s="13" t="str">
        <f t="shared" si="2"/>
        <v/>
      </c>
      <c r="N10" s="13" t="str">
        <f t="shared" si="6"/>
        <v/>
      </c>
      <c r="O10" s="13"/>
      <c r="P10" s="13" t="s">
        <v>580</v>
      </c>
      <c r="Q10" s="19"/>
      <c r="T10" s="13"/>
      <c r="W10" s="30" t="s">
        <v>141</v>
      </c>
      <c r="Y10" s="30" t="s">
        <v>263</v>
      </c>
      <c r="Z10" s="30" t="s">
        <v>391</v>
      </c>
      <c r="AA10" s="60" t="s">
        <v>357</v>
      </c>
      <c r="AB10" s="60" t="s">
        <v>485</v>
      </c>
      <c r="AC10" s="29"/>
      <c r="AD10" s="29"/>
      <c r="AE10" s="29"/>
      <c r="AF10" s="28"/>
      <c r="AG10" s="39" t="s">
        <v>220</v>
      </c>
      <c r="AK10" s="37" t="str">
        <f t="shared" si="7"/>
        <v>I</v>
      </c>
      <c r="AP10" s="37" t="s">
        <v>218</v>
      </c>
    </row>
    <row r="11" spans="1:42" ht="13.5" customHeight="1" x14ac:dyDescent="0.15">
      <c r="A11" s="14" t="s">
        <v>84</v>
      </c>
      <c r="B11" s="15"/>
      <c r="C11" s="13" t="str">
        <f t="shared" si="0"/>
        <v/>
      </c>
      <c r="D11" s="13" t="str">
        <f t="shared" si="8"/>
        <v/>
      </c>
      <c r="F11" s="18" t="s">
        <v>108</v>
      </c>
      <c r="G11" s="17"/>
      <c r="H11" s="13" t="str">
        <f t="shared" si="1"/>
        <v/>
      </c>
      <c r="I11" s="13" t="str">
        <f t="shared" si="5"/>
        <v/>
      </c>
      <c r="K11" s="14" t="s">
        <v>101</v>
      </c>
      <c r="L11" s="15"/>
      <c r="M11" s="13" t="str">
        <f t="shared" si="2"/>
        <v/>
      </c>
      <c r="N11" s="13" t="str">
        <f t="shared" si="6"/>
        <v/>
      </c>
      <c r="O11" s="13"/>
      <c r="P11" s="13"/>
      <c r="Q11" s="19"/>
      <c r="T11" s="13"/>
      <c r="W11" s="30" t="s">
        <v>556</v>
      </c>
      <c r="Y11" s="30" t="s">
        <v>264</v>
      </c>
      <c r="Z11" s="30" t="s">
        <v>392</v>
      </c>
      <c r="AA11" s="60" t="s">
        <v>358</v>
      </c>
      <c r="AB11" s="60" t="s">
        <v>486</v>
      </c>
      <c r="AC11" s="29"/>
      <c r="AD11" s="29"/>
      <c r="AE11" s="29"/>
      <c r="AF11" s="28"/>
      <c r="AG11" s="37" t="s">
        <v>223</v>
      </c>
      <c r="AK11" s="37"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
      </c>
      <c r="K12" s="13"/>
      <c r="L12" s="13"/>
      <c r="O12" s="13"/>
      <c r="P12" s="13"/>
      <c r="Q12" s="19"/>
      <c r="T12" s="13"/>
      <c r="U12" s="27" t="s">
        <v>509</v>
      </c>
      <c r="W12" s="30" t="s">
        <v>142</v>
      </c>
      <c r="Y12" s="30" t="s">
        <v>265</v>
      </c>
      <c r="Z12" s="30" t="s">
        <v>393</v>
      </c>
      <c r="AA12" s="60" t="s">
        <v>359</v>
      </c>
      <c r="AB12" s="60" t="s">
        <v>487</v>
      </c>
      <c r="AC12" s="29"/>
      <c r="AD12" s="29"/>
      <c r="AE12" s="29"/>
      <c r="AF12" s="28"/>
      <c r="AG12" s="37" t="s">
        <v>221</v>
      </c>
      <c r="AK12" s="37"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
      </c>
      <c r="K13" s="13" t="s">
        <v>577</v>
      </c>
      <c r="L13" s="13"/>
      <c r="O13" s="13"/>
      <c r="P13" s="13"/>
      <c r="Q13" s="19"/>
      <c r="T13" s="13"/>
      <c r="U13" s="30" t="s">
        <v>161</v>
      </c>
      <c r="W13" s="30" t="s">
        <v>143</v>
      </c>
      <c r="Y13" s="30" t="s">
        <v>266</v>
      </c>
      <c r="Z13" s="30" t="s">
        <v>394</v>
      </c>
      <c r="AA13" s="60" t="s">
        <v>360</v>
      </c>
      <c r="AB13" s="60" t="s">
        <v>488</v>
      </c>
      <c r="AC13" s="29"/>
      <c r="AD13" s="29"/>
      <c r="AE13" s="29"/>
      <c r="AF13" s="28"/>
      <c r="AG13" s="37" t="s">
        <v>222</v>
      </c>
      <c r="AK13" s="37"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
      </c>
      <c r="K14" s="13"/>
      <c r="L14" s="13"/>
      <c r="O14" s="13"/>
      <c r="P14" s="13"/>
      <c r="Q14" s="19"/>
      <c r="T14" s="13"/>
      <c r="U14" s="30" t="s">
        <v>510</v>
      </c>
      <c r="W14" s="30" t="s">
        <v>144</v>
      </c>
      <c r="Y14" s="30" t="s">
        <v>267</v>
      </c>
      <c r="Z14" s="30" t="s">
        <v>395</v>
      </c>
      <c r="AA14" s="60" t="s">
        <v>361</v>
      </c>
      <c r="AB14" s="60" t="s">
        <v>489</v>
      </c>
      <c r="AC14" s="29"/>
      <c r="AD14" s="29"/>
      <c r="AE14" s="29"/>
      <c r="AF14" s="28"/>
      <c r="AG14" s="51"/>
      <c r="AK14" s="37"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
      </c>
      <c r="K15" s="13"/>
      <c r="L15" s="13"/>
      <c r="O15" s="13"/>
      <c r="P15" s="13"/>
      <c r="Q15" s="19"/>
      <c r="T15" s="13"/>
      <c r="U15" s="30" t="s">
        <v>511</v>
      </c>
      <c r="W15" s="30" t="s">
        <v>145</v>
      </c>
      <c r="Y15" s="30" t="s">
        <v>268</v>
      </c>
      <c r="Z15" s="30" t="s">
        <v>396</v>
      </c>
      <c r="AA15" s="60" t="s">
        <v>362</v>
      </c>
      <c r="AB15" s="60" t="s">
        <v>490</v>
      </c>
      <c r="AC15" s="29"/>
      <c r="AD15" s="29"/>
      <c r="AE15" s="29"/>
      <c r="AF15" s="28"/>
      <c r="AG15" s="52"/>
      <c r="AK15" s="37"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
      </c>
      <c r="K16" s="13"/>
      <c r="L16" s="13"/>
      <c r="O16" s="13"/>
      <c r="P16" s="13"/>
      <c r="Q16" s="19"/>
      <c r="T16" s="13"/>
      <c r="U16" s="30" t="s">
        <v>512</v>
      </c>
      <c r="W16" s="30" t="s">
        <v>146</v>
      </c>
      <c r="Y16" s="30" t="s">
        <v>269</v>
      </c>
      <c r="Z16" s="30" t="s">
        <v>397</v>
      </c>
      <c r="AA16" s="60" t="s">
        <v>363</v>
      </c>
      <c r="AB16" s="60" t="s">
        <v>491</v>
      </c>
      <c r="AC16" s="29"/>
      <c r="AD16" s="29"/>
      <c r="AE16" s="29"/>
      <c r="AF16" s="28"/>
      <c r="AG16" s="52"/>
      <c r="AK16" s="37"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
      </c>
      <c r="K17" s="13"/>
      <c r="L17" s="13"/>
      <c r="O17" s="13"/>
      <c r="P17" s="13"/>
      <c r="Q17" s="19"/>
      <c r="T17" s="13"/>
      <c r="U17" s="30" t="s">
        <v>530</v>
      </c>
      <c r="W17" s="30" t="s">
        <v>147</v>
      </c>
      <c r="Y17" s="30" t="s">
        <v>270</v>
      </c>
      <c r="Z17" s="30" t="s">
        <v>398</v>
      </c>
      <c r="AA17" s="60" t="s">
        <v>364</v>
      </c>
      <c r="AB17" s="60" t="s">
        <v>492</v>
      </c>
      <c r="AC17" s="29"/>
      <c r="AD17" s="29"/>
      <c r="AE17" s="29"/>
      <c r="AF17" s="28"/>
      <c r="AG17" s="52"/>
      <c r="AK17" s="37"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
      </c>
      <c r="K18" s="13"/>
      <c r="L18" s="13"/>
      <c r="O18" s="13"/>
      <c r="P18" s="13"/>
      <c r="Q18" s="19"/>
      <c r="T18" s="13"/>
      <c r="U18" s="30" t="s">
        <v>513</v>
      </c>
      <c r="W18" s="30" t="s">
        <v>148</v>
      </c>
      <c r="Y18" s="30" t="s">
        <v>271</v>
      </c>
      <c r="Z18" s="30" t="s">
        <v>399</v>
      </c>
      <c r="AA18" s="60" t="s">
        <v>365</v>
      </c>
      <c r="AB18" s="60" t="s">
        <v>493</v>
      </c>
      <c r="AC18" s="29"/>
      <c r="AD18" s="29"/>
      <c r="AE18" s="29"/>
      <c r="AF18" s="28"/>
      <c r="AK18" s="37" t="str">
        <f t="shared" si="7"/>
        <v>Q</v>
      </c>
    </row>
    <row r="19" spans="1:37" ht="13.5" customHeight="1" x14ac:dyDescent="0.15">
      <c r="A19" s="14" t="s">
        <v>198</v>
      </c>
      <c r="B19" s="15"/>
      <c r="C19" s="13" t="str">
        <f t="shared" si="9"/>
        <v/>
      </c>
      <c r="D19" s="13" t="str">
        <f t="shared" si="8"/>
        <v/>
      </c>
      <c r="F19" s="18" t="s">
        <v>116</v>
      </c>
      <c r="G19" s="17"/>
      <c r="H19" s="13" t="str">
        <f t="shared" si="1"/>
        <v/>
      </c>
      <c r="I19" s="13" t="str">
        <f t="shared" si="5"/>
        <v/>
      </c>
      <c r="K19" s="13"/>
      <c r="L19" s="13"/>
      <c r="O19" s="13"/>
      <c r="P19" s="13"/>
      <c r="Q19" s="19"/>
      <c r="T19" s="13"/>
      <c r="U19" s="30" t="s">
        <v>514</v>
      </c>
      <c r="W19" s="30" t="s">
        <v>149</v>
      </c>
      <c r="Y19" s="30" t="s">
        <v>272</v>
      </c>
      <c r="Z19" s="30" t="s">
        <v>400</v>
      </c>
      <c r="AA19" s="60" t="s">
        <v>366</v>
      </c>
      <c r="AB19" s="60" t="s">
        <v>494</v>
      </c>
      <c r="AC19" s="29"/>
      <c r="AD19" s="29"/>
      <c r="AE19" s="29"/>
      <c r="AF19" s="28"/>
      <c r="AK19" s="37" t="str">
        <f t="shared" si="7"/>
        <v>R</v>
      </c>
    </row>
    <row r="20" spans="1:37" ht="13.5" customHeight="1" x14ac:dyDescent="0.15">
      <c r="A20" s="14" t="s">
        <v>199</v>
      </c>
      <c r="B20" s="15"/>
      <c r="C20" s="13" t="str">
        <f t="shared" si="9"/>
        <v/>
      </c>
      <c r="D20" s="13" t="str">
        <f t="shared" si="8"/>
        <v/>
      </c>
      <c r="F20" s="18" t="s">
        <v>197</v>
      </c>
      <c r="G20" s="17"/>
      <c r="H20" s="13" t="str">
        <f t="shared" si="1"/>
        <v/>
      </c>
      <c r="I20" s="13" t="str">
        <f t="shared" si="5"/>
        <v/>
      </c>
      <c r="K20" s="13"/>
      <c r="L20" s="13"/>
      <c r="O20" s="13"/>
      <c r="P20" s="13"/>
      <c r="Q20" s="19"/>
      <c r="T20" s="13"/>
      <c r="U20" s="30" t="s">
        <v>515</v>
      </c>
      <c r="W20" s="30" t="s">
        <v>150</v>
      </c>
      <c r="Y20" s="30" t="s">
        <v>273</v>
      </c>
      <c r="Z20" s="30" t="s">
        <v>401</v>
      </c>
      <c r="AA20" s="60" t="s">
        <v>367</v>
      </c>
      <c r="AB20" s="60" t="s">
        <v>495</v>
      </c>
      <c r="AC20" s="29"/>
      <c r="AD20" s="29"/>
      <c r="AE20" s="29"/>
      <c r="AF20" s="28"/>
      <c r="AK20" s="37" t="str">
        <f t="shared" si="7"/>
        <v>S</v>
      </c>
    </row>
    <row r="21" spans="1:37" ht="13.5" customHeight="1" x14ac:dyDescent="0.15">
      <c r="A21" s="14" t="s">
        <v>200</v>
      </c>
      <c r="B21" s="15"/>
      <c r="C21" s="13" t="str">
        <f t="shared" si="9"/>
        <v/>
      </c>
      <c r="D21" s="13" t="str">
        <f t="shared" si="8"/>
        <v/>
      </c>
      <c r="F21" s="18" t="s">
        <v>117</v>
      </c>
      <c r="G21" s="17"/>
      <c r="H21" s="13" t="str">
        <f t="shared" si="1"/>
        <v/>
      </c>
      <c r="I21" s="13" t="str">
        <f t="shared" si="5"/>
        <v/>
      </c>
      <c r="K21" s="13"/>
      <c r="L21" s="13"/>
      <c r="O21" s="13"/>
      <c r="P21" s="13"/>
      <c r="Q21" s="19"/>
      <c r="T21" s="13"/>
      <c r="U21" s="30" t="s">
        <v>516</v>
      </c>
      <c r="W21" s="30" t="s">
        <v>151</v>
      </c>
      <c r="Y21" s="30" t="s">
        <v>274</v>
      </c>
      <c r="Z21" s="30" t="s">
        <v>402</v>
      </c>
      <c r="AA21" s="60" t="s">
        <v>368</v>
      </c>
      <c r="AB21" s="60" t="s">
        <v>496</v>
      </c>
      <c r="AC21" s="29"/>
      <c r="AD21" s="29"/>
      <c r="AE21" s="29"/>
      <c r="AF21" s="28"/>
      <c r="AK21" s="37" t="str">
        <f t="shared" si="7"/>
        <v>T</v>
      </c>
    </row>
    <row r="22" spans="1:37" ht="13.5" customHeight="1" x14ac:dyDescent="0.15">
      <c r="A22" s="14" t="s">
        <v>201</v>
      </c>
      <c r="B22" s="15"/>
      <c r="C22" s="13" t="str">
        <f t="shared" si="9"/>
        <v/>
      </c>
      <c r="D22" s="13" t="str">
        <f>IF(C22="",D21,IF(D21&lt;&gt;"",CONCATENATE(D21,"、",C22),C22))</f>
        <v/>
      </c>
      <c r="F22" s="18" t="s">
        <v>118</v>
      </c>
      <c r="G22" s="17"/>
      <c r="H22" s="13" t="str">
        <f t="shared" si="1"/>
        <v/>
      </c>
      <c r="I22" s="13" t="str">
        <f t="shared" si="5"/>
        <v/>
      </c>
      <c r="K22" s="13"/>
      <c r="L22" s="13"/>
      <c r="O22" s="13"/>
      <c r="P22" s="13"/>
      <c r="Q22" s="19"/>
      <c r="T22" s="13"/>
      <c r="U22" s="30" t="s">
        <v>558</v>
      </c>
      <c r="W22" s="30" t="s">
        <v>152</v>
      </c>
      <c r="Y22" s="30" t="s">
        <v>275</v>
      </c>
      <c r="Z22" s="30" t="s">
        <v>403</v>
      </c>
      <c r="AA22" s="60" t="s">
        <v>369</v>
      </c>
      <c r="AB22" s="60" t="s">
        <v>497</v>
      </c>
      <c r="AC22" s="29"/>
      <c r="AD22" s="29"/>
      <c r="AE22" s="29"/>
      <c r="AF22" s="28"/>
      <c r="AK22" s="37" t="str">
        <f t="shared" si="7"/>
        <v>U</v>
      </c>
    </row>
    <row r="23" spans="1:37" ht="13.5" customHeight="1" x14ac:dyDescent="0.15">
      <c r="A23" s="58" t="s">
        <v>247</v>
      </c>
      <c r="B23" s="15"/>
      <c r="C23" s="13" t="str">
        <f t="shared" si="9"/>
        <v/>
      </c>
      <c r="D23" s="13" t="str">
        <f>IF(C23="",D22,IF(D22&lt;&gt;"",CONCATENATE(D22,"、",C23),C23))</f>
        <v/>
      </c>
      <c r="F23" s="18" t="s">
        <v>119</v>
      </c>
      <c r="G23" s="17"/>
      <c r="H23" s="13" t="str">
        <f t="shared" si="1"/>
        <v/>
      </c>
      <c r="I23" s="13" t="str">
        <f t="shared" si="5"/>
        <v/>
      </c>
      <c r="K23" s="13"/>
      <c r="L23" s="13"/>
      <c r="O23" s="13"/>
      <c r="P23" s="13"/>
      <c r="Q23" s="19"/>
      <c r="T23" s="13"/>
      <c r="U23" s="30" t="s">
        <v>517</v>
      </c>
      <c r="W23" s="30" t="s">
        <v>153</v>
      </c>
      <c r="Y23" s="30" t="s">
        <v>276</v>
      </c>
      <c r="Z23" s="30" t="s">
        <v>404</v>
      </c>
      <c r="AA23" s="60" t="s">
        <v>370</v>
      </c>
      <c r="AB23" s="60" t="s">
        <v>498</v>
      </c>
      <c r="AC23" s="29"/>
      <c r="AD23" s="29"/>
      <c r="AE23" s="29"/>
      <c r="AF23" s="28"/>
      <c r="AK23" s="37" t="str">
        <f t="shared" si="7"/>
        <v>V</v>
      </c>
    </row>
    <row r="24" spans="1:37" ht="13.5" customHeight="1" x14ac:dyDescent="0.15">
      <c r="A24" s="68"/>
      <c r="B24" s="56"/>
      <c r="F24" s="18" t="s">
        <v>250</v>
      </c>
      <c r="G24" s="17"/>
      <c r="H24" s="13" t="str">
        <f t="shared" si="1"/>
        <v/>
      </c>
      <c r="I24" s="13" t="str">
        <f t="shared" si="5"/>
        <v/>
      </c>
      <c r="K24" s="13"/>
      <c r="L24" s="13"/>
      <c r="O24" s="13"/>
      <c r="P24" s="13"/>
      <c r="Q24" s="19"/>
      <c r="T24" s="13"/>
      <c r="U24" s="30" t="s">
        <v>518</v>
      </c>
      <c r="W24" s="30" t="s">
        <v>154</v>
      </c>
      <c r="Y24" s="30" t="s">
        <v>277</v>
      </c>
      <c r="Z24" s="30" t="s">
        <v>405</v>
      </c>
      <c r="AA24" s="60" t="s">
        <v>371</v>
      </c>
      <c r="AB24" s="60" t="s">
        <v>499</v>
      </c>
      <c r="AC24" s="29"/>
      <c r="AD24" s="29"/>
      <c r="AE24" s="29"/>
      <c r="AF24" s="28"/>
      <c r="AK24" s="37" t="str">
        <f>CHAR(CODE(AK23)+1)</f>
        <v>W</v>
      </c>
    </row>
    <row r="25" spans="1:37" ht="13.5" customHeight="1" x14ac:dyDescent="0.15">
      <c r="A25" s="57"/>
      <c r="B25" s="56"/>
      <c r="F25" s="18" t="s">
        <v>120</v>
      </c>
      <c r="G25" s="17"/>
      <c r="H25" s="13" t="str">
        <f t="shared" si="1"/>
        <v/>
      </c>
      <c r="I25" s="13" t="str">
        <f t="shared" si="5"/>
        <v/>
      </c>
      <c r="K25" s="13"/>
      <c r="L25" s="13"/>
      <c r="O25" s="13"/>
      <c r="P25" s="13"/>
      <c r="Q25" s="19"/>
      <c r="T25" s="13"/>
      <c r="U25" s="30" t="s">
        <v>519</v>
      </c>
      <c r="W25" s="50"/>
      <c r="Y25" s="30" t="s">
        <v>278</v>
      </c>
      <c r="Z25" s="30" t="s">
        <v>406</v>
      </c>
      <c r="AA25" s="60" t="s">
        <v>372</v>
      </c>
      <c r="AB25" s="60" t="s">
        <v>500</v>
      </c>
      <c r="AC25" s="29"/>
      <c r="AD25" s="29"/>
      <c r="AE25" s="29"/>
      <c r="AF25" s="28"/>
      <c r="AK25" s="37" t="str">
        <f t="shared" si="7"/>
        <v>X</v>
      </c>
    </row>
    <row r="26" spans="1:37" ht="13.5" customHeight="1" x14ac:dyDescent="0.15">
      <c r="A26" s="57"/>
      <c r="B26" s="56"/>
      <c r="F26" s="18" t="s">
        <v>121</v>
      </c>
      <c r="G26" s="17"/>
      <c r="H26" s="13" t="str">
        <f t="shared" si="1"/>
        <v/>
      </c>
      <c r="I26" s="13" t="str">
        <f t="shared" si="5"/>
        <v/>
      </c>
      <c r="K26" s="13"/>
      <c r="L26" s="13"/>
      <c r="O26" s="13"/>
      <c r="P26" s="13"/>
      <c r="Q26" s="19"/>
      <c r="T26" s="13"/>
      <c r="U26" s="30" t="s">
        <v>520</v>
      </c>
      <c r="Y26" s="30" t="s">
        <v>279</v>
      </c>
      <c r="Z26" s="30" t="s">
        <v>407</v>
      </c>
      <c r="AA26" s="60" t="s">
        <v>373</v>
      </c>
      <c r="AB26" s="60" t="s">
        <v>501</v>
      </c>
      <c r="AC26" s="29"/>
      <c r="AD26" s="29"/>
      <c r="AE26" s="29"/>
      <c r="AF26" s="28"/>
      <c r="AK26" s="37" t="str">
        <f t="shared" si="7"/>
        <v>Y</v>
      </c>
    </row>
    <row r="27" spans="1:37" ht="13.5" customHeight="1" x14ac:dyDescent="0.15">
      <c r="A27" s="13" t="s">
        <v>575</v>
      </c>
      <c r="B27" s="13"/>
      <c r="F27" s="18" t="s">
        <v>122</v>
      </c>
      <c r="G27" s="17"/>
      <c r="H27" s="13" t="str">
        <f t="shared" si="1"/>
        <v/>
      </c>
      <c r="I27" s="13" t="str">
        <f t="shared" si="5"/>
        <v/>
      </c>
      <c r="K27" s="13"/>
      <c r="L27" s="13"/>
      <c r="O27" s="13"/>
      <c r="P27" s="13"/>
      <c r="Q27" s="19"/>
      <c r="T27" s="13"/>
      <c r="U27" s="30" t="s">
        <v>521</v>
      </c>
      <c r="Y27" s="30" t="s">
        <v>280</v>
      </c>
      <c r="Z27" s="30" t="s">
        <v>408</v>
      </c>
      <c r="AA27" s="60" t="s">
        <v>374</v>
      </c>
      <c r="AB27" s="60" t="s">
        <v>502</v>
      </c>
      <c r="AC27" s="29"/>
      <c r="AD27" s="29"/>
      <c r="AE27" s="29"/>
      <c r="AF27" s="28"/>
      <c r="AK27" s="37" t="str">
        <f>CHAR(CODE(AK26)+1)</f>
        <v>Z</v>
      </c>
    </row>
    <row r="28" spans="1:37" ht="13.5" customHeight="1" x14ac:dyDescent="0.15">
      <c r="B28" s="13"/>
      <c r="F28" s="18" t="s">
        <v>123</v>
      </c>
      <c r="G28" s="17"/>
      <c r="H28" s="13" t="str">
        <f t="shared" si="1"/>
        <v/>
      </c>
      <c r="I28" s="13" t="str">
        <f t="shared" si="5"/>
        <v/>
      </c>
      <c r="K28" s="13"/>
      <c r="L28" s="13"/>
      <c r="O28" s="13"/>
      <c r="P28" s="13"/>
      <c r="Q28" s="19"/>
      <c r="T28" s="13"/>
      <c r="U28" s="30" t="s">
        <v>522</v>
      </c>
      <c r="Y28" s="30" t="s">
        <v>281</v>
      </c>
      <c r="Z28" s="30" t="s">
        <v>409</v>
      </c>
      <c r="AA28" s="60" t="s">
        <v>375</v>
      </c>
      <c r="AB28" s="60" t="s">
        <v>503</v>
      </c>
      <c r="AC28" s="29"/>
      <c r="AD28" s="29"/>
      <c r="AE28" s="29"/>
      <c r="AF28" s="28"/>
      <c r="AK28" s="37" t="s">
        <v>178</v>
      </c>
    </row>
    <row r="29" spans="1:37" ht="13.5" customHeight="1" x14ac:dyDescent="0.15">
      <c r="A29" s="13"/>
      <c r="B29" s="13"/>
      <c r="F29" s="18" t="s">
        <v>189</v>
      </c>
      <c r="G29" s="17"/>
      <c r="H29" s="13" t="str">
        <f t="shared" si="1"/>
        <v/>
      </c>
      <c r="I29" s="13" t="str">
        <f t="shared" si="5"/>
        <v/>
      </c>
      <c r="K29" s="13"/>
      <c r="L29" s="13"/>
      <c r="O29" s="13"/>
      <c r="P29" s="13"/>
      <c r="Q29" s="19"/>
      <c r="T29" s="13"/>
      <c r="U29" s="30" t="s">
        <v>523</v>
      </c>
      <c r="Y29" s="30" t="s">
        <v>282</v>
      </c>
      <c r="Z29" s="30" t="s">
        <v>410</v>
      </c>
      <c r="AA29" s="60" t="s">
        <v>376</v>
      </c>
      <c r="AB29" s="60" t="s">
        <v>504</v>
      </c>
      <c r="AC29" s="29"/>
      <c r="AD29" s="29"/>
      <c r="AE29" s="29"/>
      <c r="AF29" s="28"/>
      <c r="AK29" s="37" t="str">
        <f t="shared" si="7"/>
        <v>b</v>
      </c>
    </row>
    <row r="30" spans="1:37" ht="13.5" customHeight="1" x14ac:dyDescent="0.15">
      <c r="A30" s="13"/>
      <c r="B30" s="13"/>
      <c r="F30" s="18" t="s">
        <v>190</v>
      </c>
      <c r="G30" s="17"/>
      <c r="H30" s="13" t="str">
        <f t="shared" si="1"/>
        <v/>
      </c>
      <c r="I30" s="13" t="str">
        <f t="shared" si="5"/>
        <v/>
      </c>
      <c r="K30" s="13"/>
      <c r="L30" s="13"/>
      <c r="O30" s="13"/>
      <c r="P30" s="13"/>
      <c r="Q30" s="19"/>
      <c r="T30" s="13"/>
      <c r="U30" s="30" t="s">
        <v>524</v>
      </c>
      <c r="Y30" s="30" t="s">
        <v>283</v>
      </c>
      <c r="Z30" s="30" t="s">
        <v>411</v>
      </c>
      <c r="AA30" s="60" t="s">
        <v>377</v>
      </c>
      <c r="AB30" s="60" t="s">
        <v>505</v>
      </c>
      <c r="AC30" s="29"/>
      <c r="AD30" s="29"/>
      <c r="AE30" s="29"/>
      <c r="AF30" s="28"/>
      <c r="AK30" s="37" t="str">
        <f t="shared" si="7"/>
        <v>c</v>
      </c>
    </row>
    <row r="31" spans="1:37" ht="13.5" customHeight="1" x14ac:dyDescent="0.15">
      <c r="A31" s="13"/>
      <c r="B31" s="13"/>
      <c r="F31" s="18" t="s">
        <v>191</v>
      </c>
      <c r="G31" s="17"/>
      <c r="H31" s="13" t="str">
        <f t="shared" si="1"/>
        <v/>
      </c>
      <c r="I31" s="13" t="str">
        <f t="shared" si="5"/>
        <v/>
      </c>
      <c r="K31" s="13"/>
      <c r="L31" s="13"/>
      <c r="O31" s="13"/>
      <c r="P31" s="13"/>
      <c r="Q31" s="19"/>
      <c r="T31" s="13"/>
      <c r="U31" s="30" t="s">
        <v>525</v>
      </c>
      <c r="Y31" s="30" t="s">
        <v>284</v>
      </c>
      <c r="Z31" s="30" t="s">
        <v>412</v>
      </c>
      <c r="AA31" s="60" t="s">
        <v>378</v>
      </c>
      <c r="AB31" s="60" t="s">
        <v>506</v>
      </c>
      <c r="AC31" s="29"/>
      <c r="AD31" s="29"/>
      <c r="AE31" s="29"/>
      <c r="AF31" s="28"/>
      <c r="AK31" s="37" t="str">
        <f t="shared" si="7"/>
        <v>d</v>
      </c>
    </row>
    <row r="32" spans="1:37" ht="13.5" customHeight="1" x14ac:dyDescent="0.15">
      <c r="A32" s="13"/>
      <c r="B32" s="13"/>
      <c r="F32" s="18" t="s">
        <v>192</v>
      </c>
      <c r="G32" s="17"/>
      <c r="H32" s="13" t="str">
        <f t="shared" si="1"/>
        <v/>
      </c>
      <c r="I32" s="13" t="str">
        <f t="shared" si="5"/>
        <v/>
      </c>
      <c r="K32" s="13"/>
      <c r="L32" s="13"/>
      <c r="O32" s="13"/>
      <c r="P32" s="13"/>
      <c r="Q32" s="19"/>
      <c r="T32" s="13"/>
      <c r="U32" s="30" t="s">
        <v>526</v>
      </c>
      <c r="Y32" s="30" t="s">
        <v>285</v>
      </c>
      <c r="Z32" s="30" t="s">
        <v>413</v>
      </c>
      <c r="AA32" s="60" t="s">
        <v>61</v>
      </c>
      <c r="AB32" s="60" t="s">
        <v>61</v>
      </c>
      <c r="AC32" s="29"/>
      <c r="AD32" s="29"/>
      <c r="AE32" s="29"/>
      <c r="AF32" s="28"/>
      <c r="AK32" s="37" t="str">
        <f t="shared" si="7"/>
        <v>e</v>
      </c>
    </row>
    <row r="33" spans="1:37" ht="13.5" customHeight="1" x14ac:dyDescent="0.15">
      <c r="A33" s="13"/>
      <c r="B33" s="13"/>
      <c r="F33" s="18" t="s">
        <v>193</v>
      </c>
      <c r="G33" s="17"/>
      <c r="H33" s="13" t="str">
        <f t="shared" si="1"/>
        <v/>
      </c>
      <c r="I33" s="13" t="str">
        <f t="shared" si="5"/>
        <v/>
      </c>
      <c r="K33" s="13"/>
      <c r="L33" s="13"/>
      <c r="O33" s="13"/>
      <c r="P33" s="13"/>
      <c r="Q33" s="19"/>
      <c r="T33" s="13"/>
      <c r="U33" s="30" t="s">
        <v>527</v>
      </c>
      <c r="Y33" s="30" t="s">
        <v>286</v>
      </c>
      <c r="Z33" s="30" t="s">
        <v>414</v>
      </c>
      <c r="AA33" s="50"/>
      <c r="AB33" s="29"/>
      <c r="AC33" s="29"/>
      <c r="AD33" s="29"/>
      <c r="AE33" s="29"/>
      <c r="AF33" s="28"/>
      <c r="AK33" s="37" t="str">
        <f t="shared" si="7"/>
        <v>f</v>
      </c>
    </row>
    <row r="34" spans="1:37" ht="13.5" customHeight="1" x14ac:dyDescent="0.15">
      <c r="A34" s="13"/>
      <c r="B34" s="13"/>
      <c r="F34" s="18" t="s">
        <v>194</v>
      </c>
      <c r="G34" s="17"/>
      <c r="H34" s="13" t="str">
        <f t="shared" si="1"/>
        <v/>
      </c>
      <c r="I34" s="13" t="str">
        <f t="shared" si="5"/>
        <v/>
      </c>
      <c r="K34" s="13"/>
      <c r="L34" s="13"/>
      <c r="O34" s="13"/>
      <c r="P34" s="13"/>
      <c r="Q34" s="19"/>
      <c r="T34" s="13"/>
      <c r="U34" s="30" t="s">
        <v>528</v>
      </c>
      <c r="Y34" s="30" t="s">
        <v>287</v>
      </c>
      <c r="Z34" s="30" t="s">
        <v>415</v>
      </c>
      <c r="AB34" s="29"/>
      <c r="AC34" s="29"/>
      <c r="AD34" s="29"/>
      <c r="AE34" s="29"/>
      <c r="AF34" s="28"/>
      <c r="AK34" s="37" t="str">
        <f t="shared" si="7"/>
        <v>g</v>
      </c>
    </row>
    <row r="35" spans="1:37" ht="13.5" customHeight="1" x14ac:dyDescent="0.15">
      <c r="A35" s="13"/>
      <c r="B35" s="13"/>
      <c r="F35" s="18" t="s">
        <v>195</v>
      </c>
      <c r="G35" s="17"/>
      <c r="H35" s="13" t="str">
        <f t="shared" si="1"/>
        <v/>
      </c>
      <c r="I35" s="13" t="str">
        <f t="shared" si="5"/>
        <v/>
      </c>
      <c r="K35" s="13"/>
      <c r="L35" s="13"/>
      <c r="O35" s="13"/>
      <c r="P35" s="13"/>
      <c r="Q35" s="19"/>
      <c r="T35" s="13"/>
      <c r="U35" s="30" t="s">
        <v>529</v>
      </c>
      <c r="Y35" s="30" t="s">
        <v>288</v>
      </c>
      <c r="Z35" s="30" t="s">
        <v>416</v>
      </c>
      <c r="AC35" s="29"/>
      <c r="AF35" s="28"/>
      <c r="AK35" s="37" t="str">
        <f t="shared" si="7"/>
        <v>h</v>
      </c>
    </row>
    <row r="36" spans="1:37" ht="13.5" customHeight="1" x14ac:dyDescent="0.15">
      <c r="A36" s="13"/>
      <c r="B36" s="13"/>
      <c r="F36" s="18" t="s">
        <v>196</v>
      </c>
      <c r="G36" s="17"/>
      <c r="H36" s="13" t="str">
        <f t="shared" si="1"/>
        <v/>
      </c>
      <c r="I36" s="13" t="str">
        <f t="shared" si="5"/>
        <v/>
      </c>
      <c r="K36" s="13"/>
      <c r="L36" s="13"/>
      <c r="O36" s="13"/>
      <c r="P36" s="13"/>
      <c r="Q36" s="19"/>
      <c r="T36" s="13"/>
      <c r="Y36" s="30" t="s">
        <v>289</v>
      </c>
      <c r="Z36" s="30" t="s">
        <v>417</v>
      </c>
      <c r="AF36" s="28"/>
      <c r="AK36" s="37" t="str">
        <f t="shared" si="7"/>
        <v>i</v>
      </c>
    </row>
    <row r="37" spans="1:37" ht="13.5" customHeight="1" x14ac:dyDescent="0.15">
      <c r="A37" s="13"/>
      <c r="B37" s="13"/>
      <c r="F37" s="13"/>
      <c r="G37" s="19"/>
      <c r="H37" s="13" t="str">
        <f t="shared" si="1"/>
        <v/>
      </c>
      <c r="I37" s="13" t="str">
        <f t="shared" si="5"/>
        <v/>
      </c>
      <c r="K37" s="13"/>
      <c r="L37" s="13"/>
      <c r="O37" s="13"/>
      <c r="P37" s="13"/>
      <c r="Q37" s="19"/>
      <c r="T37" s="13"/>
      <c r="Y37" s="30" t="s">
        <v>290</v>
      </c>
      <c r="Z37" s="30" t="s">
        <v>418</v>
      </c>
      <c r="AF37" s="28"/>
      <c r="AK37" s="37" t="str">
        <f t="shared" si="7"/>
        <v>j</v>
      </c>
    </row>
    <row r="38" spans="1:37" x14ac:dyDescent="0.15">
      <c r="A38" s="13"/>
      <c r="B38" s="13"/>
      <c r="F38" s="13"/>
      <c r="G38" s="19"/>
      <c r="K38" s="13"/>
      <c r="L38" s="13"/>
      <c r="O38" s="13"/>
      <c r="P38" s="13"/>
      <c r="Q38" s="19"/>
      <c r="T38" s="13"/>
      <c r="Y38" s="30" t="s">
        <v>291</v>
      </c>
      <c r="Z38" s="30" t="s">
        <v>419</v>
      </c>
      <c r="AF38" s="28"/>
      <c r="AK38" s="37" t="str">
        <f t="shared" si="7"/>
        <v>k</v>
      </c>
    </row>
    <row r="39" spans="1:37" x14ac:dyDescent="0.15">
      <c r="A39" s="13"/>
      <c r="B39" s="13"/>
      <c r="F39" s="13" t="s">
        <v>572</v>
      </c>
      <c r="G39" s="19"/>
      <c r="K39" s="13"/>
      <c r="L39" s="13"/>
      <c r="O39" s="13"/>
      <c r="P39" s="13"/>
      <c r="Q39" s="19"/>
      <c r="T39" s="13"/>
      <c r="U39" s="30" t="s">
        <v>531</v>
      </c>
      <c r="Y39" s="30" t="s">
        <v>292</v>
      </c>
      <c r="Z39" s="30" t="s">
        <v>420</v>
      </c>
      <c r="AF39" s="28"/>
      <c r="AK39" s="37" t="str">
        <f t="shared" si="7"/>
        <v>l</v>
      </c>
    </row>
    <row r="40" spans="1:37" x14ac:dyDescent="0.15">
      <c r="A40" s="13"/>
      <c r="B40" s="13"/>
      <c r="F40" s="13"/>
      <c r="G40" s="19"/>
      <c r="K40" s="13"/>
      <c r="L40" s="13"/>
      <c r="O40" s="13"/>
      <c r="P40" s="13"/>
      <c r="Q40" s="19"/>
      <c r="T40" s="13"/>
      <c r="U40" s="30"/>
      <c r="Y40" s="30" t="s">
        <v>293</v>
      </c>
      <c r="Z40" s="30" t="s">
        <v>421</v>
      </c>
      <c r="AF40" s="28"/>
      <c r="AK40" s="37" t="str">
        <f t="shared" si="7"/>
        <v>m</v>
      </c>
    </row>
    <row r="41" spans="1:37" x14ac:dyDescent="0.15">
      <c r="A41" s="13"/>
      <c r="B41" s="13"/>
      <c r="F41" s="13"/>
      <c r="G41" s="19"/>
      <c r="K41" s="13"/>
      <c r="L41" s="13"/>
      <c r="O41" s="13"/>
      <c r="P41" s="13"/>
      <c r="Q41" s="19"/>
      <c r="T41" s="13"/>
      <c r="U41" s="30" t="s">
        <v>240</v>
      </c>
      <c r="Y41" s="30" t="s">
        <v>294</v>
      </c>
      <c r="Z41" s="30" t="s">
        <v>422</v>
      </c>
      <c r="AF41" s="28"/>
      <c r="AK41" s="37" t="str">
        <f t="shared" si="7"/>
        <v>n</v>
      </c>
    </row>
    <row r="42" spans="1:37" x14ac:dyDescent="0.15">
      <c r="A42" s="13"/>
      <c r="B42" s="13"/>
      <c r="F42" s="13"/>
      <c r="G42" s="19"/>
      <c r="K42" s="13"/>
      <c r="L42" s="13"/>
      <c r="O42" s="13"/>
      <c r="P42" s="13"/>
      <c r="Q42" s="19"/>
      <c r="T42" s="13"/>
      <c r="U42" s="30" t="s">
        <v>243</v>
      </c>
      <c r="Y42" s="30" t="s">
        <v>295</v>
      </c>
      <c r="Z42" s="30" t="s">
        <v>423</v>
      </c>
      <c r="AF42" s="28"/>
      <c r="AK42" s="37" t="str">
        <f t="shared" si="7"/>
        <v>o</v>
      </c>
    </row>
    <row r="43" spans="1:37" x14ac:dyDescent="0.15">
      <c r="A43" s="13"/>
      <c r="B43" s="13"/>
      <c r="F43" s="13"/>
      <c r="G43" s="19"/>
      <c r="K43" s="13"/>
      <c r="L43" s="13"/>
      <c r="O43" s="13"/>
      <c r="P43" s="13"/>
      <c r="Q43" s="19"/>
      <c r="T43" s="13"/>
      <c r="Y43" s="30" t="s">
        <v>296</v>
      </c>
      <c r="Z43" s="30" t="s">
        <v>424</v>
      </c>
      <c r="AF43" s="28"/>
      <c r="AK43" s="37" t="str">
        <f t="shared" si="7"/>
        <v>p</v>
      </c>
    </row>
    <row r="44" spans="1:37" x14ac:dyDescent="0.15">
      <c r="A44" s="13"/>
      <c r="B44" s="13"/>
      <c r="F44" s="13"/>
      <c r="G44" s="19"/>
      <c r="K44" s="13"/>
      <c r="L44" s="13"/>
      <c r="O44" s="13"/>
      <c r="P44" s="13"/>
      <c r="Q44" s="19"/>
      <c r="T44" s="13"/>
      <c r="Y44" s="30" t="s">
        <v>297</v>
      </c>
      <c r="Z44" s="30" t="s">
        <v>425</v>
      </c>
      <c r="AF44" s="28"/>
      <c r="AK44" s="37" t="str">
        <f t="shared" si="7"/>
        <v>q</v>
      </c>
    </row>
    <row r="45" spans="1:37" x14ac:dyDescent="0.15">
      <c r="A45" s="13"/>
      <c r="B45" s="13"/>
      <c r="F45" s="13"/>
      <c r="G45" s="19"/>
      <c r="K45" s="13"/>
      <c r="L45" s="13"/>
      <c r="O45" s="13"/>
      <c r="P45" s="13"/>
      <c r="Q45" s="19"/>
      <c r="T45" s="13"/>
      <c r="U45" s="27" t="s">
        <v>156</v>
      </c>
      <c r="Y45" s="30" t="s">
        <v>298</v>
      </c>
      <c r="Z45" s="30" t="s">
        <v>426</v>
      </c>
      <c r="AF45" s="28"/>
      <c r="AK45" s="37" t="str">
        <f t="shared" si="7"/>
        <v>r</v>
      </c>
    </row>
    <row r="46" spans="1:37" x14ac:dyDescent="0.15">
      <c r="A46" s="13"/>
      <c r="B46" s="13"/>
      <c r="F46" s="13"/>
      <c r="G46" s="19"/>
      <c r="K46" s="13"/>
      <c r="L46" s="13"/>
      <c r="O46" s="13"/>
      <c r="P46" s="13"/>
      <c r="Q46" s="19"/>
      <c r="T46" s="13"/>
      <c r="U46" s="66" t="s">
        <v>557</v>
      </c>
      <c r="Y46" s="30" t="s">
        <v>299</v>
      </c>
      <c r="Z46" s="30" t="s">
        <v>427</v>
      </c>
      <c r="AF46" s="28"/>
      <c r="AK46" s="37" t="str">
        <f t="shared" si="7"/>
        <v>s</v>
      </c>
    </row>
    <row r="47" spans="1:37" x14ac:dyDescent="0.15">
      <c r="A47" s="13"/>
      <c r="B47" s="13"/>
      <c r="F47" s="13"/>
      <c r="G47" s="19"/>
      <c r="K47" s="13"/>
      <c r="L47" s="13"/>
      <c r="O47" s="13"/>
      <c r="P47" s="13"/>
      <c r="Q47" s="19"/>
      <c r="T47" s="13"/>
      <c r="Y47" s="30" t="s">
        <v>300</v>
      </c>
      <c r="Z47" s="30" t="s">
        <v>428</v>
      </c>
      <c r="AF47" s="28"/>
      <c r="AK47" s="37" t="str">
        <f t="shared" si="7"/>
        <v>t</v>
      </c>
    </row>
    <row r="48" spans="1:37" x14ac:dyDescent="0.15">
      <c r="A48" s="13"/>
      <c r="B48" s="13"/>
      <c r="F48" s="13"/>
      <c r="G48" s="19"/>
      <c r="K48" s="13"/>
      <c r="L48" s="13"/>
      <c r="O48" s="13"/>
      <c r="P48" s="13"/>
      <c r="Q48" s="19"/>
      <c r="T48" s="13"/>
      <c r="U48" s="66">
        <v>2021</v>
      </c>
      <c r="Y48" s="30" t="s">
        <v>301</v>
      </c>
      <c r="Z48" s="30" t="s">
        <v>429</v>
      </c>
      <c r="AF48" s="28"/>
      <c r="AK48" s="37" t="str">
        <f t="shared" si="7"/>
        <v>u</v>
      </c>
    </row>
    <row r="49" spans="1:37" x14ac:dyDescent="0.15">
      <c r="A49" s="13"/>
      <c r="B49" s="13"/>
      <c r="F49" s="13"/>
      <c r="G49" s="19"/>
      <c r="K49" s="13"/>
      <c r="L49" s="13"/>
      <c r="O49" s="13"/>
      <c r="P49" s="13"/>
      <c r="Q49" s="19"/>
      <c r="T49" s="13"/>
      <c r="U49" s="66">
        <v>2022</v>
      </c>
      <c r="Y49" s="30" t="s">
        <v>302</v>
      </c>
      <c r="Z49" s="30" t="s">
        <v>430</v>
      </c>
      <c r="AF49" s="28"/>
      <c r="AK49" s="37" t="str">
        <f t="shared" si="7"/>
        <v>v</v>
      </c>
    </row>
    <row r="50" spans="1:37" x14ac:dyDescent="0.15">
      <c r="A50" s="13"/>
      <c r="B50" s="13"/>
      <c r="F50" s="13"/>
      <c r="G50" s="19"/>
      <c r="K50" s="13"/>
      <c r="L50" s="13"/>
      <c r="O50" s="13"/>
      <c r="P50" s="13"/>
      <c r="Q50" s="19"/>
      <c r="T50" s="13"/>
      <c r="U50" s="66">
        <v>2023</v>
      </c>
      <c r="Y50" s="30" t="s">
        <v>303</v>
      </c>
      <c r="Z50" s="30" t="s">
        <v>431</v>
      </c>
      <c r="AF50" s="28"/>
    </row>
    <row r="51" spans="1:37" x14ac:dyDescent="0.15">
      <c r="A51" s="13"/>
      <c r="B51" s="13"/>
      <c r="F51" s="13"/>
      <c r="G51" s="19"/>
      <c r="K51" s="13"/>
      <c r="L51" s="13"/>
      <c r="O51" s="13"/>
      <c r="P51" s="13"/>
      <c r="Q51" s="19"/>
      <c r="T51" s="13"/>
      <c r="U51" s="66">
        <v>2024</v>
      </c>
      <c r="Y51" s="30" t="s">
        <v>304</v>
      </c>
      <c r="Z51" s="30" t="s">
        <v>432</v>
      </c>
      <c r="AF51" s="28"/>
    </row>
    <row r="52" spans="1:37" x14ac:dyDescent="0.15">
      <c r="A52" s="13"/>
      <c r="B52" s="13"/>
      <c r="F52" s="13"/>
      <c r="G52" s="19"/>
      <c r="K52" s="13"/>
      <c r="L52" s="13"/>
      <c r="O52" s="13"/>
      <c r="P52" s="13"/>
      <c r="Q52" s="19"/>
      <c r="T52" s="13"/>
      <c r="U52" s="66">
        <v>2025</v>
      </c>
      <c r="Y52" s="30" t="s">
        <v>305</v>
      </c>
      <c r="Z52" s="30" t="s">
        <v>433</v>
      </c>
      <c r="AF52" s="28"/>
    </row>
    <row r="53" spans="1:37" x14ac:dyDescent="0.15">
      <c r="A53" s="13"/>
      <c r="B53" s="13"/>
      <c r="F53" s="13"/>
      <c r="G53" s="19"/>
      <c r="K53" s="13"/>
      <c r="L53" s="13"/>
      <c r="O53" s="13"/>
      <c r="P53" s="13"/>
      <c r="Q53" s="19"/>
      <c r="T53" s="13"/>
      <c r="U53" s="66">
        <v>2026</v>
      </c>
      <c r="Y53" s="30" t="s">
        <v>306</v>
      </c>
      <c r="Z53" s="30" t="s">
        <v>434</v>
      </c>
      <c r="AF53" s="28"/>
    </row>
    <row r="54" spans="1:37" x14ac:dyDescent="0.15">
      <c r="A54" s="13"/>
      <c r="B54" s="13"/>
      <c r="F54" s="13"/>
      <c r="G54" s="19"/>
      <c r="K54" s="13"/>
      <c r="L54" s="13"/>
      <c r="O54" s="13"/>
      <c r="P54" s="20"/>
      <c r="Q54" s="19"/>
      <c r="T54" s="13"/>
      <c r="Y54" s="30" t="s">
        <v>307</v>
      </c>
      <c r="Z54" s="30" t="s">
        <v>435</v>
      </c>
      <c r="AF54" s="28"/>
    </row>
    <row r="55" spans="1:37" x14ac:dyDescent="0.15">
      <c r="A55" s="13"/>
      <c r="B55" s="13"/>
      <c r="F55" s="13"/>
      <c r="G55" s="19"/>
      <c r="K55" s="13"/>
      <c r="L55" s="13"/>
      <c r="O55" s="13"/>
      <c r="P55" s="13"/>
      <c r="Q55" s="19"/>
      <c r="T55" s="13"/>
      <c r="Y55" s="30" t="s">
        <v>308</v>
      </c>
      <c r="Z55" s="30" t="s">
        <v>436</v>
      </c>
      <c r="AF55" s="28"/>
    </row>
    <row r="56" spans="1:37" x14ac:dyDescent="0.15">
      <c r="A56" s="13"/>
      <c r="B56" s="13"/>
      <c r="F56" s="13"/>
      <c r="G56" s="19"/>
      <c r="K56" s="13"/>
      <c r="L56" s="13"/>
      <c r="O56" s="13"/>
      <c r="P56" s="13"/>
      <c r="Q56" s="19"/>
      <c r="T56" s="13"/>
      <c r="U56" s="66">
        <v>20</v>
      </c>
      <c r="Y56" s="30" t="s">
        <v>309</v>
      </c>
      <c r="Z56" s="30" t="s">
        <v>437</v>
      </c>
      <c r="AF56" s="28"/>
    </row>
    <row r="57" spans="1:37" x14ac:dyDescent="0.15">
      <c r="A57" s="13"/>
      <c r="B57" s="13"/>
      <c r="F57" s="13"/>
      <c r="G57" s="19"/>
      <c r="K57" s="13"/>
      <c r="L57" s="13"/>
      <c r="O57" s="13"/>
      <c r="P57" s="13"/>
      <c r="Q57" s="19"/>
      <c r="T57" s="13"/>
      <c r="U57" s="30" t="s">
        <v>507</v>
      </c>
      <c r="Y57" s="30" t="s">
        <v>310</v>
      </c>
      <c r="Z57" s="30" t="s">
        <v>438</v>
      </c>
      <c r="AF57" s="28"/>
    </row>
    <row r="58" spans="1:37" x14ac:dyDescent="0.15">
      <c r="A58" s="13"/>
      <c r="B58" s="13"/>
      <c r="F58" s="13"/>
      <c r="G58" s="19"/>
      <c r="K58" s="13"/>
      <c r="L58" s="13"/>
      <c r="O58" s="13"/>
      <c r="P58" s="13"/>
      <c r="Q58" s="19"/>
      <c r="T58" s="13"/>
      <c r="U58" s="30" t="s">
        <v>508</v>
      </c>
      <c r="Y58" s="30" t="s">
        <v>311</v>
      </c>
      <c r="Z58" s="30" t="s">
        <v>439</v>
      </c>
      <c r="AF58" s="28"/>
    </row>
    <row r="59" spans="1:37" x14ac:dyDescent="0.15">
      <c r="A59" s="13"/>
      <c r="B59" s="13"/>
      <c r="F59" s="13"/>
      <c r="G59" s="19"/>
      <c r="K59" s="13"/>
      <c r="L59" s="13"/>
      <c r="O59" s="13"/>
      <c r="P59" s="13"/>
      <c r="Q59" s="19"/>
      <c r="T59" s="13"/>
      <c r="Y59" s="30" t="s">
        <v>312</v>
      </c>
      <c r="Z59" s="30" t="s">
        <v>440</v>
      </c>
      <c r="AF59" s="28"/>
    </row>
    <row r="60" spans="1:37" x14ac:dyDescent="0.15">
      <c r="A60" s="13"/>
      <c r="B60" s="13"/>
      <c r="F60" s="13"/>
      <c r="G60" s="19"/>
      <c r="K60" s="13"/>
      <c r="L60" s="13"/>
      <c r="O60" s="13"/>
      <c r="P60" s="13"/>
      <c r="Q60" s="19"/>
      <c r="T60" s="13"/>
      <c r="Y60" s="30" t="s">
        <v>313</v>
      </c>
      <c r="Z60" s="30" t="s">
        <v>441</v>
      </c>
      <c r="AF60" s="28"/>
    </row>
    <row r="61" spans="1:37" x14ac:dyDescent="0.15">
      <c r="A61" s="13"/>
      <c r="B61" s="13"/>
      <c r="F61" s="13"/>
      <c r="G61" s="19"/>
      <c r="K61" s="13"/>
      <c r="L61" s="13"/>
      <c r="O61" s="13"/>
      <c r="P61" s="13"/>
      <c r="Q61" s="19"/>
      <c r="T61" s="13"/>
      <c r="Y61" s="30" t="s">
        <v>314</v>
      </c>
      <c r="Z61" s="30" t="s">
        <v>442</v>
      </c>
      <c r="AF61" s="28"/>
    </row>
    <row r="62" spans="1:37" x14ac:dyDescent="0.15">
      <c r="A62" s="13"/>
      <c r="B62" s="13"/>
      <c r="F62" s="13"/>
      <c r="G62" s="19"/>
      <c r="K62" s="13"/>
      <c r="L62" s="13"/>
      <c r="O62" s="13"/>
      <c r="P62" s="13"/>
      <c r="Q62" s="19"/>
      <c r="T62" s="13"/>
      <c r="Y62" s="30" t="s">
        <v>315</v>
      </c>
      <c r="Z62" s="30" t="s">
        <v>443</v>
      </c>
      <c r="AF62" s="28"/>
    </row>
    <row r="63" spans="1:37" x14ac:dyDescent="0.15">
      <c r="A63" s="13"/>
      <c r="B63" s="13"/>
      <c r="F63" s="13"/>
      <c r="G63" s="19"/>
      <c r="K63" s="13"/>
      <c r="L63" s="13"/>
      <c r="O63" s="13"/>
      <c r="P63" s="13"/>
      <c r="Q63" s="19"/>
      <c r="T63" s="13"/>
      <c r="Y63" s="30" t="s">
        <v>316</v>
      </c>
      <c r="Z63" s="30" t="s">
        <v>444</v>
      </c>
      <c r="AF63" s="28"/>
    </row>
    <row r="64" spans="1:37" x14ac:dyDescent="0.15">
      <c r="A64" s="13"/>
      <c r="B64" s="13"/>
      <c r="F64" s="13"/>
      <c r="G64" s="19"/>
      <c r="K64" s="13"/>
      <c r="L64" s="13"/>
      <c r="O64" s="13"/>
      <c r="P64" s="13"/>
      <c r="Q64" s="19"/>
      <c r="T64" s="13"/>
      <c r="Y64" s="30" t="s">
        <v>317</v>
      </c>
      <c r="Z64" s="30" t="s">
        <v>445</v>
      </c>
      <c r="AF64" s="28"/>
    </row>
    <row r="65" spans="1:32" x14ac:dyDescent="0.15">
      <c r="A65" s="13"/>
      <c r="B65" s="13"/>
      <c r="F65" s="13"/>
      <c r="G65" s="19"/>
      <c r="K65" s="13"/>
      <c r="L65" s="13"/>
      <c r="O65" s="13"/>
      <c r="P65" s="13"/>
      <c r="Q65" s="19"/>
      <c r="T65" s="13"/>
      <c r="Y65" s="30" t="s">
        <v>318</v>
      </c>
      <c r="Z65" s="30" t="s">
        <v>446</v>
      </c>
      <c r="AF65" s="28"/>
    </row>
    <row r="66" spans="1:32" x14ac:dyDescent="0.15">
      <c r="A66" s="13"/>
      <c r="B66" s="13"/>
      <c r="F66" s="13"/>
      <c r="G66" s="19"/>
      <c r="K66" s="13"/>
      <c r="L66" s="13"/>
      <c r="O66" s="13"/>
      <c r="P66" s="13"/>
      <c r="Q66" s="19"/>
      <c r="T66" s="13"/>
      <c r="Y66" s="30" t="s">
        <v>62</v>
      </c>
      <c r="Z66" s="30" t="s">
        <v>447</v>
      </c>
      <c r="AF66" s="28"/>
    </row>
    <row r="67" spans="1:32" x14ac:dyDescent="0.15">
      <c r="A67" s="13"/>
      <c r="B67" s="13"/>
      <c r="F67" s="13"/>
      <c r="G67" s="19"/>
      <c r="K67" s="13"/>
      <c r="L67" s="13"/>
      <c r="O67" s="13"/>
      <c r="P67" s="13"/>
      <c r="Q67" s="19"/>
      <c r="T67" s="13"/>
      <c r="Y67" s="30" t="s">
        <v>319</v>
      </c>
      <c r="Z67" s="30" t="s">
        <v>448</v>
      </c>
      <c r="AF67" s="28"/>
    </row>
    <row r="68" spans="1:32" x14ac:dyDescent="0.15">
      <c r="A68" s="13"/>
      <c r="B68" s="13"/>
      <c r="F68" s="13"/>
      <c r="G68" s="19"/>
      <c r="K68" s="13"/>
      <c r="L68" s="13"/>
      <c r="O68" s="13"/>
      <c r="P68" s="13"/>
      <c r="Q68" s="19"/>
      <c r="T68" s="13"/>
      <c r="Y68" s="30" t="s">
        <v>320</v>
      </c>
      <c r="Z68" s="30" t="s">
        <v>449</v>
      </c>
      <c r="AF68" s="28"/>
    </row>
    <row r="69" spans="1:32" x14ac:dyDescent="0.15">
      <c r="A69" s="13"/>
      <c r="B69" s="13"/>
      <c r="F69" s="13"/>
      <c r="G69" s="19"/>
      <c r="K69" s="13"/>
      <c r="L69" s="13"/>
      <c r="O69" s="13"/>
      <c r="P69" s="13"/>
      <c r="Q69" s="19"/>
      <c r="T69" s="13"/>
      <c r="Y69" s="30" t="s">
        <v>321</v>
      </c>
      <c r="Z69" s="30" t="s">
        <v>450</v>
      </c>
      <c r="AF69" s="28"/>
    </row>
    <row r="70" spans="1:32" x14ac:dyDescent="0.15">
      <c r="A70" s="13"/>
      <c r="B70" s="13"/>
      <c r="Y70" s="30" t="s">
        <v>322</v>
      </c>
      <c r="Z70" s="30" t="s">
        <v>451</v>
      </c>
    </row>
    <row r="71" spans="1:32" x14ac:dyDescent="0.15">
      <c r="Y71" s="30" t="s">
        <v>323</v>
      </c>
      <c r="Z71" s="30" t="s">
        <v>452</v>
      </c>
    </row>
    <row r="72" spans="1:32" x14ac:dyDescent="0.15">
      <c r="Y72" s="30" t="s">
        <v>324</v>
      </c>
      <c r="Z72" s="30" t="s">
        <v>453</v>
      </c>
    </row>
    <row r="73" spans="1:32" x14ac:dyDescent="0.15">
      <c r="Y73" s="30" t="s">
        <v>325</v>
      </c>
      <c r="Z73" s="30" t="s">
        <v>454</v>
      </c>
    </row>
    <row r="74" spans="1:32" x14ac:dyDescent="0.15">
      <c r="Y74" s="30" t="s">
        <v>326</v>
      </c>
      <c r="Z74" s="30" t="s">
        <v>455</v>
      </c>
    </row>
    <row r="75" spans="1:32" x14ac:dyDescent="0.15">
      <c r="Y75" s="30" t="s">
        <v>327</v>
      </c>
      <c r="Z75" s="30" t="s">
        <v>456</v>
      </c>
    </row>
    <row r="76" spans="1:32" x14ac:dyDescent="0.15">
      <c r="Y76" s="30" t="s">
        <v>328</v>
      </c>
      <c r="Z76" s="30" t="s">
        <v>457</v>
      </c>
    </row>
    <row r="77" spans="1:32" x14ac:dyDescent="0.15">
      <c r="Y77" s="30" t="s">
        <v>329</v>
      </c>
      <c r="Z77" s="30" t="s">
        <v>458</v>
      </c>
    </row>
    <row r="78" spans="1:32" x14ac:dyDescent="0.15">
      <c r="Y78" s="30" t="s">
        <v>330</v>
      </c>
      <c r="Z78" s="30" t="s">
        <v>459</v>
      </c>
    </row>
    <row r="79" spans="1:32" x14ac:dyDescent="0.15">
      <c r="Y79" s="30" t="s">
        <v>331</v>
      </c>
      <c r="Z79" s="30" t="s">
        <v>460</v>
      </c>
    </row>
    <row r="80" spans="1:32" x14ac:dyDescent="0.15">
      <c r="Y80" s="30" t="s">
        <v>332</v>
      </c>
      <c r="Z80" s="30" t="s">
        <v>461</v>
      </c>
    </row>
    <row r="81" spans="25:26" x14ac:dyDescent="0.15">
      <c r="Y81" s="30" t="s">
        <v>333</v>
      </c>
      <c r="Z81" s="30" t="s">
        <v>462</v>
      </c>
    </row>
    <row r="82" spans="25:26" x14ac:dyDescent="0.15">
      <c r="Y82" s="30" t="s">
        <v>334</v>
      </c>
      <c r="Z82" s="30" t="s">
        <v>463</v>
      </c>
    </row>
    <row r="83" spans="25:26" x14ac:dyDescent="0.15">
      <c r="Y83" s="30" t="s">
        <v>335</v>
      </c>
      <c r="Z83" s="30" t="s">
        <v>464</v>
      </c>
    </row>
    <row r="84" spans="25:26" x14ac:dyDescent="0.15">
      <c r="Y84" s="30" t="s">
        <v>336</v>
      </c>
      <c r="Z84" s="30" t="s">
        <v>465</v>
      </c>
    </row>
    <row r="85" spans="25:26" x14ac:dyDescent="0.15">
      <c r="Y85" s="30" t="s">
        <v>337</v>
      </c>
      <c r="Z85" s="30" t="s">
        <v>466</v>
      </c>
    </row>
    <row r="86" spans="25:26" x14ac:dyDescent="0.15">
      <c r="Y86" s="30" t="s">
        <v>338</v>
      </c>
      <c r="Z86" s="30" t="s">
        <v>467</v>
      </c>
    </row>
    <row r="87" spans="25:26" x14ac:dyDescent="0.15">
      <c r="Y87" s="30" t="s">
        <v>339</v>
      </c>
      <c r="Z87" s="30" t="s">
        <v>468</v>
      </c>
    </row>
    <row r="88" spans="25:26" x14ac:dyDescent="0.15">
      <c r="Y88" s="30" t="s">
        <v>340</v>
      </c>
      <c r="Z88" s="30" t="s">
        <v>469</v>
      </c>
    </row>
    <row r="89" spans="25:26" x14ac:dyDescent="0.15">
      <c r="Y89" s="30" t="s">
        <v>341</v>
      </c>
      <c r="Z89" s="30" t="s">
        <v>470</v>
      </c>
    </row>
    <row r="90" spans="25:26" x14ac:dyDescent="0.15">
      <c r="Y90" s="30" t="s">
        <v>342</v>
      </c>
      <c r="Z90" s="30" t="s">
        <v>471</v>
      </c>
    </row>
    <row r="91" spans="25:26" x14ac:dyDescent="0.15">
      <c r="Y91" s="30" t="s">
        <v>343</v>
      </c>
      <c r="Z91" s="30" t="s">
        <v>472</v>
      </c>
    </row>
    <row r="92" spans="25:26" x14ac:dyDescent="0.15">
      <c r="Y92" s="30" t="s">
        <v>344</v>
      </c>
      <c r="Z92" s="30" t="s">
        <v>473</v>
      </c>
    </row>
    <row r="93" spans="25:26" x14ac:dyDescent="0.15">
      <c r="Y93" s="30" t="s">
        <v>345</v>
      </c>
      <c r="Z93" s="30" t="s">
        <v>474</v>
      </c>
    </row>
    <row r="94" spans="25:26" x14ac:dyDescent="0.15">
      <c r="Y94" s="30" t="s">
        <v>346</v>
      </c>
      <c r="Z94" s="30" t="s">
        <v>475</v>
      </c>
    </row>
    <row r="95" spans="25:26" x14ac:dyDescent="0.15">
      <c r="Y95" s="30" t="s">
        <v>347</v>
      </c>
      <c r="Z95" s="30" t="s">
        <v>476</v>
      </c>
    </row>
    <row r="96" spans="25:26" x14ac:dyDescent="0.15">
      <c r="Y96" s="30" t="s">
        <v>251</v>
      </c>
      <c r="Z96" s="30" t="s">
        <v>477</v>
      </c>
    </row>
    <row r="97" spans="25:26" x14ac:dyDescent="0.15">
      <c r="Y97" s="30" t="s">
        <v>348</v>
      </c>
      <c r="Z97" s="30" t="s">
        <v>478</v>
      </c>
    </row>
    <row r="98" spans="25:26" x14ac:dyDescent="0.15">
      <c r="Y98" s="30" t="s">
        <v>349</v>
      </c>
      <c r="Z98" s="30" t="s">
        <v>479</v>
      </c>
    </row>
    <row r="99" spans="25:26" x14ac:dyDescent="0.15">
      <c r="Y99" s="30" t="s">
        <v>379</v>
      </c>
      <c r="Z99" s="30" t="s">
        <v>480</v>
      </c>
    </row>
    <row r="100" spans="25:26" x14ac:dyDescent="0.15">
      <c r="Y100" s="30" t="s">
        <v>560</v>
      </c>
      <c r="Z100" s="30" t="s">
        <v>481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2022-12-04T16:30:37Z</dcterms:created>
  <dcterms:modified xsi:type="dcterms:W3CDTF">2022-12-04T16:31:56Z</dcterms:modified>
</cp:coreProperties>
</file>