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補正予算レビューシート!$AZ$1:$AZ$153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M36" i="13" l="1"/>
  <c r="AD22" i="13" l="1"/>
  <c r="W22" i="13"/>
  <c r="P22" i="13"/>
  <c r="AK19" i="13" l="1"/>
  <c r="AY153" i="13" l="1"/>
  <c r="AY152" i="13"/>
  <c r="AY151" i="13"/>
  <c r="AY150" i="13"/>
  <c r="AY149" i="13"/>
  <c r="AY148" i="13"/>
  <c r="AY147" i="13"/>
  <c r="AY146" i="13"/>
  <c r="AY145" i="13"/>
  <c r="AY141" i="13"/>
  <c r="AY143" i="13" s="1"/>
  <c r="AY140" i="13"/>
  <c r="AY139" i="13"/>
  <c r="AY138" i="13"/>
  <c r="AY137" i="13"/>
  <c r="AY136" i="13"/>
  <c r="AY135" i="13"/>
  <c r="AY131" i="13"/>
  <c r="AY133" i="13" s="1"/>
  <c r="AU124" i="13"/>
  <c r="Y124" i="13"/>
  <c r="AY120" i="13"/>
  <c r="AU119" i="13"/>
  <c r="Y119" i="13"/>
  <c r="AW92" i="13"/>
  <c r="AT92" i="13"/>
  <c r="AQ92" i="13"/>
  <c r="AL92" i="13"/>
  <c r="AI92" i="13"/>
  <c r="AF92" i="13"/>
  <c r="Z92" i="13"/>
  <c r="W92" i="13"/>
  <c r="T92" i="13"/>
  <c r="N92" i="13"/>
  <c r="AW91" i="13"/>
  <c r="AT91" i="13"/>
  <c r="AQ91" i="13"/>
  <c r="AL91" i="13"/>
  <c r="AI91" i="13"/>
  <c r="AF91" i="13"/>
  <c r="Z91" i="13"/>
  <c r="W91" i="13"/>
  <c r="T91" i="13"/>
  <c r="N91" i="13"/>
  <c r="K91" i="13"/>
  <c r="H91" i="13"/>
  <c r="AY44" i="13"/>
  <c r="AY41" i="13"/>
  <c r="AY43" i="13" s="1"/>
  <c r="AY38" i="13"/>
  <c r="AY39" i="13" s="1"/>
  <c r="AY35" i="13"/>
  <c r="AY36" i="13" s="1"/>
  <c r="AD19" i="13"/>
  <c r="AD21" i="13" s="1"/>
  <c r="W19" i="13"/>
  <c r="W21" i="13" s="1"/>
  <c r="P19" i="13"/>
  <c r="P21" i="13" s="1"/>
  <c r="AV2" i="13"/>
  <c r="AY42" i="13" l="1"/>
  <c r="AY37" i="13"/>
  <c r="AY134" i="13"/>
  <c r="AY132" i="13"/>
  <c r="AY49" i="13"/>
  <c r="AY47" i="13"/>
  <c r="AY45" i="13"/>
  <c r="AY48" i="13"/>
  <c r="AY123" i="13"/>
  <c r="AY121" i="13"/>
  <c r="AY124" i="13"/>
  <c r="AY40" i="13"/>
  <c r="AY46" i="13"/>
  <c r="AY50" i="13"/>
  <c r="AY122" i="13"/>
  <c r="AY144" i="13"/>
  <c r="AY14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<sst xmlns="http://schemas.openxmlformats.org/spreadsheetml/2006/main" count="931" uniqueCount="685">
  <si>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</si>
  <si>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</si>
  <si>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</si>
  <si>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</si>
  <si>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</si>
  <si>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</si>
  <si>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</si>
  <si>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</si>
  <si>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</si>
  <si>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</si>
  <si>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</si>
  <si>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</si>
  <si>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</si>
  <si>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</si>
  <si>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</si>
  <si>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</si>
  <si>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</si>
  <si>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</si>
  <si>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</si>
  <si>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</si>
  <si>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</si>
  <si>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</si>
  <si>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</si>
  <si>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</si>
  <si>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</si>
  <si>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</si>
  <si>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</si>
  <si>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</si>
  <si>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</si>
  <si>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</si>
  <si>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</si>
  <si>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</si>
  <si>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</si>
  <si>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</si>
  <si>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</si>
  <si>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</si>
  <si>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</si>
  <si>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</si>
  <si>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</si>
  <si>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</si>
  <si>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</si>
  <si>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</si>
  <si>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</si>
  <si>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</si>
  <si>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</si>
  <si>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</si>
  <si>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</si>
  <si>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</si>
  <si>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</si>
  <si>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</si>
  <si>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</si>
  <si>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</si>
  <si>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</si>
  <si>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</si>
  <si>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</si>
  <si>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</si>
  <si>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</si>
  <si>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</si>
  <si>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</si>
  <si>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</si>
  <si>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</si>
  <si>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</si>
  <si>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</si>
  <si>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</si>
  <si>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</si>
  <si>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</si>
  <si>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</si>
  <si>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</si>
  <si>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</si>
  <si>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</si>
  <si>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</si>
  <si>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</si>
  <si>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</si>
  <si>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</si>
  <si>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</si>
  <si>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</si>
  <si>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</si>
  <si>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</si>
  <si>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</si>
  <si>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</si>
  <si>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</si>
  <si>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</si>
  <si>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</si>
  <si>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</si>
  <si>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</si>
  <si>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</si>
  <si>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</si>
  <si>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</si>
  <si>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</si>
  <si>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</si>
  <si>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</si>
  <si>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</si>
  <si>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</si>
  <si>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</si>
  <si>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</si>
  <si>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</si>
  <si>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</si>
  <si>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</si>
  <si>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</si>
  <si>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</si>
  <si>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</si>
  <si>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</si>
  <si>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</si>
  <si>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</si>
  <si>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</si>
  <si>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</si>
  <si>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</si>
  <si>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</si>
  <si>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</si>
  <si>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</si>
  <si>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</si>
  <si>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</si>
  <si>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</si>
  <si>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</si>
  <si>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</si>
  <si>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</si>
  <si>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</si>
  <si>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</si>
  <si>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</si>
  <si>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</si>
  <si>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</si>
  <si>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</si>
  <si>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</si>
  <si>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</si>
  <si>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</si>
  <si>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</si>
  <si>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</si>
  <si>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</si>
  <si>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</si>
  <si>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</si>
  <si>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</si>
  <si>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</si>
  <si>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</si>
  <si>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</si>
  <si>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</si>
  <si>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</si>
  <si>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</si>
  <si>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</si>
  <si>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</si>
  <si>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</si>
  <si>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</si>
  <si>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</si>
  <si>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</si>
  <si>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</si>
  <si>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</si>
  <si>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</si>
  <si>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</si>
  <si>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</si>
  <si>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</si>
  <si>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</si>
  <si>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</si>
  <si>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</si>
  <si>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</si>
  <si>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</si>
  <si>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</si>
  <si>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</si>
  <si>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</si>
  <si>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</si>
  <si>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</si>
  <si>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</si>
  <si>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</si>
  <si>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</si>
  <si>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</si>
  <si>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</si>
  <si>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</si>
  <si>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</si>
  <si>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</si>
  <si>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</si>
  <si>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</si>
  <si>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</si>
  <si>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</si>
  <si>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</si>
  <si>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</si>
  <si>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</si>
  <si>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</si>
  <si>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</si>
  <si>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</si>
  <si>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</si>
  <si>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</si>
  <si>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</si>
  <si>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</si>
  <si>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</si>
  <si>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</si>
  <si>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</si>
  <si>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</si>
  <si>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</si>
  <si>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</si>
  <si>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</si>
  <si>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</si>
  <si>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</si>
  <si>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</si>
  <si>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</si>
  <si>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</si>
  <si>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</si>
  <si>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</si>
  <si>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</si>
  <si>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</si>
  <si>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</si>
  <si>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</si>
  <si>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</si>
  <si>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</si>
  <si>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</si>
  <si>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</si>
  <si>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</si>
  <si>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</si>
  <si>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</si>
  <si>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</si>
  <si>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</si>
  <si>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</si>
  <si>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</si>
  <si>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</si>
  <si>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</si>
  <si>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</si>
  <si>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</si>
  <si>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</si>
  <si>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</si>
  <si>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</si>
  <si>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</si>
  <si>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</si>
  <si>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</si>
  <si>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</si>
  <si>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</si>
  <si>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</si>
  <si>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</si>
  <si>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</si>
  <si>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</si>
  <si>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</si>
  <si>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</si>
  <si>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</si>
  <si>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</si>
  <si>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</si>
  <si>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</si>
  <si>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</si>
  <si>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</si>
  <si>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</si>
  <si>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</si>
  <si>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</si>
  <si>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</si>
  <si>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</si>
  <si>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</si>
  <si>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</si>
  <si>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</si>
  <si>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</si>
  <si>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</si>
  <si>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</si>
  <si>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</si>
  <si>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</si>
  <si>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</si>
  <si>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</si>
  <si>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</si>
  <si>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</si>
  <si>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</si>
  <si>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</si>
  <si>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</si>
  <si>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</si>
  <si>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</si>
  <si>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</si>
  <si>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</si>
  <si>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</si>
  <si>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</si>
  <si>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</si>
  <si>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</si>
  <si>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</si>
  <si>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</si>
  <si>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</si>
  <si>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</si>
  <si>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</si>
  <si>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</si>
  <si>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</si>
  <si>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</si>
  <si>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</si>
  <si>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</si>
  <si>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</si>
  <si>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</si>
  <si>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</si>
  <si>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</si>
  <si>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</si>
  <si>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</si>
  <si>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</si>
  <si>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</si>
  <si>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</si>
  <si>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</si>
  <si>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</si>
  <si>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</si>
  <si>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</si>
  <si>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</si>
  <si>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</si>
  <si>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</si>
  <si>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</si>
  <si>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</si>
  <si>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</si>
  <si>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</si>
  <si>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</si>
  <si>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</si>
  <si>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</si>
  <si>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</si>
  <si>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</si>
  <si>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</si>
  <si>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</si>
  <si>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</si>
  <si>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</si>
  <si>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</si>
  <si>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</si>
  <si>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</si>
  <si>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</si>
  <si>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</si>
  <si>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</si>
  <si>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</si>
  <si>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</si>
  <si>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</si>
  <si>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</si>
  <si>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</si>
  <si>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</si>
  <si>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</si>
  <si>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</si>
  <si>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</si>
  <si>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</si>
  <si>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</si>
  <si>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</si>
  <si>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</si>
  <si>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</si>
  <si>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</si>
  <si>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</si>
  <si>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</si>
  <si>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</si>
  <si>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</si>
  <si>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</si>
  <si>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</si>
  <si>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</si>
  <si>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</si>
  <si>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</si>
  <si>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</si>
  <si>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</si>
  <si>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</si>
  <si>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</si>
  <si>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</si>
  <si>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</si>
  <si>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</si>
  <si>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</si>
  <si>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</si>
  <si>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</si>
  <si>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</si>
  <si>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</si>
  <si>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</si>
  <si>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</si>
  <si>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</si>
  <si>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</si>
  <si>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</si>
  <si>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</si>
  <si>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</si>
  <si>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</si>
  <si>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</si>
  <si>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</si>
  <si>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</si>
  <si>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</si>
  <si>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</si>
  <si>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</si>
  <si>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</si>
  <si>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</si>
  <si>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</si>
  <si>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</si>
  <si>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</si>
  <si>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</si>
  <si>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</si>
  <si>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</si>
  <si>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</si>
  <si>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</si>
  <si>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</si>
  <si>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</si>
  <si>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</si>
  <si>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</si>
  <si>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</si>
  <si>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</si>
  <si>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</si>
  <si>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</si>
  <si>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</si>
  <si>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</si>
  <si>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</si>
  <si>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</si>
  <si>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</si>
  <si>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</si>
  <si>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</si>
  <si>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</si>
  <si>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</si>
  <si>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</si>
  <si>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</si>
  <si>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</si>
  <si>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</si>
  <si>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</si>
  <si>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</si>
  <si>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</si>
  <si>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</si>
  <si>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</si>
  <si>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</si>
  <si>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</si>
  <si>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</si>
  <si>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</si>
  <si>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</si>
  <si>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</si>
  <si>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</si>
  <si>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</si>
  <si>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</si>
  <si>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</si>
  <si>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</si>
  <si>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</si>
  <si>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</si>
  <si>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</si>
  <si>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</si>
  <si>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</si>
  <si>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</si>
  <si>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</si>
  <si>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</si>
  <si>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</si>
  <si>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</si>
  <si>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</si>
  <si>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</si>
  <si>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</si>
  <si>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</si>
  <si>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</si>
  <si>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</si>
  <si>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</si>
  <si>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</si>
  <si>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</si>
  <si>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</si>
  <si>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</si>
  <si>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</si>
  <si>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</si>
  <si>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</si>
  <si>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</si>
  <si>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</si>
  <si>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</si>
  <si>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</si>
  <si>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</si>
  <si>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</si>
  <si>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</si>
  <si>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</si>
  <si>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</si>
  <si>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</si>
  <si>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</si>
  <si>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</si>
  <si>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</si>
  <si>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</si>
  <si>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</si>
  <si>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</si>
  <si>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</si>
  <si>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</si>
  <si>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</si>
  <si>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</si>
  <si>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</si>
  <si>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</si>
  <si>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</si>
  <si>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</si>
  <si>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</si>
  <si>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</si>
  <si>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</si>
  <si>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</si>
  <si>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</si>
  <si>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</si>
  <si>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</si>
  <si>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</si>
  <si>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</si>
  <si>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</si>
  <si>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</si>
  <si>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</si>
  <si>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</si>
  <si>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</si>
  <si>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</si>
  <si>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</si>
  <si>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</si>
  <si>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</si>
  <si>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</si>
  <si>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</si>
  <si>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</si>
  <si>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</si>
  <si>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</si>
  <si>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</si>
  <si>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</si>
  <si>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</si>
  <si>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</si>
  <si>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</si>
  <si>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</si>
  <si>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</si>
  <si>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</si>
  <si>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</si>
  <si>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</si>
  <si>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</si>
  <si>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</si>
  <si>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</si>
  <si>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</si>
  <si>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</si>
  <si>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</si>
  <si>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</si>
  <si>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</si>
  <si>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</si>
  <si>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</si>
  <si>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</si>
  <si>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</si>
  <si>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</si>
  <si>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</si>
  <si>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</si>
  <si>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</si>
  <si>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</si>
  <si>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</si>
  <si>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</si>
  <si>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</si>
  <si>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</si>
  <si>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</si>
  <si>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</si>
  <si>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</si>
  <si>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</si>
  <si>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</si>
  <si>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</si>
  <si>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</si>
  <si>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</si>
  <si>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</si>
  <si>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</si>
  <si>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</si>
  <si>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</si>
  <si>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</si>
  <si>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</si>
  <si>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</si>
  <si>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</si>
  <si>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</si>
  <si>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</si>
  <si>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</si>
  <si>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</si>
  <si>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</si>
  <si>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</si>
  <si>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</si>
  <si>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</si>
  <si>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</si>
  <si>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</si>
  <si>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</si>
  <si>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</si>
  <si>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</si>
  <si>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</si>
  <si>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</si>
  <si>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</si>
  <si>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</si>
  <si>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</si>
  <si>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</si>
  <si>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</si>
  <si>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</si>
  <si>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</si>
  <si>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</si>
  <si>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</si>
  <si>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</si>
  <si>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</si>
  <si>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</si>
  <si>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</si>
  <si>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</si>
  <si>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</si>
  <si>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</si>
  <si>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</si>
  <si>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</si>
  <si>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</si>
  <si>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沖縄科学技術大学院大学学園に必要な経費</t>
  </si>
  <si>
    <t>沖縄振興局</t>
  </si>
  <si>
    <t>平成23年度</t>
  </si>
  <si>
    <t>終了予定なし</t>
  </si>
  <si>
    <t>沖縄科学技術大学院大学企画推進室</t>
  </si>
  <si>
    <t>田村　響</t>
    <rPh sb="0" eb="2">
      <t>タムラ</t>
    </rPh>
    <rPh sb="3" eb="4">
      <t>ヒビ</t>
    </rPh>
    <phoneticPr fontId="5"/>
  </si>
  <si>
    <t>沖縄振興特別措置法
沖縄科学技術大学院大学学園法</t>
  </si>
  <si>
    <t>沖縄振興基本方針、沖縄振興計画</t>
  </si>
  <si>
    <t>○</t>
  </si>
  <si>
    <t>沖縄において大学院大学を設置及び運営し、国際的に卓越した科学技術に関する教育研究の推進を図り、もって沖縄の振興及び自立的発展並びに世界の科学技術の発展に寄与することを目的とする。</t>
    <phoneticPr fontId="5"/>
  </si>
  <si>
    <t>学校法人沖縄科学技術大学院大学学園が行う、次の業務に対して補助する。①沖縄科学技術大学院大学を設置し、これを運営すること、②学生に対し、修学、進路選択及び心身の健康に関する相談その他の援助を行うこと、③学園以外の者から委託を受け、又はこれと共同して行う研究の実施その他の学園以外の者との連携による教育研究活動を行うこと、④沖縄科学技術大学院大学における研究の成果を普及し、及びその活用を促進すること、⑤科学技術に関する研究集会の開催その他の研究者の交流を促進するための業務を行うこと、⑥①～⑤の業務に附帯する業務を行うこと。
補助率：定額</t>
  </si>
  <si>
    <t>-</t>
  </si>
  <si>
    <t>沖縄科学技術大学院大学学園補助金</t>
  </si>
  <si>
    <t>沖縄科学技術大学院大学学園施設整備費補助金</t>
  </si>
  <si>
    <t>世界最高水準の学際的な教育研究を推進することで、世界の科学技術の発展に寄与することを目指す。そのため、研究者相互の連携を促す環境の整備、最先端の設備・機器の提供により、優秀な教員や学生等が質の高い教育研究を行えるよう支援する。また、沖縄の特性を生かした研究や地元企業と連携した共同研究、研究成果を事業化したスタートアップの創出等、産学連携を含む沖縄振興に係る取組を行う。</t>
    <rPh sb="11" eb="13">
      <t>キョウイク</t>
    </rPh>
    <rPh sb="51" eb="54">
      <t>ケンキュウシャ</t>
    </rPh>
    <rPh sb="90" eb="92">
      <t>ガクセイ</t>
    </rPh>
    <rPh sb="92" eb="93">
      <t>ナド</t>
    </rPh>
    <rPh sb="94" eb="95">
      <t>シツ</t>
    </rPh>
    <rPh sb="96" eb="97">
      <t>タカ</t>
    </rPh>
    <rPh sb="98" eb="100">
      <t>キョウイク</t>
    </rPh>
    <rPh sb="100" eb="102">
      <t>ケンキュウ</t>
    </rPh>
    <rPh sb="103" eb="104">
      <t>オコナ</t>
    </rPh>
    <rPh sb="182" eb="183">
      <t>オコナ</t>
    </rPh>
    <phoneticPr fontId="5"/>
  </si>
  <si>
    <t>国際的に卓越した科学技術に関する教育研究を行う。</t>
    <rPh sb="0" eb="2">
      <t>コクサイ</t>
    </rPh>
    <rPh sb="2" eb="3">
      <t>テキ</t>
    </rPh>
    <rPh sb="4" eb="6">
      <t>タクエツ</t>
    </rPh>
    <rPh sb="8" eb="10">
      <t>カガク</t>
    </rPh>
    <rPh sb="10" eb="12">
      <t>ギジュツ</t>
    </rPh>
    <rPh sb="13" eb="14">
      <t>カン</t>
    </rPh>
    <rPh sb="16" eb="18">
      <t>キョウイク</t>
    </rPh>
    <rPh sb="18" eb="20">
      <t>ケンキュウ</t>
    </rPh>
    <rPh sb="21" eb="22">
      <t>オコナ</t>
    </rPh>
    <phoneticPr fontId="5"/>
  </si>
  <si>
    <t>・研究ユニットの運営</t>
    <rPh sb="1" eb="3">
      <t>ケンキュウ</t>
    </rPh>
    <rPh sb="8" eb="10">
      <t>ウンエイ</t>
    </rPh>
    <phoneticPr fontId="5"/>
  </si>
  <si>
    <t>ユニット数</t>
    <rPh sb="4" eb="5">
      <t>カズ</t>
    </rPh>
    <phoneticPr fontId="5"/>
  </si>
  <si>
    <t>人材育成・教育活動
国内外の研究機関や大学等との連携を強化し、研究者の交流を促進する。</t>
    <phoneticPr fontId="5"/>
  </si>
  <si>
    <t>・沖縄科学技術大学院大学が主催する国際ワークショップ及びコースの数</t>
    <rPh sb="1" eb="3">
      <t>オキナワ</t>
    </rPh>
    <rPh sb="3" eb="5">
      <t>カガク</t>
    </rPh>
    <rPh sb="5" eb="7">
      <t>ギジュツ</t>
    </rPh>
    <rPh sb="7" eb="10">
      <t>ダイガクイン</t>
    </rPh>
    <rPh sb="10" eb="12">
      <t>ダイガク</t>
    </rPh>
    <rPh sb="13" eb="15">
      <t>シュサイ</t>
    </rPh>
    <rPh sb="17" eb="19">
      <t>コクサイ</t>
    </rPh>
    <rPh sb="26" eb="27">
      <t>オヨ</t>
    </rPh>
    <rPh sb="32" eb="33">
      <t>カズ</t>
    </rPh>
    <phoneticPr fontId="5"/>
  </si>
  <si>
    <t>開催数</t>
  </si>
  <si>
    <t>研究成果の技術移転を推進し、イノベーションを促進する。</t>
    <rPh sb="0" eb="2">
      <t>ケンキュウ</t>
    </rPh>
    <rPh sb="2" eb="4">
      <t>セイカ</t>
    </rPh>
    <rPh sb="22" eb="24">
      <t>ソクシン</t>
    </rPh>
    <phoneticPr fontId="5"/>
  </si>
  <si>
    <t>・企業との連携事業数（提携協定、共同研究契約、特許活用件数等）</t>
    <rPh sb="1" eb="3">
      <t>キギョウ</t>
    </rPh>
    <rPh sb="5" eb="7">
      <t>レンケイ</t>
    </rPh>
    <rPh sb="7" eb="9">
      <t>ジギョウ</t>
    </rPh>
    <rPh sb="9" eb="10">
      <t>スウ</t>
    </rPh>
    <rPh sb="11" eb="13">
      <t>テイケイ</t>
    </rPh>
    <rPh sb="13" eb="15">
      <t>キョウテイ</t>
    </rPh>
    <rPh sb="16" eb="18">
      <t>キョウドウ</t>
    </rPh>
    <rPh sb="18" eb="20">
      <t>ケンキュウ</t>
    </rPh>
    <rPh sb="20" eb="22">
      <t>ケイヤク</t>
    </rPh>
    <rPh sb="23" eb="25">
      <t>トッキョ</t>
    </rPh>
    <rPh sb="25" eb="27">
      <t>カツヨウ</t>
    </rPh>
    <rPh sb="27" eb="29">
      <t>ケンスウ</t>
    </rPh>
    <rPh sb="29" eb="30">
      <t>ナド</t>
    </rPh>
    <phoneticPr fontId="5"/>
  </si>
  <si>
    <t>件数</t>
    <rPh sb="0" eb="2">
      <t>ケンスウ</t>
    </rPh>
    <phoneticPr fontId="5"/>
  </si>
  <si>
    <t>沖縄科学技術大学院大学の設置・運営のための全体的な活動費であるため、単位当たりのコストを算出することはできない。　　　　　　　　　　　　　　</t>
    <phoneticPr fontId="5"/>
  </si>
  <si>
    <t>トップジャーナルへの論文掲載率において今後も高い水準（0.15-0.25）を維持する。</t>
  </si>
  <si>
    <t>全掲載論文数に対するHigh quality82誌への掲載論文数の割合</t>
  </si>
  <si>
    <t>-</t>
    <phoneticPr fontId="5"/>
  </si>
  <si>
    <t>*沖縄科学技術大学院大学のような小規模の大学では、年度により数値の振幅が大きくなるため、目標値は一つの数値ではなく、数値幅で示すのが適当。入力制限により「0.15-0.25」を記入できないため、「0.2」とする。なお、各年度の実績は次のとおり。2019/令和元年度：0.17、2020/令和2年度：0.28、2021/令和3年度：0.24</t>
    <rPh sb="1" eb="3">
      <t>オキナワ</t>
    </rPh>
    <rPh sb="3" eb="5">
      <t>カガク</t>
    </rPh>
    <rPh sb="5" eb="7">
      <t>ギジュツ</t>
    </rPh>
    <rPh sb="7" eb="9">
      <t>ダイガク</t>
    </rPh>
    <rPh sb="9" eb="10">
      <t>イン</t>
    </rPh>
    <rPh sb="10" eb="12">
      <t>ダイガク</t>
    </rPh>
    <rPh sb="159" eb="161">
      <t>レイワ</t>
    </rPh>
    <rPh sb="162" eb="164">
      <t>ネンド</t>
    </rPh>
    <phoneticPr fontId="5"/>
  </si>
  <si>
    <t>有</t>
  </si>
  <si>
    <t>‐</t>
  </si>
  <si>
    <t>沖縄科学技術大学院大学学園法第一条において、「この法律は、沖縄科学技術大学院大学の設置及び運営に関し必要な事項を定めることにより、沖縄を拠点とする国際的に卓越した科学技術に関する教育研究の推進を図り、もって沖縄の振興及び自立的発展並びに世界の科学技術の発展に寄与することを目的とする。」と規定されている。内閣府特命担当大臣（沖縄及び北方対策）の下、とりまとめられた「沖縄科学技術大学院大学学園法附則第十四条に基づく検討に向けたOISTの取組等に関する評価及び今後の展開に係る最終報告」（令和３年８月）においても、「OISTが掲げるミッション・ステートメントを概ね達成しており、学園法の施行状況は概ね良好である」と評価されている。</t>
    <rPh sb="152" eb="154">
      <t>ナイカク</t>
    </rPh>
    <rPh sb="154" eb="155">
      <t>フ</t>
    </rPh>
    <rPh sb="155" eb="157">
      <t>トクメイ</t>
    </rPh>
    <rPh sb="157" eb="159">
      <t>タントウ</t>
    </rPh>
    <rPh sb="159" eb="161">
      <t>ダイジン</t>
    </rPh>
    <rPh sb="162" eb="164">
      <t>オキナワ</t>
    </rPh>
    <rPh sb="164" eb="165">
      <t>オヨ</t>
    </rPh>
    <rPh sb="166" eb="168">
      <t>ホッポウ</t>
    </rPh>
    <rPh sb="168" eb="170">
      <t>タイサク</t>
    </rPh>
    <rPh sb="172" eb="173">
      <t>シタ</t>
    </rPh>
    <rPh sb="183" eb="185">
      <t>オキナワ</t>
    </rPh>
    <rPh sb="185" eb="187">
      <t>カガク</t>
    </rPh>
    <rPh sb="187" eb="189">
      <t>ギジュツ</t>
    </rPh>
    <rPh sb="189" eb="191">
      <t>ダイガク</t>
    </rPh>
    <rPh sb="191" eb="192">
      <t>イン</t>
    </rPh>
    <rPh sb="192" eb="194">
      <t>ダイガク</t>
    </rPh>
    <rPh sb="194" eb="196">
      <t>ガクエン</t>
    </rPh>
    <rPh sb="196" eb="197">
      <t>ホウ</t>
    </rPh>
    <rPh sb="197" eb="199">
      <t>フソク</t>
    </rPh>
    <rPh sb="199" eb="200">
      <t>ダイ</t>
    </rPh>
    <rPh sb="200" eb="202">
      <t>１４</t>
    </rPh>
    <rPh sb="202" eb="203">
      <t>ジョウ</t>
    </rPh>
    <rPh sb="204" eb="205">
      <t>モト</t>
    </rPh>
    <rPh sb="207" eb="209">
      <t>ケントウ</t>
    </rPh>
    <rPh sb="210" eb="211">
      <t>ム</t>
    </rPh>
    <rPh sb="218" eb="220">
      <t>トリクミ</t>
    </rPh>
    <rPh sb="220" eb="221">
      <t>ナド</t>
    </rPh>
    <rPh sb="222" eb="223">
      <t>カン</t>
    </rPh>
    <rPh sb="225" eb="227">
      <t>ヒョウカ</t>
    </rPh>
    <rPh sb="227" eb="228">
      <t>オヨ</t>
    </rPh>
    <rPh sb="229" eb="231">
      <t>コンゴ</t>
    </rPh>
    <rPh sb="232" eb="234">
      <t>テンカイ</t>
    </rPh>
    <rPh sb="235" eb="236">
      <t>カカ</t>
    </rPh>
    <rPh sb="237" eb="239">
      <t>サイシュウ</t>
    </rPh>
    <rPh sb="239" eb="241">
      <t>ホウコク</t>
    </rPh>
    <rPh sb="243" eb="245">
      <t>レイワ</t>
    </rPh>
    <rPh sb="246" eb="247">
      <t>ネン</t>
    </rPh>
    <rPh sb="248" eb="249">
      <t>ガツ</t>
    </rPh>
    <rPh sb="262" eb="263">
      <t>カカ</t>
    </rPh>
    <rPh sb="279" eb="280">
      <t>オオム</t>
    </rPh>
    <rPh sb="281" eb="283">
      <t>タッセイ</t>
    </rPh>
    <rPh sb="288" eb="290">
      <t>ガクエン</t>
    </rPh>
    <rPh sb="290" eb="291">
      <t>ホウ</t>
    </rPh>
    <rPh sb="292" eb="294">
      <t>シコウ</t>
    </rPh>
    <rPh sb="294" eb="296">
      <t>ジョウキョウ</t>
    </rPh>
    <rPh sb="297" eb="298">
      <t>オオム</t>
    </rPh>
    <rPh sb="299" eb="301">
      <t>リョウコウ</t>
    </rPh>
    <rPh sb="306" eb="308">
      <t>ヒョウカ</t>
    </rPh>
    <phoneticPr fontId="5"/>
  </si>
  <si>
    <t>沖縄科学技術大学院大学は、世界最高水準の教育研究を行うことにより沖縄振興に寄与することを目的として国が特別法により設置した大学院大学である。沖縄科学技術大学院大学には、自立的財務基盤の確立を促しつつも、設立の目的を達成するためには、国が適切に財政支援を講じる必要がある。</t>
    <rPh sb="49" eb="50">
      <t>クニ</t>
    </rPh>
    <rPh sb="51" eb="53">
      <t>トクベツ</t>
    </rPh>
    <rPh sb="53" eb="54">
      <t>ホウ</t>
    </rPh>
    <rPh sb="57" eb="59">
      <t>セッチ</t>
    </rPh>
    <rPh sb="70" eb="72">
      <t>オキナワ</t>
    </rPh>
    <rPh sb="72" eb="74">
      <t>カガク</t>
    </rPh>
    <rPh sb="74" eb="76">
      <t>ギジュツ</t>
    </rPh>
    <rPh sb="76" eb="78">
      <t>ダイガク</t>
    </rPh>
    <rPh sb="78" eb="79">
      <t>イン</t>
    </rPh>
    <rPh sb="79" eb="81">
      <t>ダイガク</t>
    </rPh>
    <rPh sb="84" eb="87">
      <t>ジリツテキ</t>
    </rPh>
    <rPh sb="87" eb="89">
      <t>ザイム</t>
    </rPh>
    <rPh sb="89" eb="91">
      <t>キバン</t>
    </rPh>
    <rPh sb="92" eb="94">
      <t>カクリツ</t>
    </rPh>
    <rPh sb="95" eb="96">
      <t>ウナガ</t>
    </rPh>
    <rPh sb="101" eb="103">
      <t>セツリツ</t>
    </rPh>
    <rPh sb="104" eb="106">
      <t>モクテキ</t>
    </rPh>
    <rPh sb="107" eb="109">
      <t>タッセイ</t>
    </rPh>
    <rPh sb="116" eb="117">
      <t>クニ</t>
    </rPh>
    <rPh sb="118" eb="120">
      <t>テキセツ</t>
    </rPh>
    <rPh sb="121" eb="123">
      <t>ザイセイ</t>
    </rPh>
    <rPh sb="123" eb="125">
      <t>シエン</t>
    </rPh>
    <rPh sb="126" eb="127">
      <t>コウ</t>
    </rPh>
    <rPh sb="129" eb="131">
      <t>ヒツヨウ</t>
    </rPh>
    <phoneticPr fontId="5"/>
  </si>
  <si>
    <t>前２項目の評価に関する説明と同様。</t>
  </si>
  <si>
    <t>沖縄科学技術大学院大学学園法第八条第一項において、沖縄科学技術大学院大学学園に対し補助することができる旨規定されている。また、沖縄科学技術大学院大学学園における支出先の選定については、同学園の契約事務取扱規則に則り、原則として一般競争入札を行っており、その妥当性や競争性を確保している。また、経費の執行においても、外部有識者による契約監視委員会等を開催し、適正かつ効率的な予算の執行を確保している。</t>
  </si>
  <si>
    <t>沖縄科学技術大学院大学学園における支出先の選定については、同学園の契約事務取扱規則に則り、原則として一般競争入札を行っており、その妥当性や競争性を確保している。また、経費の執行においても、外部有識者による契約監視委員会等を開催し、適正かつ効率的な予算の執行を確保している。</t>
    <phoneticPr fontId="5"/>
  </si>
  <si>
    <t>新型コロナウイルスの影響により、外国人の新規主任研究者の着任が遅れ、研究計画の変更が必要となった分、年度内の完了が困難になった。</t>
    <rPh sb="0" eb="2">
      <t>シンガタ</t>
    </rPh>
    <rPh sb="10" eb="12">
      <t>エイキョウ</t>
    </rPh>
    <rPh sb="16" eb="18">
      <t>ガイコク</t>
    </rPh>
    <rPh sb="18" eb="19">
      <t>ジン</t>
    </rPh>
    <rPh sb="20" eb="22">
      <t>シンキ</t>
    </rPh>
    <rPh sb="22" eb="24">
      <t>シュニン</t>
    </rPh>
    <rPh sb="24" eb="26">
      <t>ケンキュウ</t>
    </rPh>
    <rPh sb="26" eb="27">
      <t>シャ</t>
    </rPh>
    <rPh sb="28" eb="30">
      <t>チャクニン</t>
    </rPh>
    <rPh sb="31" eb="32">
      <t>オク</t>
    </rPh>
    <rPh sb="34" eb="36">
      <t>ケンキュウ</t>
    </rPh>
    <rPh sb="36" eb="38">
      <t>ケイカク</t>
    </rPh>
    <rPh sb="39" eb="41">
      <t>ヘンコウ</t>
    </rPh>
    <rPh sb="42" eb="44">
      <t>ヒツヨウ</t>
    </rPh>
    <rPh sb="48" eb="49">
      <t>ブン</t>
    </rPh>
    <rPh sb="50" eb="53">
      <t>ネンドナイ</t>
    </rPh>
    <rPh sb="54" eb="56">
      <t>カンリョウ</t>
    </rPh>
    <rPh sb="57" eb="59">
      <t>コンナン</t>
    </rPh>
    <phoneticPr fontId="5"/>
  </si>
  <si>
    <t>研究資材や機器等の国内外の価格比較データを取りまとめ、価格交渉に活用することにより調達コストの抑制を図り、県内外の平米単価を比較するなど、コスト削減や効率化に向けた取組を継続して行っている。</t>
    <rPh sb="53" eb="55">
      <t>ケンナイ</t>
    </rPh>
    <rPh sb="55" eb="56">
      <t>ガイ</t>
    </rPh>
    <rPh sb="57" eb="59">
      <t>ヘイベイ</t>
    </rPh>
    <rPh sb="59" eb="61">
      <t>タンカ</t>
    </rPh>
    <rPh sb="62" eb="64">
      <t>ヒカク</t>
    </rPh>
    <phoneticPr fontId="5"/>
  </si>
  <si>
    <t>成果実績は、沖縄科学技術大学院大学の目的を踏まえ記述したものであり、目的に見合った着実な実績を挙げている。</t>
  </si>
  <si>
    <t>沖縄科学技術大学院大学学園の目的を実現するための施設を適切に整備し、当該施設において、国際的に卓越した教育研究が行われている。</t>
  </si>
  <si>
    <t>0118</t>
  </si>
  <si>
    <t>0079</t>
  </si>
  <si>
    <t>0074</t>
  </si>
  <si>
    <t>0080</t>
  </si>
  <si>
    <t>0073</t>
  </si>
  <si>
    <t>0077</t>
  </si>
  <si>
    <t>内閣府</t>
  </si>
  <si>
    <t>府</t>
  </si>
  <si>
    <t>01</t>
    <phoneticPr fontId="5"/>
  </si>
  <si>
    <t>９．沖縄政策の推進</t>
    <rPh sb="2" eb="4">
      <t>オキナワ</t>
    </rPh>
    <rPh sb="4" eb="6">
      <t>セイサク</t>
    </rPh>
    <rPh sb="7" eb="9">
      <t>スイシン</t>
    </rPh>
    <phoneticPr fontId="5"/>
  </si>
  <si>
    <t>９．沖縄政策に関する施策の推進</t>
    <rPh sb="2" eb="4">
      <t>オキナワ</t>
    </rPh>
    <rPh sb="4" eb="6">
      <t>セイサク</t>
    </rPh>
    <rPh sb="7" eb="8">
      <t>カン</t>
    </rPh>
    <rPh sb="10" eb="12">
      <t>シサク</t>
    </rPh>
    <rPh sb="13" eb="15">
      <t>スイシン</t>
    </rPh>
    <phoneticPr fontId="5"/>
  </si>
  <si>
    <t>https://www8.cao.go.jp/hyouka/h26hyouka/h26jigo/h26jigo-12.pdf</t>
    <phoneticPr fontId="5"/>
  </si>
  <si>
    <t>内閣府26－45（政策12－施策④）</t>
    <phoneticPr fontId="5"/>
  </si>
  <si>
    <t>内閣府</t>
    <rPh sb="0" eb="2">
      <t>ナイカク</t>
    </rPh>
    <rPh sb="2" eb="3">
      <t>フ</t>
    </rPh>
    <phoneticPr fontId="5"/>
  </si>
  <si>
    <t>22,249百万円</t>
    <rPh sb="6" eb="9">
      <t>ヒャクマンエン</t>
    </rPh>
    <phoneticPr fontId="5"/>
  </si>
  <si>
    <t>補助金の交付決定及び
前年度予算の繰越し</t>
    <rPh sb="0" eb="2">
      <t>ホジョ</t>
    </rPh>
    <rPh sb="2" eb="3">
      <t>キン</t>
    </rPh>
    <rPh sb="4" eb="6">
      <t>コウフ</t>
    </rPh>
    <rPh sb="6" eb="8">
      <t>ケッテイ</t>
    </rPh>
    <rPh sb="8" eb="9">
      <t>オヨ</t>
    </rPh>
    <rPh sb="11" eb="14">
      <t>ゼンネンド</t>
    </rPh>
    <rPh sb="14" eb="16">
      <t>ヨサン</t>
    </rPh>
    <rPh sb="17" eb="19">
      <t>クリコ</t>
    </rPh>
    <phoneticPr fontId="5"/>
  </si>
  <si>
    <t>Ａ．学校法人沖縄科学技術大学院大学学園</t>
    <rPh sb="2" eb="4">
      <t>ガッコウ</t>
    </rPh>
    <rPh sb="4" eb="6">
      <t>ホウジン</t>
    </rPh>
    <rPh sb="6" eb="8">
      <t>オキナワ</t>
    </rPh>
    <rPh sb="8" eb="10">
      <t>カガク</t>
    </rPh>
    <rPh sb="10" eb="12">
      <t>ギジュツ</t>
    </rPh>
    <phoneticPr fontId="5"/>
  </si>
  <si>
    <t>22,245百万円</t>
    <rPh sb="6" eb="9">
      <t>ヒャクマンエン</t>
    </rPh>
    <phoneticPr fontId="5"/>
  </si>
  <si>
    <t>補助事業の実施</t>
    <rPh sb="0" eb="2">
      <t>ホジョ</t>
    </rPh>
    <rPh sb="2" eb="4">
      <t>ジギョウ</t>
    </rPh>
    <rPh sb="5" eb="7">
      <t>ジッシ</t>
    </rPh>
    <phoneticPr fontId="6"/>
  </si>
  <si>
    <t>補助事業の実施</t>
    <rPh sb="0" eb="2">
      <t>ホジョ</t>
    </rPh>
    <rPh sb="2" eb="4">
      <t>ジギョウ</t>
    </rPh>
    <rPh sb="5" eb="7">
      <t>ジッシ</t>
    </rPh>
    <phoneticPr fontId="5"/>
  </si>
  <si>
    <t>（うち、国庫返納予定額0円）</t>
    <rPh sb="4" eb="6">
      <t>コッコ</t>
    </rPh>
    <rPh sb="6" eb="8">
      <t>ヘンノウ</t>
    </rPh>
    <rPh sb="8" eb="10">
      <t>ヨテイ</t>
    </rPh>
    <rPh sb="10" eb="11">
      <t>ガク</t>
    </rPh>
    <rPh sb="12" eb="13">
      <t>エン</t>
    </rPh>
    <phoneticPr fontId="5"/>
  </si>
  <si>
    <t>【直接】</t>
    <rPh sb="1" eb="3">
      <t>チョクセツ</t>
    </rPh>
    <phoneticPr fontId="5"/>
  </si>
  <si>
    <t>【一般競争入札、総合評価入札、
随意契約、公募等】</t>
    <rPh sb="1" eb="3">
      <t>イッパン</t>
    </rPh>
    <rPh sb="3" eb="5">
      <t>キョウソウ</t>
    </rPh>
    <rPh sb="5" eb="7">
      <t>ニュウサツ</t>
    </rPh>
    <rPh sb="8" eb="10">
      <t>ソウゴウ</t>
    </rPh>
    <rPh sb="10" eb="12">
      <t>ヒョウカ</t>
    </rPh>
    <rPh sb="12" eb="14">
      <t>ニュウサツ</t>
    </rPh>
    <rPh sb="16" eb="18">
      <t>ズイイ</t>
    </rPh>
    <rPh sb="18" eb="20">
      <t>ケイヤク</t>
    </rPh>
    <rPh sb="21" eb="23">
      <t>コウボ</t>
    </rPh>
    <rPh sb="23" eb="24">
      <t>トウ</t>
    </rPh>
    <phoneticPr fontId="5"/>
  </si>
  <si>
    <t>Ｂ．個人（1,035名）</t>
    <rPh sb="2" eb="4">
      <t>コジン</t>
    </rPh>
    <rPh sb="10" eb="11">
      <t>メイ</t>
    </rPh>
    <phoneticPr fontId="5"/>
  </si>
  <si>
    <t>C．民間会社等
（2,409社）</t>
    <rPh sb="2" eb="4">
      <t>ミンカン</t>
    </rPh>
    <rPh sb="4" eb="6">
      <t>ガイシャ</t>
    </rPh>
    <rPh sb="6" eb="7">
      <t>トウ</t>
    </rPh>
    <rPh sb="14" eb="15">
      <t>シャ</t>
    </rPh>
    <phoneticPr fontId="5"/>
  </si>
  <si>
    <t>8,113百万円</t>
    <rPh sb="5" eb="8">
      <t>ヒャクマンエン</t>
    </rPh>
    <phoneticPr fontId="5"/>
  </si>
  <si>
    <t>14,132百万円</t>
    <rPh sb="6" eb="9">
      <t>ヒャクマンエン</t>
    </rPh>
    <phoneticPr fontId="5"/>
  </si>
  <si>
    <t>役職員人件費、
旅費（直接払）</t>
    <rPh sb="0" eb="3">
      <t>ヤクショクイン</t>
    </rPh>
    <rPh sb="3" eb="6">
      <t>ジンケンヒ</t>
    </rPh>
    <rPh sb="8" eb="10">
      <t>リョヒ</t>
    </rPh>
    <rPh sb="11" eb="13">
      <t>チョクセツ</t>
    </rPh>
    <rPh sb="13" eb="14">
      <t>バラ</t>
    </rPh>
    <phoneticPr fontId="5"/>
  </si>
  <si>
    <t>教育研究経費</t>
    <rPh sb="0" eb="2">
      <t>キョウイク</t>
    </rPh>
    <rPh sb="2" eb="4">
      <t>ケンキュウ</t>
    </rPh>
    <rPh sb="4" eb="6">
      <t>ケイヒ</t>
    </rPh>
    <phoneticPr fontId="5"/>
  </si>
  <si>
    <t>研究活動の経費</t>
    <rPh sb="0" eb="2">
      <t>ケンキュウ</t>
    </rPh>
    <rPh sb="2" eb="4">
      <t>カツドウ</t>
    </rPh>
    <rPh sb="5" eb="7">
      <t>ケイヒ</t>
    </rPh>
    <phoneticPr fontId="5"/>
  </si>
  <si>
    <t>共通経費</t>
    <rPh sb="0" eb="2">
      <t>キョウツウ</t>
    </rPh>
    <rPh sb="2" eb="4">
      <t>ケイヒ</t>
    </rPh>
    <phoneticPr fontId="5"/>
  </si>
  <si>
    <t>施設管理、研究支援の経費</t>
  </si>
  <si>
    <t>施設整備費</t>
    <rPh sb="0" eb="2">
      <t>シセツ</t>
    </rPh>
    <rPh sb="2" eb="5">
      <t>セイビヒ</t>
    </rPh>
    <phoneticPr fontId="5"/>
  </si>
  <si>
    <t>施設整備の経費</t>
    <rPh sb="0" eb="2">
      <t>シセツ</t>
    </rPh>
    <rPh sb="2" eb="4">
      <t>セイビ</t>
    </rPh>
    <rPh sb="5" eb="7">
      <t>ケイヒ</t>
    </rPh>
    <phoneticPr fontId="5"/>
  </si>
  <si>
    <t>管理経費</t>
    <rPh sb="0" eb="2">
      <t>カンリ</t>
    </rPh>
    <rPh sb="2" eb="4">
      <t>ケイヒ</t>
    </rPh>
    <phoneticPr fontId="5"/>
  </si>
  <si>
    <t>管理部門の経費</t>
    <rPh sb="0" eb="2">
      <t>カンリ</t>
    </rPh>
    <rPh sb="2" eb="4">
      <t>ブモン</t>
    </rPh>
    <rPh sb="5" eb="7">
      <t>ケイヒ</t>
    </rPh>
    <phoneticPr fontId="5"/>
  </si>
  <si>
    <t>学務経費</t>
    <rPh sb="0" eb="2">
      <t>ガクム</t>
    </rPh>
    <rPh sb="2" eb="4">
      <t>ケイヒ</t>
    </rPh>
    <phoneticPr fontId="5"/>
  </si>
  <si>
    <t>学務、教育支援の経費</t>
    <rPh sb="0" eb="2">
      <t>ガクム</t>
    </rPh>
    <rPh sb="3" eb="5">
      <t>キョウイク</t>
    </rPh>
    <rPh sb="5" eb="7">
      <t>シエン</t>
    </rPh>
    <rPh sb="8" eb="10">
      <t>ケイヒ</t>
    </rPh>
    <phoneticPr fontId="5"/>
  </si>
  <si>
    <t>国庫返納金</t>
    <rPh sb="0" eb="2">
      <t>コッコ</t>
    </rPh>
    <rPh sb="2" eb="4">
      <t>ヘンノウ</t>
    </rPh>
    <rPh sb="4" eb="5">
      <t>キン</t>
    </rPh>
    <phoneticPr fontId="5"/>
  </si>
  <si>
    <t>人件費</t>
    <rPh sb="0" eb="3">
      <t>ジンケンヒ</t>
    </rPh>
    <phoneticPr fontId="5"/>
  </si>
  <si>
    <t>研究者及び研究補助員等</t>
  </si>
  <si>
    <t>人件費</t>
  </si>
  <si>
    <t>管理部門</t>
  </si>
  <si>
    <t>研究支援</t>
  </si>
  <si>
    <t>役員人件費</t>
  </si>
  <si>
    <t>旅費</t>
    <rPh sb="0" eb="2">
      <t>リョヒ</t>
    </rPh>
    <phoneticPr fontId="5"/>
  </si>
  <si>
    <t>役職員旅費</t>
    <rPh sb="0" eb="3">
      <t>ヤクショクイン</t>
    </rPh>
    <rPh sb="3" eb="5">
      <t>リョヒ</t>
    </rPh>
    <phoneticPr fontId="5"/>
  </si>
  <si>
    <t>A.学校法人沖縄科学技術大学院大学学園</t>
    <phoneticPr fontId="5"/>
  </si>
  <si>
    <t>B.個人</t>
    <phoneticPr fontId="5"/>
  </si>
  <si>
    <t>C.竹中・仲本特定建設工事共同企業体</t>
    <phoneticPr fontId="5"/>
  </si>
  <si>
    <t>工事費</t>
    <rPh sb="0" eb="3">
      <t>コウジヒ</t>
    </rPh>
    <phoneticPr fontId="5"/>
  </si>
  <si>
    <t>第５研究棟建築工事等</t>
    <rPh sb="0" eb="1">
      <t>ダイ</t>
    </rPh>
    <rPh sb="2" eb="4">
      <t>ケンキュウ</t>
    </rPh>
    <rPh sb="4" eb="5">
      <t>トウ</t>
    </rPh>
    <rPh sb="5" eb="7">
      <t>ケンチク</t>
    </rPh>
    <rPh sb="7" eb="9">
      <t>コウジ</t>
    </rPh>
    <rPh sb="9" eb="10">
      <t>トウ</t>
    </rPh>
    <phoneticPr fontId="5"/>
  </si>
  <si>
    <t>施設改修費</t>
    <rPh sb="0" eb="2">
      <t>シセツ</t>
    </rPh>
    <rPh sb="2" eb="4">
      <t>カイシュウ</t>
    </rPh>
    <rPh sb="4" eb="5">
      <t>ヒ</t>
    </rPh>
    <phoneticPr fontId="5"/>
  </si>
  <si>
    <t>配管設置等改修工事</t>
    <rPh sb="0" eb="2">
      <t>ハイカン</t>
    </rPh>
    <rPh sb="2" eb="4">
      <t>セッチ</t>
    </rPh>
    <rPh sb="4" eb="5">
      <t>トウ</t>
    </rPh>
    <rPh sb="5" eb="7">
      <t>カイシュウ</t>
    </rPh>
    <rPh sb="7" eb="9">
      <t>コウジ</t>
    </rPh>
    <phoneticPr fontId="5"/>
  </si>
  <si>
    <t>学校法人沖縄科学技術大学院大学学園</t>
  </si>
  <si>
    <t>補助金等交付</t>
  </si>
  <si>
    <t>職員（研究者及び研究補助員等）</t>
    <rPh sb="0" eb="2">
      <t>ショクイン</t>
    </rPh>
    <rPh sb="3" eb="6">
      <t>ケンキュウシャ</t>
    </rPh>
    <rPh sb="6" eb="7">
      <t>オヨ</t>
    </rPh>
    <rPh sb="8" eb="10">
      <t>ケンキュウ</t>
    </rPh>
    <rPh sb="10" eb="14">
      <t>ホジョインナド</t>
    </rPh>
    <phoneticPr fontId="5"/>
  </si>
  <si>
    <t>人件費・旅費</t>
  </si>
  <si>
    <t>職員（管理部門）</t>
  </si>
  <si>
    <t>日本私立学校振興・共済事業団</t>
  </si>
  <si>
    <t>社会保険料</t>
    <phoneticPr fontId="5"/>
  </si>
  <si>
    <t>職員（研究支援）</t>
  </si>
  <si>
    <t>役員</t>
  </si>
  <si>
    <t xml:space="preserve">厚生労働省 沖縄労働局            </t>
    <rPh sb="0" eb="2">
      <t>コウセイ</t>
    </rPh>
    <rPh sb="2" eb="5">
      <t>ロウドウショウ</t>
    </rPh>
    <phoneticPr fontId="4"/>
  </si>
  <si>
    <t>労働保険料</t>
  </si>
  <si>
    <t xml:space="preserve">地方職員共済組合　沖縄県支部  </t>
  </si>
  <si>
    <t>社会保険料</t>
  </si>
  <si>
    <t>竹中・仲本特定建設工事共同企業体</t>
    <phoneticPr fontId="5"/>
  </si>
  <si>
    <t>第５研究棟建築工事等</t>
  </si>
  <si>
    <t>国庫債務負担行為等</t>
  </si>
  <si>
    <t>沖縄メディックス株式会社</t>
    <phoneticPr fontId="5"/>
  </si>
  <si>
    <t>研究機器、研究資材等の販売　（一般競争契約（最低価格）、随意契約（少額）　等）</t>
    <rPh sb="28" eb="32">
      <t>ズイイケイヤク</t>
    </rPh>
    <rPh sb="33" eb="35">
      <t>ショウガク</t>
    </rPh>
    <rPh sb="37" eb="38">
      <t>ナド</t>
    </rPh>
    <phoneticPr fontId="5"/>
  </si>
  <si>
    <t>沖縄ビル・メンテナンス株式会社</t>
    <phoneticPr fontId="5"/>
  </si>
  <si>
    <t>ビルメンテナンス業　（一般競争契約（総合評価）　等）</t>
    <rPh sb="11" eb="13">
      <t>イッパン</t>
    </rPh>
    <rPh sb="13" eb="15">
      <t>キョウソウ</t>
    </rPh>
    <rPh sb="15" eb="17">
      <t>ケイヤク</t>
    </rPh>
    <rPh sb="18" eb="20">
      <t>ソウゴウ</t>
    </rPh>
    <rPh sb="20" eb="22">
      <t>ヒョウカ</t>
    </rPh>
    <rPh sb="24" eb="25">
      <t>ナド</t>
    </rPh>
    <phoneticPr fontId="5"/>
  </si>
  <si>
    <t>沖縄電力株式会社</t>
  </si>
  <si>
    <t>電力会社</t>
  </si>
  <si>
    <t>東光電気工事株式会社　沖縄営業所</t>
    <phoneticPr fontId="5"/>
  </si>
  <si>
    <t>研究棟電気設備工事</t>
    <rPh sb="3" eb="5">
      <t>デンキ</t>
    </rPh>
    <rPh sb="5" eb="7">
      <t>セツビ</t>
    </rPh>
    <rPh sb="7" eb="9">
      <t>コウジ</t>
    </rPh>
    <phoneticPr fontId="5"/>
  </si>
  <si>
    <t>トミー沖縄ノボサイエンス株式会社</t>
  </si>
  <si>
    <t>研究機器、研究資材等の販売　（一般競争契約（最低価格）、随意契約（少額）　等）</t>
    <rPh sb="28" eb="30">
      <t>ズイイ</t>
    </rPh>
    <rPh sb="30" eb="32">
      <t>ケイヤク</t>
    </rPh>
    <rPh sb="33" eb="35">
      <t>ショウガク</t>
    </rPh>
    <rPh sb="37" eb="38">
      <t>ナド</t>
    </rPh>
    <phoneticPr fontId="5"/>
  </si>
  <si>
    <t>OKINAWA SCIENTISTS VILLAGE株式会社</t>
    <phoneticPr fontId="5"/>
  </si>
  <si>
    <t>ｷｬﾝﾊﾟｽﾊｳｼﾞﾝｸﾞの整備、維持管理及び運営</t>
  </si>
  <si>
    <t>株式会社東京インスツルメンツ</t>
    <phoneticPr fontId="5"/>
  </si>
  <si>
    <t>研究機器、研究資材等の販売　（一般競争契約（最低価格）　等）</t>
    <rPh sb="15" eb="17">
      <t>イッパン</t>
    </rPh>
    <rPh sb="17" eb="19">
      <t>キョウソウ</t>
    </rPh>
    <rPh sb="19" eb="21">
      <t>ケイヤク</t>
    </rPh>
    <rPh sb="22" eb="24">
      <t>サイテイ</t>
    </rPh>
    <rPh sb="24" eb="26">
      <t>カカク</t>
    </rPh>
    <rPh sb="28" eb="29">
      <t>ナド</t>
    </rPh>
    <phoneticPr fontId="5"/>
  </si>
  <si>
    <t>株式会社山昇建設</t>
    <phoneticPr fontId="5"/>
  </si>
  <si>
    <t>基礎工事及びPFI宿舎事業等における外構工事</t>
  </si>
  <si>
    <t>株式会社アサヒスタッフ</t>
    <phoneticPr fontId="5"/>
  </si>
  <si>
    <t>労働者派遣</t>
    <rPh sb="0" eb="3">
      <t>ロウドウシャ</t>
    </rPh>
    <rPh sb="3" eb="5">
      <t>ハケン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</si>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</sst>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7"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1" xfId="1" applyFont="1" applyBorder="1" applyAlignment="1" applyProtection="1">
      <alignment vertical="top"/>
      <protection locked="0"/>
    </xf>
    <xf numFmtId="0" fontId="11" fillId="0" borderId="0" xfId="1" applyFont="1" applyAlignment="1" applyProtection="1">
      <alignment vertical="top"/>
      <protection locked="0"/>
    </xf>
    <xf numFmtId="0" fontId="11" fillId="0" borderId="0" xfId="1" applyFont="1" applyAlignment="1" applyProtection="1">
      <alignment horizontal="center" vertical="center"/>
      <protection locked="0"/>
    </xf>
    <xf numFmtId="0" fontId="11" fillId="0" borderId="0" xfId="1" applyFont="1" applyAlignment="1" applyProtection="1">
      <alignment vertical="center" wrapText="1"/>
      <protection locked="0"/>
    </xf>
    <xf numFmtId="0" fontId="11" fillId="0" borderId="0" xfId="1" applyFont="1" applyProtection="1">
      <alignment vertical="center"/>
      <protection locked="0"/>
    </xf>
    <xf numFmtId="0" fontId="11" fillId="0" borderId="16" xfId="1" applyFont="1" applyBorder="1" applyAlignment="1" applyProtection="1">
      <alignment horizontal="center" vertical="center"/>
      <protection locked="0"/>
    </xf>
    <xf numFmtId="0" fontId="11" fillId="0" borderId="0" xfId="1" applyFont="1" applyAlignment="1" applyProtection="1">
      <alignment horizontal="left" vertical="center"/>
      <protection locked="0"/>
    </xf>
    <xf numFmtId="0" fontId="11" fillId="0" borderId="17" xfId="1" applyFont="1" applyBorder="1" applyAlignment="1" applyProtection="1">
      <alignment horizontal="center" vertical="center"/>
      <protection locked="0"/>
    </xf>
    <xf numFmtId="0" fontId="11" fillId="0" borderId="40" xfId="1" applyFont="1" applyBorder="1" applyProtection="1">
      <alignment vertical="center"/>
      <protection locked="0"/>
    </xf>
    <xf numFmtId="0" fontId="11" fillId="0" borderId="40" xfId="1" applyFont="1" applyBorder="1" applyAlignment="1" applyProtection="1">
      <alignment horizontal="center" vertical="center"/>
      <protection locked="0"/>
    </xf>
    <xf numFmtId="0" fontId="0" fillId="0" borderId="0" xfId="0" applyProtection="1">
      <alignment vertical="center"/>
      <protection locked="0"/>
    </xf>
    <xf numFmtId="0" fontId="3" fillId="0" borderId="0" xfId="0" applyFont="1" applyProtection="1">
      <alignment vertical="center"/>
      <protection locked="0"/>
    </xf>
    <xf numFmtId="0" fontId="11" fillId="0" borderId="80" xfId="1" applyFont="1" applyBorder="1" applyAlignment="1" applyProtection="1">
      <alignment vertical="center" wrapText="1"/>
      <protection locked="0"/>
    </xf>
    <xf numFmtId="0" fontId="11" fillId="0" borderId="80" xfId="1" applyFont="1" applyBorder="1" applyProtection="1">
      <alignment vertical="center"/>
      <protection locked="0"/>
    </xf>
    <xf numFmtId="0" fontId="16" fillId="0" borderId="0" xfId="1" applyFont="1" applyAlignment="1" applyProtection="1">
      <alignmen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31" fillId="2" borderId="1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33" xfId="0" applyNumberFormat="1" applyFont="1" applyFill="1" applyBorder="1" applyAlignment="1" applyProtection="1">
      <alignment horizontal="center" vertical="center"/>
      <protection locked="0"/>
    </xf>
    <xf numFmtId="177" fontId="0" fillId="0" borderId="134" xfId="0" applyNumberFormat="1" applyFont="1" applyFill="1" applyBorder="1" applyAlignment="1" applyProtection="1">
      <alignment horizontal="center" vertical="center"/>
      <protection locked="0"/>
    </xf>
    <xf numFmtId="177" fontId="0" fillId="0" borderId="135" xfId="0" applyNumberFormat="1" applyFont="1" applyFill="1" applyBorder="1" applyAlignment="1" applyProtection="1">
      <alignment horizontal="center" vertical="center"/>
      <protection locked="0"/>
    </xf>
    <xf numFmtId="0" fontId="11" fillId="0" borderId="0" xfId="1" applyFont="1" applyAlignment="1" applyProtection="1">
      <alignment horizontal="center" vertical="center" wrapText="1"/>
      <protection locked="0"/>
    </xf>
    <xf numFmtId="0" fontId="11" fillId="0" borderId="39" xfId="1" applyFont="1" applyBorder="1" applyAlignment="1" applyProtection="1">
      <alignment horizontal="center" vertical="center" wrapText="1"/>
      <protection locked="0"/>
    </xf>
    <xf numFmtId="0" fontId="11" fillId="0" borderId="40" xfId="1" applyFont="1" applyBorder="1" applyAlignment="1" applyProtection="1">
      <alignment horizontal="center" vertical="center" wrapText="1"/>
      <protection locked="0"/>
    </xf>
    <xf numFmtId="0" fontId="11" fillId="0" borderId="41" xfId="1" applyFont="1" applyBorder="1" applyAlignment="1" applyProtection="1">
      <alignment horizontal="center" vertical="center" wrapText="1"/>
      <protection locked="0"/>
    </xf>
    <xf numFmtId="0" fontId="4" fillId="0" borderId="15" xfId="1" applyBorder="1" applyAlignment="1" applyProtection="1">
      <alignment horizontal="center" vertical="center"/>
      <protection locked="0"/>
    </xf>
    <xf numFmtId="0" fontId="4" fillId="0" borderId="16" xfId="1" applyBorder="1" applyAlignment="1" applyProtection="1">
      <alignment horizontal="center" vertical="center"/>
      <protection locked="0"/>
    </xf>
    <xf numFmtId="0" fontId="4" fillId="0" borderId="17" xfId="1" applyBorder="1" applyAlignment="1" applyProtection="1">
      <alignment horizontal="center" vertical="center"/>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5"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7"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6" xfId="0" applyFont="1" applyBorder="1" applyAlignment="1">
      <alignment horizontal="center" vertical="center"/>
    </xf>
    <xf numFmtId="0" fontId="11" fillId="0" borderId="77"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9" fillId="2" borderId="77"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5"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2" fillId="2" borderId="65"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3"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0"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6"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0"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177" fontId="0" fillId="5" borderId="115" xfId="0" applyNumberFormat="1" applyFont="1" applyFill="1" applyBorder="1" applyAlignment="1">
      <alignment horizontal="center" vertical="center"/>
    </xf>
    <xf numFmtId="177" fontId="0" fillId="5" borderId="116"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177" fontId="0" fillId="5" borderId="117"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96"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0" fontId="0" fillId="0" borderId="64"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27" fillId="2" borderId="81"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79"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0" fontId="12" fillId="2" borderId="81"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1" xfId="0" applyNumberFormat="1" applyFont="1" applyFill="1" applyBorder="1" applyAlignment="1" applyProtection="1">
      <alignment horizontal="center" vertical="center"/>
    </xf>
    <xf numFmtId="0" fontId="0" fillId="0" borderId="6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1"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06"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6"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1"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4" xfId="3" applyFont="1" applyFill="1" applyBorder="1" applyAlignment="1" applyProtection="1">
      <alignment horizontal="center" vertical="center" wrapText="1"/>
    </xf>
    <xf numFmtId="0" fontId="0" fillId="0" borderId="75" xfId="1" applyFont="1" applyBorder="1" applyAlignment="1" applyProtection="1">
      <alignment horizontal="left" vertical="top" wrapText="1"/>
      <protection locked="0"/>
    </xf>
    <xf numFmtId="0" fontId="3" fillId="0" borderId="49" xfId="1" applyFont="1" applyBorder="1" applyAlignment="1" applyProtection="1">
      <alignment horizontal="left" vertical="top" wrapText="1"/>
      <protection locked="0"/>
    </xf>
    <xf numFmtId="0" fontId="3" fillId="0" borderId="50" xfId="1" applyFont="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0"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2" borderId="102" xfId="0" applyFont="1" applyFill="1" applyBorder="1" applyAlignment="1">
      <alignment horizontal="center" vertical="center"/>
    </xf>
    <xf numFmtId="0" fontId="0" fillId="0" borderId="70"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177" fontId="0" fillId="0" borderId="18"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61" xfId="0" applyNumberFormat="1" applyFont="1" applyFill="1" applyBorder="1" applyAlignment="1" applyProtection="1">
      <alignment horizontal="center" vertical="center"/>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0" fillId="4" borderId="23" xfId="0" applyFont="1" applyFill="1" applyBorder="1" applyAlignment="1">
      <alignment horizontal="center" vertical="center" wrapText="1"/>
    </xf>
    <xf numFmtId="0" fontId="0" fillId="0" borderId="71"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177" fontId="0" fillId="0" borderId="62"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83"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shrinkToFit="1"/>
      <protection locked="0"/>
    </xf>
    <xf numFmtId="177" fontId="3" fillId="0" borderId="10" xfId="0" applyNumberFormat="1" applyFont="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0"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0" fillId="5" borderId="65" xfId="0"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0"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0" fillId="5" borderId="39" xfId="0"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3" xfId="0" applyNumberFormat="1" applyFont="1" applyFill="1" applyBorder="1" applyAlignment="1" applyProtection="1">
      <alignment horizontal="center" vertical="center" shrinkToFi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5"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2" borderId="57" xfId="0" applyFont="1" applyFill="1" applyBorder="1" applyAlignment="1">
      <alignment horizontal="center" vertical="center"/>
    </xf>
    <xf numFmtId="0" fontId="0" fillId="3" borderId="57"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0"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0"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65"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2" borderId="10" xfId="0" applyFont="1" applyFill="1" applyBorder="1" applyAlignment="1">
      <alignment horizontal="center" vertical="center"/>
    </xf>
    <xf numFmtId="0" fontId="13" fillId="6" borderId="43"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65"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3" fillId="6" borderId="1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5"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13" fillId="6" borderId="99" xfId="0" applyFont="1" applyFill="1" applyBorder="1" applyAlignment="1">
      <alignment horizontal="center" vertical="center" wrapText="1"/>
    </xf>
    <xf numFmtId="0" fontId="13" fillId="6" borderId="102" xfId="0" applyFont="1" applyFill="1" applyBorder="1" applyAlignment="1">
      <alignment horizontal="center" vertical="center"/>
    </xf>
    <xf numFmtId="0" fontId="13" fillId="6" borderId="118" xfId="0" applyFont="1" applyFill="1" applyBorder="1" applyAlignment="1">
      <alignment horizontal="center" vertical="center"/>
    </xf>
    <xf numFmtId="0" fontId="13" fillId="6" borderId="34" xfId="0" applyFont="1" applyFill="1" applyBorder="1" applyAlignment="1">
      <alignment horizontal="center" vertical="center" wrapText="1"/>
    </xf>
    <xf numFmtId="0" fontId="13" fillId="6" borderId="10"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0" fillId="5" borderId="39" xfId="0" applyFont="1" applyFill="1" applyBorder="1" applyAlignment="1" applyProtection="1">
      <alignment horizontal="left" vertical="center" wrapText="1"/>
      <protection locked="0"/>
    </xf>
    <xf numFmtId="49" fontId="0" fillId="0" borderId="10" xfId="0" applyNumberFormat="1" applyBorder="1" applyAlignment="1" applyProtection="1">
      <alignment horizontal="center" vertical="center" shrinkToFit="1"/>
      <protection locked="0"/>
    </xf>
    <xf numFmtId="177" fontId="0" fillId="0" borderId="10" xfId="0" applyNumberFormat="1" applyBorder="1" applyAlignment="1" applyProtection="1">
      <alignment horizontal="center" vertical="center" shrinkToFit="1"/>
      <protection locked="0"/>
    </xf>
    <xf numFmtId="0" fontId="0" fillId="6" borderId="44"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177" fontId="0" fillId="5" borderId="23" xfId="0" applyNumberFormat="1" applyFill="1" applyBorder="1" applyAlignment="1" applyProtection="1">
      <alignment horizontal="center" vertical="center" shrinkToFit="1"/>
      <protection locked="0"/>
    </xf>
    <xf numFmtId="177" fontId="0" fillId="5" borderId="24" xfId="0" applyNumberFormat="1" applyFill="1" applyBorder="1" applyAlignment="1" applyProtection="1">
      <alignment horizontal="center" vertical="center" shrinkToFit="1"/>
      <protection locked="0"/>
    </xf>
    <xf numFmtId="177" fontId="0" fillId="5" borderId="25" xfId="0" applyNumberFormat="1" applyFill="1" applyBorder="1" applyAlignment="1" applyProtection="1">
      <alignment horizontal="center" vertical="center" shrinkToFit="1"/>
      <protection locked="0"/>
    </xf>
    <xf numFmtId="177" fontId="0" fillId="0" borderId="23" xfId="0" applyNumberFormat="1" applyBorder="1" applyAlignment="1" applyProtection="1">
      <alignment horizontal="center" vertical="center" shrinkToFit="1"/>
      <protection locked="0"/>
    </xf>
    <xf numFmtId="177" fontId="0" fillId="0" borderId="24" xfId="0" applyNumberFormat="1" applyBorder="1" applyAlignment="1" applyProtection="1">
      <alignment horizontal="center" vertical="center" shrinkToFit="1"/>
      <protection locked="0"/>
    </xf>
    <xf numFmtId="0" fontId="0" fillId="6" borderId="10" xfId="0" applyFont="1" applyFill="1" applyBorder="1" applyAlignment="1">
      <alignment horizontal="center" vertical="center"/>
    </xf>
    <xf numFmtId="0" fontId="15" fillId="6" borderId="57" xfId="0" applyFont="1" applyFill="1" applyBorder="1" applyAlignment="1">
      <alignment horizontal="center" vertical="center" textRotation="255" wrapText="1"/>
    </xf>
    <xf numFmtId="0" fontId="15" fillId="6" borderId="80" xfId="0" applyFont="1" applyFill="1" applyBorder="1" applyAlignment="1">
      <alignment horizontal="center" vertical="center" textRotation="255" wrapText="1"/>
    </xf>
    <xf numFmtId="0" fontId="0" fillId="5" borderId="68"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5" fillId="6" borderId="72" xfId="0" applyFont="1" applyFill="1" applyBorder="1" applyAlignment="1">
      <alignment horizontal="center" vertical="center" textRotation="255" wrapText="1"/>
    </xf>
    <xf numFmtId="0" fontId="15" fillId="6" borderId="11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3" xfId="0" applyFont="1" applyFill="1" applyBorder="1" applyAlignment="1">
      <alignment horizontal="center" vertical="center" textRotation="255" wrapText="1"/>
    </xf>
    <xf numFmtId="0" fontId="13" fillId="6" borderId="77" xfId="0" applyFont="1" applyFill="1" applyBorder="1" applyAlignment="1">
      <alignment horizontal="center" vertical="center" wrapText="1"/>
    </xf>
    <xf numFmtId="0" fontId="13" fillId="6" borderId="11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6"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5" xfId="0" applyFont="1" applyFill="1" applyBorder="1" applyAlignment="1">
      <alignment vertical="center"/>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04" xfId="0" applyFont="1" applyFill="1" applyBorder="1" applyAlignment="1">
      <alignment vertical="center" wrapText="1"/>
    </xf>
    <xf numFmtId="0" fontId="0" fillId="5" borderId="92" xfId="0" applyFont="1" applyFill="1" applyBorder="1" applyAlignment="1">
      <alignment vertical="center" wrapText="1"/>
    </xf>
    <xf numFmtId="0" fontId="0" fillId="5" borderId="106" xfId="0" applyFont="1" applyFill="1" applyBorder="1" applyAlignment="1">
      <alignment vertical="center" wrapText="1"/>
    </xf>
    <xf numFmtId="0" fontId="0" fillId="5" borderId="91"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65" xfId="0" applyFont="1" applyFill="1" applyBorder="1" applyAlignment="1">
      <alignment vertical="center"/>
    </xf>
    <xf numFmtId="0" fontId="0" fillId="5" borderId="40" xfId="0" applyFont="1" applyFill="1" applyBorder="1" applyAlignment="1">
      <alignment vertical="center"/>
    </xf>
    <xf numFmtId="0" fontId="0" fillId="5" borderId="63" xfId="0" applyFont="1" applyFill="1" applyBorder="1" applyAlignment="1">
      <alignment vertical="center"/>
    </xf>
    <xf numFmtId="0" fontId="0" fillId="5" borderId="83"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2" xfId="0" applyFont="1" applyBorder="1" applyAlignment="1">
      <alignment horizontal="center" vertical="center"/>
    </xf>
    <xf numFmtId="0" fontId="0" fillId="0" borderId="90"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64"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0" xfId="0" applyFont="1" applyFill="1" applyBorder="1" applyAlignment="1">
      <alignment horizontal="left" vertical="center"/>
    </xf>
    <xf numFmtId="0" fontId="0" fillId="5" borderId="19" xfId="0" applyFont="1" applyFill="1" applyBorder="1" applyAlignment="1">
      <alignment horizontal="left" vertical="center"/>
    </xf>
    <xf numFmtId="0" fontId="0" fillId="5" borderId="61"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14" xfId="0" applyFont="1" applyFill="1" applyBorder="1" applyAlignment="1">
      <alignment vertical="center"/>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22" fillId="0" borderId="127" xfId="0"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179" fontId="22" fillId="0" borderId="127" xfId="0" applyNumberFormat="1"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179" fontId="22" fillId="0" borderId="121" xfId="0" applyNumberFormat="1" applyFont="1" applyFill="1" applyBorder="1" applyAlignment="1" applyProtection="1">
      <alignment horizontal="center" vertical="center" wrapText="1"/>
      <protection locked="0"/>
    </xf>
    <xf numFmtId="49" fontId="20" fillId="0" borderId="121" xfId="0" applyNumberFormat="1" applyFont="1" applyFill="1" applyBorder="1" applyAlignment="1" applyProtection="1">
      <alignment horizontal="center" vertical="center" wrapText="1"/>
      <protection locked="0"/>
    </xf>
    <xf numFmtId="49" fontId="20" fillId="0" borderId="95" xfId="0" applyNumberFormat="1" applyFont="1" applyFill="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5"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1" xfId="0" applyFont="1" applyFill="1" applyBorder="1" applyAlignment="1" applyProtection="1">
      <alignment horizontal="center" vertical="center"/>
      <protection locked="0"/>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30" xfId="0" applyFont="1" applyFill="1" applyBorder="1" applyAlignment="1">
      <alignment horizontal="center" vertical="center" wrapText="1"/>
    </xf>
    <xf numFmtId="0" fontId="20" fillId="5" borderId="131" xfId="0" applyFont="1" applyFill="1" applyBorder="1" applyAlignment="1">
      <alignment horizontal="center" vertical="center" wrapText="1"/>
    </xf>
    <xf numFmtId="0" fontId="20" fillId="5" borderId="132" xfId="0" applyFont="1" applyFill="1" applyBorder="1" applyAlignment="1">
      <alignment horizontal="center" vertical="center" wrapText="1"/>
    </xf>
    <xf numFmtId="49" fontId="20" fillId="0" borderId="71"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3" xfId="0" applyFont="1" applyFill="1" applyBorder="1" applyAlignment="1">
      <alignment horizontal="left" vertical="center"/>
    </xf>
    <xf numFmtId="0" fontId="0" fillId="5" borderId="83" xfId="0" applyFont="1" applyFill="1" applyBorder="1" applyAlignment="1">
      <alignment horizontal="left" vertical="center"/>
    </xf>
    <xf numFmtId="0" fontId="0" fillId="5" borderId="83" xfId="0" applyFont="1" applyFill="1" applyBorder="1" applyAlignment="1" applyProtection="1">
      <alignment horizontal="center" vertical="center"/>
      <protection locked="0"/>
    </xf>
    <xf numFmtId="0" fontId="0" fillId="5" borderId="58" xfId="0" applyFont="1" applyFill="1" applyBorder="1" applyAlignment="1">
      <alignment vertical="center" wrapText="1"/>
    </xf>
    <xf numFmtId="0" fontId="0" fillId="5" borderId="55" xfId="0" applyFont="1" applyFill="1" applyBorder="1" applyAlignment="1">
      <alignment vertical="center" wrapText="1"/>
    </xf>
    <xf numFmtId="0" fontId="0" fillId="5" borderId="59" xfId="0" applyFont="1" applyFill="1" applyBorder="1" applyAlignment="1">
      <alignment vertical="center" wrapText="1"/>
    </xf>
    <xf numFmtId="49" fontId="20" fillId="0" borderId="70"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179" fontId="22" fillId="0" borderId="123"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49" fontId="20" fillId="0" borderId="66" xfId="0" applyNumberFormat="1"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49" fontId="20" fillId="0" borderId="64" xfId="0" applyNumberFormat="1" applyFont="1" applyFill="1" applyBorder="1" applyAlignment="1" applyProtection="1">
      <alignment horizontal="center" vertical="center" wrapText="1"/>
      <protection locked="0"/>
    </xf>
    <xf numFmtId="49" fontId="20" fillId="0" borderId="8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0" fillId="5" borderId="119" xfId="0"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13"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6" borderId="31" xfId="0" applyFont="1" applyFill="1" applyBorder="1" applyAlignment="1">
      <alignment horizontal="center" vertical="center"/>
    </xf>
    <xf numFmtId="179" fontId="22" fillId="0" borderId="24"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00" xfId="0" applyNumberFormat="1" applyFont="1" applyFill="1" applyBorder="1" applyAlignment="1" applyProtection="1">
      <alignment horizontal="right" vertical="center"/>
      <protection locked="0"/>
    </xf>
    <xf numFmtId="0" fontId="0" fillId="0" borderId="64"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29" xfId="0" applyNumberFormat="1" applyFont="1" applyFill="1" applyBorder="1" applyAlignment="1" applyProtection="1">
      <alignment horizontal="right" vertical="center"/>
      <protection locked="0"/>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11" fillId="0" borderId="39" xfId="1" applyFont="1" applyBorder="1" applyAlignment="1" applyProtection="1">
      <alignment horizontal="center" vertical="center"/>
      <protection locked="0"/>
    </xf>
    <xf numFmtId="0" fontId="11" fillId="0" borderId="40" xfId="1" applyFont="1" applyBorder="1" applyAlignment="1" applyProtection="1">
      <alignment horizontal="center" vertical="center"/>
      <protection locked="0"/>
    </xf>
    <xf numFmtId="0" fontId="11" fillId="0" borderId="41" xfId="1" applyFont="1" applyBorder="1" applyAlignment="1" applyProtection="1">
      <alignment horizontal="center" vertical="center"/>
      <protection locked="0"/>
    </xf>
    <xf numFmtId="0" fontId="11" fillId="0" borderId="16" xfId="1" applyFont="1" applyBorder="1" applyAlignment="1" applyProtection="1">
      <alignment horizontal="center" vertical="center"/>
      <protection locked="0"/>
    </xf>
    <xf numFmtId="0" fontId="13" fillId="2" borderId="72"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9" fillId="0" borderId="75"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6"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11" fillId="0" borderId="56"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63"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3" fillId="0" borderId="63"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6" borderId="10" xfId="0" applyFill="1" applyBorder="1" applyAlignment="1">
      <alignment horizontal="center" vertical="center" wrapText="1"/>
    </xf>
    <xf numFmtId="0" fontId="3" fillId="2"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Border="1" applyAlignment="1" applyProtection="1">
      <alignment horizontal="center" vertical="center" wrapText="1"/>
      <protection locked="0"/>
    </xf>
    <xf numFmtId="177" fontId="0" fillId="0" borderId="24" xfId="0" applyNumberFormat="1" applyBorder="1" applyAlignment="1" applyProtection="1">
      <alignment horizontal="center" vertical="center" wrapText="1"/>
      <protection locked="0"/>
    </xf>
    <xf numFmtId="177" fontId="0" fillId="0" borderId="25" xfId="0" applyNumberFormat="1" applyBorder="1" applyAlignment="1" applyProtection="1">
      <alignment horizontal="center" vertical="center" wrapText="1"/>
      <protection locked="0"/>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0" borderId="10" xfId="0" applyBorder="1" applyAlignment="1" applyProtection="1">
      <alignment horizontal="left" vertical="center" wrapText="1"/>
      <protection locked="0"/>
    </xf>
    <xf numFmtId="182" fontId="0" fillId="0" borderId="10" xfId="0" applyNumberFormat="1" applyBorder="1" applyAlignment="1" applyProtection="1">
      <alignment horizontal="right" vertical="center" wrapText="1"/>
      <protection locked="0"/>
    </xf>
    <xf numFmtId="182" fontId="3" fillId="0" borderId="10" xfId="0" applyNumberFormat="1" applyFont="1" applyBorder="1" applyAlignment="1" applyProtection="1">
      <alignment horizontal="right" vertical="center" wrapText="1"/>
      <protection locked="0"/>
    </xf>
    <xf numFmtId="181" fontId="0" fillId="5" borderId="10" xfId="0" applyNumberFormat="1" applyFill="1" applyBorder="1" applyAlignment="1" applyProtection="1">
      <alignment horizontal="center"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176" fontId="0" fillId="5" borderId="10" xfId="0" applyNumberFormat="1" applyFill="1" applyBorder="1" applyAlignment="1" applyProtection="1">
      <alignment horizontal="left" vertical="center" wrapText="1"/>
      <protection locked="0"/>
    </xf>
    <xf numFmtId="49" fontId="0" fillId="5" borderId="10" xfId="0" applyNumberFormat="1" applyFill="1" applyBorder="1" applyAlignment="1" applyProtection="1">
      <alignment horizontal="left" vertical="center" wrapText="1"/>
      <protection locked="0"/>
    </xf>
    <xf numFmtId="49" fontId="0" fillId="5" borderId="10" xfId="0" applyNumberFormat="1" applyFill="1" applyBorder="1" applyAlignment="1" applyProtection="1">
      <alignment horizontal="center" vertical="center" wrapText="1" shrinkToFit="1"/>
      <protection locked="0"/>
    </xf>
    <xf numFmtId="49" fontId="0" fillId="5" borderId="10" xfId="0" applyNumberForma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4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0</xdr:colOff>
      <xdr:row>103</xdr:row>
      <xdr:rowOff>9525</xdr:rowOff>
    </xdr:from>
    <xdr:to>
      <xdr:col>21</xdr:col>
      <xdr:colOff>0</xdr:colOff>
      <xdr:row>104</xdr:row>
      <xdr:rowOff>9525</xdr:rowOff>
    </xdr:to>
    <xdr:sp macro="" textlink="">
      <xdr:nvSpPr>
        <xdr:cNvPr id="2" name="Line 1">
          <a:extLst>
            <a:ext uri="{FF2B5EF4-FFF2-40B4-BE49-F238E27FC236}">
              <a16:creationId xmlns:a16="http://schemas.microsoft.com/office/drawing/2014/main" id="{9ECD2868-E9CD-4968-A83A-A83507E83E01}"/>
            </a:ext>
          </a:extLst>
        </xdr:cNvPr>
        <xdr:cNvSpPr>
          <a:spLocks noChangeShapeType="1"/>
        </xdr:cNvSpPr>
      </xdr:nvSpPr>
      <xdr:spPr bwMode="auto">
        <a:xfrm>
          <a:off x="3840480" y="44098845"/>
          <a:ext cx="0" cy="3581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0</xdr:colOff>
      <xdr:row>103</xdr:row>
      <xdr:rowOff>9525</xdr:rowOff>
    </xdr:from>
    <xdr:to>
      <xdr:col>37</xdr:col>
      <xdr:colOff>0</xdr:colOff>
      <xdr:row>104</xdr:row>
      <xdr:rowOff>0</xdr:rowOff>
    </xdr:to>
    <xdr:sp macro="" textlink="">
      <xdr:nvSpPr>
        <xdr:cNvPr id="3" name="Line 3">
          <a:extLst>
            <a:ext uri="{FF2B5EF4-FFF2-40B4-BE49-F238E27FC236}">
              <a16:creationId xmlns:a16="http://schemas.microsoft.com/office/drawing/2014/main" id="{661B7954-A84F-4435-92BE-F53481DF3D38}"/>
            </a:ext>
          </a:extLst>
        </xdr:cNvPr>
        <xdr:cNvSpPr>
          <a:spLocks noChangeShapeType="1"/>
        </xdr:cNvSpPr>
      </xdr:nvSpPr>
      <xdr:spPr bwMode="auto">
        <a:xfrm>
          <a:off x="6766560" y="44098845"/>
          <a:ext cx="0" cy="3486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19050</xdr:colOff>
      <xdr:row>97</xdr:row>
      <xdr:rowOff>28575</xdr:rowOff>
    </xdr:from>
    <xdr:to>
      <xdr:col>24</xdr:col>
      <xdr:colOff>95250</xdr:colOff>
      <xdr:row>97</xdr:row>
      <xdr:rowOff>357188</xdr:rowOff>
    </xdr:to>
    <xdr:sp macro="" textlink="">
      <xdr:nvSpPr>
        <xdr:cNvPr id="4" name="AutoShape 4">
          <a:extLst>
            <a:ext uri="{FF2B5EF4-FFF2-40B4-BE49-F238E27FC236}">
              <a16:creationId xmlns:a16="http://schemas.microsoft.com/office/drawing/2014/main" id="{97149F09-5508-42A8-B812-B6FE4E2E3F18}"/>
            </a:ext>
          </a:extLst>
        </xdr:cNvPr>
        <xdr:cNvSpPr>
          <a:spLocks/>
        </xdr:cNvSpPr>
      </xdr:nvSpPr>
      <xdr:spPr bwMode="auto">
        <a:xfrm>
          <a:off x="4408170" y="41984295"/>
          <a:ext cx="76200" cy="320993"/>
        </a:xfrm>
        <a:prstGeom prst="leftBracket">
          <a:avLst>
            <a:gd name="adj" fmla="val 1729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142875</xdr:colOff>
      <xdr:row>97</xdr:row>
      <xdr:rowOff>19050</xdr:rowOff>
    </xdr:from>
    <xdr:to>
      <xdr:col>32</xdr:col>
      <xdr:colOff>0</xdr:colOff>
      <xdr:row>98</xdr:row>
      <xdr:rowOff>0</xdr:rowOff>
    </xdr:to>
    <xdr:sp macro="" textlink="">
      <xdr:nvSpPr>
        <xdr:cNvPr id="5" name="AutoShape 5">
          <a:extLst>
            <a:ext uri="{FF2B5EF4-FFF2-40B4-BE49-F238E27FC236}">
              <a16:creationId xmlns:a16="http://schemas.microsoft.com/office/drawing/2014/main" id="{18EDD51B-E938-4D94-A3C0-DD969A5FAF00}"/>
            </a:ext>
          </a:extLst>
        </xdr:cNvPr>
        <xdr:cNvSpPr>
          <a:spLocks/>
        </xdr:cNvSpPr>
      </xdr:nvSpPr>
      <xdr:spPr bwMode="auto">
        <a:xfrm>
          <a:off x="5812155" y="41974770"/>
          <a:ext cx="40005" cy="331470"/>
        </a:xfrm>
        <a:prstGeom prst="rightBracket">
          <a:avLst>
            <a:gd name="adj" fmla="val 137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185738</xdr:colOff>
      <xdr:row>107</xdr:row>
      <xdr:rowOff>28575</xdr:rowOff>
    </xdr:from>
    <xdr:to>
      <xdr:col>17</xdr:col>
      <xdr:colOff>66675</xdr:colOff>
      <xdr:row>107</xdr:row>
      <xdr:rowOff>352425</xdr:rowOff>
    </xdr:to>
    <xdr:sp macro="" textlink="">
      <xdr:nvSpPr>
        <xdr:cNvPr id="6" name="AutoShape 6">
          <a:extLst>
            <a:ext uri="{FF2B5EF4-FFF2-40B4-BE49-F238E27FC236}">
              <a16:creationId xmlns:a16="http://schemas.microsoft.com/office/drawing/2014/main" id="{B9982CA9-8140-4499-BA40-80279E52E04A}"/>
            </a:ext>
          </a:extLst>
        </xdr:cNvPr>
        <xdr:cNvSpPr>
          <a:spLocks/>
        </xdr:cNvSpPr>
      </xdr:nvSpPr>
      <xdr:spPr bwMode="auto">
        <a:xfrm>
          <a:off x="3111818" y="45542835"/>
          <a:ext cx="63817" cy="323850"/>
        </a:xfrm>
        <a:prstGeom prst="leftBracket">
          <a:avLst>
            <a:gd name="adj" fmla="val 3514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133350</xdr:colOff>
      <xdr:row>107</xdr:row>
      <xdr:rowOff>19050</xdr:rowOff>
    </xdr:from>
    <xdr:to>
      <xdr:col>24</xdr:col>
      <xdr:colOff>185738</xdr:colOff>
      <xdr:row>108</xdr:row>
      <xdr:rowOff>0</xdr:rowOff>
    </xdr:to>
    <xdr:sp macro="" textlink="">
      <xdr:nvSpPr>
        <xdr:cNvPr id="7" name="AutoShape 7">
          <a:extLst>
            <a:ext uri="{FF2B5EF4-FFF2-40B4-BE49-F238E27FC236}">
              <a16:creationId xmlns:a16="http://schemas.microsoft.com/office/drawing/2014/main" id="{E47C48F4-E86B-47D4-A565-D067FA686462}"/>
            </a:ext>
          </a:extLst>
        </xdr:cNvPr>
        <xdr:cNvSpPr>
          <a:spLocks/>
        </xdr:cNvSpPr>
      </xdr:nvSpPr>
      <xdr:spPr bwMode="auto">
        <a:xfrm>
          <a:off x="4522470" y="45533310"/>
          <a:ext cx="52388" cy="339090"/>
        </a:xfrm>
        <a:prstGeom prst="rightBracket">
          <a:avLst>
            <a:gd name="adj" fmla="val 326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0</xdr:colOff>
      <xdr:row>101</xdr:row>
      <xdr:rowOff>28575</xdr:rowOff>
    </xdr:from>
    <xdr:to>
      <xdr:col>24</xdr:col>
      <xdr:colOff>66675</xdr:colOff>
      <xdr:row>101</xdr:row>
      <xdr:rowOff>352425</xdr:rowOff>
    </xdr:to>
    <xdr:sp macro="" textlink="">
      <xdr:nvSpPr>
        <xdr:cNvPr id="8" name="AutoShape 10">
          <a:extLst>
            <a:ext uri="{FF2B5EF4-FFF2-40B4-BE49-F238E27FC236}">
              <a16:creationId xmlns:a16="http://schemas.microsoft.com/office/drawing/2014/main" id="{4430574D-8DE6-49CB-A2E9-0E7B0DF86275}"/>
            </a:ext>
          </a:extLst>
        </xdr:cNvPr>
        <xdr:cNvSpPr>
          <a:spLocks/>
        </xdr:cNvSpPr>
      </xdr:nvSpPr>
      <xdr:spPr bwMode="auto">
        <a:xfrm>
          <a:off x="4389120" y="43401615"/>
          <a:ext cx="66675" cy="323850"/>
        </a:xfrm>
        <a:prstGeom prst="leftBracket">
          <a:avLst>
            <a:gd name="adj" fmla="val 1679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123825</xdr:colOff>
      <xdr:row>101</xdr:row>
      <xdr:rowOff>19050</xdr:rowOff>
    </xdr:from>
    <xdr:to>
      <xdr:col>31</xdr:col>
      <xdr:colOff>185738</xdr:colOff>
      <xdr:row>101</xdr:row>
      <xdr:rowOff>352425</xdr:rowOff>
    </xdr:to>
    <xdr:sp macro="" textlink="">
      <xdr:nvSpPr>
        <xdr:cNvPr id="9" name="AutoShape 11">
          <a:extLst>
            <a:ext uri="{FF2B5EF4-FFF2-40B4-BE49-F238E27FC236}">
              <a16:creationId xmlns:a16="http://schemas.microsoft.com/office/drawing/2014/main" id="{5BED4B0D-05C7-4407-95A6-EFBCA65E6516}"/>
            </a:ext>
          </a:extLst>
        </xdr:cNvPr>
        <xdr:cNvSpPr>
          <a:spLocks/>
        </xdr:cNvSpPr>
      </xdr:nvSpPr>
      <xdr:spPr bwMode="auto">
        <a:xfrm>
          <a:off x="5793105" y="43392090"/>
          <a:ext cx="61913" cy="333375"/>
        </a:xfrm>
        <a:prstGeom prst="rightBracket">
          <a:avLst>
            <a:gd name="adj" fmla="val 164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185738</xdr:colOff>
      <xdr:row>107</xdr:row>
      <xdr:rowOff>19050</xdr:rowOff>
    </xdr:from>
    <xdr:to>
      <xdr:col>33</xdr:col>
      <xdr:colOff>66675</xdr:colOff>
      <xdr:row>109</xdr:row>
      <xdr:rowOff>209550</xdr:rowOff>
    </xdr:to>
    <xdr:sp macro="" textlink="">
      <xdr:nvSpPr>
        <xdr:cNvPr id="10" name="AutoShape 13">
          <a:extLst>
            <a:ext uri="{FF2B5EF4-FFF2-40B4-BE49-F238E27FC236}">
              <a16:creationId xmlns:a16="http://schemas.microsoft.com/office/drawing/2014/main" id="{F6036818-E11F-47B0-820A-8D2733C52DF7}"/>
            </a:ext>
          </a:extLst>
        </xdr:cNvPr>
        <xdr:cNvSpPr>
          <a:spLocks/>
        </xdr:cNvSpPr>
      </xdr:nvSpPr>
      <xdr:spPr bwMode="auto">
        <a:xfrm>
          <a:off x="6037898" y="45533310"/>
          <a:ext cx="63817" cy="906780"/>
        </a:xfrm>
        <a:prstGeom prst="leftBracket">
          <a:avLst>
            <a:gd name="adj" fmla="val 565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0</xdr:colOff>
      <xdr:row>98</xdr:row>
      <xdr:rowOff>0</xdr:rowOff>
    </xdr:from>
    <xdr:to>
      <xdr:col>28</xdr:col>
      <xdr:colOff>0</xdr:colOff>
      <xdr:row>98</xdr:row>
      <xdr:rowOff>352425</xdr:rowOff>
    </xdr:to>
    <xdr:sp macro="" textlink="">
      <xdr:nvSpPr>
        <xdr:cNvPr id="11" name="Line 1">
          <a:extLst>
            <a:ext uri="{FF2B5EF4-FFF2-40B4-BE49-F238E27FC236}">
              <a16:creationId xmlns:a16="http://schemas.microsoft.com/office/drawing/2014/main" id="{F3D78F56-F80A-408E-816F-52AA7C951B03}"/>
            </a:ext>
          </a:extLst>
        </xdr:cNvPr>
        <xdr:cNvSpPr>
          <a:spLocks noChangeShapeType="1"/>
        </xdr:cNvSpPr>
      </xdr:nvSpPr>
      <xdr:spPr bwMode="auto">
        <a:xfrm>
          <a:off x="5120640" y="42306240"/>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16403</xdr:colOff>
      <xdr:row>107</xdr:row>
      <xdr:rowOff>13607</xdr:rowOff>
    </xdr:from>
    <xdr:to>
      <xdr:col>41</xdr:col>
      <xdr:colOff>0</xdr:colOff>
      <xdr:row>109</xdr:row>
      <xdr:rowOff>174105</xdr:rowOff>
    </xdr:to>
    <xdr:sp macro="" textlink="">
      <xdr:nvSpPr>
        <xdr:cNvPr id="12" name="正方形/長方形 11">
          <a:extLst>
            <a:ext uri="{FF2B5EF4-FFF2-40B4-BE49-F238E27FC236}">
              <a16:creationId xmlns:a16="http://schemas.microsoft.com/office/drawing/2014/main" id="{65809900-CD42-47F9-B392-28582AACDB4D}"/>
            </a:ext>
          </a:extLst>
        </xdr:cNvPr>
        <xdr:cNvSpPr/>
      </xdr:nvSpPr>
      <xdr:spPr>
        <a:xfrm>
          <a:off x="6051443" y="45527867"/>
          <a:ext cx="1446637" cy="8767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施設整備費、施設維持管理費、研究機器、研究資材費、旅費（請求書払）、招聘旅費等</a:t>
          </a:r>
        </a:p>
      </xdr:txBody>
    </xdr:sp>
    <xdr:clientData/>
  </xdr:twoCellAnchor>
  <xdr:twoCellAnchor>
    <xdr:from>
      <xdr:col>40</xdr:col>
      <xdr:colOff>133350</xdr:colOff>
      <xdr:row>107</xdr:row>
      <xdr:rowOff>9525</xdr:rowOff>
    </xdr:from>
    <xdr:to>
      <xdr:col>41</xdr:col>
      <xdr:colOff>0</xdr:colOff>
      <xdr:row>109</xdr:row>
      <xdr:rowOff>209550</xdr:rowOff>
    </xdr:to>
    <xdr:sp macro="" textlink="">
      <xdr:nvSpPr>
        <xdr:cNvPr id="13" name="AutoShape 13">
          <a:extLst>
            <a:ext uri="{FF2B5EF4-FFF2-40B4-BE49-F238E27FC236}">
              <a16:creationId xmlns:a16="http://schemas.microsoft.com/office/drawing/2014/main" id="{A28C882B-75BC-441B-A831-842D4BFDA43B}"/>
            </a:ext>
          </a:extLst>
        </xdr:cNvPr>
        <xdr:cNvSpPr>
          <a:spLocks/>
        </xdr:cNvSpPr>
      </xdr:nvSpPr>
      <xdr:spPr bwMode="auto">
        <a:xfrm flipH="1">
          <a:off x="7448550" y="45523785"/>
          <a:ext cx="49530" cy="916305"/>
        </a:xfrm>
        <a:prstGeom prst="leftBracket">
          <a:avLst>
            <a:gd name="adj" fmla="val 611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53"/>
  <sheetViews>
    <sheetView tabSelected="1" view="pageBreakPreview" zoomScale="130" zoomScaleNormal="75" zoomScaleSheetLayoutView="13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0" t="s">
        <v>0</v>
      </c>
      <c r="Y2" s="53"/>
      <c r="Z2" s="38"/>
      <c r="AA2" s="38"/>
      <c r="AB2" s="38"/>
      <c r="AC2" s="38"/>
      <c r="AD2" s="145">
        <v>2022</v>
      </c>
      <c r="AE2" s="145"/>
      <c r="AF2" s="145"/>
      <c r="AG2" s="145"/>
      <c r="AH2" s="145"/>
      <c r="AI2" s="62" t="s">
        <v>246</v>
      </c>
      <c r="AJ2" s="145" t="s">
        <v>603</v>
      </c>
      <c r="AK2" s="145"/>
      <c r="AL2" s="145"/>
      <c r="AM2" s="145"/>
      <c r="AN2" s="62" t="s">
        <v>246</v>
      </c>
      <c r="AO2" s="145">
        <v>21</v>
      </c>
      <c r="AP2" s="145"/>
      <c r="AQ2" s="145"/>
      <c r="AR2" s="63" t="s">
        <v>246</v>
      </c>
      <c r="AS2" s="146">
        <v>91</v>
      </c>
      <c r="AT2" s="146"/>
      <c r="AU2" s="146"/>
      <c r="AV2" s="62" t="str">
        <f>IF(AW2="","","-")</f>
        <v/>
      </c>
      <c r="AW2" s="147"/>
      <c r="AX2" s="147"/>
    </row>
    <row r="3" spans="1:50" ht="21" customHeight="1" thickBot="1" x14ac:dyDescent="0.2">
      <c r="A3" s="148" t="s">
        <v>554</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21" t="s">
        <v>52</v>
      </c>
      <c r="AJ3" s="150" t="s">
        <v>602</v>
      </c>
      <c r="AK3" s="150"/>
      <c r="AL3" s="150"/>
      <c r="AM3" s="150"/>
      <c r="AN3" s="150"/>
      <c r="AO3" s="150"/>
      <c r="AP3" s="150"/>
      <c r="AQ3" s="150"/>
      <c r="AR3" s="150"/>
      <c r="AS3" s="150"/>
      <c r="AT3" s="150"/>
      <c r="AU3" s="150"/>
      <c r="AV3" s="150"/>
      <c r="AW3" s="150"/>
      <c r="AX3" s="22" t="s">
        <v>53</v>
      </c>
    </row>
    <row r="4" spans="1:50" ht="24.75" customHeight="1" x14ac:dyDescent="0.15">
      <c r="A4" s="102" t="s">
        <v>23</v>
      </c>
      <c r="B4" s="103"/>
      <c r="C4" s="103"/>
      <c r="D4" s="103"/>
      <c r="E4" s="103"/>
      <c r="F4" s="103"/>
      <c r="G4" s="104" t="s">
        <v>556</v>
      </c>
      <c r="H4" s="105"/>
      <c r="I4" s="105"/>
      <c r="J4" s="105"/>
      <c r="K4" s="105"/>
      <c r="L4" s="105"/>
      <c r="M4" s="105"/>
      <c r="N4" s="105"/>
      <c r="O4" s="105"/>
      <c r="P4" s="105"/>
      <c r="Q4" s="105"/>
      <c r="R4" s="105"/>
      <c r="S4" s="105"/>
      <c r="T4" s="105"/>
      <c r="U4" s="105"/>
      <c r="V4" s="105"/>
      <c r="W4" s="105"/>
      <c r="X4" s="105"/>
      <c r="Y4" s="106" t="s">
        <v>1</v>
      </c>
      <c r="Z4" s="107"/>
      <c r="AA4" s="107"/>
      <c r="AB4" s="107"/>
      <c r="AC4" s="107"/>
      <c r="AD4" s="108"/>
      <c r="AE4" s="109" t="s">
        <v>557</v>
      </c>
      <c r="AF4" s="110"/>
      <c r="AG4" s="110"/>
      <c r="AH4" s="110"/>
      <c r="AI4" s="110"/>
      <c r="AJ4" s="110"/>
      <c r="AK4" s="110"/>
      <c r="AL4" s="110"/>
      <c r="AM4" s="110"/>
      <c r="AN4" s="110"/>
      <c r="AO4" s="110"/>
      <c r="AP4" s="111"/>
      <c r="AQ4" s="112" t="s">
        <v>2</v>
      </c>
      <c r="AR4" s="107"/>
      <c r="AS4" s="107"/>
      <c r="AT4" s="107"/>
      <c r="AU4" s="107"/>
      <c r="AV4" s="107"/>
      <c r="AW4" s="107"/>
      <c r="AX4" s="113"/>
    </row>
    <row r="5" spans="1:50" ht="30" customHeight="1" x14ac:dyDescent="0.15">
      <c r="A5" s="114" t="s">
        <v>55</v>
      </c>
      <c r="B5" s="115"/>
      <c r="C5" s="115"/>
      <c r="D5" s="115"/>
      <c r="E5" s="115"/>
      <c r="F5" s="116"/>
      <c r="G5" s="117" t="s">
        <v>558</v>
      </c>
      <c r="H5" s="118"/>
      <c r="I5" s="118"/>
      <c r="J5" s="118"/>
      <c r="K5" s="118"/>
      <c r="L5" s="118"/>
      <c r="M5" s="119" t="s">
        <v>54</v>
      </c>
      <c r="N5" s="120"/>
      <c r="O5" s="120"/>
      <c r="P5" s="120"/>
      <c r="Q5" s="120"/>
      <c r="R5" s="121"/>
      <c r="S5" s="122" t="s">
        <v>559</v>
      </c>
      <c r="T5" s="118"/>
      <c r="U5" s="118"/>
      <c r="V5" s="118"/>
      <c r="W5" s="118"/>
      <c r="X5" s="123"/>
      <c r="Y5" s="124" t="s">
        <v>3</v>
      </c>
      <c r="Z5" s="125"/>
      <c r="AA5" s="125"/>
      <c r="AB5" s="125"/>
      <c r="AC5" s="125"/>
      <c r="AD5" s="126"/>
      <c r="AE5" s="188" t="s">
        <v>560</v>
      </c>
      <c r="AF5" s="188"/>
      <c r="AG5" s="188"/>
      <c r="AH5" s="188"/>
      <c r="AI5" s="188"/>
      <c r="AJ5" s="188"/>
      <c r="AK5" s="188"/>
      <c r="AL5" s="188"/>
      <c r="AM5" s="188"/>
      <c r="AN5" s="188"/>
      <c r="AO5" s="188"/>
      <c r="AP5" s="189"/>
      <c r="AQ5" s="190" t="s">
        <v>561</v>
      </c>
      <c r="AR5" s="191"/>
      <c r="AS5" s="191"/>
      <c r="AT5" s="191"/>
      <c r="AU5" s="191"/>
      <c r="AV5" s="191"/>
      <c r="AW5" s="191"/>
      <c r="AX5" s="192"/>
    </row>
    <row r="6" spans="1:50" ht="39" customHeight="1" x14ac:dyDescent="0.15">
      <c r="A6" s="193" t="s">
        <v>4</v>
      </c>
      <c r="B6" s="194"/>
      <c r="C6" s="194"/>
      <c r="D6" s="194"/>
      <c r="E6" s="194"/>
      <c r="F6" s="194"/>
      <c r="G6" s="195" t="str">
        <f>入力規則等!F39</f>
        <v>一般会計</v>
      </c>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7"/>
    </row>
    <row r="7" spans="1:50" ht="49.5" customHeight="1" x14ac:dyDescent="0.15">
      <c r="A7" s="174" t="s">
        <v>20</v>
      </c>
      <c r="B7" s="175"/>
      <c r="C7" s="175"/>
      <c r="D7" s="175"/>
      <c r="E7" s="175"/>
      <c r="F7" s="176"/>
      <c r="G7" s="198" t="s">
        <v>562</v>
      </c>
      <c r="H7" s="199"/>
      <c r="I7" s="199"/>
      <c r="J7" s="199"/>
      <c r="K7" s="199"/>
      <c r="L7" s="199"/>
      <c r="M7" s="199"/>
      <c r="N7" s="199"/>
      <c r="O7" s="199"/>
      <c r="P7" s="199"/>
      <c r="Q7" s="199"/>
      <c r="R7" s="199"/>
      <c r="S7" s="199"/>
      <c r="T7" s="199"/>
      <c r="U7" s="199"/>
      <c r="V7" s="199"/>
      <c r="W7" s="199"/>
      <c r="X7" s="200"/>
      <c r="Y7" s="201" t="s">
        <v>232</v>
      </c>
      <c r="Z7" s="202"/>
      <c r="AA7" s="202"/>
      <c r="AB7" s="202"/>
      <c r="AC7" s="202"/>
      <c r="AD7" s="203"/>
      <c r="AE7" s="89" t="s">
        <v>563</v>
      </c>
      <c r="AF7" s="90"/>
      <c r="AG7" s="90"/>
      <c r="AH7" s="90"/>
      <c r="AI7" s="90"/>
      <c r="AJ7" s="90"/>
      <c r="AK7" s="90"/>
      <c r="AL7" s="90"/>
      <c r="AM7" s="90"/>
      <c r="AN7" s="90"/>
      <c r="AO7" s="90"/>
      <c r="AP7" s="90"/>
      <c r="AQ7" s="90"/>
      <c r="AR7" s="90"/>
      <c r="AS7" s="90"/>
      <c r="AT7" s="90"/>
      <c r="AU7" s="90"/>
      <c r="AV7" s="90"/>
      <c r="AW7" s="90"/>
      <c r="AX7" s="91"/>
    </row>
    <row r="8" spans="1:50" ht="53.25" customHeight="1" x14ac:dyDescent="0.15">
      <c r="A8" s="174" t="s">
        <v>168</v>
      </c>
      <c r="B8" s="175"/>
      <c r="C8" s="175"/>
      <c r="D8" s="175"/>
      <c r="E8" s="175"/>
      <c r="F8" s="176"/>
      <c r="G8" s="177" t="str">
        <f>入力規則等!A27</f>
        <v>沖縄振興、科学技術・イノベーション</v>
      </c>
      <c r="H8" s="178"/>
      <c r="I8" s="178"/>
      <c r="J8" s="178"/>
      <c r="K8" s="178"/>
      <c r="L8" s="178"/>
      <c r="M8" s="178"/>
      <c r="N8" s="178"/>
      <c r="O8" s="178"/>
      <c r="P8" s="178"/>
      <c r="Q8" s="178"/>
      <c r="R8" s="178"/>
      <c r="S8" s="178"/>
      <c r="T8" s="178"/>
      <c r="U8" s="178"/>
      <c r="V8" s="178"/>
      <c r="W8" s="178"/>
      <c r="X8" s="179"/>
      <c r="Y8" s="180" t="s">
        <v>169</v>
      </c>
      <c r="Z8" s="181"/>
      <c r="AA8" s="181"/>
      <c r="AB8" s="181"/>
      <c r="AC8" s="181"/>
      <c r="AD8" s="182"/>
      <c r="AE8" s="183" t="str">
        <f>入力規則等!K13</f>
        <v>文教及び科学振興</v>
      </c>
      <c r="AF8" s="178"/>
      <c r="AG8" s="178"/>
      <c r="AH8" s="178"/>
      <c r="AI8" s="178"/>
      <c r="AJ8" s="178"/>
      <c r="AK8" s="178"/>
      <c r="AL8" s="178"/>
      <c r="AM8" s="178"/>
      <c r="AN8" s="178"/>
      <c r="AO8" s="178"/>
      <c r="AP8" s="178"/>
      <c r="AQ8" s="178"/>
      <c r="AR8" s="178"/>
      <c r="AS8" s="178"/>
      <c r="AT8" s="178"/>
      <c r="AU8" s="178"/>
      <c r="AV8" s="178"/>
      <c r="AW8" s="178"/>
      <c r="AX8" s="184"/>
    </row>
    <row r="9" spans="1:50" ht="58.5" customHeight="1" x14ac:dyDescent="0.15">
      <c r="A9" s="166" t="s">
        <v>21</v>
      </c>
      <c r="B9" s="167"/>
      <c r="C9" s="167"/>
      <c r="D9" s="167"/>
      <c r="E9" s="167"/>
      <c r="F9" s="167"/>
      <c r="G9" s="185" t="s">
        <v>565</v>
      </c>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7"/>
    </row>
    <row r="10" spans="1:50" ht="80.25" customHeight="1" x14ac:dyDescent="0.15">
      <c r="A10" s="151" t="s">
        <v>27</v>
      </c>
      <c r="B10" s="152"/>
      <c r="C10" s="152"/>
      <c r="D10" s="152"/>
      <c r="E10" s="152"/>
      <c r="F10" s="152"/>
      <c r="G10" s="153" t="s">
        <v>566</v>
      </c>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5"/>
    </row>
    <row r="11" spans="1:50" ht="42" customHeight="1" x14ac:dyDescent="0.15">
      <c r="A11" s="151" t="s">
        <v>5</v>
      </c>
      <c r="B11" s="152"/>
      <c r="C11" s="152"/>
      <c r="D11" s="152"/>
      <c r="E11" s="152"/>
      <c r="F11" s="156"/>
      <c r="G11" s="157" t="str">
        <f>入力規則等!P10</f>
        <v>補助</v>
      </c>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9"/>
    </row>
    <row r="12" spans="1:50" ht="21" customHeight="1" x14ac:dyDescent="0.15">
      <c r="A12" s="160" t="s">
        <v>22</v>
      </c>
      <c r="B12" s="161"/>
      <c r="C12" s="161"/>
      <c r="D12" s="161"/>
      <c r="E12" s="161"/>
      <c r="F12" s="162"/>
      <c r="G12" s="169"/>
      <c r="H12" s="170"/>
      <c r="I12" s="170"/>
      <c r="J12" s="170"/>
      <c r="K12" s="170"/>
      <c r="L12" s="170"/>
      <c r="M12" s="170"/>
      <c r="N12" s="170"/>
      <c r="O12" s="170"/>
      <c r="P12" s="171" t="s">
        <v>378</v>
      </c>
      <c r="Q12" s="172"/>
      <c r="R12" s="172"/>
      <c r="S12" s="172"/>
      <c r="T12" s="172"/>
      <c r="U12" s="172"/>
      <c r="V12" s="173"/>
      <c r="W12" s="171" t="s">
        <v>530</v>
      </c>
      <c r="X12" s="172"/>
      <c r="Y12" s="172"/>
      <c r="Z12" s="172"/>
      <c r="AA12" s="172"/>
      <c r="AB12" s="172"/>
      <c r="AC12" s="173"/>
      <c r="AD12" s="171" t="s">
        <v>532</v>
      </c>
      <c r="AE12" s="172"/>
      <c r="AF12" s="172"/>
      <c r="AG12" s="172"/>
      <c r="AH12" s="172"/>
      <c r="AI12" s="172"/>
      <c r="AJ12" s="173"/>
      <c r="AK12" s="171" t="s">
        <v>543</v>
      </c>
      <c r="AL12" s="172"/>
      <c r="AM12" s="172"/>
      <c r="AN12" s="172"/>
      <c r="AO12" s="172"/>
      <c r="AP12" s="172"/>
      <c r="AQ12" s="173"/>
      <c r="AR12" s="130"/>
      <c r="AS12" s="131"/>
      <c r="AT12" s="131"/>
      <c r="AU12" s="131"/>
      <c r="AV12" s="131"/>
      <c r="AW12" s="131"/>
      <c r="AX12" s="132"/>
    </row>
    <row r="13" spans="1:50" ht="21" customHeight="1" x14ac:dyDescent="0.15">
      <c r="A13" s="163"/>
      <c r="B13" s="164"/>
      <c r="C13" s="164"/>
      <c r="D13" s="164"/>
      <c r="E13" s="164"/>
      <c r="F13" s="165"/>
      <c r="G13" s="133" t="s">
        <v>6</v>
      </c>
      <c r="H13" s="134"/>
      <c r="I13" s="140" t="s">
        <v>7</v>
      </c>
      <c r="J13" s="141"/>
      <c r="K13" s="141"/>
      <c r="L13" s="141"/>
      <c r="M13" s="141"/>
      <c r="N13" s="141"/>
      <c r="O13" s="142"/>
      <c r="P13" s="83">
        <v>19622</v>
      </c>
      <c r="Q13" s="84"/>
      <c r="R13" s="84"/>
      <c r="S13" s="84"/>
      <c r="T13" s="84"/>
      <c r="U13" s="84"/>
      <c r="V13" s="85"/>
      <c r="W13" s="83">
        <v>20349</v>
      </c>
      <c r="X13" s="84"/>
      <c r="Y13" s="84"/>
      <c r="Z13" s="84"/>
      <c r="AA13" s="84"/>
      <c r="AB13" s="84"/>
      <c r="AC13" s="85"/>
      <c r="AD13" s="83">
        <v>19004</v>
      </c>
      <c r="AE13" s="84"/>
      <c r="AF13" s="84"/>
      <c r="AG13" s="84"/>
      <c r="AH13" s="84"/>
      <c r="AI13" s="84"/>
      <c r="AJ13" s="85"/>
      <c r="AK13" s="83">
        <v>19320</v>
      </c>
      <c r="AL13" s="84"/>
      <c r="AM13" s="84"/>
      <c r="AN13" s="84"/>
      <c r="AO13" s="84"/>
      <c r="AP13" s="84"/>
      <c r="AQ13" s="85"/>
      <c r="AR13" s="204"/>
      <c r="AS13" s="205"/>
      <c r="AT13" s="205"/>
      <c r="AU13" s="205"/>
      <c r="AV13" s="205"/>
      <c r="AW13" s="205"/>
      <c r="AX13" s="206"/>
    </row>
    <row r="14" spans="1:50" ht="21" customHeight="1" x14ac:dyDescent="0.15">
      <c r="A14" s="163"/>
      <c r="B14" s="164"/>
      <c r="C14" s="164"/>
      <c r="D14" s="164"/>
      <c r="E14" s="164"/>
      <c r="F14" s="165"/>
      <c r="G14" s="135"/>
      <c r="H14" s="136"/>
      <c r="I14" s="127" t="s">
        <v>8</v>
      </c>
      <c r="J14" s="143"/>
      <c r="K14" s="143"/>
      <c r="L14" s="143"/>
      <c r="M14" s="143"/>
      <c r="N14" s="143"/>
      <c r="O14" s="144"/>
      <c r="P14" s="83">
        <v>700</v>
      </c>
      <c r="Q14" s="84"/>
      <c r="R14" s="84"/>
      <c r="S14" s="84"/>
      <c r="T14" s="84"/>
      <c r="U14" s="84"/>
      <c r="V14" s="85"/>
      <c r="W14" s="83">
        <v>2999</v>
      </c>
      <c r="X14" s="84"/>
      <c r="Y14" s="84"/>
      <c r="Z14" s="84"/>
      <c r="AA14" s="84"/>
      <c r="AB14" s="84"/>
      <c r="AC14" s="85"/>
      <c r="AD14" s="83">
        <v>2500</v>
      </c>
      <c r="AE14" s="84"/>
      <c r="AF14" s="84"/>
      <c r="AG14" s="84"/>
      <c r="AH14" s="84"/>
      <c r="AI14" s="84"/>
      <c r="AJ14" s="85"/>
      <c r="AK14" s="83">
        <v>2273</v>
      </c>
      <c r="AL14" s="84"/>
      <c r="AM14" s="84"/>
      <c r="AN14" s="84"/>
      <c r="AO14" s="84"/>
      <c r="AP14" s="84"/>
      <c r="AQ14" s="85"/>
      <c r="AR14" s="207"/>
      <c r="AS14" s="208"/>
      <c r="AT14" s="208"/>
      <c r="AU14" s="208"/>
      <c r="AV14" s="208"/>
      <c r="AW14" s="208"/>
      <c r="AX14" s="209"/>
    </row>
    <row r="15" spans="1:50" ht="21" customHeight="1" x14ac:dyDescent="0.15">
      <c r="A15" s="163"/>
      <c r="B15" s="164"/>
      <c r="C15" s="164"/>
      <c r="D15" s="164"/>
      <c r="E15" s="164"/>
      <c r="F15" s="165"/>
      <c r="G15" s="137"/>
      <c r="H15" s="136"/>
      <c r="I15" s="86" t="s">
        <v>553</v>
      </c>
      <c r="J15" s="87"/>
      <c r="K15" s="87"/>
      <c r="L15" s="87"/>
      <c r="M15" s="87"/>
      <c r="N15" s="87"/>
      <c r="O15" s="88"/>
      <c r="P15" s="92"/>
      <c r="Q15" s="93"/>
      <c r="R15" s="93"/>
      <c r="S15" s="93"/>
      <c r="T15" s="93"/>
      <c r="U15" s="93"/>
      <c r="V15" s="94"/>
      <c r="W15" s="92"/>
      <c r="X15" s="93"/>
      <c r="Y15" s="93"/>
      <c r="Z15" s="93"/>
      <c r="AA15" s="93"/>
      <c r="AB15" s="93"/>
      <c r="AC15" s="94"/>
      <c r="AD15" s="92"/>
      <c r="AE15" s="93"/>
      <c r="AF15" s="93"/>
      <c r="AG15" s="93"/>
      <c r="AH15" s="93"/>
      <c r="AI15" s="93"/>
      <c r="AJ15" s="94"/>
      <c r="AK15" s="83">
        <v>2273</v>
      </c>
      <c r="AL15" s="84"/>
      <c r="AM15" s="84"/>
      <c r="AN15" s="84"/>
      <c r="AO15" s="84"/>
      <c r="AP15" s="84"/>
      <c r="AQ15" s="85"/>
      <c r="AR15" s="207"/>
      <c r="AS15" s="208"/>
      <c r="AT15" s="208"/>
      <c r="AU15" s="208"/>
      <c r="AV15" s="208"/>
      <c r="AW15" s="208"/>
      <c r="AX15" s="209"/>
    </row>
    <row r="16" spans="1:50" ht="21" customHeight="1" x14ac:dyDescent="0.15">
      <c r="A16" s="163"/>
      <c r="B16" s="164"/>
      <c r="C16" s="164"/>
      <c r="D16" s="164"/>
      <c r="E16" s="164"/>
      <c r="F16" s="165"/>
      <c r="G16" s="137"/>
      <c r="H16" s="136"/>
      <c r="I16" s="127" t="s">
        <v>45</v>
      </c>
      <c r="J16" s="128"/>
      <c r="K16" s="128"/>
      <c r="L16" s="128"/>
      <c r="M16" s="128"/>
      <c r="N16" s="128"/>
      <c r="O16" s="129"/>
      <c r="P16" s="83">
        <v>7411</v>
      </c>
      <c r="Q16" s="84"/>
      <c r="R16" s="84"/>
      <c r="S16" s="84"/>
      <c r="T16" s="84"/>
      <c r="U16" s="84"/>
      <c r="V16" s="85"/>
      <c r="W16" s="83">
        <v>2115</v>
      </c>
      <c r="X16" s="84"/>
      <c r="Y16" s="84"/>
      <c r="Z16" s="84"/>
      <c r="AA16" s="84"/>
      <c r="AB16" s="84"/>
      <c r="AC16" s="85"/>
      <c r="AD16" s="83">
        <v>2990</v>
      </c>
      <c r="AE16" s="84"/>
      <c r="AF16" s="84"/>
      <c r="AG16" s="84"/>
      <c r="AH16" s="84"/>
      <c r="AI16" s="84"/>
      <c r="AJ16" s="85"/>
      <c r="AK16" s="83">
        <v>2245</v>
      </c>
      <c r="AL16" s="84"/>
      <c r="AM16" s="84"/>
      <c r="AN16" s="84"/>
      <c r="AO16" s="84"/>
      <c r="AP16" s="84"/>
      <c r="AQ16" s="85"/>
      <c r="AR16" s="207"/>
      <c r="AS16" s="208"/>
      <c r="AT16" s="208"/>
      <c r="AU16" s="208"/>
      <c r="AV16" s="208"/>
      <c r="AW16" s="208"/>
      <c r="AX16" s="209"/>
    </row>
    <row r="17" spans="1:50" ht="21" customHeight="1" x14ac:dyDescent="0.15">
      <c r="A17" s="163"/>
      <c r="B17" s="164"/>
      <c r="C17" s="164"/>
      <c r="D17" s="164"/>
      <c r="E17" s="164"/>
      <c r="F17" s="165"/>
      <c r="G17" s="137"/>
      <c r="H17" s="136"/>
      <c r="I17" s="127" t="s">
        <v>46</v>
      </c>
      <c r="J17" s="128"/>
      <c r="K17" s="128"/>
      <c r="L17" s="128"/>
      <c r="M17" s="128"/>
      <c r="N17" s="128"/>
      <c r="O17" s="129"/>
      <c r="P17" s="83">
        <v>-2115</v>
      </c>
      <c r="Q17" s="84"/>
      <c r="R17" s="84"/>
      <c r="S17" s="84"/>
      <c r="T17" s="84"/>
      <c r="U17" s="84"/>
      <c r="V17" s="85"/>
      <c r="W17" s="83">
        <v>-2990</v>
      </c>
      <c r="X17" s="84"/>
      <c r="Y17" s="84"/>
      <c r="Z17" s="84"/>
      <c r="AA17" s="84"/>
      <c r="AB17" s="84"/>
      <c r="AC17" s="85"/>
      <c r="AD17" s="83">
        <v>-2245</v>
      </c>
      <c r="AE17" s="84"/>
      <c r="AF17" s="84"/>
      <c r="AG17" s="84"/>
      <c r="AH17" s="84"/>
      <c r="AI17" s="84"/>
      <c r="AJ17" s="85"/>
      <c r="AK17" s="83" t="s">
        <v>246</v>
      </c>
      <c r="AL17" s="84"/>
      <c r="AM17" s="84"/>
      <c r="AN17" s="84"/>
      <c r="AO17" s="84"/>
      <c r="AP17" s="84"/>
      <c r="AQ17" s="85"/>
      <c r="AR17" s="207"/>
      <c r="AS17" s="208"/>
      <c r="AT17" s="208"/>
      <c r="AU17" s="208"/>
      <c r="AV17" s="208"/>
      <c r="AW17" s="208"/>
      <c r="AX17" s="209"/>
    </row>
    <row r="18" spans="1:50" ht="24.75" customHeight="1" x14ac:dyDescent="0.15">
      <c r="A18" s="163"/>
      <c r="B18" s="164"/>
      <c r="C18" s="164"/>
      <c r="D18" s="164"/>
      <c r="E18" s="164"/>
      <c r="F18" s="165"/>
      <c r="G18" s="137"/>
      <c r="H18" s="136"/>
      <c r="I18" s="127" t="s">
        <v>44</v>
      </c>
      <c r="J18" s="143"/>
      <c r="K18" s="143"/>
      <c r="L18" s="143"/>
      <c r="M18" s="143"/>
      <c r="N18" s="143"/>
      <c r="O18" s="144"/>
      <c r="P18" s="83" t="s">
        <v>567</v>
      </c>
      <c r="Q18" s="84"/>
      <c r="R18" s="84"/>
      <c r="S18" s="84"/>
      <c r="T18" s="84"/>
      <c r="U18" s="84"/>
      <c r="V18" s="85"/>
      <c r="W18" s="83" t="s">
        <v>567</v>
      </c>
      <c r="X18" s="84"/>
      <c r="Y18" s="84"/>
      <c r="Z18" s="84"/>
      <c r="AA18" s="84"/>
      <c r="AB18" s="84"/>
      <c r="AC18" s="85"/>
      <c r="AD18" s="83" t="s">
        <v>567</v>
      </c>
      <c r="AE18" s="84"/>
      <c r="AF18" s="84"/>
      <c r="AG18" s="84"/>
      <c r="AH18" s="84"/>
      <c r="AI18" s="84"/>
      <c r="AJ18" s="85"/>
      <c r="AK18" s="83" t="s">
        <v>246</v>
      </c>
      <c r="AL18" s="84"/>
      <c r="AM18" s="84"/>
      <c r="AN18" s="84"/>
      <c r="AO18" s="84"/>
      <c r="AP18" s="84"/>
      <c r="AQ18" s="85"/>
      <c r="AR18" s="207"/>
      <c r="AS18" s="208"/>
      <c r="AT18" s="208"/>
      <c r="AU18" s="208"/>
      <c r="AV18" s="208"/>
      <c r="AW18" s="208"/>
      <c r="AX18" s="209"/>
    </row>
    <row r="19" spans="1:50" ht="24.75" customHeight="1" x14ac:dyDescent="0.15">
      <c r="A19" s="163"/>
      <c r="B19" s="164"/>
      <c r="C19" s="164"/>
      <c r="D19" s="164"/>
      <c r="E19" s="164"/>
      <c r="F19" s="165"/>
      <c r="G19" s="138"/>
      <c r="H19" s="139"/>
      <c r="I19" s="223" t="s">
        <v>18</v>
      </c>
      <c r="J19" s="224"/>
      <c r="K19" s="224"/>
      <c r="L19" s="224"/>
      <c r="M19" s="224"/>
      <c r="N19" s="224"/>
      <c r="O19" s="225"/>
      <c r="P19" s="226">
        <f>SUM(P13:V18)</f>
        <v>25618</v>
      </c>
      <c r="Q19" s="227"/>
      <c r="R19" s="227"/>
      <c r="S19" s="227"/>
      <c r="T19" s="227"/>
      <c r="U19" s="227"/>
      <c r="V19" s="228"/>
      <c r="W19" s="226">
        <f>SUM(W13:AC18)</f>
        <v>22473</v>
      </c>
      <c r="X19" s="227"/>
      <c r="Y19" s="227"/>
      <c r="Z19" s="227"/>
      <c r="AA19" s="227"/>
      <c r="AB19" s="227"/>
      <c r="AC19" s="228"/>
      <c r="AD19" s="226">
        <f>SUM(AD13:AJ18)</f>
        <v>22249</v>
      </c>
      <c r="AE19" s="227"/>
      <c r="AF19" s="227"/>
      <c r="AG19" s="227"/>
      <c r="AH19" s="227"/>
      <c r="AI19" s="227"/>
      <c r="AJ19" s="228"/>
      <c r="AK19" s="226">
        <f>SUM(AK13:AQ18)-AK15</f>
        <v>23838</v>
      </c>
      <c r="AL19" s="227"/>
      <c r="AM19" s="227"/>
      <c r="AN19" s="227"/>
      <c r="AO19" s="227"/>
      <c r="AP19" s="227"/>
      <c r="AQ19" s="228"/>
      <c r="AR19" s="207"/>
      <c r="AS19" s="208"/>
      <c r="AT19" s="208"/>
      <c r="AU19" s="208"/>
      <c r="AV19" s="208"/>
      <c r="AW19" s="208"/>
      <c r="AX19" s="209"/>
    </row>
    <row r="20" spans="1:50" ht="24.75" customHeight="1" x14ac:dyDescent="0.15">
      <c r="A20" s="163"/>
      <c r="B20" s="164"/>
      <c r="C20" s="164"/>
      <c r="D20" s="164"/>
      <c r="E20" s="164"/>
      <c r="F20" s="165"/>
      <c r="G20" s="221" t="s">
        <v>9</v>
      </c>
      <c r="H20" s="222"/>
      <c r="I20" s="222"/>
      <c r="J20" s="222"/>
      <c r="K20" s="222"/>
      <c r="L20" s="222"/>
      <c r="M20" s="222"/>
      <c r="N20" s="222"/>
      <c r="O20" s="222"/>
      <c r="P20" s="83">
        <v>25548</v>
      </c>
      <c r="Q20" s="84"/>
      <c r="R20" s="84"/>
      <c r="S20" s="84"/>
      <c r="T20" s="84"/>
      <c r="U20" s="84"/>
      <c r="V20" s="85"/>
      <c r="W20" s="83">
        <v>22432</v>
      </c>
      <c r="X20" s="84"/>
      <c r="Y20" s="84"/>
      <c r="Z20" s="84"/>
      <c r="AA20" s="84"/>
      <c r="AB20" s="84"/>
      <c r="AC20" s="85"/>
      <c r="AD20" s="83">
        <v>22245</v>
      </c>
      <c r="AE20" s="84"/>
      <c r="AF20" s="84"/>
      <c r="AG20" s="84"/>
      <c r="AH20" s="84"/>
      <c r="AI20" s="84"/>
      <c r="AJ20" s="85"/>
      <c r="AK20" s="219"/>
      <c r="AL20" s="219"/>
      <c r="AM20" s="219"/>
      <c r="AN20" s="219"/>
      <c r="AO20" s="219"/>
      <c r="AP20" s="219"/>
      <c r="AQ20" s="219"/>
      <c r="AR20" s="207"/>
      <c r="AS20" s="208"/>
      <c r="AT20" s="208"/>
      <c r="AU20" s="208"/>
      <c r="AV20" s="208"/>
      <c r="AW20" s="208"/>
      <c r="AX20" s="209"/>
    </row>
    <row r="21" spans="1:50" ht="24.75" customHeight="1" x14ac:dyDescent="0.15">
      <c r="A21" s="163"/>
      <c r="B21" s="164"/>
      <c r="C21" s="164"/>
      <c r="D21" s="164"/>
      <c r="E21" s="164"/>
      <c r="F21" s="165"/>
      <c r="G21" s="221" t="s">
        <v>10</v>
      </c>
      <c r="H21" s="222"/>
      <c r="I21" s="222"/>
      <c r="J21" s="222"/>
      <c r="K21" s="222"/>
      <c r="L21" s="222"/>
      <c r="M21" s="222"/>
      <c r="N21" s="222"/>
      <c r="O21" s="222"/>
      <c r="P21" s="218">
        <f>IF(P19=0, "-", SUM(P20)/P19)</f>
        <v>0.99726754625653835</v>
      </c>
      <c r="Q21" s="218"/>
      <c r="R21" s="218"/>
      <c r="S21" s="218"/>
      <c r="T21" s="218"/>
      <c r="U21" s="218"/>
      <c r="V21" s="218"/>
      <c r="W21" s="218">
        <f>IF(W19=0, "-", SUM(W20)/W19)</f>
        <v>0.99817558848395849</v>
      </c>
      <c r="X21" s="218"/>
      <c r="Y21" s="218"/>
      <c r="Z21" s="218"/>
      <c r="AA21" s="218"/>
      <c r="AB21" s="218"/>
      <c r="AC21" s="218"/>
      <c r="AD21" s="218">
        <f>IF(AD19=0, "-", SUM(AD20)/AD19)</f>
        <v>0.99982021663895004</v>
      </c>
      <c r="AE21" s="218"/>
      <c r="AF21" s="218"/>
      <c r="AG21" s="218"/>
      <c r="AH21" s="218"/>
      <c r="AI21" s="218"/>
      <c r="AJ21" s="218"/>
      <c r="AK21" s="219"/>
      <c r="AL21" s="219"/>
      <c r="AM21" s="219"/>
      <c r="AN21" s="219"/>
      <c r="AO21" s="219"/>
      <c r="AP21" s="219"/>
      <c r="AQ21" s="220"/>
      <c r="AR21" s="207"/>
      <c r="AS21" s="208"/>
      <c r="AT21" s="208"/>
      <c r="AU21" s="208"/>
      <c r="AV21" s="208"/>
      <c r="AW21" s="208"/>
      <c r="AX21" s="209"/>
    </row>
    <row r="22" spans="1:50" ht="25.5" customHeight="1" x14ac:dyDescent="0.15">
      <c r="A22" s="166"/>
      <c r="B22" s="167"/>
      <c r="C22" s="167"/>
      <c r="D22" s="167"/>
      <c r="E22" s="167"/>
      <c r="F22" s="168"/>
      <c r="G22" s="216" t="s">
        <v>207</v>
      </c>
      <c r="H22" s="217"/>
      <c r="I22" s="217"/>
      <c r="J22" s="217"/>
      <c r="K22" s="217"/>
      <c r="L22" s="217"/>
      <c r="M22" s="217"/>
      <c r="N22" s="217"/>
      <c r="O22" s="217"/>
      <c r="P22" s="218">
        <f>IF(P20=0, "-", SUM(P20)/SUM(P13,P14))</f>
        <v>1.2571597283731917</v>
      </c>
      <c r="Q22" s="218"/>
      <c r="R22" s="218"/>
      <c r="S22" s="218"/>
      <c r="T22" s="218"/>
      <c r="U22" s="218"/>
      <c r="V22" s="218"/>
      <c r="W22" s="218">
        <f>IF(W20=0, "-", SUM(W20)/SUM(W13,W14))</f>
        <v>0.96076751756039058</v>
      </c>
      <c r="X22" s="218"/>
      <c r="Y22" s="218"/>
      <c r="Z22" s="218"/>
      <c r="AA22" s="218"/>
      <c r="AB22" s="218"/>
      <c r="AC22" s="218"/>
      <c r="AD22" s="218">
        <f>IF(AD20=0, "-", SUM(AD20)/SUM(AD13,AD14))</f>
        <v>1.0344587053571428</v>
      </c>
      <c r="AE22" s="218"/>
      <c r="AF22" s="218"/>
      <c r="AG22" s="218"/>
      <c r="AH22" s="218"/>
      <c r="AI22" s="218"/>
      <c r="AJ22" s="218"/>
      <c r="AK22" s="219"/>
      <c r="AL22" s="219"/>
      <c r="AM22" s="219"/>
      <c r="AN22" s="219"/>
      <c r="AO22" s="219"/>
      <c r="AP22" s="219"/>
      <c r="AQ22" s="220"/>
      <c r="AR22" s="210"/>
      <c r="AS22" s="211"/>
      <c r="AT22" s="211"/>
      <c r="AU22" s="211"/>
      <c r="AV22" s="211"/>
      <c r="AW22" s="211"/>
      <c r="AX22" s="212"/>
    </row>
    <row r="23" spans="1:50" ht="40.15" customHeight="1" x14ac:dyDescent="0.15">
      <c r="A23" s="273" t="s">
        <v>555</v>
      </c>
      <c r="B23" s="274"/>
      <c r="C23" s="274"/>
      <c r="D23" s="274"/>
      <c r="E23" s="274"/>
      <c r="F23" s="275"/>
      <c r="G23" s="279" t="s">
        <v>201</v>
      </c>
      <c r="H23" s="236"/>
      <c r="I23" s="236"/>
      <c r="J23" s="236"/>
      <c r="K23" s="236"/>
      <c r="L23" s="236"/>
      <c r="M23" s="236"/>
      <c r="N23" s="236"/>
      <c r="O23" s="280"/>
      <c r="P23" s="281" t="s">
        <v>553</v>
      </c>
      <c r="Q23" s="236"/>
      <c r="R23" s="236"/>
      <c r="S23" s="236"/>
      <c r="T23" s="236"/>
      <c r="U23" s="236"/>
      <c r="V23" s="280"/>
      <c r="W23" s="235" t="s">
        <v>200</v>
      </c>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7"/>
    </row>
    <row r="24" spans="1:50" ht="25.5" customHeight="1" x14ac:dyDescent="0.15">
      <c r="A24" s="276"/>
      <c r="B24" s="277"/>
      <c r="C24" s="277"/>
      <c r="D24" s="277"/>
      <c r="E24" s="277"/>
      <c r="F24" s="278"/>
      <c r="G24" s="282" t="s">
        <v>568</v>
      </c>
      <c r="H24" s="283"/>
      <c r="I24" s="283"/>
      <c r="J24" s="283"/>
      <c r="K24" s="283"/>
      <c r="L24" s="283"/>
      <c r="M24" s="283"/>
      <c r="N24" s="283"/>
      <c r="O24" s="284"/>
      <c r="P24" s="285">
        <v>2234</v>
      </c>
      <c r="Q24" s="286"/>
      <c r="R24" s="286"/>
      <c r="S24" s="286"/>
      <c r="T24" s="286"/>
      <c r="U24" s="286"/>
      <c r="V24" s="287"/>
      <c r="W24" s="238"/>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40"/>
    </row>
    <row r="25" spans="1:50" ht="25.5" customHeight="1" x14ac:dyDescent="0.15">
      <c r="A25" s="276"/>
      <c r="B25" s="277"/>
      <c r="C25" s="277"/>
      <c r="D25" s="277"/>
      <c r="E25" s="277"/>
      <c r="F25" s="278"/>
      <c r="G25" s="213" t="s">
        <v>569</v>
      </c>
      <c r="H25" s="214"/>
      <c r="I25" s="214"/>
      <c r="J25" s="214"/>
      <c r="K25" s="214"/>
      <c r="L25" s="214"/>
      <c r="M25" s="214"/>
      <c r="N25" s="214"/>
      <c r="O25" s="215"/>
      <c r="P25" s="83">
        <v>38</v>
      </c>
      <c r="Q25" s="84"/>
      <c r="R25" s="84"/>
      <c r="S25" s="84"/>
      <c r="T25" s="84"/>
      <c r="U25" s="84"/>
      <c r="V25" s="85"/>
      <c r="W25" s="241"/>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3"/>
    </row>
    <row r="26" spans="1:50" ht="25.5" customHeight="1" x14ac:dyDescent="0.15">
      <c r="A26" s="276"/>
      <c r="B26" s="277"/>
      <c r="C26" s="277"/>
      <c r="D26" s="277"/>
      <c r="E26" s="277"/>
      <c r="F26" s="278"/>
      <c r="G26" s="213"/>
      <c r="H26" s="214"/>
      <c r="I26" s="214"/>
      <c r="J26" s="214"/>
      <c r="K26" s="214"/>
      <c r="L26" s="214"/>
      <c r="M26" s="214"/>
      <c r="N26" s="214"/>
      <c r="O26" s="215"/>
      <c r="P26" s="83"/>
      <c r="Q26" s="84"/>
      <c r="R26" s="84"/>
      <c r="S26" s="84"/>
      <c r="T26" s="84"/>
      <c r="U26" s="84"/>
      <c r="V26" s="85"/>
      <c r="W26" s="241"/>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3"/>
    </row>
    <row r="27" spans="1:50" ht="25.5" customHeight="1" x14ac:dyDescent="0.15">
      <c r="A27" s="276"/>
      <c r="B27" s="277"/>
      <c r="C27" s="277"/>
      <c r="D27" s="277"/>
      <c r="E27" s="277"/>
      <c r="F27" s="278"/>
      <c r="G27" s="213"/>
      <c r="H27" s="214"/>
      <c r="I27" s="214"/>
      <c r="J27" s="214"/>
      <c r="K27" s="214"/>
      <c r="L27" s="214"/>
      <c r="M27" s="214"/>
      <c r="N27" s="214"/>
      <c r="O27" s="215"/>
      <c r="P27" s="83"/>
      <c r="Q27" s="84"/>
      <c r="R27" s="84"/>
      <c r="S27" s="84"/>
      <c r="T27" s="84"/>
      <c r="U27" s="84"/>
      <c r="V27" s="85"/>
      <c r="W27" s="241"/>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3"/>
    </row>
    <row r="28" spans="1:50" ht="25.5" customHeight="1" x14ac:dyDescent="0.15">
      <c r="A28" s="276"/>
      <c r="B28" s="277"/>
      <c r="C28" s="277"/>
      <c r="D28" s="277"/>
      <c r="E28" s="277"/>
      <c r="F28" s="278"/>
      <c r="G28" s="213"/>
      <c r="H28" s="214"/>
      <c r="I28" s="214"/>
      <c r="J28" s="214"/>
      <c r="K28" s="214"/>
      <c r="L28" s="214"/>
      <c r="M28" s="214"/>
      <c r="N28" s="214"/>
      <c r="O28" s="215"/>
      <c r="P28" s="83"/>
      <c r="Q28" s="84"/>
      <c r="R28" s="84"/>
      <c r="S28" s="84"/>
      <c r="T28" s="84"/>
      <c r="U28" s="84"/>
      <c r="V28" s="85"/>
      <c r="W28" s="241"/>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3"/>
    </row>
    <row r="29" spans="1:50" ht="25.5" customHeight="1" x14ac:dyDescent="0.15">
      <c r="A29" s="276"/>
      <c r="B29" s="277"/>
      <c r="C29" s="277"/>
      <c r="D29" s="277"/>
      <c r="E29" s="277"/>
      <c r="F29" s="278"/>
      <c r="G29" s="267"/>
      <c r="H29" s="268"/>
      <c r="I29" s="268"/>
      <c r="J29" s="268"/>
      <c r="K29" s="268"/>
      <c r="L29" s="268"/>
      <c r="M29" s="268"/>
      <c r="N29" s="268"/>
      <c r="O29" s="269"/>
      <c r="P29" s="270"/>
      <c r="Q29" s="271"/>
      <c r="R29" s="271"/>
      <c r="S29" s="271"/>
      <c r="T29" s="271"/>
      <c r="U29" s="271"/>
      <c r="V29" s="272"/>
      <c r="W29" s="241"/>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3"/>
    </row>
    <row r="30" spans="1:50" ht="25.5" customHeight="1" thickBot="1" x14ac:dyDescent="0.2">
      <c r="A30" s="276"/>
      <c r="B30" s="277"/>
      <c r="C30" s="277"/>
      <c r="D30" s="277"/>
      <c r="E30" s="277"/>
      <c r="F30" s="278"/>
      <c r="G30" s="229" t="s">
        <v>18</v>
      </c>
      <c r="H30" s="230"/>
      <c r="I30" s="230"/>
      <c r="J30" s="230"/>
      <c r="K30" s="230"/>
      <c r="L30" s="230"/>
      <c r="M30" s="230"/>
      <c r="N30" s="230"/>
      <c r="O30" s="231"/>
      <c r="P30" s="232">
        <f>AK15</f>
        <v>2273</v>
      </c>
      <c r="Q30" s="233"/>
      <c r="R30" s="233"/>
      <c r="S30" s="233"/>
      <c r="T30" s="233"/>
      <c r="U30" s="233"/>
      <c r="V30" s="234"/>
      <c r="W30" s="244"/>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6"/>
    </row>
    <row r="31" spans="1:50" ht="47.25" customHeight="1" x14ac:dyDescent="0.15">
      <c r="A31" s="247" t="s">
        <v>535</v>
      </c>
      <c r="B31" s="248"/>
      <c r="C31" s="248"/>
      <c r="D31" s="248"/>
      <c r="E31" s="248"/>
      <c r="F31" s="249"/>
      <c r="G31" s="250" t="s">
        <v>570</v>
      </c>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2"/>
    </row>
    <row r="32" spans="1:50" ht="31.5" customHeight="1" x14ac:dyDescent="0.15">
      <c r="A32" s="253" t="s">
        <v>536</v>
      </c>
      <c r="B32" s="254"/>
      <c r="C32" s="254"/>
      <c r="D32" s="254"/>
      <c r="E32" s="254"/>
      <c r="F32" s="255"/>
      <c r="G32" s="259" t="s">
        <v>534</v>
      </c>
      <c r="H32" s="260"/>
      <c r="I32" s="260"/>
      <c r="J32" s="260"/>
      <c r="K32" s="260"/>
      <c r="L32" s="260"/>
      <c r="M32" s="260"/>
      <c r="N32" s="260"/>
      <c r="O32" s="260"/>
      <c r="P32" s="261" t="s">
        <v>533</v>
      </c>
      <c r="Q32" s="260"/>
      <c r="R32" s="260"/>
      <c r="S32" s="260"/>
      <c r="T32" s="260"/>
      <c r="U32" s="260"/>
      <c r="V32" s="260"/>
      <c r="W32" s="260"/>
      <c r="X32" s="262"/>
      <c r="Y32" s="263"/>
      <c r="Z32" s="264"/>
      <c r="AA32" s="265"/>
      <c r="AB32" s="266" t="s">
        <v>11</v>
      </c>
      <c r="AC32" s="266"/>
      <c r="AD32" s="266"/>
      <c r="AE32" s="299" t="s">
        <v>378</v>
      </c>
      <c r="AF32" s="300"/>
      <c r="AG32" s="300"/>
      <c r="AH32" s="301"/>
      <c r="AI32" s="299" t="s">
        <v>530</v>
      </c>
      <c r="AJ32" s="300"/>
      <c r="AK32" s="300"/>
      <c r="AL32" s="301"/>
      <c r="AM32" s="299" t="s">
        <v>346</v>
      </c>
      <c r="AN32" s="300"/>
      <c r="AO32" s="300"/>
      <c r="AP32" s="301"/>
      <c r="AQ32" s="302" t="s">
        <v>377</v>
      </c>
      <c r="AR32" s="303"/>
      <c r="AS32" s="303"/>
      <c r="AT32" s="304"/>
      <c r="AU32" s="302" t="s">
        <v>544</v>
      </c>
      <c r="AV32" s="303"/>
      <c r="AW32" s="303"/>
      <c r="AX32" s="305"/>
    </row>
    <row r="33" spans="1:51" ht="23.25" customHeight="1" x14ac:dyDescent="0.15">
      <c r="A33" s="253"/>
      <c r="B33" s="254"/>
      <c r="C33" s="254"/>
      <c r="D33" s="254"/>
      <c r="E33" s="254"/>
      <c r="F33" s="255"/>
      <c r="G33" s="306" t="s">
        <v>571</v>
      </c>
      <c r="H33" s="307"/>
      <c r="I33" s="307"/>
      <c r="J33" s="307"/>
      <c r="K33" s="307"/>
      <c r="L33" s="307"/>
      <c r="M33" s="307"/>
      <c r="N33" s="307"/>
      <c r="O33" s="307"/>
      <c r="P33" s="310" t="s">
        <v>572</v>
      </c>
      <c r="Q33" s="311"/>
      <c r="R33" s="311"/>
      <c r="S33" s="311"/>
      <c r="T33" s="311"/>
      <c r="U33" s="311"/>
      <c r="V33" s="311"/>
      <c r="W33" s="311"/>
      <c r="X33" s="312"/>
      <c r="Y33" s="316" t="s">
        <v>48</v>
      </c>
      <c r="Z33" s="317"/>
      <c r="AA33" s="318"/>
      <c r="AB33" s="297" t="s">
        <v>573</v>
      </c>
      <c r="AC33" s="298"/>
      <c r="AD33" s="298"/>
      <c r="AE33" s="288">
        <v>79</v>
      </c>
      <c r="AF33" s="288"/>
      <c r="AG33" s="288"/>
      <c r="AH33" s="288"/>
      <c r="AI33" s="288">
        <v>81</v>
      </c>
      <c r="AJ33" s="288"/>
      <c r="AK33" s="288"/>
      <c r="AL33" s="288"/>
      <c r="AM33" s="289">
        <v>86</v>
      </c>
      <c r="AN33" s="289"/>
      <c r="AO33" s="289"/>
      <c r="AP33" s="289"/>
      <c r="AQ33" s="290" t="s">
        <v>246</v>
      </c>
      <c r="AR33" s="288"/>
      <c r="AS33" s="288"/>
      <c r="AT33" s="288"/>
      <c r="AU33" s="291" t="s">
        <v>246</v>
      </c>
      <c r="AV33" s="292"/>
      <c r="AW33" s="292"/>
      <c r="AX33" s="293"/>
    </row>
    <row r="34" spans="1:51" ht="23.25" customHeight="1" x14ac:dyDescent="0.15">
      <c r="A34" s="256"/>
      <c r="B34" s="257"/>
      <c r="C34" s="257"/>
      <c r="D34" s="257"/>
      <c r="E34" s="257"/>
      <c r="F34" s="258"/>
      <c r="G34" s="308"/>
      <c r="H34" s="309"/>
      <c r="I34" s="309"/>
      <c r="J34" s="309"/>
      <c r="K34" s="309"/>
      <c r="L34" s="309"/>
      <c r="M34" s="309"/>
      <c r="N34" s="309"/>
      <c r="O34" s="309"/>
      <c r="P34" s="313"/>
      <c r="Q34" s="314"/>
      <c r="R34" s="314"/>
      <c r="S34" s="314"/>
      <c r="T34" s="314"/>
      <c r="U34" s="314"/>
      <c r="V34" s="314"/>
      <c r="W34" s="314"/>
      <c r="X34" s="315"/>
      <c r="Y34" s="294" t="s">
        <v>49</v>
      </c>
      <c r="Z34" s="295"/>
      <c r="AA34" s="296"/>
      <c r="AB34" s="297" t="s">
        <v>573</v>
      </c>
      <c r="AC34" s="298"/>
      <c r="AD34" s="298"/>
      <c r="AE34" s="288">
        <v>75</v>
      </c>
      <c r="AF34" s="288"/>
      <c r="AG34" s="288"/>
      <c r="AH34" s="288"/>
      <c r="AI34" s="288">
        <v>82</v>
      </c>
      <c r="AJ34" s="288"/>
      <c r="AK34" s="288"/>
      <c r="AL34" s="288"/>
      <c r="AM34" s="289">
        <v>88</v>
      </c>
      <c r="AN34" s="289"/>
      <c r="AO34" s="289"/>
      <c r="AP34" s="289"/>
      <c r="AQ34" s="290">
        <v>91</v>
      </c>
      <c r="AR34" s="288"/>
      <c r="AS34" s="288"/>
      <c r="AT34" s="288"/>
      <c r="AU34" s="291">
        <v>94</v>
      </c>
      <c r="AV34" s="292"/>
      <c r="AW34" s="292"/>
      <c r="AX34" s="293"/>
    </row>
    <row r="35" spans="1:51" ht="31.5" customHeight="1" x14ac:dyDescent="0.15">
      <c r="A35" s="253" t="s">
        <v>536</v>
      </c>
      <c r="B35" s="254"/>
      <c r="C35" s="254"/>
      <c r="D35" s="254"/>
      <c r="E35" s="254"/>
      <c r="F35" s="255"/>
      <c r="G35" s="259" t="s">
        <v>534</v>
      </c>
      <c r="H35" s="260"/>
      <c r="I35" s="260"/>
      <c r="J35" s="260"/>
      <c r="K35" s="260"/>
      <c r="L35" s="260"/>
      <c r="M35" s="260"/>
      <c r="N35" s="260"/>
      <c r="O35" s="260"/>
      <c r="P35" s="261" t="s">
        <v>533</v>
      </c>
      <c r="Q35" s="260"/>
      <c r="R35" s="260"/>
      <c r="S35" s="260"/>
      <c r="T35" s="260"/>
      <c r="U35" s="260"/>
      <c r="V35" s="260"/>
      <c r="W35" s="260"/>
      <c r="X35" s="262"/>
      <c r="Y35" s="263"/>
      <c r="Z35" s="264"/>
      <c r="AA35" s="265"/>
      <c r="AB35" s="266" t="s">
        <v>11</v>
      </c>
      <c r="AC35" s="266"/>
      <c r="AD35" s="266"/>
      <c r="AE35" s="299" t="s">
        <v>378</v>
      </c>
      <c r="AF35" s="300"/>
      <c r="AG35" s="300"/>
      <c r="AH35" s="301"/>
      <c r="AI35" s="299" t="s">
        <v>530</v>
      </c>
      <c r="AJ35" s="300"/>
      <c r="AK35" s="300"/>
      <c r="AL35" s="301"/>
      <c r="AM35" s="299" t="s">
        <v>346</v>
      </c>
      <c r="AN35" s="300"/>
      <c r="AO35" s="300"/>
      <c r="AP35" s="301"/>
      <c r="AQ35" s="302" t="s">
        <v>377</v>
      </c>
      <c r="AR35" s="303"/>
      <c r="AS35" s="303"/>
      <c r="AT35" s="304"/>
      <c r="AU35" s="302" t="s">
        <v>544</v>
      </c>
      <c r="AV35" s="303"/>
      <c r="AW35" s="303"/>
      <c r="AX35" s="305"/>
      <c r="AY35">
        <f>COUNTA($G$36)</f>
        <v>1</v>
      </c>
    </row>
    <row r="36" spans="1:51" ht="32.450000000000003" customHeight="1" x14ac:dyDescent="0.15">
      <c r="A36" s="253"/>
      <c r="B36" s="254"/>
      <c r="C36" s="254"/>
      <c r="D36" s="254"/>
      <c r="E36" s="254"/>
      <c r="F36" s="255"/>
      <c r="G36" s="306" t="s">
        <v>574</v>
      </c>
      <c r="H36" s="307"/>
      <c r="I36" s="307"/>
      <c r="J36" s="307"/>
      <c r="K36" s="307"/>
      <c r="L36" s="307"/>
      <c r="M36" s="307"/>
      <c r="N36" s="307"/>
      <c r="O36" s="307"/>
      <c r="P36" s="310" t="s">
        <v>575</v>
      </c>
      <c r="Q36" s="311"/>
      <c r="R36" s="311"/>
      <c r="S36" s="311"/>
      <c r="T36" s="311"/>
      <c r="U36" s="311"/>
      <c r="V36" s="311"/>
      <c r="W36" s="311"/>
      <c r="X36" s="312"/>
      <c r="Y36" s="316" t="s">
        <v>48</v>
      </c>
      <c r="Z36" s="317"/>
      <c r="AA36" s="318"/>
      <c r="AB36" s="298" t="s">
        <v>576</v>
      </c>
      <c r="AC36" s="298"/>
      <c r="AD36" s="298"/>
      <c r="AE36" s="288">
        <v>19</v>
      </c>
      <c r="AF36" s="288"/>
      <c r="AG36" s="288"/>
      <c r="AH36" s="288"/>
      <c r="AI36" s="288">
        <v>15</v>
      </c>
      <c r="AJ36" s="288"/>
      <c r="AK36" s="288"/>
      <c r="AL36" s="288"/>
      <c r="AM36" s="289">
        <f>12+7</f>
        <v>19</v>
      </c>
      <c r="AN36" s="289"/>
      <c r="AO36" s="289"/>
      <c r="AP36" s="289"/>
      <c r="AQ36" s="290" t="s">
        <v>246</v>
      </c>
      <c r="AR36" s="288"/>
      <c r="AS36" s="288"/>
      <c r="AT36" s="288"/>
      <c r="AU36" s="291" t="s">
        <v>246</v>
      </c>
      <c r="AV36" s="292"/>
      <c r="AW36" s="292"/>
      <c r="AX36" s="293"/>
      <c r="AY36">
        <f>$AY$35</f>
        <v>1</v>
      </c>
    </row>
    <row r="37" spans="1:51" ht="32.450000000000003" customHeight="1" x14ac:dyDescent="0.15">
      <c r="A37" s="256"/>
      <c r="B37" s="257"/>
      <c r="C37" s="257"/>
      <c r="D37" s="257"/>
      <c r="E37" s="257"/>
      <c r="F37" s="258"/>
      <c r="G37" s="308"/>
      <c r="H37" s="309"/>
      <c r="I37" s="309"/>
      <c r="J37" s="309"/>
      <c r="K37" s="309"/>
      <c r="L37" s="309"/>
      <c r="M37" s="309"/>
      <c r="N37" s="309"/>
      <c r="O37" s="309"/>
      <c r="P37" s="313"/>
      <c r="Q37" s="314"/>
      <c r="R37" s="314"/>
      <c r="S37" s="314"/>
      <c r="T37" s="314"/>
      <c r="U37" s="314"/>
      <c r="V37" s="314"/>
      <c r="W37" s="314"/>
      <c r="X37" s="315"/>
      <c r="Y37" s="294" t="s">
        <v>49</v>
      </c>
      <c r="Z37" s="295"/>
      <c r="AA37" s="296"/>
      <c r="AB37" s="298" t="s">
        <v>576</v>
      </c>
      <c r="AC37" s="298"/>
      <c r="AD37" s="298"/>
      <c r="AE37" s="290" t="s">
        <v>246</v>
      </c>
      <c r="AF37" s="288"/>
      <c r="AG37" s="288"/>
      <c r="AH37" s="288"/>
      <c r="AI37" s="288">
        <v>14</v>
      </c>
      <c r="AJ37" s="288"/>
      <c r="AK37" s="288"/>
      <c r="AL37" s="288"/>
      <c r="AM37" s="288">
        <v>14</v>
      </c>
      <c r="AN37" s="288"/>
      <c r="AO37" s="288"/>
      <c r="AP37" s="288"/>
      <c r="AQ37" s="288">
        <v>14</v>
      </c>
      <c r="AR37" s="288"/>
      <c r="AS37" s="288"/>
      <c r="AT37" s="288"/>
      <c r="AU37" s="291">
        <v>14</v>
      </c>
      <c r="AV37" s="292"/>
      <c r="AW37" s="292"/>
      <c r="AX37" s="293"/>
      <c r="AY37">
        <f>$AY$35</f>
        <v>1</v>
      </c>
    </row>
    <row r="38" spans="1:51" ht="31.5" customHeight="1" x14ac:dyDescent="0.15">
      <c r="A38" s="253" t="s">
        <v>536</v>
      </c>
      <c r="B38" s="254"/>
      <c r="C38" s="254"/>
      <c r="D38" s="254"/>
      <c r="E38" s="254"/>
      <c r="F38" s="255"/>
      <c r="G38" s="259" t="s">
        <v>534</v>
      </c>
      <c r="H38" s="260"/>
      <c r="I38" s="260"/>
      <c r="J38" s="260"/>
      <c r="K38" s="260"/>
      <c r="L38" s="260"/>
      <c r="M38" s="260"/>
      <c r="N38" s="260"/>
      <c r="O38" s="260"/>
      <c r="P38" s="261" t="s">
        <v>533</v>
      </c>
      <c r="Q38" s="260"/>
      <c r="R38" s="260"/>
      <c r="S38" s="260"/>
      <c r="T38" s="260"/>
      <c r="U38" s="260"/>
      <c r="V38" s="260"/>
      <c r="W38" s="260"/>
      <c r="X38" s="262"/>
      <c r="Y38" s="263"/>
      <c r="Z38" s="264"/>
      <c r="AA38" s="265"/>
      <c r="AB38" s="266" t="s">
        <v>11</v>
      </c>
      <c r="AC38" s="266"/>
      <c r="AD38" s="266"/>
      <c r="AE38" s="397" t="s">
        <v>378</v>
      </c>
      <c r="AF38" s="397"/>
      <c r="AG38" s="397"/>
      <c r="AH38" s="397"/>
      <c r="AI38" s="397" t="s">
        <v>530</v>
      </c>
      <c r="AJ38" s="397"/>
      <c r="AK38" s="397"/>
      <c r="AL38" s="397"/>
      <c r="AM38" s="397" t="s">
        <v>346</v>
      </c>
      <c r="AN38" s="397"/>
      <c r="AO38" s="397"/>
      <c r="AP38" s="397"/>
      <c r="AQ38" s="302" t="s">
        <v>377</v>
      </c>
      <c r="AR38" s="303"/>
      <c r="AS38" s="303"/>
      <c r="AT38" s="304"/>
      <c r="AU38" s="302" t="s">
        <v>544</v>
      </c>
      <c r="AV38" s="303"/>
      <c r="AW38" s="303"/>
      <c r="AX38" s="305"/>
      <c r="AY38">
        <f>COUNTA($G$39)</f>
        <v>1</v>
      </c>
    </row>
    <row r="39" spans="1:51" ht="23.25" customHeight="1" x14ac:dyDescent="0.15">
      <c r="A39" s="253"/>
      <c r="B39" s="254"/>
      <c r="C39" s="254"/>
      <c r="D39" s="254"/>
      <c r="E39" s="254"/>
      <c r="F39" s="255"/>
      <c r="G39" s="306" t="s">
        <v>577</v>
      </c>
      <c r="H39" s="307"/>
      <c r="I39" s="307"/>
      <c r="J39" s="307"/>
      <c r="K39" s="307"/>
      <c r="L39" s="307"/>
      <c r="M39" s="307"/>
      <c r="N39" s="307"/>
      <c r="O39" s="307"/>
      <c r="P39" s="423" t="s">
        <v>578</v>
      </c>
      <c r="Q39" s="311"/>
      <c r="R39" s="311"/>
      <c r="S39" s="311"/>
      <c r="T39" s="311"/>
      <c r="U39" s="311"/>
      <c r="V39" s="311"/>
      <c r="W39" s="311"/>
      <c r="X39" s="312"/>
      <c r="Y39" s="316" t="s">
        <v>48</v>
      </c>
      <c r="Z39" s="317"/>
      <c r="AA39" s="318"/>
      <c r="AB39" s="297" t="s">
        <v>579</v>
      </c>
      <c r="AC39" s="298"/>
      <c r="AD39" s="298"/>
      <c r="AE39" s="288">
        <v>23</v>
      </c>
      <c r="AF39" s="288"/>
      <c r="AG39" s="288"/>
      <c r="AH39" s="288"/>
      <c r="AI39" s="288">
        <v>25</v>
      </c>
      <c r="AJ39" s="288"/>
      <c r="AK39" s="288"/>
      <c r="AL39" s="288"/>
      <c r="AM39" s="289">
        <v>17</v>
      </c>
      <c r="AN39" s="289"/>
      <c r="AO39" s="289"/>
      <c r="AP39" s="289"/>
      <c r="AQ39" s="290" t="s">
        <v>246</v>
      </c>
      <c r="AR39" s="288"/>
      <c r="AS39" s="288"/>
      <c r="AT39" s="288"/>
      <c r="AU39" s="291" t="s">
        <v>246</v>
      </c>
      <c r="AV39" s="292"/>
      <c r="AW39" s="292"/>
      <c r="AX39" s="293"/>
      <c r="AY39">
        <f>$AY$38</f>
        <v>1</v>
      </c>
    </row>
    <row r="40" spans="1:51" ht="23.25" customHeight="1" x14ac:dyDescent="0.15">
      <c r="A40" s="256"/>
      <c r="B40" s="257"/>
      <c r="C40" s="257"/>
      <c r="D40" s="257"/>
      <c r="E40" s="257"/>
      <c r="F40" s="258"/>
      <c r="G40" s="308"/>
      <c r="H40" s="309"/>
      <c r="I40" s="309"/>
      <c r="J40" s="309"/>
      <c r="K40" s="309"/>
      <c r="L40" s="309"/>
      <c r="M40" s="309"/>
      <c r="N40" s="309"/>
      <c r="O40" s="309"/>
      <c r="P40" s="313"/>
      <c r="Q40" s="314"/>
      <c r="R40" s="314"/>
      <c r="S40" s="314"/>
      <c r="T40" s="314"/>
      <c r="U40" s="314"/>
      <c r="V40" s="314"/>
      <c r="W40" s="314"/>
      <c r="X40" s="315"/>
      <c r="Y40" s="294" t="s">
        <v>49</v>
      </c>
      <c r="Z40" s="295"/>
      <c r="AA40" s="296"/>
      <c r="AB40" s="297" t="s">
        <v>579</v>
      </c>
      <c r="AC40" s="298"/>
      <c r="AD40" s="298"/>
      <c r="AE40" s="290" t="s">
        <v>246</v>
      </c>
      <c r="AF40" s="288"/>
      <c r="AG40" s="288"/>
      <c r="AH40" s="288"/>
      <c r="AI40" s="288">
        <v>20</v>
      </c>
      <c r="AJ40" s="288"/>
      <c r="AK40" s="288"/>
      <c r="AL40" s="288"/>
      <c r="AM40" s="288">
        <v>20</v>
      </c>
      <c r="AN40" s="288"/>
      <c r="AO40" s="288"/>
      <c r="AP40" s="288"/>
      <c r="AQ40" s="288">
        <v>20</v>
      </c>
      <c r="AR40" s="288"/>
      <c r="AS40" s="288"/>
      <c r="AT40" s="288"/>
      <c r="AU40" s="291">
        <v>20</v>
      </c>
      <c r="AV40" s="292"/>
      <c r="AW40" s="292"/>
      <c r="AX40" s="293"/>
      <c r="AY40">
        <f>$AY$38</f>
        <v>1</v>
      </c>
    </row>
    <row r="41" spans="1:51" ht="23.25" customHeight="1" x14ac:dyDescent="0.15">
      <c r="A41" s="398" t="s">
        <v>537</v>
      </c>
      <c r="B41" s="396"/>
      <c r="C41" s="396"/>
      <c r="D41" s="396"/>
      <c r="E41" s="396"/>
      <c r="F41" s="426"/>
      <c r="G41" s="172" t="s">
        <v>538</v>
      </c>
      <c r="H41" s="172"/>
      <c r="I41" s="172"/>
      <c r="J41" s="172"/>
      <c r="K41" s="172"/>
      <c r="L41" s="172"/>
      <c r="M41" s="172"/>
      <c r="N41" s="172"/>
      <c r="O41" s="172"/>
      <c r="P41" s="172"/>
      <c r="Q41" s="172"/>
      <c r="R41" s="172"/>
      <c r="S41" s="172"/>
      <c r="T41" s="172"/>
      <c r="U41" s="172"/>
      <c r="V41" s="172"/>
      <c r="W41" s="172"/>
      <c r="X41" s="173"/>
      <c r="Y41" s="335"/>
      <c r="Z41" s="336"/>
      <c r="AA41" s="337"/>
      <c r="AB41" s="171" t="s">
        <v>11</v>
      </c>
      <c r="AC41" s="172"/>
      <c r="AD41" s="173"/>
      <c r="AE41" s="397" t="s">
        <v>378</v>
      </c>
      <c r="AF41" s="397"/>
      <c r="AG41" s="397"/>
      <c r="AH41" s="397"/>
      <c r="AI41" s="397" t="s">
        <v>530</v>
      </c>
      <c r="AJ41" s="397"/>
      <c r="AK41" s="397"/>
      <c r="AL41" s="397"/>
      <c r="AM41" s="397" t="s">
        <v>346</v>
      </c>
      <c r="AN41" s="397"/>
      <c r="AO41" s="397"/>
      <c r="AP41" s="397"/>
      <c r="AQ41" s="338" t="s">
        <v>545</v>
      </c>
      <c r="AR41" s="339"/>
      <c r="AS41" s="339"/>
      <c r="AT41" s="339"/>
      <c r="AU41" s="339"/>
      <c r="AV41" s="339"/>
      <c r="AW41" s="339"/>
      <c r="AX41" s="340"/>
      <c r="AY41">
        <f>IF(SUBSTITUTE(SUBSTITUTE($G$42,"／",""),"　","")="",0,1)</f>
        <v>1</v>
      </c>
    </row>
    <row r="42" spans="1:51" ht="23.25" customHeight="1" x14ac:dyDescent="0.15">
      <c r="A42" s="427"/>
      <c r="B42" s="349"/>
      <c r="C42" s="349"/>
      <c r="D42" s="349"/>
      <c r="E42" s="349"/>
      <c r="F42" s="428"/>
      <c r="G42" s="341" t="s">
        <v>580</v>
      </c>
      <c r="H42" s="342"/>
      <c r="I42" s="342"/>
      <c r="J42" s="342"/>
      <c r="K42" s="342"/>
      <c r="L42" s="342"/>
      <c r="M42" s="342"/>
      <c r="N42" s="342"/>
      <c r="O42" s="342"/>
      <c r="P42" s="342"/>
      <c r="Q42" s="342"/>
      <c r="R42" s="342"/>
      <c r="S42" s="342"/>
      <c r="T42" s="342"/>
      <c r="U42" s="342"/>
      <c r="V42" s="342"/>
      <c r="W42" s="342"/>
      <c r="X42" s="342"/>
      <c r="Y42" s="327" t="s">
        <v>537</v>
      </c>
      <c r="Z42" s="328"/>
      <c r="AA42" s="329"/>
      <c r="AB42" s="330" t="s">
        <v>567</v>
      </c>
      <c r="AC42" s="331"/>
      <c r="AD42" s="332"/>
      <c r="AE42" s="290" t="s">
        <v>567</v>
      </c>
      <c r="AF42" s="290"/>
      <c r="AG42" s="290"/>
      <c r="AH42" s="290"/>
      <c r="AI42" s="290" t="s">
        <v>567</v>
      </c>
      <c r="AJ42" s="290"/>
      <c r="AK42" s="290"/>
      <c r="AL42" s="290"/>
      <c r="AM42" s="425" t="s">
        <v>567</v>
      </c>
      <c r="AN42" s="425"/>
      <c r="AO42" s="425"/>
      <c r="AP42" s="425"/>
      <c r="AQ42" s="291" t="s">
        <v>246</v>
      </c>
      <c r="AR42" s="333"/>
      <c r="AS42" s="333"/>
      <c r="AT42" s="333"/>
      <c r="AU42" s="333"/>
      <c r="AV42" s="333"/>
      <c r="AW42" s="333"/>
      <c r="AX42" s="334"/>
      <c r="AY42">
        <f>$AY$41</f>
        <v>1</v>
      </c>
    </row>
    <row r="43" spans="1:51" ht="46.5" customHeight="1" x14ac:dyDescent="0.15">
      <c r="A43" s="429"/>
      <c r="B43" s="356"/>
      <c r="C43" s="356"/>
      <c r="D43" s="356"/>
      <c r="E43" s="356"/>
      <c r="F43" s="430"/>
      <c r="G43" s="343"/>
      <c r="H43" s="344"/>
      <c r="I43" s="344"/>
      <c r="J43" s="344"/>
      <c r="K43" s="344"/>
      <c r="L43" s="344"/>
      <c r="M43" s="344"/>
      <c r="N43" s="344"/>
      <c r="O43" s="344"/>
      <c r="P43" s="344"/>
      <c r="Q43" s="344"/>
      <c r="R43" s="344"/>
      <c r="S43" s="344"/>
      <c r="T43" s="344"/>
      <c r="U43" s="344"/>
      <c r="V43" s="344"/>
      <c r="W43" s="344"/>
      <c r="X43" s="344"/>
      <c r="Y43" s="319" t="s">
        <v>539</v>
      </c>
      <c r="Z43" s="320"/>
      <c r="AA43" s="321"/>
      <c r="AB43" s="322" t="s">
        <v>540</v>
      </c>
      <c r="AC43" s="323"/>
      <c r="AD43" s="324"/>
      <c r="AE43" s="325" t="s">
        <v>567</v>
      </c>
      <c r="AF43" s="325"/>
      <c r="AG43" s="325"/>
      <c r="AH43" s="325"/>
      <c r="AI43" s="325" t="s">
        <v>567</v>
      </c>
      <c r="AJ43" s="325"/>
      <c r="AK43" s="325"/>
      <c r="AL43" s="325"/>
      <c r="AM43" s="424" t="s">
        <v>567</v>
      </c>
      <c r="AN43" s="424"/>
      <c r="AO43" s="424"/>
      <c r="AP43" s="424"/>
      <c r="AQ43" s="325" t="s">
        <v>246</v>
      </c>
      <c r="AR43" s="325"/>
      <c r="AS43" s="325"/>
      <c r="AT43" s="325"/>
      <c r="AU43" s="325"/>
      <c r="AV43" s="325"/>
      <c r="AW43" s="325"/>
      <c r="AX43" s="326"/>
      <c r="AY43">
        <f>$AY$41</f>
        <v>1</v>
      </c>
    </row>
    <row r="44" spans="1:51" ht="18.75" customHeight="1" x14ac:dyDescent="0.15">
      <c r="A44" s="413" t="s">
        <v>205</v>
      </c>
      <c r="B44" s="414"/>
      <c r="C44" s="414"/>
      <c r="D44" s="414"/>
      <c r="E44" s="414"/>
      <c r="F44" s="415"/>
      <c r="G44" s="358" t="s">
        <v>131</v>
      </c>
      <c r="H44" s="349"/>
      <c r="I44" s="349"/>
      <c r="J44" s="349"/>
      <c r="K44" s="349"/>
      <c r="L44" s="349"/>
      <c r="M44" s="349"/>
      <c r="N44" s="349"/>
      <c r="O44" s="359"/>
      <c r="P44" s="362" t="s">
        <v>51</v>
      </c>
      <c r="Q44" s="349"/>
      <c r="R44" s="349"/>
      <c r="S44" s="349"/>
      <c r="T44" s="349"/>
      <c r="U44" s="349"/>
      <c r="V44" s="349"/>
      <c r="W44" s="349"/>
      <c r="X44" s="359"/>
      <c r="Y44" s="364"/>
      <c r="Z44" s="365"/>
      <c r="AA44" s="366"/>
      <c r="AB44" s="345" t="s">
        <v>11</v>
      </c>
      <c r="AC44" s="370"/>
      <c r="AD44" s="371"/>
      <c r="AE44" s="397" t="s">
        <v>378</v>
      </c>
      <c r="AF44" s="397"/>
      <c r="AG44" s="397"/>
      <c r="AH44" s="397"/>
      <c r="AI44" s="397" t="s">
        <v>530</v>
      </c>
      <c r="AJ44" s="397"/>
      <c r="AK44" s="397"/>
      <c r="AL44" s="397"/>
      <c r="AM44" s="397" t="s">
        <v>346</v>
      </c>
      <c r="AN44" s="397"/>
      <c r="AO44" s="397"/>
      <c r="AP44" s="397"/>
      <c r="AQ44" s="346" t="s">
        <v>160</v>
      </c>
      <c r="AR44" s="347"/>
      <c r="AS44" s="347"/>
      <c r="AT44" s="348"/>
      <c r="AU44" s="349" t="s">
        <v>121</v>
      </c>
      <c r="AV44" s="349"/>
      <c r="AW44" s="349"/>
      <c r="AX44" s="350"/>
      <c r="AY44">
        <f>COUNTA($G$46)</f>
        <v>1</v>
      </c>
    </row>
    <row r="45" spans="1:51" ht="18.75" customHeight="1" x14ac:dyDescent="0.15">
      <c r="A45" s="416"/>
      <c r="B45" s="417"/>
      <c r="C45" s="417"/>
      <c r="D45" s="417"/>
      <c r="E45" s="417"/>
      <c r="F45" s="418"/>
      <c r="G45" s="360"/>
      <c r="H45" s="356"/>
      <c r="I45" s="356"/>
      <c r="J45" s="356"/>
      <c r="K45" s="356"/>
      <c r="L45" s="356"/>
      <c r="M45" s="356"/>
      <c r="N45" s="356"/>
      <c r="O45" s="361"/>
      <c r="P45" s="363"/>
      <c r="Q45" s="356"/>
      <c r="R45" s="356"/>
      <c r="S45" s="356"/>
      <c r="T45" s="356"/>
      <c r="U45" s="356"/>
      <c r="V45" s="356"/>
      <c r="W45" s="356"/>
      <c r="X45" s="361"/>
      <c r="Y45" s="367"/>
      <c r="Z45" s="368"/>
      <c r="AA45" s="369"/>
      <c r="AB45" s="299"/>
      <c r="AC45" s="372"/>
      <c r="AD45" s="373"/>
      <c r="AE45" s="397"/>
      <c r="AF45" s="397"/>
      <c r="AG45" s="397"/>
      <c r="AH45" s="397"/>
      <c r="AI45" s="397"/>
      <c r="AJ45" s="397"/>
      <c r="AK45" s="397"/>
      <c r="AL45" s="397"/>
      <c r="AM45" s="397"/>
      <c r="AN45" s="397"/>
      <c r="AO45" s="397"/>
      <c r="AP45" s="397"/>
      <c r="AQ45" s="351">
        <v>4</v>
      </c>
      <c r="AR45" s="352"/>
      <c r="AS45" s="353" t="s">
        <v>161</v>
      </c>
      <c r="AT45" s="354"/>
      <c r="AU45" s="355" t="s">
        <v>684</v>
      </c>
      <c r="AV45" s="355"/>
      <c r="AW45" s="356" t="s">
        <v>158</v>
      </c>
      <c r="AX45" s="357"/>
      <c r="AY45">
        <f t="shared" ref="AY45:AY50" si="0">$AY$44</f>
        <v>1</v>
      </c>
    </row>
    <row r="46" spans="1:51" ht="23.25" customHeight="1" x14ac:dyDescent="0.15">
      <c r="A46" s="419"/>
      <c r="B46" s="417"/>
      <c r="C46" s="417"/>
      <c r="D46" s="417"/>
      <c r="E46" s="417"/>
      <c r="F46" s="418"/>
      <c r="G46" s="374" t="s">
        <v>581</v>
      </c>
      <c r="H46" s="375"/>
      <c r="I46" s="375"/>
      <c r="J46" s="375"/>
      <c r="K46" s="375"/>
      <c r="L46" s="375"/>
      <c r="M46" s="375"/>
      <c r="N46" s="375"/>
      <c r="O46" s="376"/>
      <c r="P46" s="383" t="s">
        <v>582</v>
      </c>
      <c r="Q46" s="383"/>
      <c r="R46" s="383"/>
      <c r="S46" s="383"/>
      <c r="T46" s="383"/>
      <c r="U46" s="383"/>
      <c r="V46" s="383"/>
      <c r="W46" s="383"/>
      <c r="X46" s="384"/>
      <c r="Y46" s="319" t="s">
        <v>12</v>
      </c>
      <c r="Z46" s="389"/>
      <c r="AA46" s="390"/>
      <c r="AB46" s="297" t="s">
        <v>567</v>
      </c>
      <c r="AC46" s="297"/>
      <c r="AD46" s="297"/>
      <c r="AE46" s="434">
        <v>0.17</v>
      </c>
      <c r="AF46" s="435"/>
      <c r="AG46" s="435"/>
      <c r="AH46" s="435"/>
      <c r="AI46" s="434">
        <v>0.27800000000000002</v>
      </c>
      <c r="AJ46" s="435"/>
      <c r="AK46" s="435"/>
      <c r="AL46" s="435"/>
      <c r="AM46" s="434">
        <v>0.23799999999999999</v>
      </c>
      <c r="AN46" s="435"/>
      <c r="AO46" s="435"/>
      <c r="AP46" s="435"/>
      <c r="AQ46" s="431" t="s">
        <v>567</v>
      </c>
      <c r="AR46" s="432"/>
      <c r="AS46" s="432"/>
      <c r="AT46" s="433"/>
      <c r="AU46" s="333" t="s">
        <v>567</v>
      </c>
      <c r="AV46" s="333"/>
      <c r="AW46" s="333"/>
      <c r="AX46" s="334"/>
      <c r="AY46">
        <f t="shared" si="0"/>
        <v>1</v>
      </c>
    </row>
    <row r="47" spans="1:51" ht="23.25" customHeight="1" x14ac:dyDescent="0.15">
      <c r="A47" s="420"/>
      <c r="B47" s="421"/>
      <c r="C47" s="421"/>
      <c r="D47" s="421"/>
      <c r="E47" s="421"/>
      <c r="F47" s="422"/>
      <c r="G47" s="377"/>
      <c r="H47" s="378"/>
      <c r="I47" s="378"/>
      <c r="J47" s="378"/>
      <c r="K47" s="378"/>
      <c r="L47" s="378"/>
      <c r="M47" s="378"/>
      <c r="N47" s="378"/>
      <c r="O47" s="379"/>
      <c r="P47" s="385"/>
      <c r="Q47" s="385"/>
      <c r="R47" s="385"/>
      <c r="S47" s="385"/>
      <c r="T47" s="385"/>
      <c r="U47" s="385"/>
      <c r="V47" s="385"/>
      <c r="W47" s="385"/>
      <c r="X47" s="386"/>
      <c r="Y47" s="171" t="s">
        <v>47</v>
      </c>
      <c r="Z47" s="172"/>
      <c r="AA47" s="173"/>
      <c r="AB47" s="395" t="s">
        <v>567</v>
      </c>
      <c r="AC47" s="395"/>
      <c r="AD47" s="395"/>
      <c r="AE47" s="434" t="s">
        <v>567</v>
      </c>
      <c r="AF47" s="435"/>
      <c r="AG47" s="435"/>
      <c r="AH47" s="435"/>
      <c r="AI47" s="434" t="s">
        <v>567</v>
      </c>
      <c r="AJ47" s="435"/>
      <c r="AK47" s="435"/>
      <c r="AL47" s="435"/>
      <c r="AM47" s="434" t="s">
        <v>567</v>
      </c>
      <c r="AN47" s="435"/>
      <c r="AO47" s="435"/>
      <c r="AP47" s="435"/>
      <c r="AQ47" s="431">
        <v>0.2</v>
      </c>
      <c r="AR47" s="432"/>
      <c r="AS47" s="432"/>
      <c r="AT47" s="433"/>
      <c r="AU47" s="333" t="s">
        <v>567</v>
      </c>
      <c r="AV47" s="333"/>
      <c r="AW47" s="333"/>
      <c r="AX47" s="334"/>
      <c r="AY47">
        <f t="shared" si="0"/>
        <v>1</v>
      </c>
    </row>
    <row r="48" spans="1:51" ht="23.25" customHeight="1" x14ac:dyDescent="0.15">
      <c r="A48" s="419"/>
      <c r="B48" s="417"/>
      <c r="C48" s="417"/>
      <c r="D48" s="417"/>
      <c r="E48" s="417"/>
      <c r="F48" s="418"/>
      <c r="G48" s="380"/>
      <c r="H48" s="381"/>
      <c r="I48" s="381"/>
      <c r="J48" s="381"/>
      <c r="K48" s="381"/>
      <c r="L48" s="381"/>
      <c r="M48" s="381"/>
      <c r="N48" s="381"/>
      <c r="O48" s="382"/>
      <c r="P48" s="387"/>
      <c r="Q48" s="387"/>
      <c r="R48" s="387"/>
      <c r="S48" s="387"/>
      <c r="T48" s="387"/>
      <c r="U48" s="387"/>
      <c r="V48" s="387"/>
      <c r="W48" s="387"/>
      <c r="X48" s="388"/>
      <c r="Y48" s="171" t="s">
        <v>13</v>
      </c>
      <c r="Z48" s="172"/>
      <c r="AA48" s="173"/>
      <c r="AB48" s="394" t="s">
        <v>14</v>
      </c>
      <c r="AC48" s="394"/>
      <c r="AD48" s="394"/>
      <c r="AE48" s="291" t="s">
        <v>583</v>
      </c>
      <c r="AF48" s="333"/>
      <c r="AG48" s="333"/>
      <c r="AH48" s="333"/>
      <c r="AI48" s="291" t="s">
        <v>583</v>
      </c>
      <c r="AJ48" s="333"/>
      <c r="AK48" s="333"/>
      <c r="AL48" s="333"/>
      <c r="AM48" s="291" t="s">
        <v>583</v>
      </c>
      <c r="AN48" s="333"/>
      <c r="AO48" s="333"/>
      <c r="AP48" s="333"/>
      <c r="AQ48" s="391" t="s">
        <v>583</v>
      </c>
      <c r="AR48" s="392"/>
      <c r="AS48" s="392"/>
      <c r="AT48" s="393"/>
      <c r="AU48" s="333" t="s">
        <v>583</v>
      </c>
      <c r="AV48" s="333"/>
      <c r="AW48" s="333"/>
      <c r="AX48" s="334"/>
      <c r="AY48">
        <f t="shared" si="0"/>
        <v>1</v>
      </c>
    </row>
    <row r="49" spans="1:51" ht="23.25" customHeight="1" x14ac:dyDescent="0.15">
      <c r="A49" s="398" t="s">
        <v>224</v>
      </c>
      <c r="B49" s="399"/>
      <c r="C49" s="399"/>
      <c r="D49" s="399"/>
      <c r="E49" s="399"/>
      <c r="F49" s="400"/>
      <c r="G49" s="401" t="s">
        <v>584</v>
      </c>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3"/>
      <c r="AY49">
        <f t="shared" si="0"/>
        <v>1</v>
      </c>
    </row>
    <row r="50" spans="1:51" ht="23.25" customHeight="1" thickBot="1" x14ac:dyDescent="0.2">
      <c r="A50" s="256"/>
      <c r="B50" s="257"/>
      <c r="C50" s="257"/>
      <c r="D50" s="257"/>
      <c r="E50" s="257"/>
      <c r="F50" s="258"/>
      <c r="G50" s="404"/>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405"/>
      <c r="AM50" s="405"/>
      <c r="AN50" s="405"/>
      <c r="AO50" s="405"/>
      <c r="AP50" s="405"/>
      <c r="AQ50" s="405"/>
      <c r="AR50" s="405"/>
      <c r="AS50" s="405"/>
      <c r="AT50" s="405"/>
      <c r="AU50" s="405"/>
      <c r="AV50" s="405"/>
      <c r="AW50" s="405"/>
      <c r="AX50" s="406"/>
      <c r="AY50">
        <f t="shared" si="0"/>
        <v>1</v>
      </c>
    </row>
    <row r="51" spans="1:51" ht="45" customHeight="1" x14ac:dyDescent="0.15">
      <c r="A51" s="441" t="s">
        <v>245</v>
      </c>
      <c r="B51" s="442"/>
      <c r="C51" s="444" t="s">
        <v>162</v>
      </c>
      <c r="D51" s="442"/>
      <c r="E51" s="445" t="s">
        <v>174</v>
      </c>
      <c r="F51" s="446"/>
      <c r="G51" s="447" t="s">
        <v>605</v>
      </c>
      <c r="H51" s="448"/>
      <c r="I51" s="448"/>
      <c r="J51" s="448"/>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448"/>
      <c r="AI51" s="448"/>
      <c r="AJ51" s="448"/>
      <c r="AK51" s="448"/>
      <c r="AL51" s="448"/>
      <c r="AM51" s="448"/>
      <c r="AN51" s="448"/>
      <c r="AO51" s="448"/>
      <c r="AP51" s="448"/>
      <c r="AQ51" s="448"/>
      <c r="AR51" s="448"/>
      <c r="AS51" s="448"/>
      <c r="AT51" s="448"/>
      <c r="AU51" s="448"/>
      <c r="AV51" s="448"/>
      <c r="AW51" s="448"/>
      <c r="AX51" s="449"/>
    </row>
    <row r="52" spans="1:51" ht="32.25" customHeight="1" x14ac:dyDescent="0.15">
      <c r="A52" s="443"/>
      <c r="B52" s="438"/>
      <c r="C52" s="437"/>
      <c r="D52" s="438"/>
      <c r="E52" s="408" t="s">
        <v>173</v>
      </c>
      <c r="F52" s="400"/>
      <c r="G52" s="411" t="s">
        <v>606</v>
      </c>
      <c r="H52" s="383"/>
      <c r="I52" s="383"/>
      <c r="J52" s="383"/>
      <c r="K52" s="383"/>
      <c r="L52" s="383"/>
      <c r="M52" s="383"/>
      <c r="N52" s="383"/>
      <c r="O52" s="383"/>
      <c r="P52" s="383"/>
      <c r="Q52" s="383"/>
      <c r="R52" s="383"/>
      <c r="S52" s="383"/>
      <c r="T52" s="383"/>
      <c r="U52" s="383"/>
      <c r="V52" s="384"/>
      <c r="W52" s="450" t="s">
        <v>541</v>
      </c>
      <c r="X52" s="451"/>
      <c r="Y52" s="451"/>
      <c r="Z52" s="451"/>
      <c r="AA52" s="452"/>
      <c r="AB52" s="453" t="s">
        <v>607</v>
      </c>
      <c r="AC52" s="454"/>
      <c r="AD52" s="454"/>
      <c r="AE52" s="454"/>
      <c r="AF52" s="454"/>
      <c r="AG52" s="454"/>
      <c r="AH52" s="454"/>
      <c r="AI52" s="454"/>
      <c r="AJ52" s="454"/>
      <c r="AK52" s="454"/>
      <c r="AL52" s="454"/>
      <c r="AM52" s="454"/>
      <c r="AN52" s="454"/>
      <c r="AO52" s="454"/>
      <c r="AP52" s="454"/>
      <c r="AQ52" s="454"/>
      <c r="AR52" s="454"/>
      <c r="AS52" s="454"/>
      <c r="AT52" s="454"/>
      <c r="AU52" s="454"/>
      <c r="AV52" s="454"/>
      <c r="AW52" s="454"/>
      <c r="AX52" s="455"/>
    </row>
    <row r="53" spans="1:51" ht="21" customHeight="1" thickBot="1" x14ac:dyDescent="0.2">
      <c r="A53" s="443"/>
      <c r="B53" s="438"/>
      <c r="C53" s="437"/>
      <c r="D53" s="438"/>
      <c r="E53" s="407"/>
      <c r="F53" s="258"/>
      <c r="G53" s="412"/>
      <c r="H53" s="387"/>
      <c r="I53" s="387"/>
      <c r="J53" s="387"/>
      <c r="K53" s="387"/>
      <c r="L53" s="387"/>
      <c r="M53" s="387"/>
      <c r="N53" s="387"/>
      <c r="O53" s="387"/>
      <c r="P53" s="387"/>
      <c r="Q53" s="387"/>
      <c r="R53" s="387"/>
      <c r="S53" s="387"/>
      <c r="T53" s="387"/>
      <c r="U53" s="387"/>
      <c r="V53" s="388"/>
      <c r="W53" s="456" t="s">
        <v>542</v>
      </c>
      <c r="X53" s="457"/>
      <c r="Y53" s="457"/>
      <c r="Z53" s="457"/>
      <c r="AA53" s="458"/>
      <c r="AB53" s="453" t="s">
        <v>608</v>
      </c>
      <c r="AC53" s="454"/>
      <c r="AD53" s="454"/>
      <c r="AE53" s="454"/>
      <c r="AF53" s="454"/>
      <c r="AG53" s="454"/>
      <c r="AH53" s="454"/>
      <c r="AI53" s="454"/>
      <c r="AJ53" s="454"/>
      <c r="AK53" s="454"/>
      <c r="AL53" s="454"/>
      <c r="AM53" s="454"/>
      <c r="AN53" s="454"/>
      <c r="AO53" s="454"/>
      <c r="AP53" s="454"/>
      <c r="AQ53" s="454"/>
      <c r="AR53" s="454"/>
      <c r="AS53" s="454"/>
      <c r="AT53" s="454"/>
      <c r="AU53" s="454"/>
      <c r="AV53" s="454"/>
      <c r="AW53" s="454"/>
      <c r="AX53" s="455"/>
    </row>
    <row r="54" spans="1:51" ht="27" customHeight="1" x14ac:dyDescent="0.15">
      <c r="A54" s="505" t="s">
        <v>43</v>
      </c>
      <c r="B54" s="506"/>
      <c r="C54" s="506"/>
      <c r="D54" s="506"/>
      <c r="E54" s="506"/>
      <c r="F54" s="506"/>
      <c r="G54" s="506"/>
      <c r="H54" s="506"/>
      <c r="I54" s="506"/>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06"/>
      <c r="AN54" s="506"/>
      <c r="AO54" s="506"/>
      <c r="AP54" s="506"/>
      <c r="AQ54" s="506"/>
      <c r="AR54" s="506"/>
      <c r="AS54" s="506"/>
      <c r="AT54" s="506"/>
      <c r="AU54" s="506"/>
      <c r="AV54" s="506"/>
      <c r="AW54" s="506"/>
      <c r="AX54" s="507"/>
    </row>
    <row r="55" spans="1:51" ht="27" customHeight="1" x14ac:dyDescent="0.15">
      <c r="A55" s="5"/>
      <c r="B55" s="6"/>
      <c r="C55" s="508" t="s">
        <v>29</v>
      </c>
      <c r="D55" s="509"/>
      <c r="E55" s="509"/>
      <c r="F55" s="509"/>
      <c r="G55" s="509"/>
      <c r="H55" s="509"/>
      <c r="I55" s="509"/>
      <c r="J55" s="509"/>
      <c r="K55" s="509"/>
      <c r="L55" s="509"/>
      <c r="M55" s="509"/>
      <c r="N55" s="509"/>
      <c r="O55" s="509"/>
      <c r="P55" s="509"/>
      <c r="Q55" s="509"/>
      <c r="R55" s="509"/>
      <c r="S55" s="509"/>
      <c r="T55" s="509"/>
      <c r="U55" s="509"/>
      <c r="V55" s="509"/>
      <c r="W55" s="509"/>
      <c r="X55" s="509"/>
      <c r="Y55" s="509"/>
      <c r="Z55" s="509"/>
      <c r="AA55" s="509"/>
      <c r="AB55" s="509"/>
      <c r="AC55" s="510"/>
      <c r="AD55" s="509" t="s">
        <v>32</v>
      </c>
      <c r="AE55" s="509"/>
      <c r="AF55" s="509"/>
      <c r="AG55" s="511" t="s">
        <v>28</v>
      </c>
      <c r="AH55" s="509"/>
      <c r="AI55" s="509"/>
      <c r="AJ55" s="509"/>
      <c r="AK55" s="509"/>
      <c r="AL55" s="509"/>
      <c r="AM55" s="509"/>
      <c r="AN55" s="509"/>
      <c r="AO55" s="509"/>
      <c r="AP55" s="509"/>
      <c r="AQ55" s="509"/>
      <c r="AR55" s="509"/>
      <c r="AS55" s="509"/>
      <c r="AT55" s="509"/>
      <c r="AU55" s="509"/>
      <c r="AV55" s="509"/>
      <c r="AW55" s="509"/>
      <c r="AX55" s="512"/>
    </row>
    <row r="56" spans="1:51" ht="181.9" customHeight="1" x14ac:dyDescent="0.15">
      <c r="A56" s="513" t="s">
        <v>126</v>
      </c>
      <c r="B56" s="514"/>
      <c r="C56" s="519" t="s">
        <v>127</v>
      </c>
      <c r="D56" s="520"/>
      <c r="E56" s="520"/>
      <c r="F56" s="520"/>
      <c r="G56" s="520"/>
      <c r="H56" s="520"/>
      <c r="I56" s="520"/>
      <c r="J56" s="520"/>
      <c r="K56" s="520"/>
      <c r="L56" s="520"/>
      <c r="M56" s="520"/>
      <c r="N56" s="520"/>
      <c r="O56" s="520"/>
      <c r="P56" s="520"/>
      <c r="Q56" s="520"/>
      <c r="R56" s="520"/>
      <c r="S56" s="520"/>
      <c r="T56" s="520"/>
      <c r="U56" s="520"/>
      <c r="V56" s="520"/>
      <c r="W56" s="520"/>
      <c r="X56" s="520"/>
      <c r="Y56" s="520"/>
      <c r="Z56" s="520"/>
      <c r="AA56" s="520"/>
      <c r="AB56" s="520"/>
      <c r="AC56" s="521"/>
      <c r="AD56" s="522" t="s">
        <v>564</v>
      </c>
      <c r="AE56" s="523"/>
      <c r="AF56" s="523"/>
      <c r="AG56" s="524" t="s">
        <v>587</v>
      </c>
      <c r="AH56" s="525"/>
      <c r="AI56" s="525"/>
      <c r="AJ56" s="525"/>
      <c r="AK56" s="525"/>
      <c r="AL56" s="525"/>
      <c r="AM56" s="525"/>
      <c r="AN56" s="525"/>
      <c r="AO56" s="525"/>
      <c r="AP56" s="525"/>
      <c r="AQ56" s="525"/>
      <c r="AR56" s="525"/>
      <c r="AS56" s="525"/>
      <c r="AT56" s="525"/>
      <c r="AU56" s="525"/>
      <c r="AV56" s="525"/>
      <c r="AW56" s="525"/>
      <c r="AX56" s="526"/>
    </row>
    <row r="57" spans="1:51" ht="97.9" customHeight="1" x14ac:dyDescent="0.15">
      <c r="A57" s="515"/>
      <c r="B57" s="516"/>
      <c r="C57" s="527" t="s">
        <v>33</v>
      </c>
      <c r="D57" s="528"/>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9"/>
      <c r="AD57" s="459" t="s">
        <v>564</v>
      </c>
      <c r="AE57" s="460"/>
      <c r="AF57" s="460"/>
      <c r="AG57" s="474" t="s">
        <v>588</v>
      </c>
      <c r="AH57" s="475"/>
      <c r="AI57" s="475"/>
      <c r="AJ57" s="475"/>
      <c r="AK57" s="475"/>
      <c r="AL57" s="475"/>
      <c r="AM57" s="475"/>
      <c r="AN57" s="475"/>
      <c r="AO57" s="475"/>
      <c r="AP57" s="475"/>
      <c r="AQ57" s="475"/>
      <c r="AR57" s="475"/>
      <c r="AS57" s="475"/>
      <c r="AT57" s="475"/>
      <c r="AU57" s="475"/>
      <c r="AV57" s="475"/>
      <c r="AW57" s="475"/>
      <c r="AX57" s="476"/>
    </row>
    <row r="58" spans="1:51" ht="27" customHeight="1" x14ac:dyDescent="0.15">
      <c r="A58" s="517"/>
      <c r="B58" s="518"/>
      <c r="C58" s="477" t="s">
        <v>128</v>
      </c>
      <c r="D58" s="478"/>
      <c r="E58" s="478"/>
      <c r="F58" s="478"/>
      <c r="G58" s="478"/>
      <c r="H58" s="478"/>
      <c r="I58" s="478"/>
      <c r="J58" s="478"/>
      <c r="K58" s="478"/>
      <c r="L58" s="478"/>
      <c r="M58" s="478"/>
      <c r="N58" s="478"/>
      <c r="O58" s="478"/>
      <c r="P58" s="478"/>
      <c r="Q58" s="478"/>
      <c r="R58" s="478"/>
      <c r="S58" s="478"/>
      <c r="T58" s="478"/>
      <c r="U58" s="478"/>
      <c r="V58" s="478"/>
      <c r="W58" s="478"/>
      <c r="X58" s="478"/>
      <c r="Y58" s="478"/>
      <c r="Z58" s="478"/>
      <c r="AA58" s="478"/>
      <c r="AB58" s="478"/>
      <c r="AC58" s="479"/>
      <c r="AD58" s="480" t="s">
        <v>564</v>
      </c>
      <c r="AE58" s="481"/>
      <c r="AF58" s="481"/>
      <c r="AG58" s="482" t="s">
        <v>589</v>
      </c>
      <c r="AH58" s="385"/>
      <c r="AI58" s="385"/>
      <c r="AJ58" s="385"/>
      <c r="AK58" s="385"/>
      <c r="AL58" s="385"/>
      <c r="AM58" s="385"/>
      <c r="AN58" s="385"/>
      <c r="AO58" s="385"/>
      <c r="AP58" s="385"/>
      <c r="AQ58" s="385"/>
      <c r="AR58" s="385"/>
      <c r="AS58" s="385"/>
      <c r="AT58" s="385"/>
      <c r="AU58" s="385"/>
      <c r="AV58" s="385"/>
      <c r="AW58" s="385"/>
      <c r="AX58" s="483"/>
    </row>
    <row r="59" spans="1:51" ht="43.15" customHeight="1" x14ac:dyDescent="0.15">
      <c r="A59" s="484" t="s">
        <v>35</v>
      </c>
      <c r="B59" s="485"/>
      <c r="C59" s="491" t="s">
        <v>37</v>
      </c>
      <c r="D59" s="492"/>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4"/>
      <c r="AD59" s="495" t="s">
        <v>564</v>
      </c>
      <c r="AE59" s="496"/>
      <c r="AF59" s="496"/>
      <c r="AG59" s="423" t="s">
        <v>590</v>
      </c>
      <c r="AH59" s="383"/>
      <c r="AI59" s="383"/>
      <c r="AJ59" s="383"/>
      <c r="AK59" s="383"/>
      <c r="AL59" s="383"/>
      <c r="AM59" s="383"/>
      <c r="AN59" s="383"/>
      <c r="AO59" s="383"/>
      <c r="AP59" s="383"/>
      <c r="AQ59" s="383"/>
      <c r="AR59" s="383"/>
      <c r="AS59" s="383"/>
      <c r="AT59" s="383"/>
      <c r="AU59" s="383"/>
      <c r="AV59" s="383"/>
      <c r="AW59" s="383"/>
      <c r="AX59" s="497"/>
    </row>
    <row r="60" spans="1:51" ht="43.15" customHeight="1" x14ac:dyDescent="0.15">
      <c r="A60" s="486"/>
      <c r="B60" s="487"/>
      <c r="C60" s="498"/>
      <c r="D60" s="499"/>
      <c r="E60" s="502" t="s">
        <v>225</v>
      </c>
      <c r="F60" s="503"/>
      <c r="G60" s="503"/>
      <c r="H60" s="503"/>
      <c r="I60" s="503"/>
      <c r="J60" s="503"/>
      <c r="K60" s="503"/>
      <c r="L60" s="503"/>
      <c r="M60" s="503"/>
      <c r="N60" s="503"/>
      <c r="O60" s="503"/>
      <c r="P60" s="503"/>
      <c r="Q60" s="503"/>
      <c r="R60" s="503"/>
      <c r="S60" s="503"/>
      <c r="T60" s="503"/>
      <c r="U60" s="503"/>
      <c r="V60" s="503"/>
      <c r="W60" s="503"/>
      <c r="X60" s="503"/>
      <c r="Y60" s="503"/>
      <c r="Z60" s="503"/>
      <c r="AA60" s="503"/>
      <c r="AB60" s="503"/>
      <c r="AC60" s="504"/>
      <c r="AD60" s="459" t="s">
        <v>585</v>
      </c>
      <c r="AE60" s="460"/>
      <c r="AF60" s="461"/>
      <c r="AG60" s="482"/>
      <c r="AH60" s="385"/>
      <c r="AI60" s="385"/>
      <c r="AJ60" s="385"/>
      <c r="AK60" s="385"/>
      <c r="AL60" s="385"/>
      <c r="AM60" s="385"/>
      <c r="AN60" s="385"/>
      <c r="AO60" s="385"/>
      <c r="AP60" s="385"/>
      <c r="AQ60" s="385"/>
      <c r="AR60" s="385"/>
      <c r="AS60" s="385"/>
      <c r="AT60" s="385"/>
      <c r="AU60" s="385"/>
      <c r="AV60" s="385"/>
      <c r="AW60" s="385"/>
      <c r="AX60" s="483"/>
    </row>
    <row r="61" spans="1:51" ht="43.15" customHeight="1" x14ac:dyDescent="0.15">
      <c r="A61" s="486"/>
      <c r="B61" s="487"/>
      <c r="C61" s="500"/>
      <c r="D61" s="501"/>
      <c r="E61" s="462" t="s">
        <v>193</v>
      </c>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4"/>
      <c r="AD61" s="465" t="s">
        <v>585</v>
      </c>
      <c r="AE61" s="466"/>
      <c r="AF61" s="466"/>
      <c r="AG61" s="482"/>
      <c r="AH61" s="385"/>
      <c r="AI61" s="385"/>
      <c r="AJ61" s="385"/>
      <c r="AK61" s="385"/>
      <c r="AL61" s="385"/>
      <c r="AM61" s="385"/>
      <c r="AN61" s="385"/>
      <c r="AO61" s="385"/>
      <c r="AP61" s="385"/>
      <c r="AQ61" s="385"/>
      <c r="AR61" s="385"/>
      <c r="AS61" s="385"/>
      <c r="AT61" s="385"/>
      <c r="AU61" s="385"/>
      <c r="AV61" s="385"/>
      <c r="AW61" s="385"/>
      <c r="AX61" s="483"/>
    </row>
    <row r="62" spans="1:51" ht="26.25" customHeight="1" x14ac:dyDescent="0.15">
      <c r="A62" s="486"/>
      <c r="B62" s="488"/>
      <c r="C62" s="467" t="s">
        <v>38</v>
      </c>
      <c r="D62" s="468"/>
      <c r="E62" s="468"/>
      <c r="F62" s="468"/>
      <c r="G62" s="468"/>
      <c r="H62" s="468"/>
      <c r="I62" s="468"/>
      <c r="J62" s="468"/>
      <c r="K62" s="468"/>
      <c r="L62" s="468"/>
      <c r="M62" s="468"/>
      <c r="N62" s="468"/>
      <c r="O62" s="468"/>
      <c r="P62" s="468"/>
      <c r="Q62" s="468"/>
      <c r="R62" s="468"/>
      <c r="S62" s="468"/>
      <c r="T62" s="468"/>
      <c r="U62" s="468"/>
      <c r="V62" s="468"/>
      <c r="W62" s="468"/>
      <c r="X62" s="468"/>
      <c r="Y62" s="468"/>
      <c r="Z62" s="468"/>
      <c r="AA62" s="468"/>
      <c r="AB62" s="468"/>
      <c r="AC62" s="468"/>
      <c r="AD62" s="469" t="s">
        <v>586</v>
      </c>
      <c r="AE62" s="470"/>
      <c r="AF62" s="470"/>
      <c r="AG62" s="471" t="s">
        <v>246</v>
      </c>
      <c r="AH62" s="472"/>
      <c r="AI62" s="472"/>
      <c r="AJ62" s="472"/>
      <c r="AK62" s="472"/>
      <c r="AL62" s="472"/>
      <c r="AM62" s="472"/>
      <c r="AN62" s="472"/>
      <c r="AO62" s="472"/>
      <c r="AP62" s="472"/>
      <c r="AQ62" s="472"/>
      <c r="AR62" s="472"/>
      <c r="AS62" s="472"/>
      <c r="AT62" s="472"/>
      <c r="AU62" s="472"/>
      <c r="AV62" s="472"/>
      <c r="AW62" s="472"/>
      <c r="AX62" s="473"/>
    </row>
    <row r="63" spans="1:51" ht="26.25" customHeight="1" x14ac:dyDescent="0.15">
      <c r="A63" s="486"/>
      <c r="B63" s="488"/>
      <c r="C63" s="542" t="s">
        <v>129</v>
      </c>
      <c r="D63" s="529"/>
      <c r="E63" s="529"/>
      <c r="F63" s="529"/>
      <c r="G63" s="529"/>
      <c r="H63" s="529"/>
      <c r="I63" s="529"/>
      <c r="J63" s="529"/>
      <c r="K63" s="529"/>
      <c r="L63" s="529"/>
      <c r="M63" s="529"/>
      <c r="N63" s="529"/>
      <c r="O63" s="529"/>
      <c r="P63" s="529"/>
      <c r="Q63" s="529"/>
      <c r="R63" s="529"/>
      <c r="S63" s="529"/>
      <c r="T63" s="529"/>
      <c r="U63" s="529"/>
      <c r="V63" s="529"/>
      <c r="W63" s="529"/>
      <c r="X63" s="529"/>
      <c r="Y63" s="529"/>
      <c r="Z63" s="529"/>
      <c r="AA63" s="529"/>
      <c r="AB63" s="529"/>
      <c r="AC63" s="529"/>
      <c r="AD63" s="459" t="s">
        <v>586</v>
      </c>
      <c r="AE63" s="460"/>
      <c r="AF63" s="460"/>
      <c r="AG63" s="474" t="s">
        <v>246</v>
      </c>
      <c r="AH63" s="475"/>
      <c r="AI63" s="475"/>
      <c r="AJ63" s="475"/>
      <c r="AK63" s="475"/>
      <c r="AL63" s="475"/>
      <c r="AM63" s="475"/>
      <c r="AN63" s="475"/>
      <c r="AO63" s="475"/>
      <c r="AP63" s="475"/>
      <c r="AQ63" s="475"/>
      <c r="AR63" s="475"/>
      <c r="AS63" s="475"/>
      <c r="AT63" s="475"/>
      <c r="AU63" s="475"/>
      <c r="AV63" s="475"/>
      <c r="AW63" s="475"/>
      <c r="AX63" s="476"/>
    </row>
    <row r="64" spans="1:51" ht="26.25" customHeight="1" x14ac:dyDescent="0.15">
      <c r="A64" s="486"/>
      <c r="B64" s="488"/>
      <c r="C64" s="542" t="s">
        <v>34</v>
      </c>
      <c r="D64" s="529"/>
      <c r="E64" s="529"/>
      <c r="F64" s="529"/>
      <c r="G64" s="529"/>
      <c r="H64" s="529"/>
      <c r="I64" s="529"/>
      <c r="J64" s="529"/>
      <c r="K64" s="529"/>
      <c r="L64" s="529"/>
      <c r="M64" s="529"/>
      <c r="N64" s="529"/>
      <c r="O64" s="529"/>
      <c r="P64" s="529"/>
      <c r="Q64" s="529"/>
      <c r="R64" s="529"/>
      <c r="S64" s="529"/>
      <c r="T64" s="529"/>
      <c r="U64" s="529"/>
      <c r="V64" s="529"/>
      <c r="W64" s="529"/>
      <c r="X64" s="529"/>
      <c r="Y64" s="529"/>
      <c r="Z64" s="529"/>
      <c r="AA64" s="529"/>
      <c r="AB64" s="529"/>
      <c r="AC64" s="529"/>
      <c r="AD64" s="459" t="s">
        <v>586</v>
      </c>
      <c r="AE64" s="460"/>
      <c r="AF64" s="460"/>
      <c r="AG64" s="474" t="s">
        <v>246</v>
      </c>
      <c r="AH64" s="475"/>
      <c r="AI64" s="475"/>
      <c r="AJ64" s="475"/>
      <c r="AK64" s="475"/>
      <c r="AL64" s="475"/>
      <c r="AM64" s="475"/>
      <c r="AN64" s="475"/>
      <c r="AO64" s="475"/>
      <c r="AP64" s="475"/>
      <c r="AQ64" s="475"/>
      <c r="AR64" s="475"/>
      <c r="AS64" s="475"/>
      <c r="AT64" s="475"/>
      <c r="AU64" s="475"/>
      <c r="AV64" s="475"/>
      <c r="AW64" s="475"/>
      <c r="AX64" s="476"/>
    </row>
    <row r="65" spans="1:50" ht="85.15" customHeight="1" x14ac:dyDescent="0.15">
      <c r="A65" s="486"/>
      <c r="B65" s="488"/>
      <c r="C65" s="542" t="s">
        <v>39</v>
      </c>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29"/>
      <c r="AC65" s="543"/>
      <c r="AD65" s="459" t="s">
        <v>564</v>
      </c>
      <c r="AE65" s="460"/>
      <c r="AF65" s="460"/>
      <c r="AG65" s="474" t="s">
        <v>591</v>
      </c>
      <c r="AH65" s="475"/>
      <c r="AI65" s="475"/>
      <c r="AJ65" s="475"/>
      <c r="AK65" s="475"/>
      <c r="AL65" s="475"/>
      <c r="AM65" s="475"/>
      <c r="AN65" s="475"/>
      <c r="AO65" s="475"/>
      <c r="AP65" s="475"/>
      <c r="AQ65" s="475"/>
      <c r="AR65" s="475"/>
      <c r="AS65" s="475"/>
      <c r="AT65" s="475"/>
      <c r="AU65" s="475"/>
      <c r="AV65" s="475"/>
      <c r="AW65" s="475"/>
      <c r="AX65" s="476"/>
    </row>
    <row r="66" spans="1:50" ht="26.25" customHeight="1" x14ac:dyDescent="0.15">
      <c r="A66" s="486"/>
      <c r="B66" s="488"/>
      <c r="C66" s="542" t="s">
        <v>203</v>
      </c>
      <c r="D66" s="529"/>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43"/>
      <c r="AD66" s="544" t="s">
        <v>586</v>
      </c>
      <c r="AE66" s="545"/>
      <c r="AF66" s="545"/>
      <c r="AG66" s="474" t="s">
        <v>246</v>
      </c>
      <c r="AH66" s="475"/>
      <c r="AI66" s="475"/>
      <c r="AJ66" s="475"/>
      <c r="AK66" s="475"/>
      <c r="AL66" s="475"/>
      <c r="AM66" s="475"/>
      <c r="AN66" s="475"/>
      <c r="AO66" s="475"/>
      <c r="AP66" s="475"/>
      <c r="AQ66" s="475"/>
      <c r="AR66" s="475"/>
      <c r="AS66" s="475"/>
      <c r="AT66" s="475"/>
      <c r="AU66" s="475"/>
      <c r="AV66" s="475"/>
      <c r="AW66" s="475"/>
      <c r="AX66" s="476"/>
    </row>
    <row r="67" spans="1:50" ht="55.15" customHeight="1" x14ac:dyDescent="0.15">
      <c r="A67" s="486"/>
      <c r="B67" s="488"/>
      <c r="C67" s="530" t="s">
        <v>204</v>
      </c>
      <c r="D67" s="531"/>
      <c r="E67" s="531"/>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2"/>
      <c r="AD67" s="459" t="s">
        <v>564</v>
      </c>
      <c r="AE67" s="460"/>
      <c r="AF67" s="461"/>
      <c r="AG67" s="474" t="s">
        <v>592</v>
      </c>
      <c r="AH67" s="475"/>
      <c r="AI67" s="475"/>
      <c r="AJ67" s="475"/>
      <c r="AK67" s="475"/>
      <c r="AL67" s="475"/>
      <c r="AM67" s="475"/>
      <c r="AN67" s="475"/>
      <c r="AO67" s="475"/>
      <c r="AP67" s="475"/>
      <c r="AQ67" s="475"/>
      <c r="AR67" s="475"/>
      <c r="AS67" s="475"/>
      <c r="AT67" s="475"/>
      <c r="AU67" s="475"/>
      <c r="AV67" s="475"/>
      <c r="AW67" s="475"/>
      <c r="AX67" s="476"/>
    </row>
    <row r="68" spans="1:50" ht="55.15" customHeight="1" x14ac:dyDescent="0.15">
      <c r="A68" s="489"/>
      <c r="B68" s="490"/>
      <c r="C68" s="533" t="s">
        <v>196</v>
      </c>
      <c r="D68" s="534"/>
      <c r="E68" s="534"/>
      <c r="F68" s="534"/>
      <c r="G68" s="534"/>
      <c r="H68" s="534"/>
      <c r="I68" s="534"/>
      <c r="J68" s="534"/>
      <c r="K68" s="534"/>
      <c r="L68" s="534"/>
      <c r="M68" s="534"/>
      <c r="N68" s="534"/>
      <c r="O68" s="534"/>
      <c r="P68" s="534"/>
      <c r="Q68" s="534"/>
      <c r="R68" s="534"/>
      <c r="S68" s="534"/>
      <c r="T68" s="534"/>
      <c r="U68" s="534"/>
      <c r="V68" s="534"/>
      <c r="W68" s="534"/>
      <c r="X68" s="534"/>
      <c r="Y68" s="534"/>
      <c r="Z68" s="534"/>
      <c r="AA68" s="534"/>
      <c r="AB68" s="534"/>
      <c r="AC68" s="535"/>
      <c r="AD68" s="536" t="s">
        <v>564</v>
      </c>
      <c r="AE68" s="537"/>
      <c r="AF68" s="538"/>
      <c r="AG68" s="539" t="s">
        <v>593</v>
      </c>
      <c r="AH68" s="540"/>
      <c r="AI68" s="540"/>
      <c r="AJ68" s="540"/>
      <c r="AK68" s="540"/>
      <c r="AL68" s="540"/>
      <c r="AM68" s="540"/>
      <c r="AN68" s="540"/>
      <c r="AO68" s="540"/>
      <c r="AP68" s="540"/>
      <c r="AQ68" s="540"/>
      <c r="AR68" s="540"/>
      <c r="AS68" s="540"/>
      <c r="AT68" s="540"/>
      <c r="AU68" s="540"/>
      <c r="AV68" s="540"/>
      <c r="AW68" s="540"/>
      <c r="AX68" s="541"/>
    </row>
    <row r="69" spans="1:50" ht="46.15" customHeight="1" x14ac:dyDescent="0.15">
      <c r="A69" s="484" t="s">
        <v>36</v>
      </c>
      <c r="B69" s="574"/>
      <c r="C69" s="575" t="s">
        <v>197</v>
      </c>
      <c r="D69" s="576"/>
      <c r="E69" s="576"/>
      <c r="F69" s="576"/>
      <c r="G69" s="576"/>
      <c r="H69" s="576"/>
      <c r="I69" s="576"/>
      <c r="J69" s="576"/>
      <c r="K69" s="576"/>
      <c r="L69" s="576"/>
      <c r="M69" s="576"/>
      <c r="N69" s="576"/>
      <c r="O69" s="576"/>
      <c r="P69" s="576"/>
      <c r="Q69" s="576"/>
      <c r="R69" s="576"/>
      <c r="S69" s="576"/>
      <c r="T69" s="576"/>
      <c r="U69" s="576"/>
      <c r="V69" s="576"/>
      <c r="W69" s="576"/>
      <c r="X69" s="576"/>
      <c r="Y69" s="576"/>
      <c r="Z69" s="576"/>
      <c r="AA69" s="576"/>
      <c r="AB69" s="576"/>
      <c r="AC69" s="577"/>
      <c r="AD69" s="469" t="s">
        <v>564</v>
      </c>
      <c r="AE69" s="470"/>
      <c r="AF69" s="578"/>
      <c r="AG69" s="471" t="s">
        <v>594</v>
      </c>
      <c r="AH69" s="472"/>
      <c r="AI69" s="472"/>
      <c r="AJ69" s="472"/>
      <c r="AK69" s="472"/>
      <c r="AL69" s="472"/>
      <c r="AM69" s="472"/>
      <c r="AN69" s="472"/>
      <c r="AO69" s="472"/>
      <c r="AP69" s="472"/>
      <c r="AQ69" s="472"/>
      <c r="AR69" s="472"/>
      <c r="AS69" s="472"/>
      <c r="AT69" s="472"/>
      <c r="AU69" s="472"/>
      <c r="AV69" s="472"/>
      <c r="AW69" s="472"/>
      <c r="AX69" s="473"/>
    </row>
    <row r="70" spans="1:50" ht="35.25" customHeight="1" x14ac:dyDescent="0.15">
      <c r="A70" s="486"/>
      <c r="B70" s="488"/>
      <c r="C70" s="579" t="s">
        <v>41</v>
      </c>
      <c r="D70" s="580"/>
      <c r="E70" s="580"/>
      <c r="F70" s="580"/>
      <c r="G70" s="580"/>
      <c r="H70" s="580"/>
      <c r="I70" s="580"/>
      <c r="J70" s="580"/>
      <c r="K70" s="580"/>
      <c r="L70" s="580"/>
      <c r="M70" s="580"/>
      <c r="N70" s="580"/>
      <c r="O70" s="580"/>
      <c r="P70" s="580"/>
      <c r="Q70" s="580"/>
      <c r="R70" s="580"/>
      <c r="S70" s="580"/>
      <c r="T70" s="580"/>
      <c r="U70" s="580"/>
      <c r="V70" s="580"/>
      <c r="W70" s="580"/>
      <c r="X70" s="580"/>
      <c r="Y70" s="580"/>
      <c r="Z70" s="580"/>
      <c r="AA70" s="580"/>
      <c r="AB70" s="580"/>
      <c r="AC70" s="581"/>
      <c r="AD70" s="544" t="s">
        <v>586</v>
      </c>
      <c r="AE70" s="545"/>
      <c r="AF70" s="545"/>
      <c r="AG70" s="474" t="s">
        <v>246</v>
      </c>
      <c r="AH70" s="475"/>
      <c r="AI70" s="475"/>
      <c r="AJ70" s="475"/>
      <c r="AK70" s="475"/>
      <c r="AL70" s="475"/>
      <c r="AM70" s="475"/>
      <c r="AN70" s="475"/>
      <c r="AO70" s="475"/>
      <c r="AP70" s="475"/>
      <c r="AQ70" s="475"/>
      <c r="AR70" s="475"/>
      <c r="AS70" s="475"/>
      <c r="AT70" s="475"/>
      <c r="AU70" s="475"/>
      <c r="AV70" s="475"/>
      <c r="AW70" s="475"/>
      <c r="AX70" s="476"/>
    </row>
    <row r="71" spans="1:50" ht="27" customHeight="1" x14ac:dyDescent="0.15">
      <c r="A71" s="486"/>
      <c r="B71" s="488"/>
      <c r="C71" s="542" t="s">
        <v>163</v>
      </c>
      <c r="D71" s="529"/>
      <c r="E71" s="529"/>
      <c r="F71" s="529"/>
      <c r="G71" s="529"/>
      <c r="H71" s="529"/>
      <c r="I71" s="529"/>
      <c r="J71" s="529"/>
      <c r="K71" s="529"/>
      <c r="L71" s="529"/>
      <c r="M71" s="529"/>
      <c r="N71" s="529"/>
      <c r="O71" s="529"/>
      <c r="P71" s="529"/>
      <c r="Q71" s="529"/>
      <c r="R71" s="529"/>
      <c r="S71" s="529"/>
      <c r="T71" s="529"/>
      <c r="U71" s="529"/>
      <c r="V71" s="529"/>
      <c r="W71" s="529"/>
      <c r="X71" s="529"/>
      <c r="Y71" s="529"/>
      <c r="Z71" s="529"/>
      <c r="AA71" s="529"/>
      <c r="AB71" s="529"/>
      <c r="AC71" s="529"/>
      <c r="AD71" s="459" t="s">
        <v>586</v>
      </c>
      <c r="AE71" s="460"/>
      <c r="AF71" s="460"/>
      <c r="AG71" s="474" t="s">
        <v>246</v>
      </c>
      <c r="AH71" s="475"/>
      <c r="AI71" s="475"/>
      <c r="AJ71" s="475"/>
      <c r="AK71" s="475"/>
      <c r="AL71" s="475"/>
      <c r="AM71" s="475"/>
      <c r="AN71" s="475"/>
      <c r="AO71" s="475"/>
      <c r="AP71" s="475"/>
      <c r="AQ71" s="475"/>
      <c r="AR71" s="475"/>
      <c r="AS71" s="475"/>
      <c r="AT71" s="475"/>
      <c r="AU71" s="475"/>
      <c r="AV71" s="475"/>
      <c r="AW71" s="475"/>
      <c r="AX71" s="476"/>
    </row>
    <row r="72" spans="1:50" ht="46.15" customHeight="1" x14ac:dyDescent="0.15">
      <c r="A72" s="489"/>
      <c r="B72" s="490"/>
      <c r="C72" s="542" t="s">
        <v>40</v>
      </c>
      <c r="D72" s="529"/>
      <c r="E72" s="529"/>
      <c r="F72" s="529"/>
      <c r="G72" s="529"/>
      <c r="H72" s="529"/>
      <c r="I72" s="529"/>
      <c r="J72" s="529"/>
      <c r="K72" s="529"/>
      <c r="L72" s="529"/>
      <c r="M72" s="529"/>
      <c r="N72" s="529"/>
      <c r="O72" s="529"/>
      <c r="P72" s="529"/>
      <c r="Q72" s="529"/>
      <c r="R72" s="529"/>
      <c r="S72" s="529"/>
      <c r="T72" s="529"/>
      <c r="U72" s="529"/>
      <c r="V72" s="529"/>
      <c r="W72" s="529"/>
      <c r="X72" s="529"/>
      <c r="Y72" s="529"/>
      <c r="Z72" s="529"/>
      <c r="AA72" s="529"/>
      <c r="AB72" s="529"/>
      <c r="AC72" s="529"/>
      <c r="AD72" s="459" t="s">
        <v>564</v>
      </c>
      <c r="AE72" s="460"/>
      <c r="AF72" s="460"/>
      <c r="AG72" s="556" t="s">
        <v>595</v>
      </c>
      <c r="AH72" s="387"/>
      <c r="AI72" s="387"/>
      <c r="AJ72" s="387"/>
      <c r="AK72" s="387"/>
      <c r="AL72" s="387"/>
      <c r="AM72" s="387"/>
      <c r="AN72" s="387"/>
      <c r="AO72" s="387"/>
      <c r="AP72" s="387"/>
      <c r="AQ72" s="387"/>
      <c r="AR72" s="387"/>
      <c r="AS72" s="387"/>
      <c r="AT72" s="387"/>
      <c r="AU72" s="387"/>
      <c r="AV72" s="387"/>
      <c r="AW72" s="387"/>
      <c r="AX72" s="557"/>
    </row>
    <row r="73" spans="1:50" ht="41.25" customHeight="1" x14ac:dyDescent="0.15">
      <c r="A73" s="558" t="s">
        <v>50</v>
      </c>
      <c r="B73" s="559"/>
      <c r="C73" s="564" t="s">
        <v>130</v>
      </c>
      <c r="D73" s="565"/>
      <c r="E73" s="565"/>
      <c r="F73" s="565"/>
      <c r="G73" s="565"/>
      <c r="H73" s="565"/>
      <c r="I73" s="565"/>
      <c r="J73" s="565"/>
      <c r="K73" s="565"/>
      <c r="L73" s="565"/>
      <c r="M73" s="565"/>
      <c r="N73" s="565"/>
      <c r="O73" s="565"/>
      <c r="P73" s="565"/>
      <c r="Q73" s="565"/>
      <c r="R73" s="565"/>
      <c r="S73" s="565"/>
      <c r="T73" s="565"/>
      <c r="U73" s="565"/>
      <c r="V73" s="565"/>
      <c r="W73" s="565"/>
      <c r="X73" s="565"/>
      <c r="Y73" s="565"/>
      <c r="Z73" s="565"/>
      <c r="AA73" s="565"/>
      <c r="AB73" s="565"/>
      <c r="AC73" s="492"/>
      <c r="AD73" s="495" t="s">
        <v>586</v>
      </c>
      <c r="AE73" s="496"/>
      <c r="AF73" s="566"/>
      <c r="AG73" s="423"/>
      <c r="AH73" s="383"/>
      <c r="AI73" s="383"/>
      <c r="AJ73" s="383"/>
      <c r="AK73" s="383"/>
      <c r="AL73" s="383"/>
      <c r="AM73" s="383"/>
      <c r="AN73" s="383"/>
      <c r="AO73" s="383"/>
      <c r="AP73" s="383"/>
      <c r="AQ73" s="383"/>
      <c r="AR73" s="383"/>
      <c r="AS73" s="383"/>
      <c r="AT73" s="383"/>
      <c r="AU73" s="383"/>
      <c r="AV73" s="383"/>
      <c r="AW73" s="383"/>
      <c r="AX73" s="497"/>
    </row>
    <row r="74" spans="1:50" ht="19.7" customHeight="1" x14ac:dyDescent="0.15">
      <c r="A74" s="560"/>
      <c r="B74" s="561"/>
      <c r="C74" s="567" t="s">
        <v>0</v>
      </c>
      <c r="D74" s="568"/>
      <c r="E74" s="568"/>
      <c r="F74" s="568"/>
      <c r="G74" s="568"/>
      <c r="H74" s="568"/>
      <c r="I74" s="568"/>
      <c r="J74" s="568"/>
      <c r="K74" s="568"/>
      <c r="L74" s="568"/>
      <c r="M74" s="568"/>
      <c r="N74" s="568"/>
      <c r="O74" s="569" t="s">
        <v>23</v>
      </c>
      <c r="P74" s="570"/>
      <c r="Q74" s="570"/>
      <c r="R74" s="570"/>
      <c r="S74" s="570"/>
      <c r="T74" s="570"/>
      <c r="U74" s="570"/>
      <c r="V74" s="570"/>
      <c r="W74" s="570"/>
      <c r="X74" s="570"/>
      <c r="Y74" s="570"/>
      <c r="Z74" s="570"/>
      <c r="AA74" s="570"/>
      <c r="AB74" s="570"/>
      <c r="AC74" s="570"/>
      <c r="AD74" s="570"/>
      <c r="AE74" s="570"/>
      <c r="AF74" s="571"/>
      <c r="AG74" s="482"/>
      <c r="AH74" s="385"/>
      <c r="AI74" s="385"/>
      <c r="AJ74" s="385"/>
      <c r="AK74" s="385"/>
      <c r="AL74" s="385"/>
      <c r="AM74" s="385"/>
      <c r="AN74" s="385"/>
      <c r="AO74" s="385"/>
      <c r="AP74" s="385"/>
      <c r="AQ74" s="385"/>
      <c r="AR74" s="385"/>
      <c r="AS74" s="385"/>
      <c r="AT74" s="385"/>
      <c r="AU74" s="385"/>
      <c r="AV74" s="385"/>
      <c r="AW74" s="385"/>
      <c r="AX74" s="483"/>
    </row>
    <row r="75" spans="1:50" ht="24.75" customHeight="1" x14ac:dyDescent="0.15">
      <c r="A75" s="560"/>
      <c r="B75" s="561"/>
      <c r="C75" s="572"/>
      <c r="D75" s="573"/>
      <c r="E75" s="546"/>
      <c r="F75" s="546"/>
      <c r="G75" s="546"/>
      <c r="H75" s="547"/>
      <c r="I75" s="547"/>
      <c r="J75" s="548"/>
      <c r="K75" s="548"/>
      <c r="L75" s="548"/>
      <c r="M75" s="547"/>
      <c r="N75" s="549"/>
      <c r="O75" s="550"/>
      <c r="P75" s="551"/>
      <c r="Q75" s="551"/>
      <c r="R75" s="551"/>
      <c r="S75" s="551"/>
      <c r="T75" s="551"/>
      <c r="U75" s="551"/>
      <c r="V75" s="551"/>
      <c r="W75" s="551"/>
      <c r="X75" s="551"/>
      <c r="Y75" s="551"/>
      <c r="Z75" s="551"/>
      <c r="AA75" s="551"/>
      <c r="AB75" s="551"/>
      <c r="AC75" s="551"/>
      <c r="AD75" s="551"/>
      <c r="AE75" s="551"/>
      <c r="AF75" s="552"/>
      <c r="AG75" s="482"/>
      <c r="AH75" s="385"/>
      <c r="AI75" s="385"/>
      <c r="AJ75" s="385"/>
      <c r="AK75" s="385"/>
      <c r="AL75" s="385"/>
      <c r="AM75" s="385"/>
      <c r="AN75" s="385"/>
      <c r="AO75" s="385"/>
      <c r="AP75" s="385"/>
      <c r="AQ75" s="385"/>
      <c r="AR75" s="385"/>
      <c r="AS75" s="385"/>
      <c r="AT75" s="385"/>
      <c r="AU75" s="385"/>
      <c r="AV75" s="385"/>
      <c r="AW75" s="385"/>
      <c r="AX75" s="483"/>
    </row>
    <row r="76" spans="1:50" ht="24.75" customHeight="1" x14ac:dyDescent="0.15">
      <c r="A76" s="560"/>
      <c r="B76" s="561"/>
      <c r="C76" s="590"/>
      <c r="D76" s="591"/>
      <c r="E76" s="546"/>
      <c r="F76" s="546"/>
      <c r="G76" s="546"/>
      <c r="H76" s="547"/>
      <c r="I76" s="547"/>
      <c r="J76" s="553"/>
      <c r="K76" s="553"/>
      <c r="L76" s="553"/>
      <c r="M76" s="554"/>
      <c r="N76" s="555"/>
      <c r="O76" s="596"/>
      <c r="P76" s="597"/>
      <c r="Q76" s="597"/>
      <c r="R76" s="597"/>
      <c r="S76" s="597"/>
      <c r="T76" s="597"/>
      <c r="U76" s="597"/>
      <c r="V76" s="597"/>
      <c r="W76" s="597"/>
      <c r="X76" s="597"/>
      <c r="Y76" s="597"/>
      <c r="Z76" s="597"/>
      <c r="AA76" s="597"/>
      <c r="AB76" s="597"/>
      <c r="AC76" s="597"/>
      <c r="AD76" s="597"/>
      <c r="AE76" s="597"/>
      <c r="AF76" s="598"/>
      <c r="AG76" s="482"/>
      <c r="AH76" s="385"/>
      <c r="AI76" s="385"/>
      <c r="AJ76" s="385"/>
      <c r="AK76" s="385"/>
      <c r="AL76" s="385"/>
      <c r="AM76" s="385"/>
      <c r="AN76" s="385"/>
      <c r="AO76" s="385"/>
      <c r="AP76" s="385"/>
      <c r="AQ76" s="385"/>
      <c r="AR76" s="385"/>
      <c r="AS76" s="385"/>
      <c r="AT76" s="385"/>
      <c r="AU76" s="385"/>
      <c r="AV76" s="385"/>
      <c r="AW76" s="385"/>
      <c r="AX76" s="483"/>
    </row>
    <row r="77" spans="1:50" ht="24.75" customHeight="1" x14ac:dyDescent="0.15">
      <c r="A77" s="560"/>
      <c r="B77" s="561"/>
      <c r="C77" s="590"/>
      <c r="D77" s="591"/>
      <c r="E77" s="546"/>
      <c r="F77" s="546"/>
      <c r="G77" s="546"/>
      <c r="H77" s="547"/>
      <c r="I77" s="547"/>
      <c r="J77" s="553"/>
      <c r="K77" s="553"/>
      <c r="L77" s="553"/>
      <c r="M77" s="554"/>
      <c r="N77" s="555"/>
      <c r="O77" s="596"/>
      <c r="P77" s="597"/>
      <c r="Q77" s="597"/>
      <c r="R77" s="597"/>
      <c r="S77" s="597"/>
      <c r="T77" s="597"/>
      <c r="U77" s="597"/>
      <c r="V77" s="597"/>
      <c r="W77" s="597"/>
      <c r="X77" s="597"/>
      <c r="Y77" s="597"/>
      <c r="Z77" s="597"/>
      <c r="AA77" s="597"/>
      <c r="AB77" s="597"/>
      <c r="AC77" s="597"/>
      <c r="AD77" s="597"/>
      <c r="AE77" s="597"/>
      <c r="AF77" s="598"/>
      <c r="AG77" s="482"/>
      <c r="AH77" s="385"/>
      <c r="AI77" s="385"/>
      <c r="AJ77" s="385"/>
      <c r="AK77" s="385"/>
      <c r="AL77" s="385"/>
      <c r="AM77" s="385"/>
      <c r="AN77" s="385"/>
      <c r="AO77" s="385"/>
      <c r="AP77" s="385"/>
      <c r="AQ77" s="385"/>
      <c r="AR77" s="385"/>
      <c r="AS77" s="385"/>
      <c r="AT77" s="385"/>
      <c r="AU77" s="385"/>
      <c r="AV77" s="385"/>
      <c r="AW77" s="385"/>
      <c r="AX77" s="483"/>
    </row>
    <row r="78" spans="1:50" ht="24.75" customHeight="1" x14ac:dyDescent="0.15">
      <c r="A78" s="560"/>
      <c r="B78" s="561"/>
      <c r="C78" s="590"/>
      <c r="D78" s="591"/>
      <c r="E78" s="546"/>
      <c r="F78" s="546"/>
      <c r="G78" s="546"/>
      <c r="H78" s="547"/>
      <c r="I78" s="547"/>
      <c r="J78" s="553"/>
      <c r="K78" s="553"/>
      <c r="L78" s="553"/>
      <c r="M78" s="554"/>
      <c r="N78" s="555"/>
      <c r="O78" s="596"/>
      <c r="P78" s="597"/>
      <c r="Q78" s="597"/>
      <c r="R78" s="597"/>
      <c r="S78" s="597"/>
      <c r="T78" s="597"/>
      <c r="U78" s="597"/>
      <c r="V78" s="597"/>
      <c r="W78" s="597"/>
      <c r="X78" s="597"/>
      <c r="Y78" s="597"/>
      <c r="Z78" s="597"/>
      <c r="AA78" s="597"/>
      <c r="AB78" s="597"/>
      <c r="AC78" s="597"/>
      <c r="AD78" s="597"/>
      <c r="AE78" s="597"/>
      <c r="AF78" s="598"/>
      <c r="AG78" s="482"/>
      <c r="AH78" s="385"/>
      <c r="AI78" s="385"/>
      <c r="AJ78" s="385"/>
      <c r="AK78" s="385"/>
      <c r="AL78" s="385"/>
      <c r="AM78" s="385"/>
      <c r="AN78" s="385"/>
      <c r="AO78" s="385"/>
      <c r="AP78" s="385"/>
      <c r="AQ78" s="385"/>
      <c r="AR78" s="385"/>
      <c r="AS78" s="385"/>
      <c r="AT78" s="385"/>
      <c r="AU78" s="385"/>
      <c r="AV78" s="385"/>
      <c r="AW78" s="385"/>
      <c r="AX78" s="483"/>
    </row>
    <row r="79" spans="1:50" ht="24.75" customHeight="1" thickBot="1" x14ac:dyDescent="0.2">
      <c r="A79" s="562"/>
      <c r="B79" s="563"/>
      <c r="C79" s="582"/>
      <c r="D79" s="583"/>
      <c r="E79" s="546"/>
      <c r="F79" s="546"/>
      <c r="G79" s="546"/>
      <c r="H79" s="547"/>
      <c r="I79" s="547"/>
      <c r="J79" s="584"/>
      <c r="K79" s="584"/>
      <c r="L79" s="584"/>
      <c r="M79" s="585"/>
      <c r="N79" s="586"/>
      <c r="O79" s="587"/>
      <c r="P79" s="588"/>
      <c r="Q79" s="588"/>
      <c r="R79" s="588"/>
      <c r="S79" s="588"/>
      <c r="T79" s="588"/>
      <c r="U79" s="588"/>
      <c r="V79" s="588"/>
      <c r="W79" s="588"/>
      <c r="X79" s="588"/>
      <c r="Y79" s="588"/>
      <c r="Z79" s="588"/>
      <c r="AA79" s="588"/>
      <c r="AB79" s="588"/>
      <c r="AC79" s="588"/>
      <c r="AD79" s="588"/>
      <c r="AE79" s="588"/>
      <c r="AF79" s="589"/>
      <c r="AG79" s="556"/>
      <c r="AH79" s="387"/>
      <c r="AI79" s="387"/>
      <c r="AJ79" s="387"/>
      <c r="AK79" s="387"/>
      <c r="AL79" s="387"/>
      <c r="AM79" s="387"/>
      <c r="AN79" s="387"/>
      <c r="AO79" s="387"/>
      <c r="AP79" s="387"/>
      <c r="AQ79" s="387"/>
      <c r="AR79" s="387"/>
      <c r="AS79" s="387"/>
      <c r="AT79" s="387"/>
      <c r="AU79" s="387"/>
      <c r="AV79" s="387"/>
      <c r="AW79" s="387"/>
      <c r="AX79" s="557"/>
    </row>
    <row r="80" spans="1:50" ht="24.75" customHeight="1" x14ac:dyDescent="0.15">
      <c r="A80" s="599" t="s">
        <v>31</v>
      </c>
      <c r="B80" s="600"/>
      <c r="C80" s="600"/>
      <c r="D80" s="600"/>
      <c r="E80" s="600"/>
      <c r="F80" s="600"/>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600"/>
      <c r="AL80" s="600"/>
      <c r="AM80" s="600"/>
      <c r="AN80" s="600"/>
      <c r="AO80" s="600"/>
      <c r="AP80" s="600"/>
      <c r="AQ80" s="600"/>
      <c r="AR80" s="600"/>
      <c r="AS80" s="600"/>
      <c r="AT80" s="600"/>
      <c r="AU80" s="600"/>
      <c r="AV80" s="600"/>
      <c r="AW80" s="600"/>
      <c r="AX80" s="601"/>
    </row>
    <row r="81" spans="1:52" ht="67.5" customHeight="1" thickBot="1" x14ac:dyDescent="0.2">
      <c r="A81" s="602"/>
      <c r="B81" s="439"/>
      <c r="C81" s="439"/>
      <c r="D81" s="439"/>
      <c r="E81" s="439"/>
      <c r="F81" s="439"/>
      <c r="G81" s="439"/>
      <c r="H81" s="439"/>
      <c r="I81" s="439"/>
      <c r="J81" s="439"/>
      <c r="K81" s="439"/>
      <c r="L81" s="439"/>
      <c r="M81" s="439"/>
      <c r="N81" s="439"/>
      <c r="O81" s="439"/>
      <c r="P81" s="439"/>
      <c r="Q81" s="439"/>
      <c r="R81" s="439"/>
      <c r="S81" s="439"/>
      <c r="T81" s="439"/>
      <c r="U81" s="439"/>
      <c r="V81" s="439"/>
      <c r="W81" s="439"/>
      <c r="X81" s="439"/>
      <c r="Y81" s="439"/>
      <c r="Z81" s="439"/>
      <c r="AA81" s="439"/>
      <c r="AB81" s="439"/>
      <c r="AC81" s="439"/>
      <c r="AD81" s="439"/>
      <c r="AE81" s="439"/>
      <c r="AF81" s="439"/>
      <c r="AG81" s="439"/>
      <c r="AH81" s="439"/>
      <c r="AI81" s="439"/>
      <c r="AJ81" s="439"/>
      <c r="AK81" s="439"/>
      <c r="AL81" s="439"/>
      <c r="AM81" s="439"/>
      <c r="AN81" s="439"/>
      <c r="AO81" s="439"/>
      <c r="AP81" s="439"/>
      <c r="AQ81" s="439"/>
      <c r="AR81" s="439"/>
      <c r="AS81" s="439"/>
      <c r="AT81" s="439"/>
      <c r="AU81" s="439"/>
      <c r="AV81" s="439"/>
      <c r="AW81" s="439"/>
      <c r="AX81" s="440"/>
    </row>
    <row r="82" spans="1:52" ht="24.75" customHeight="1" x14ac:dyDescent="0.15">
      <c r="A82" s="603" t="s">
        <v>206</v>
      </c>
      <c r="B82" s="604"/>
      <c r="C82" s="604"/>
      <c r="D82" s="604"/>
      <c r="E82" s="604"/>
      <c r="F82" s="604"/>
      <c r="G82" s="604"/>
      <c r="H82" s="604"/>
      <c r="I82" s="604"/>
      <c r="J82" s="604"/>
      <c r="K82" s="604"/>
      <c r="L82" s="604"/>
      <c r="M82" s="604"/>
      <c r="N82" s="604"/>
      <c r="O82" s="604"/>
      <c r="P82" s="604"/>
      <c r="Q82" s="604"/>
      <c r="R82" s="604"/>
      <c r="S82" s="604"/>
      <c r="T82" s="604"/>
      <c r="U82" s="604"/>
      <c r="V82" s="604"/>
      <c r="W82" s="604"/>
      <c r="X82" s="604"/>
      <c r="Y82" s="604"/>
      <c r="Z82" s="604"/>
      <c r="AA82" s="604"/>
      <c r="AB82" s="604"/>
      <c r="AC82" s="604"/>
      <c r="AD82" s="604"/>
      <c r="AE82" s="604"/>
      <c r="AF82" s="604"/>
      <c r="AG82" s="604"/>
      <c r="AH82" s="604"/>
      <c r="AI82" s="604"/>
      <c r="AJ82" s="604"/>
      <c r="AK82" s="604"/>
      <c r="AL82" s="604"/>
      <c r="AM82" s="604"/>
      <c r="AN82" s="604"/>
      <c r="AO82" s="604"/>
      <c r="AP82" s="604"/>
      <c r="AQ82" s="604"/>
      <c r="AR82" s="604"/>
      <c r="AS82" s="604"/>
      <c r="AT82" s="604"/>
      <c r="AU82" s="604"/>
      <c r="AV82" s="604"/>
      <c r="AW82" s="604"/>
      <c r="AX82" s="605"/>
      <c r="AZ82" s="10"/>
    </row>
    <row r="83" spans="1:52" ht="24.75" customHeight="1" x14ac:dyDescent="0.15">
      <c r="A83" s="606" t="s">
        <v>240</v>
      </c>
      <c r="B83" s="409"/>
      <c r="C83" s="409"/>
      <c r="D83" s="410"/>
      <c r="E83" s="592" t="s">
        <v>567</v>
      </c>
      <c r="F83" s="593"/>
      <c r="G83" s="593"/>
      <c r="H83" s="593"/>
      <c r="I83" s="593"/>
      <c r="J83" s="593"/>
      <c r="K83" s="593"/>
      <c r="L83" s="593"/>
      <c r="M83" s="593"/>
      <c r="N83" s="593"/>
      <c r="O83" s="593"/>
      <c r="P83" s="594"/>
      <c r="Q83" s="592"/>
      <c r="R83" s="593"/>
      <c r="S83" s="593"/>
      <c r="T83" s="593"/>
      <c r="U83" s="593"/>
      <c r="V83" s="593"/>
      <c r="W83" s="593"/>
      <c r="X83" s="593"/>
      <c r="Y83" s="593"/>
      <c r="Z83" s="593"/>
      <c r="AA83" s="593"/>
      <c r="AB83" s="594"/>
      <c r="AC83" s="592"/>
      <c r="AD83" s="593"/>
      <c r="AE83" s="593"/>
      <c r="AF83" s="593"/>
      <c r="AG83" s="593"/>
      <c r="AH83" s="593"/>
      <c r="AI83" s="593"/>
      <c r="AJ83" s="593"/>
      <c r="AK83" s="593"/>
      <c r="AL83" s="593"/>
      <c r="AM83" s="593"/>
      <c r="AN83" s="594"/>
      <c r="AO83" s="592"/>
      <c r="AP83" s="593"/>
      <c r="AQ83" s="593"/>
      <c r="AR83" s="593"/>
      <c r="AS83" s="593"/>
      <c r="AT83" s="593"/>
      <c r="AU83" s="593"/>
      <c r="AV83" s="593"/>
      <c r="AW83" s="593"/>
      <c r="AX83" s="595"/>
      <c r="AY83" s="61"/>
    </row>
    <row r="84" spans="1:52" ht="24.75" customHeight="1" x14ac:dyDescent="0.15">
      <c r="A84" s="436" t="s">
        <v>239</v>
      </c>
      <c r="B84" s="436"/>
      <c r="C84" s="436"/>
      <c r="D84" s="436"/>
      <c r="E84" s="592" t="s">
        <v>596</v>
      </c>
      <c r="F84" s="593"/>
      <c r="G84" s="593"/>
      <c r="H84" s="593"/>
      <c r="I84" s="593"/>
      <c r="J84" s="593"/>
      <c r="K84" s="593"/>
      <c r="L84" s="593"/>
      <c r="M84" s="593"/>
      <c r="N84" s="593"/>
      <c r="O84" s="593"/>
      <c r="P84" s="594"/>
      <c r="Q84" s="592"/>
      <c r="R84" s="593"/>
      <c r="S84" s="593"/>
      <c r="T84" s="593"/>
      <c r="U84" s="593"/>
      <c r="V84" s="593"/>
      <c r="W84" s="593"/>
      <c r="X84" s="593"/>
      <c r="Y84" s="593"/>
      <c r="Z84" s="593"/>
      <c r="AA84" s="593"/>
      <c r="AB84" s="594"/>
      <c r="AC84" s="592"/>
      <c r="AD84" s="593"/>
      <c r="AE84" s="593"/>
      <c r="AF84" s="593"/>
      <c r="AG84" s="593"/>
      <c r="AH84" s="593"/>
      <c r="AI84" s="593"/>
      <c r="AJ84" s="593"/>
      <c r="AK84" s="593"/>
      <c r="AL84" s="593"/>
      <c r="AM84" s="593"/>
      <c r="AN84" s="594"/>
      <c r="AO84" s="592"/>
      <c r="AP84" s="593"/>
      <c r="AQ84" s="593"/>
      <c r="AR84" s="593"/>
      <c r="AS84" s="593"/>
      <c r="AT84" s="593"/>
      <c r="AU84" s="593"/>
      <c r="AV84" s="593"/>
      <c r="AW84" s="593"/>
      <c r="AX84" s="595"/>
    </row>
    <row r="85" spans="1:52" ht="24.75" customHeight="1" x14ac:dyDescent="0.15">
      <c r="A85" s="436" t="s">
        <v>238</v>
      </c>
      <c r="B85" s="436"/>
      <c r="C85" s="436"/>
      <c r="D85" s="436"/>
      <c r="E85" s="592" t="s">
        <v>597</v>
      </c>
      <c r="F85" s="593"/>
      <c r="G85" s="593"/>
      <c r="H85" s="593"/>
      <c r="I85" s="593"/>
      <c r="J85" s="593"/>
      <c r="K85" s="593"/>
      <c r="L85" s="593"/>
      <c r="M85" s="593"/>
      <c r="N85" s="593"/>
      <c r="O85" s="593"/>
      <c r="P85" s="594"/>
      <c r="Q85" s="592"/>
      <c r="R85" s="593"/>
      <c r="S85" s="593"/>
      <c r="T85" s="593"/>
      <c r="U85" s="593"/>
      <c r="V85" s="593"/>
      <c r="W85" s="593"/>
      <c r="X85" s="593"/>
      <c r="Y85" s="593"/>
      <c r="Z85" s="593"/>
      <c r="AA85" s="593"/>
      <c r="AB85" s="594"/>
      <c r="AC85" s="592"/>
      <c r="AD85" s="593"/>
      <c r="AE85" s="593"/>
      <c r="AF85" s="593"/>
      <c r="AG85" s="593"/>
      <c r="AH85" s="593"/>
      <c r="AI85" s="593"/>
      <c r="AJ85" s="593"/>
      <c r="AK85" s="593"/>
      <c r="AL85" s="593"/>
      <c r="AM85" s="593"/>
      <c r="AN85" s="594"/>
      <c r="AO85" s="592"/>
      <c r="AP85" s="593"/>
      <c r="AQ85" s="593"/>
      <c r="AR85" s="593"/>
      <c r="AS85" s="593"/>
      <c r="AT85" s="593"/>
      <c r="AU85" s="593"/>
      <c r="AV85" s="593"/>
      <c r="AW85" s="593"/>
      <c r="AX85" s="595"/>
    </row>
    <row r="86" spans="1:52" ht="24.75" customHeight="1" x14ac:dyDescent="0.15">
      <c r="A86" s="436" t="s">
        <v>237</v>
      </c>
      <c r="B86" s="436"/>
      <c r="C86" s="436"/>
      <c r="D86" s="436"/>
      <c r="E86" s="592" t="s">
        <v>598</v>
      </c>
      <c r="F86" s="593"/>
      <c r="G86" s="593"/>
      <c r="H86" s="593"/>
      <c r="I86" s="593"/>
      <c r="J86" s="593"/>
      <c r="K86" s="593"/>
      <c r="L86" s="593"/>
      <c r="M86" s="593"/>
      <c r="N86" s="593"/>
      <c r="O86" s="593"/>
      <c r="P86" s="594"/>
      <c r="Q86" s="592"/>
      <c r="R86" s="593"/>
      <c r="S86" s="593"/>
      <c r="T86" s="593"/>
      <c r="U86" s="593"/>
      <c r="V86" s="593"/>
      <c r="W86" s="593"/>
      <c r="X86" s="593"/>
      <c r="Y86" s="593"/>
      <c r="Z86" s="593"/>
      <c r="AA86" s="593"/>
      <c r="AB86" s="594"/>
      <c r="AC86" s="592"/>
      <c r="AD86" s="593"/>
      <c r="AE86" s="593"/>
      <c r="AF86" s="593"/>
      <c r="AG86" s="593"/>
      <c r="AH86" s="593"/>
      <c r="AI86" s="593"/>
      <c r="AJ86" s="593"/>
      <c r="AK86" s="593"/>
      <c r="AL86" s="593"/>
      <c r="AM86" s="593"/>
      <c r="AN86" s="594"/>
      <c r="AO86" s="592"/>
      <c r="AP86" s="593"/>
      <c r="AQ86" s="593"/>
      <c r="AR86" s="593"/>
      <c r="AS86" s="593"/>
      <c r="AT86" s="593"/>
      <c r="AU86" s="593"/>
      <c r="AV86" s="593"/>
      <c r="AW86" s="593"/>
      <c r="AX86" s="595"/>
    </row>
    <row r="87" spans="1:52" ht="24.75" customHeight="1" x14ac:dyDescent="0.15">
      <c r="A87" s="436" t="s">
        <v>236</v>
      </c>
      <c r="B87" s="436"/>
      <c r="C87" s="436"/>
      <c r="D87" s="436"/>
      <c r="E87" s="592" t="s">
        <v>599</v>
      </c>
      <c r="F87" s="593"/>
      <c r="G87" s="593"/>
      <c r="H87" s="593"/>
      <c r="I87" s="593"/>
      <c r="J87" s="593"/>
      <c r="K87" s="593"/>
      <c r="L87" s="593"/>
      <c r="M87" s="593"/>
      <c r="N87" s="593"/>
      <c r="O87" s="593"/>
      <c r="P87" s="594"/>
      <c r="Q87" s="592"/>
      <c r="R87" s="593"/>
      <c r="S87" s="593"/>
      <c r="T87" s="593"/>
      <c r="U87" s="593"/>
      <c r="V87" s="593"/>
      <c r="W87" s="593"/>
      <c r="X87" s="593"/>
      <c r="Y87" s="593"/>
      <c r="Z87" s="593"/>
      <c r="AA87" s="593"/>
      <c r="AB87" s="594"/>
      <c r="AC87" s="592"/>
      <c r="AD87" s="593"/>
      <c r="AE87" s="593"/>
      <c r="AF87" s="593"/>
      <c r="AG87" s="593"/>
      <c r="AH87" s="593"/>
      <c r="AI87" s="593"/>
      <c r="AJ87" s="593"/>
      <c r="AK87" s="593"/>
      <c r="AL87" s="593"/>
      <c r="AM87" s="593"/>
      <c r="AN87" s="594"/>
      <c r="AO87" s="592"/>
      <c r="AP87" s="593"/>
      <c r="AQ87" s="593"/>
      <c r="AR87" s="593"/>
      <c r="AS87" s="593"/>
      <c r="AT87" s="593"/>
      <c r="AU87" s="593"/>
      <c r="AV87" s="593"/>
      <c r="AW87" s="593"/>
      <c r="AX87" s="595"/>
    </row>
    <row r="88" spans="1:52" ht="24.75" customHeight="1" x14ac:dyDescent="0.15">
      <c r="A88" s="436" t="s">
        <v>235</v>
      </c>
      <c r="B88" s="436"/>
      <c r="C88" s="436"/>
      <c r="D88" s="436"/>
      <c r="E88" s="592" t="s">
        <v>600</v>
      </c>
      <c r="F88" s="593"/>
      <c r="G88" s="593"/>
      <c r="H88" s="593"/>
      <c r="I88" s="593"/>
      <c r="J88" s="593"/>
      <c r="K88" s="593"/>
      <c r="L88" s="593"/>
      <c r="M88" s="593"/>
      <c r="N88" s="593"/>
      <c r="O88" s="593"/>
      <c r="P88" s="594"/>
      <c r="Q88" s="592"/>
      <c r="R88" s="593"/>
      <c r="S88" s="593"/>
      <c r="T88" s="593"/>
      <c r="U88" s="593"/>
      <c r="V88" s="593"/>
      <c r="W88" s="593"/>
      <c r="X88" s="593"/>
      <c r="Y88" s="593"/>
      <c r="Z88" s="593"/>
      <c r="AA88" s="593"/>
      <c r="AB88" s="594"/>
      <c r="AC88" s="592"/>
      <c r="AD88" s="593"/>
      <c r="AE88" s="593"/>
      <c r="AF88" s="593"/>
      <c r="AG88" s="593"/>
      <c r="AH88" s="593"/>
      <c r="AI88" s="593"/>
      <c r="AJ88" s="593"/>
      <c r="AK88" s="593"/>
      <c r="AL88" s="593"/>
      <c r="AM88" s="593"/>
      <c r="AN88" s="594"/>
      <c r="AO88" s="592"/>
      <c r="AP88" s="593"/>
      <c r="AQ88" s="593"/>
      <c r="AR88" s="593"/>
      <c r="AS88" s="593"/>
      <c r="AT88" s="593"/>
      <c r="AU88" s="593"/>
      <c r="AV88" s="593"/>
      <c r="AW88" s="593"/>
      <c r="AX88" s="595"/>
    </row>
    <row r="89" spans="1:52" ht="24.75" customHeight="1" x14ac:dyDescent="0.15">
      <c r="A89" s="436" t="s">
        <v>234</v>
      </c>
      <c r="B89" s="436"/>
      <c r="C89" s="436"/>
      <c r="D89" s="436"/>
      <c r="E89" s="592" t="s">
        <v>601</v>
      </c>
      <c r="F89" s="593"/>
      <c r="G89" s="593"/>
      <c r="H89" s="593"/>
      <c r="I89" s="593"/>
      <c r="J89" s="593"/>
      <c r="K89" s="593"/>
      <c r="L89" s="593"/>
      <c r="M89" s="593"/>
      <c r="N89" s="593"/>
      <c r="O89" s="593"/>
      <c r="P89" s="594"/>
      <c r="Q89" s="592"/>
      <c r="R89" s="593"/>
      <c r="S89" s="593"/>
      <c r="T89" s="593"/>
      <c r="U89" s="593"/>
      <c r="V89" s="593"/>
      <c r="W89" s="593"/>
      <c r="X89" s="593"/>
      <c r="Y89" s="593"/>
      <c r="Z89" s="593"/>
      <c r="AA89" s="593"/>
      <c r="AB89" s="594"/>
      <c r="AC89" s="592"/>
      <c r="AD89" s="593"/>
      <c r="AE89" s="593"/>
      <c r="AF89" s="593"/>
      <c r="AG89" s="593"/>
      <c r="AH89" s="593"/>
      <c r="AI89" s="593"/>
      <c r="AJ89" s="593"/>
      <c r="AK89" s="593"/>
      <c r="AL89" s="593"/>
      <c r="AM89" s="593"/>
      <c r="AN89" s="594"/>
      <c r="AO89" s="592"/>
      <c r="AP89" s="593"/>
      <c r="AQ89" s="593"/>
      <c r="AR89" s="593"/>
      <c r="AS89" s="593"/>
      <c r="AT89" s="593"/>
      <c r="AU89" s="593"/>
      <c r="AV89" s="593"/>
      <c r="AW89" s="593"/>
      <c r="AX89" s="595"/>
    </row>
    <row r="90" spans="1:52" ht="24.75" customHeight="1" x14ac:dyDescent="0.15">
      <c r="A90" s="436" t="s">
        <v>233</v>
      </c>
      <c r="B90" s="436"/>
      <c r="C90" s="436"/>
      <c r="D90" s="436"/>
      <c r="E90" s="592" t="s">
        <v>597</v>
      </c>
      <c r="F90" s="593"/>
      <c r="G90" s="593"/>
      <c r="H90" s="593"/>
      <c r="I90" s="593"/>
      <c r="J90" s="593"/>
      <c r="K90" s="593"/>
      <c r="L90" s="593"/>
      <c r="M90" s="593"/>
      <c r="N90" s="593"/>
      <c r="O90" s="593"/>
      <c r="P90" s="594"/>
      <c r="Q90" s="592"/>
      <c r="R90" s="593"/>
      <c r="S90" s="593"/>
      <c r="T90" s="593"/>
      <c r="U90" s="593"/>
      <c r="V90" s="593"/>
      <c r="W90" s="593"/>
      <c r="X90" s="593"/>
      <c r="Y90" s="593"/>
      <c r="Z90" s="593"/>
      <c r="AA90" s="593"/>
      <c r="AB90" s="594"/>
      <c r="AC90" s="592"/>
      <c r="AD90" s="593"/>
      <c r="AE90" s="593"/>
      <c r="AF90" s="593"/>
      <c r="AG90" s="593"/>
      <c r="AH90" s="593"/>
      <c r="AI90" s="593"/>
      <c r="AJ90" s="593"/>
      <c r="AK90" s="593"/>
      <c r="AL90" s="593"/>
      <c r="AM90" s="593"/>
      <c r="AN90" s="594"/>
      <c r="AO90" s="592"/>
      <c r="AP90" s="593"/>
      <c r="AQ90" s="593"/>
      <c r="AR90" s="593"/>
      <c r="AS90" s="593"/>
      <c r="AT90" s="593"/>
      <c r="AU90" s="593"/>
      <c r="AV90" s="593"/>
      <c r="AW90" s="593"/>
      <c r="AX90" s="595"/>
    </row>
    <row r="91" spans="1:52" ht="24.75" customHeight="1" x14ac:dyDescent="0.15">
      <c r="A91" s="436" t="s">
        <v>378</v>
      </c>
      <c r="B91" s="436"/>
      <c r="C91" s="436"/>
      <c r="D91" s="436"/>
      <c r="E91" s="610" t="s">
        <v>602</v>
      </c>
      <c r="F91" s="611"/>
      <c r="G91" s="611"/>
      <c r="H91" s="64" t="str">
        <f>IF(E91="","","-")</f>
        <v>-</v>
      </c>
      <c r="I91" s="611"/>
      <c r="J91" s="611"/>
      <c r="K91" s="64" t="str">
        <f>IF(I91="","","-")</f>
        <v/>
      </c>
      <c r="L91" s="607">
        <v>85</v>
      </c>
      <c r="M91" s="607"/>
      <c r="N91" s="64" t="str">
        <f>IF(O91="","","-")</f>
        <v/>
      </c>
      <c r="O91" s="608"/>
      <c r="P91" s="609"/>
      <c r="Q91" s="610"/>
      <c r="R91" s="611"/>
      <c r="S91" s="611"/>
      <c r="T91" s="64" t="str">
        <f>IF(Q91="","","-")</f>
        <v/>
      </c>
      <c r="U91" s="611"/>
      <c r="V91" s="611"/>
      <c r="W91" s="64" t="str">
        <f>IF(U91="","","-")</f>
        <v/>
      </c>
      <c r="X91" s="607"/>
      <c r="Y91" s="607"/>
      <c r="Z91" s="64" t="str">
        <f>IF(AA91="","","-")</f>
        <v/>
      </c>
      <c r="AA91" s="608"/>
      <c r="AB91" s="609"/>
      <c r="AC91" s="610"/>
      <c r="AD91" s="611"/>
      <c r="AE91" s="611"/>
      <c r="AF91" s="64" t="str">
        <f>IF(AC91="","","-")</f>
        <v/>
      </c>
      <c r="AG91" s="611"/>
      <c r="AH91" s="611"/>
      <c r="AI91" s="64" t="str">
        <f>IF(AG91="","","-")</f>
        <v/>
      </c>
      <c r="AJ91" s="607"/>
      <c r="AK91" s="607"/>
      <c r="AL91" s="64" t="str">
        <f>IF(AM91="","","-")</f>
        <v/>
      </c>
      <c r="AM91" s="608"/>
      <c r="AN91" s="609"/>
      <c r="AO91" s="610"/>
      <c r="AP91" s="611"/>
      <c r="AQ91" s="64" t="str">
        <f>IF(AO91="","","-")</f>
        <v/>
      </c>
      <c r="AR91" s="611"/>
      <c r="AS91" s="611"/>
      <c r="AT91" s="64" t="str">
        <f>IF(AR91="","","-")</f>
        <v/>
      </c>
      <c r="AU91" s="607"/>
      <c r="AV91" s="607"/>
      <c r="AW91" s="64" t="str">
        <f>IF(AX91="","","-")</f>
        <v/>
      </c>
      <c r="AX91" s="66"/>
    </row>
    <row r="92" spans="1:52" ht="24.75" customHeight="1" x14ac:dyDescent="0.15">
      <c r="A92" s="436" t="s">
        <v>546</v>
      </c>
      <c r="B92" s="436"/>
      <c r="C92" s="436"/>
      <c r="D92" s="436"/>
      <c r="E92" s="610" t="s">
        <v>602</v>
      </c>
      <c r="F92" s="611"/>
      <c r="G92" s="611"/>
      <c r="H92" s="64"/>
      <c r="I92" s="611"/>
      <c r="J92" s="611"/>
      <c r="K92" s="64"/>
      <c r="L92" s="607">
        <v>84</v>
      </c>
      <c r="M92" s="607"/>
      <c r="N92" s="64" t="str">
        <f>IF(O92="","","-")</f>
        <v/>
      </c>
      <c r="O92" s="608"/>
      <c r="P92" s="609"/>
      <c r="Q92" s="610"/>
      <c r="R92" s="611"/>
      <c r="S92" s="611"/>
      <c r="T92" s="64" t="str">
        <f>IF(Q92="","","-")</f>
        <v/>
      </c>
      <c r="U92" s="611"/>
      <c r="V92" s="611"/>
      <c r="W92" s="64" t="str">
        <f>IF(U92="","","-")</f>
        <v/>
      </c>
      <c r="X92" s="607"/>
      <c r="Y92" s="607"/>
      <c r="Z92" s="64" t="str">
        <f>IF(AA92="","","-")</f>
        <v/>
      </c>
      <c r="AA92" s="608"/>
      <c r="AB92" s="609"/>
      <c r="AC92" s="610"/>
      <c r="AD92" s="611"/>
      <c r="AE92" s="611"/>
      <c r="AF92" s="64" t="str">
        <f>IF(AC92="","","-")</f>
        <v/>
      </c>
      <c r="AG92" s="611"/>
      <c r="AH92" s="611"/>
      <c r="AI92" s="64" t="str">
        <f>IF(AG92="","","-")</f>
        <v/>
      </c>
      <c r="AJ92" s="607"/>
      <c r="AK92" s="607"/>
      <c r="AL92" s="64" t="str">
        <f>IF(AM92="","","-")</f>
        <v/>
      </c>
      <c r="AM92" s="608"/>
      <c r="AN92" s="609"/>
      <c r="AO92" s="610"/>
      <c r="AP92" s="611"/>
      <c r="AQ92" s="64" t="str">
        <f>IF(AO92="","","-")</f>
        <v/>
      </c>
      <c r="AR92" s="611"/>
      <c r="AS92" s="611"/>
      <c r="AT92" s="64" t="str">
        <f>IF(AR92="","","-")</f>
        <v/>
      </c>
      <c r="AU92" s="607"/>
      <c r="AV92" s="607"/>
      <c r="AW92" s="64" t="str">
        <f>IF(AX92="","","-")</f>
        <v/>
      </c>
      <c r="AX92" s="66"/>
    </row>
    <row r="93" spans="1:52" ht="24.75" customHeight="1" x14ac:dyDescent="0.15">
      <c r="A93" s="436" t="s">
        <v>346</v>
      </c>
      <c r="B93" s="436"/>
      <c r="C93" s="436"/>
      <c r="D93" s="436"/>
      <c r="E93" s="622">
        <v>2021</v>
      </c>
      <c r="F93" s="623"/>
      <c r="G93" s="611" t="s">
        <v>603</v>
      </c>
      <c r="H93" s="611"/>
      <c r="I93" s="611"/>
      <c r="J93" s="623">
        <v>20</v>
      </c>
      <c r="K93" s="623"/>
      <c r="L93" s="607">
        <v>95</v>
      </c>
      <c r="M93" s="607"/>
      <c r="N93" s="607"/>
      <c r="O93" s="623" t="s">
        <v>604</v>
      </c>
      <c r="P93" s="623"/>
      <c r="Q93" s="622"/>
      <c r="R93" s="623"/>
      <c r="S93" s="611"/>
      <c r="T93" s="611"/>
      <c r="U93" s="611"/>
      <c r="V93" s="623"/>
      <c r="W93" s="623"/>
      <c r="X93" s="607"/>
      <c r="Y93" s="607"/>
      <c r="Z93" s="607"/>
      <c r="AA93" s="623"/>
      <c r="AB93" s="644"/>
      <c r="AC93" s="622"/>
      <c r="AD93" s="623"/>
      <c r="AE93" s="611"/>
      <c r="AF93" s="611"/>
      <c r="AG93" s="611"/>
      <c r="AH93" s="623"/>
      <c r="AI93" s="623"/>
      <c r="AJ93" s="607"/>
      <c r="AK93" s="607"/>
      <c r="AL93" s="607"/>
      <c r="AM93" s="623"/>
      <c r="AN93" s="644"/>
      <c r="AO93" s="622"/>
      <c r="AP93" s="623"/>
      <c r="AQ93" s="611"/>
      <c r="AR93" s="611"/>
      <c r="AS93" s="611"/>
      <c r="AT93" s="623"/>
      <c r="AU93" s="623"/>
      <c r="AV93" s="607"/>
      <c r="AW93" s="607"/>
      <c r="AX93" s="66"/>
    </row>
    <row r="94" spans="1:52" ht="28.35" customHeight="1" x14ac:dyDescent="0.15">
      <c r="A94" s="163" t="s">
        <v>227</v>
      </c>
      <c r="B94" s="164"/>
      <c r="C94" s="164"/>
      <c r="D94" s="164"/>
      <c r="E94" s="164"/>
      <c r="F94" s="165"/>
      <c r="G94" s="52" t="s">
        <v>547</v>
      </c>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4"/>
    </row>
    <row r="95" spans="1:52" ht="28.35" customHeight="1" x14ac:dyDescent="0.15">
      <c r="A95" s="163"/>
      <c r="B95" s="164"/>
      <c r="C95" s="164"/>
      <c r="D95" s="164"/>
      <c r="E95" s="164"/>
      <c r="F95" s="165"/>
      <c r="G95" s="68"/>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33"/>
      <c r="AW95" s="33"/>
      <c r="AX95" s="34"/>
    </row>
    <row r="96" spans="1:52" ht="28.35" customHeight="1" x14ac:dyDescent="0.15">
      <c r="A96" s="163"/>
      <c r="B96" s="164"/>
      <c r="C96" s="164"/>
      <c r="D96" s="164"/>
      <c r="E96" s="164"/>
      <c r="F96" s="165"/>
      <c r="G96" s="68"/>
      <c r="H96" s="69"/>
      <c r="I96" s="69"/>
      <c r="J96" s="69"/>
      <c r="K96" s="69"/>
      <c r="L96" s="69"/>
      <c r="M96" s="69"/>
      <c r="N96" s="69"/>
      <c r="O96" s="69"/>
      <c r="P96" s="69"/>
      <c r="Q96" s="70"/>
      <c r="R96" s="70"/>
      <c r="S96" s="70"/>
      <c r="T96" s="70"/>
      <c r="U96" s="70"/>
      <c r="V96" s="71"/>
      <c r="W96" s="72"/>
      <c r="X96" s="72"/>
      <c r="Y96" s="624" t="s">
        <v>609</v>
      </c>
      <c r="Z96" s="625"/>
      <c r="AA96" s="625"/>
      <c r="AB96" s="625"/>
      <c r="AC96" s="625"/>
      <c r="AD96" s="625"/>
      <c r="AE96" s="625"/>
      <c r="AF96" s="626"/>
      <c r="AG96" s="70"/>
      <c r="AH96" s="70"/>
      <c r="AI96" s="70"/>
      <c r="AJ96" s="70"/>
      <c r="AK96" s="70"/>
      <c r="AL96" s="70"/>
      <c r="AM96" s="70"/>
      <c r="AN96" s="70"/>
      <c r="AO96" s="70"/>
      <c r="AP96" s="70"/>
      <c r="AQ96" s="70"/>
      <c r="AR96" s="69"/>
      <c r="AS96" s="69"/>
      <c r="AT96" s="69"/>
      <c r="AU96" s="69"/>
      <c r="AV96" s="33"/>
      <c r="AW96" s="33"/>
      <c r="AX96" s="34"/>
    </row>
    <row r="97" spans="1:50" ht="28.35" customHeight="1" x14ac:dyDescent="0.15">
      <c r="A97" s="163"/>
      <c r="B97" s="164"/>
      <c r="C97" s="164"/>
      <c r="D97" s="164"/>
      <c r="E97" s="164"/>
      <c r="F97" s="165"/>
      <c r="G97" s="68"/>
      <c r="H97" s="69"/>
      <c r="I97" s="69"/>
      <c r="J97" s="69"/>
      <c r="K97" s="69"/>
      <c r="L97" s="69"/>
      <c r="M97" s="69"/>
      <c r="N97" s="69"/>
      <c r="O97" s="69"/>
      <c r="P97" s="69"/>
      <c r="Q97" s="70"/>
      <c r="R97" s="70"/>
      <c r="S97" s="70"/>
      <c r="T97" s="70"/>
      <c r="U97" s="70"/>
      <c r="V97" s="72"/>
      <c r="W97" s="72"/>
      <c r="X97" s="72"/>
      <c r="Y97" s="99" t="s">
        <v>610</v>
      </c>
      <c r="Z97" s="100"/>
      <c r="AA97" s="100"/>
      <c r="AB97" s="100"/>
      <c r="AC97" s="100"/>
      <c r="AD97" s="100"/>
      <c r="AE97" s="100"/>
      <c r="AF97" s="101"/>
      <c r="AG97" s="70"/>
      <c r="AH97" s="70"/>
      <c r="AI97" s="70"/>
      <c r="AJ97" s="70"/>
      <c r="AK97" s="70"/>
      <c r="AL97" s="70"/>
      <c r="AM97" s="70"/>
      <c r="AN97" s="70"/>
      <c r="AO97" s="70"/>
      <c r="AP97" s="70"/>
      <c r="AQ97" s="70"/>
      <c r="AR97" s="69"/>
      <c r="AS97" s="69"/>
      <c r="AT97" s="69"/>
      <c r="AU97" s="69"/>
      <c r="AV97" s="33"/>
      <c r="AW97" s="33"/>
      <c r="AX97" s="34"/>
    </row>
    <row r="98" spans="1:50" ht="27.75" customHeight="1" x14ac:dyDescent="0.15">
      <c r="A98" s="163"/>
      <c r="B98" s="164"/>
      <c r="C98" s="164"/>
      <c r="D98" s="164"/>
      <c r="E98" s="164"/>
      <c r="F98" s="165"/>
      <c r="G98" s="68"/>
      <c r="H98" s="69"/>
      <c r="I98" s="69"/>
      <c r="J98" s="69"/>
      <c r="K98" s="69"/>
      <c r="L98" s="69"/>
      <c r="M98" s="69"/>
      <c r="N98" s="69"/>
      <c r="O98" s="69"/>
      <c r="P98" s="69"/>
      <c r="Q98" s="70"/>
      <c r="R98" s="70"/>
      <c r="S98" s="70"/>
      <c r="T98" s="70"/>
      <c r="U98" s="70"/>
      <c r="V98" s="72"/>
      <c r="W98" s="72"/>
      <c r="X98" s="72"/>
      <c r="Y98" s="97" t="s">
        <v>611</v>
      </c>
      <c r="Z98" s="97"/>
      <c r="AA98" s="97"/>
      <c r="AB98" s="97"/>
      <c r="AC98" s="97"/>
      <c r="AD98" s="97"/>
      <c r="AE98" s="97"/>
      <c r="AF98" s="97"/>
      <c r="AG98" s="70"/>
      <c r="AH98" s="70"/>
      <c r="AI98" s="70"/>
      <c r="AJ98" s="70"/>
      <c r="AK98" s="70"/>
      <c r="AL98" s="70"/>
      <c r="AM98" s="70"/>
      <c r="AN98" s="70"/>
      <c r="AO98" s="70"/>
      <c r="AP98" s="70"/>
      <c r="AQ98" s="70"/>
      <c r="AR98" s="69"/>
      <c r="AS98" s="69"/>
      <c r="AT98" s="69"/>
      <c r="AU98" s="69"/>
      <c r="AV98" s="33"/>
      <c r="AW98" s="33"/>
      <c r="AX98" s="34"/>
    </row>
    <row r="99" spans="1:50" ht="28.35" customHeight="1" x14ac:dyDescent="0.15">
      <c r="A99" s="163"/>
      <c r="B99" s="164"/>
      <c r="C99" s="164"/>
      <c r="D99" s="164"/>
      <c r="E99" s="164"/>
      <c r="F99" s="165"/>
      <c r="G99" s="68"/>
      <c r="H99" s="69"/>
      <c r="I99" s="69"/>
      <c r="J99" s="69"/>
      <c r="K99" s="69"/>
      <c r="L99" s="69"/>
      <c r="M99" s="69"/>
      <c r="N99" s="69"/>
      <c r="O99" s="69"/>
      <c r="P99" s="69"/>
      <c r="Q99" s="70"/>
      <c r="R99" s="70"/>
      <c r="S99" s="70"/>
      <c r="T99" s="70"/>
      <c r="U99" s="70"/>
      <c r="V99" s="72"/>
      <c r="W99" s="72"/>
      <c r="X99" s="72"/>
      <c r="Y99" s="70"/>
      <c r="Z99" s="70"/>
      <c r="AA99" s="70"/>
      <c r="AB99" s="73"/>
      <c r="AC99" s="73"/>
      <c r="AD99" s="70"/>
      <c r="AE99" s="70"/>
      <c r="AF99" s="70"/>
      <c r="AG99" s="70"/>
      <c r="AH99" s="70"/>
      <c r="AI99" s="70"/>
      <c r="AJ99" s="70"/>
      <c r="AK99" s="70"/>
      <c r="AL99" s="70"/>
      <c r="AM99" s="70"/>
      <c r="AN99" s="70"/>
      <c r="AO99" s="70"/>
      <c r="AP99" s="70"/>
      <c r="AQ99" s="70"/>
      <c r="AR99" s="69"/>
      <c r="AS99" s="69"/>
      <c r="AT99" s="69"/>
      <c r="AU99" s="69"/>
      <c r="AV99" s="33"/>
      <c r="AW99" s="33"/>
      <c r="AX99" s="34"/>
    </row>
    <row r="100" spans="1:50" ht="28.35" customHeight="1" x14ac:dyDescent="0.15">
      <c r="A100" s="163"/>
      <c r="B100" s="164"/>
      <c r="C100" s="164"/>
      <c r="D100" s="164"/>
      <c r="E100" s="164"/>
      <c r="F100" s="165"/>
      <c r="G100" s="68"/>
      <c r="H100" s="69"/>
      <c r="I100" s="69"/>
      <c r="J100" s="69"/>
      <c r="K100" s="69"/>
      <c r="L100" s="69"/>
      <c r="M100" s="69"/>
      <c r="N100" s="69"/>
      <c r="O100" s="69"/>
      <c r="P100" s="69"/>
      <c r="Q100" s="70"/>
      <c r="R100" s="70"/>
      <c r="S100" s="70"/>
      <c r="T100" s="70"/>
      <c r="U100" s="70"/>
      <c r="V100" s="72"/>
      <c r="W100" s="72"/>
      <c r="X100" s="72"/>
      <c r="Y100" s="96" t="s">
        <v>612</v>
      </c>
      <c r="Z100" s="97"/>
      <c r="AA100" s="97"/>
      <c r="AB100" s="97"/>
      <c r="AC100" s="97"/>
      <c r="AD100" s="97"/>
      <c r="AE100" s="97"/>
      <c r="AF100" s="98"/>
      <c r="AG100" s="70"/>
      <c r="AH100" s="70"/>
      <c r="AI100" s="70"/>
      <c r="AJ100" s="70"/>
      <c r="AK100" s="70"/>
      <c r="AL100" s="70"/>
      <c r="AM100" s="70"/>
      <c r="AN100" s="70"/>
      <c r="AO100" s="70"/>
      <c r="AP100" s="70"/>
      <c r="AQ100" s="70"/>
      <c r="AR100" s="69"/>
      <c r="AS100" s="69"/>
      <c r="AT100" s="69"/>
      <c r="AU100" s="69"/>
      <c r="AV100" s="33"/>
      <c r="AW100" s="33"/>
      <c r="AX100" s="34"/>
    </row>
    <row r="101" spans="1:50" ht="27.75" customHeight="1" x14ac:dyDescent="0.15">
      <c r="A101" s="163"/>
      <c r="B101" s="164"/>
      <c r="C101" s="164"/>
      <c r="D101" s="164"/>
      <c r="E101" s="164"/>
      <c r="F101" s="165"/>
      <c r="G101" s="68"/>
      <c r="H101" s="69"/>
      <c r="I101" s="69"/>
      <c r="J101" s="69"/>
      <c r="K101" s="69"/>
      <c r="L101" s="69"/>
      <c r="M101" s="69"/>
      <c r="N101" s="69"/>
      <c r="O101" s="69"/>
      <c r="P101" s="69"/>
      <c r="Q101" s="70"/>
      <c r="R101" s="70"/>
      <c r="S101" s="70"/>
      <c r="T101" s="70"/>
      <c r="U101" s="70"/>
      <c r="V101" s="72"/>
      <c r="W101" s="72"/>
      <c r="X101" s="72"/>
      <c r="Y101" s="99" t="s">
        <v>613</v>
      </c>
      <c r="Z101" s="100"/>
      <c r="AA101" s="100"/>
      <c r="AB101" s="100"/>
      <c r="AC101" s="100"/>
      <c r="AD101" s="100"/>
      <c r="AE101" s="100"/>
      <c r="AF101" s="101"/>
      <c r="AG101" s="70"/>
      <c r="AH101" s="74"/>
      <c r="AI101" s="70"/>
      <c r="AJ101" s="70"/>
      <c r="AK101" s="70"/>
      <c r="AL101" s="70"/>
      <c r="AM101" s="70"/>
      <c r="AN101" s="70"/>
      <c r="AO101" s="70"/>
      <c r="AP101" s="70"/>
      <c r="AQ101" s="70"/>
      <c r="AR101" s="69"/>
      <c r="AS101" s="69"/>
      <c r="AT101" s="69"/>
      <c r="AU101" s="69"/>
      <c r="AV101" s="33"/>
      <c r="AW101" s="33"/>
      <c r="AX101" s="34"/>
    </row>
    <row r="102" spans="1:50" ht="28.35" customHeight="1" x14ac:dyDescent="0.15">
      <c r="A102" s="163"/>
      <c r="B102" s="164"/>
      <c r="C102" s="164"/>
      <c r="D102" s="164"/>
      <c r="E102" s="164"/>
      <c r="F102" s="165"/>
      <c r="G102" s="68"/>
      <c r="H102" s="69"/>
      <c r="I102" s="69"/>
      <c r="J102" s="69"/>
      <c r="K102" s="69"/>
      <c r="L102" s="69"/>
      <c r="M102" s="69"/>
      <c r="N102" s="69"/>
      <c r="O102" s="69"/>
      <c r="P102" s="69"/>
      <c r="Q102" s="70"/>
      <c r="R102" s="70"/>
      <c r="S102" s="70"/>
      <c r="T102" s="70"/>
      <c r="U102" s="70"/>
      <c r="V102" s="72"/>
      <c r="W102" s="72"/>
      <c r="X102" s="72"/>
      <c r="Y102" s="97" t="s">
        <v>615</v>
      </c>
      <c r="Z102" s="97"/>
      <c r="AA102" s="97"/>
      <c r="AB102" s="97"/>
      <c r="AC102" s="97"/>
      <c r="AD102" s="97"/>
      <c r="AE102" s="97"/>
      <c r="AF102" s="97"/>
      <c r="AG102" s="70"/>
      <c r="AH102" s="70"/>
      <c r="AI102" s="74" t="s">
        <v>616</v>
      </c>
      <c r="AJ102" s="70"/>
      <c r="AK102" s="70"/>
      <c r="AL102" s="70"/>
      <c r="AM102" s="70"/>
      <c r="AN102" s="70"/>
      <c r="AO102" s="70"/>
      <c r="AP102" s="70"/>
      <c r="AQ102" s="70"/>
      <c r="AR102" s="69"/>
      <c r="AS102" s="69"/>
      <c r="AT102" s="69"/>
      <c r="AU102" s="69"/>
      <c r="AV102" s="33"/>
      <c r="AW102" s="33"/>
      <c r="AX102" s="34"/>
    </row>
    <row r="103" spans="1:50" ht="28.35" customHeight="1" x14ac:dyDescent="0.15">
      <c r="A103" s="163"/>
      <c r="B103" s="164"/>
      <c r="C103" s="164"/>
      <c r="D103" s="164"/>
      <c r="E103" s="164"/>
      <c r="F103" s="165"/>
      <c r="G103" s="68"/>
      <c r="H103" s="69"/>
      <c r="I103" s="69"/>
      <c r="J103" s="69"/>
      <c r="K103" s="69"/>
      <c r="L103" s="69"/>
      <c r="M103" s="69"/>
      <c r="N103" s="69"/>
      <c r="O103" s="69"/>
      <c r="P103" s="69"/>
      <c r="Q103" s="70"/>
      <c r="R103" s="70"/>
      <c r="S103" s="70"/>
      <c r="T103" s="70"/>
      <c r="U103" s="70"/>
      <c r="V103" s="72"/>
      <c r="W103" s="72"/>
      <c r="X103" s="72"/>
      <c r="Y103" s="70"/>
      <c r="Z103" s="70"/>
      <c r="AA103" s="70"/>
      <c r="AB103" s="75"/>
      <c r="AC103" s="70"/>
      <c r="AD103" s="70"/>
      <c r="AE103" s="70"/>
      <c r="AF103" s="70"/>
      <c r="AG103" s="70"/>
      <c r="AH103" s="70"/>
      <c r="AI103" s="70"/>
      <c r="AJ103" s="70"/>
      <c r="AK103" s="70"/>
      <c r="AL103" s="70"/>
      <c r="AM103" s="70"/>
      <c r="AN103" s="70"/>
      <c r="AO103" s="70"/>
      <c r="AP103" s="70"/>
      <c r="AQ103" s="70"/>
      <c r="AR103" s="69"/>
      <c r="AS103" s="69"/>
      <c r="AT103" s="69"/>
      <c r="AU103" s="69"/>
      <c r="AV103" s="33"/>
      <c r="AW103" s="33"/>
      <c r="AX103" s="34"/>
    </row>
    <row r="104" spans="1:50" ht="28.35" customHeight="1" x14ac:dyDescent="0.15">
      <c r="A104" s="163"/>
      <c r="B104" s="164"/>
      <c r="C104" s="164"/>
      <c r="D104" s="164"/>
      <c r="E104" s="164"/>
      <c r="F104" s="165"/>
      <c r="G104" s="68"/>
      <c r="H104" s="69"/>
      <c r="I104" s="69"/>
      <c r="J104" s="69"/>
      <c r="K104" s="69"/>
      <c r="L104" s="69"/>
      <c r="M104" s="69"/>
      <c r="N104" s="69"/>
      <c r="O104" s="69"/>
      <c r="P104" s="69"/>
      <c r="Q104" s="70"/>
      <c r="R104" s="70"/>
      <c r="S104" s="70"/>
      <c r="T104" s="70"/>
      <c r="U104" s="70"/>
      <c r="V104" s="76"/>
      <c r="W104" s="77"/>
      <c r="X104" s="77"/>
      <c r="Y104" s="77"/>
      <c r="Z104" s="77"/>
      <c r="AA104" s="77"/>
      <c r="AB104" s="77"/>
      <c r="AC104" s="77"/>
      <c r="AD104" s="77"/>
      <c r="AE104" s="77"/>
      <c r="AF104" s="77"/>
      <c r="AG104" s="77"/>
      <c r="AH104" s="77"/>
      <c r="AI104" s="77"/>
      <c r="AJ104" s="77"/>
      <c r="AK104" s="77"/>
      <c r="AL104" s="70"/>
      <c r="AM104" s="70"/>
      <c r="AN104" s="70"/>
      <c r="AO104" s="70"/>
      <c r="AP104" s="70"/>
      <c r="AQ104" s="70"/>
      <c r="AR104" s="69"/>
      <c r="AS104" s="69"/>
      <c r="AT104" s="69"/>
      <c r="AU104" s="69"/>
      <c r="AV104" s="33"/>
      <c r="AW104" s="33"/>
      <c r="AX104" s="34"/>
    </row>
    <row r="105" spans="1:50" ht="28.35" customHeight="1" x14ac:dyDescent="0.15">
      <c r="A105" s="163"/>
      <c r="B105" s="164"/>
      <c r="C105" s="164"/>
      <c r="D105" s="164"/>
      <c r="E105" s="164"/>
      <c r="F105" s="165"/>
      <c r="G105" s="68"/>
      <c r="H105" s="69"/>
      <c r="I105" s="69"/>
      <c r="J105" s="69"/>
      <c r="K105" s="69"/>
      <c r="L105" s="69"/>
      <c r="M105" s="69"/>
      <c r="N105" s="69"/>
      <c r="O105" s="69"/>
      <c r="P105" s="69"/>
      <c r="Q105" s="78"/>
      <c r="R105" s="627" t="s">
        <v>617</v>
      </c>
      <c r="S105" s="627"/>
      <c r="T105" s="627"/>
      <c r="U105" s="627"/>
      <c r="V105" s="627"/>
      <c r="W105" s="627"/>
      <c r="X105" s="627"/>
      <c r="Y105" s="627"/>
      <c r="Z105" s="78"/>
      <c r="AA105" s="78"/>
      <c r="AB105" s="78"/>
      <c r="AC105" s="78"/>
      <c r="AD105" s="78"/>
      <c r="AE105" s="78"/>
      <c r="AF105" s="95" t="s">
        <v>618</v>
      </c>
      <c r="AG105" s="95"/>
      <c r="AH105" s="95"/>
      <c r="AI105" s="95"/>
      <c r="AJ105" s="95"/>
      <c r="AK105" s="95"/>
      <c r="AL105" s="95"/>
      <c r="AM105" s="95"/>
      <c r="AN105" s="95"/>
      <c r="AO105" s="95"/>
      <c r="AP105" s="95"/>
      <c r="AQ105" s="95"/>
      <c r="AR105" s="69"/>
      <c r="AS105" s="69"/>
      <c r="AT105" s="69"/>
      <c r="AU105" s="69"/>
      <c r="AV105" s="33"/>
      <c r="AW105" s="33"/>
      <c r="AX105" s="34"/>
    </row>
    <row r="106" spans="1:50" ht="28.35" customHeight="1" x14ac:dyDescent="0.15">
      <c r="A106" s="163"/>
      <c r="B106" s="164"/>
      <c r="C106" s="164"/>
      <c r="D106" s="164"/>
      <c r="E106" s="164"/>
      <c r="F106" s="165"/>
      <c r="G106" s="68"/>
      <c r="H106" s="69"/>
      <c r="I106" s="69"/>
      <c r="J106" s="69"/>
      <c r="K106" s="69"/>
      <c r="L106" s="69"/>
      <c r="M106" s="69"/>
      <c r="N106" s="69"/>
      <c r="O106" s="69"/>
      <c r="P106" s="69"/>
      <c r="Q106" s="78"/>
      <c r="R106" s="96" t="s">
        <v>619</v>
      </c>
      <c r="S106" s="97"/>
      <c r="T106" s="97"/>
      <c r="U106" s="97"/>
      <c r="V106" s="97"/>
      <c r="W106" s="97"/>
      <c r="X106" s="97"/>
      <c r="Y106" s="98"/>
      <c r="Z106" s="79"/>
      <c r="AA106" s="79"/>
      <c r="AB106" s="79"/>
      <c r="AC106" s="79"/>
      <c r="AD106" s="79"/>
      <c r="AE106" s="79"/>
      <c r="AF106" s="71"/>
      <c r="AG106" s="80"/>
      <c r="AH106" s="96" t="s">
        <v>620</v>
      </c>
      <c r="AI106" s="97"/>
      <c r="AJ106" s="97"/>
      <c r="AK106" s="97"/>
      <c r="AL106" s="97"/>
      <c r="AM106" s="97"/>
      <c r="AN106" s="97"/>
      <c r="AO106" s="98"/>
      <c r="AP106" s="78"/>
      <c r="AQ106" s="78"/>
      <c r="AR106" s="69"/>
      <c r="AS106" s="69"/>
      <c r="AT106" s="69"/>
      <c r="AU106" s="69"/>
      <c r="AV106" s="33"/>
      <c r="AW106" s="33"/>
      <c r="AX106" s="34"/>
    </row>
    <row r="107" spans="1:50" ht="27.75" customHeight="1" x14ac:dyDescent="0.15">
      <c r="A107" s="163"/>
      <c r="B107" s="164"/>
      <c r="C107" s="164"/>
      <c r="D107" s="164"/>
      <c r="E107" s="164"/>
      <c r="F107" s="165"/>
      <c r="G107" s="68"/>
      <c r="H107" s="69"/>
      <c r="I107" s="69"/>
      <c r="J107" s="69"/>
      <c r="K107" s="69"/>
      <c r="L107" s="69"/>
      <c r="M107" s="69"/>
      <c r="N107" s="69"/>
      <c r="O107" s="69"/>
      <c r="P107" s="69"/>
      <c r="Q107" s="78"/>
      <c r="R107" s="99" t="s">
        <v>621</v>
      </c>
      <c r="S107" s="100"/>
      <c r="T107" s="100"/>
      <c r="U107" s="100"/>
      <c r="V107" s="100"/>
      <c r="W107" s="100"/>
      <c r="X107" s="100"/>
      <c r="Y107" s="101"/>
      <c r="Z107" s="79"/>
      <c r="AA107" s="79"/>
      <c r="AB107" s="79"/>
      <c r="AC107" s="79"/>
      <c r="AD107" s="79"/>
      <c r="AE107" s="79"/>
      <c r="AF107" s="72"/>
      <c r="AG107" s="81"/>
      <c r="AH107" s="99" t="s">
        <v>622</v>
      </c>
      <c r="AI107" s="100"/>
      <c r="AJ107" s="100"/>
      <c r="AK107" s="100"/>
      <c r="AL107" s="100"/>
      <c r="AM107" s="100"/>
      <c r="AN107" s="100"/>
      <c r="AO107" s="101"/>
      <c r="AP107" s="78"/>
      <c r="AQ107" s="78"/>
      <c r="AR107" s="69"/>
      <c r="AS107" s="69"/>
      <c r="AT107" s="69"/>
      <c r="AU107" s="69"/>
      <c r="AV107" s="33"/>
      <c r="AW107" s="33"/>
      <c r="AX107" s="34"/>
    </row>
    <row r="108" spans="1:50" ht="28.35" customHeight="1" x14ac:dyDescent="0.15">
      <c r="A108" s="163"/>
      <c r="B108" s="164"/>
      <c r="C108" s="164"/>
      <c r="D108" s="164"/>
      <c r="E108" s="164"/>
      <c r="F108" s="165"/>
      <c r="G108" s="68"/>
      <c r="H108" s="69"/>
      <c r="I108" s="69"/>
      <c r="J108" s="69"/>
      <c r="K108" s="69"/>
      <c r="L108" s="69"/>
      <c r="M108" s="69"/>
      <c r="N108" s="69"/>
      <c r="O108" s="69"/>
      <c r="P108" s="69"/>
      <c r="Q108" s="78"/>
      <c r="R108" s="97" t="s">
        <v>623</v>
      </c>
      <c r="S108" s="97"/>
      <c r="T108" s="97"/>
      <c r="U108" s="97"/>
      <c r="V108" s="97"/>
      <c r="W108" s="97"/>
      <c r="X108" s="97"/>
      <c r="Y108" s="97"/>
      <c r="Z108" s="78"/>
      <c r="AA108" s="78"/>
      <c r="AB108" s="78"/>
      <c r="AC108" s="78"/>
      <c r="AD108" s="78"/>
      <c r="AE108" s="78"/>
      <c r="AF108" s="82"/>
      <c r="AG108" s="82"/>
      <c r="AH108" s="97"/>
      <c r="AI108" s="97"/>
      <c r="AJ108" s="97"/>
      <c r="AK108" s="97"/>
      <c r="AL108" s="97"/>
      <c r="AM108" s="97"/>
      <c r="AN108" s="97"/>
      <c r="AO108" s="97"/>
      <c r="AP108" s="78"/>
      <c r="AQ108" s="78"/>
      <c r="AR108" s="69"/>
      <c r="AS108" s="69"/>
      <c r="AT108" s="69"/>
      <c r="AU108" s="69"/>
      <c r="AV108" s="33"/>
      <c r="AW108" s="33"/>
      <c r="AX108" s="34"/>
    </row>
    <row r="109" spans="1:50" ht="28.35" customHeight="1" x14ac:dyDescent="0.15">
      <c r="A109" s="163"/>
      <c r="B109" s="164"/>
      <c r="C109" s="164"/>
      <c r="D109" s="164"/>
      <c r="E109" s="164"/>
      <c r="F109" s="165"/>
      <c r="G109" s="68"/>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33"/>
      <c r="AW109" s="33"/>
      <c r="AX109" s="34"/>
    </row>
    <row r="110" spans="1:50" ht="28.35" customHeight="1" thickBot="1" x14ac:dyDescent="0.2">
      <c r="A110" s="163"/>
      <c r="B110" s="164"/>
      <c r="C110" s="164"/>
      <c r="D110" s="164"/>
      <c r="E110" s="164"/>
      <c r="F110" s="165"/>
      <c r="G110" s="68"/>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33"/>
      <c r="AW110" s="33"/>
      <c r="AX110" s="34"/>
    </row>
    <row r="111" spans="1:50" ht="24.75" customHeight="1" x14ac:dyDescent="0.15">
      <c r="A111" s="628" t="s">
        <v>229</v>
      </c>
      <c r="B111" s="629"/>
      <c r="C111" s="629"/>
      <c r="D111" s="629"/>
      <c r="E111" s="629"/>
      <c r="F111" s="630"/>
      <c r="G111" s="634" t="s">
        <v>643</v>
      </c>
      <c r="H111" s="635"/>
      <c r="I111" s="635"/>
      <c r="J111" s="635"/>
      <c r="K111" s="635"/>
      <c r="L111" s="635"/>
      <c r="M111" s="635"/>
      <c r="N111" s="635"/>
      <c r="O111" s="635"/>
      <c r="P111" s="635"/>
      <c r="Q111" s="635"/>
      <c r="R111" s="635"/>
      <c r="S111" s="635"/>
      <c r="T111" s="635"/>
      <c r="U111" s="635"/>
      <c r="V111" s="635"/>
      <c r="W111" s="635"/>
      <c r="X111" s="635"/>
      <c r="Y111" s="635"/>
      <c r="Z111" s="635"/>
      <c r="AA111" s="635"/>
      <c r="AB111" s="636"/>
      <c r="AC111" s="634" t="s">
        <v>644</v>
      </c>
      <c r="AD111" s="635"/>
      <c r="AE111" s="635"/>
      <c r="AF111" s="635"/>
      <c r="AG111" s="635"/>
      <c r="AH111" s="635"/>
      <c r="AI111" s="635"/>
      <c r="AJ111" s="635"/>
      <c r="AK111" s="635"/>
      <c r="AL111" s="635"/>
      <c r="AM111" s="635"/>
      <c r="AN111" s="635"/>
      <c r="AO111" s="635"/>
      <c r="AP111" s="635"/>
      <c r="AQ111" s="635"/>
      <c r="AR111" s="635"/>
      <c r="AS111" s="635"/>
      <c r="AT111" s="635"/>
      <c r="AU111" s="635"/>
      <c r="AV111" s="635"/>
      <c r="AW111" s="635"/>
      <c r="AX111" s="637"/>
    </row>
    <row r="112" spans="1:50" ht="24.75" customHeight="1" x14ac:dyDescent="0.15">
      <c r="A112" s="631"/>
      <c r="B112" s="632"/>
      <c r="C112" s="632"/>
      <c r="D112" s="632"/>
      <c r="E112" s="632"/>
      <c r="F112" s="633"/>
      <c r="G112" s="229" t="s">
        <v>15</v>
      </c>
      <c r="H112" s="638"/>
      <c r="I112" s="638"/>
      <c r="J112" s="638"/>
      <c r="K112" s="638"/>
      <c r="L112" s="639" t="s">
        <v>16</v>
      </c>
      <c r="M112" s="638"/>
      <c r="N112" s="638"/>
      <c r="O112" s="638"/>
      <c r="P112" s="638"/>
      <c r="Q112" s="638"/>
      <c r="R112" s="638"/>
      <c r="S112" s="638"/>
      <c r="T112" s="638"/>
      <c r="U112" s="638"/>
      <c r="V112" s="638"/>
      <c r="W112" s="638"/>
      <c r="X112" s="640"/>
      <c r="Y112" s="641" t="s">
        <v>17</v>
      </c>
      <c r="Z112" s="642"/>
      <c r="AA112" s="642"/>
      <c r="AB112" s="643"/>
      <c r="AC112" s="229" t="s">
        <v>15</v>
      </c>
      <c r="AD112" s="638"/>
      <c r="AE112" s="638"/>
      <c r="AF112" s="638"/>
      <c r="AG112" s="638"/>
      <c r="AH112" s="639" t="s">
        <v>16</v>
      </c>
      <c r="AI112" s="638"/>
      <c r="AJ112" s="638"/>
      <c r="AK112" s="638"/>
      <c r="AL112" s="638"/>
      <c r="AM112" s="638"/>
      <c r="AN112" s="638"/>
      <c r="AO112" s="638"/>
      <c r="AP112" s="638"/>
      <c r="AQ112" s="638"/>
      <c r="AR112" s="638"/>
      <c r="AS112" s="638"/>
      <c r="AT112" s="640"/>
      <c r="AU112" s="641" t="s">
        <v>17</v>
      </c>
      <c r="AV112" s="642"/>
      <c r="AW112" s="642"/>
      <c r="AX112" s="645"/>
    </row>
    <row r="113" spans="1:51" ht="24.75" customHeight="1" x14ac:dyDescent="0.15">
      <c r="A113" s="631"/>
      <c r="B113" s="632"/>
      <c r="C113" s="632"/>
      <c r="D113" s="632"/>
      <c r="E113" s="632"/>
      <c r="F113" s="633"/>
      <c r="G113" s="646" t="s">
        <v>624</v>
      </c>
      <c r="H113" s="647"/>
      <c r="I113" s="647"/>
      <c r="J113" s="647"/>
      <c r="K113" s="648"/>
      <c r="L113" s="649" t="s">
        <v>625</v>
      </c>
      <c r="M113" s="650"/>
      <c r="N113" s="650"/>
      <c r="O113" s="650"/>
      <c r="P113" s="650"/>
      <c r="Q113" s="650"/>
      <c r="R113" s="650"/>
      <c r="S113" s="650"/>
      <c r="T113" s="650"/>
      <c r="U113" s="650"/>
      <c r="V113" s="650"/>
      <c r="W113" s="650"/>
      <c r="X113" s="651"/>
      <c r="Y113" s="652">
        <v>7258</v>
      </c>
      <c r="Z113" s="653"/>
      <c r="AA113" s="653"/>
      <c r="AB113" s="654"/>
      <c r="AC113" s="646" t="s">
        <v>635</v>
      </c>
      <c r="AD113" s="647"/>
      <c r="AE113" s="647"/>
      <c r="AF113" s="647"/>
      <c r="AG113" s="648"/>
      <c r="AH113" s="649" t="s">
        <v>636</v>
      </c>
      <c r="AI113" s="650"/>
      <c r="AJ113" s="650"/>
      <c r="AK113" s="650"/>
      <c r="AL113" s="650"/>
      <c r="AM113" s="650"/>
      <c r="AN113" s="650"/>
      <c r="AO113" s="650"/>
      <c r="AP113" s="650"/>
      <c r="AQ113" s="650"/>
      <c r="AR113" s="650"/>
      <c r="AS113" s="650"/>
      <c r="AT113" s="651"/>
      <c r="AU113" s="652">
        <v>5044</v>
      </c>
      <c r="AV113" s="653"/>
      <c r="AW113" s="653"/>
      <c r="AX113" s="655"/>
    </row>
    <row r="114" spans="1:51" ht="24.75" customHeight="1" x14ac:dyDescent="0.15">
      <c r="A114" s="631"/>
      <c r="B114" s="632"/>
      <c r="C114" s="632"/>
      <c r="D114" s="632"/>
      <c r="E114" s="632"/>
      <c r="F114" s="633"/>
      <c r="G114" s="618" t="s">
        <v>626</v>
      </c>
      <c r="H114" s="619"/>
      <c r="I114" s="619"/>
      <c r="J114" s="619"/>
      <c r="K114" s="620"/>
      <c r="L114" s="612" t="s">
        <v>627</v>
      </c>
      <c r="M114" s="613"/>
      <c r="N114" s="613"/>
      <c r="O114" s="613"/>
      <c r="P114" s="613"/>
      <c r="Q114" s="613"/>
      <c r="R114" s="613"/>
      <c r="S114" s="613"/>
      <c r="T114" s="613"/>
      <c r="U114" s="613"/>
      <c r="V114" s="613"/>
      <c r="W114" s="613"/>
      <c r="X114" s="614"/>
      <c r="Y114" s="615">
        <v>7258</v>
      </c>
      <c r="Z114" s="616"/>
      <c r="AA114" s="616"/>
      <c r="AB114" s="617"/>
      <c r="AC114" s="618" t="s">
        <v>637</v>
      </c>
      <c r="AD114" s="619"/>
      <c r="AE114" s="619"/>
      <c r="AF114" s="619"/>
      <c r="AG114" s="620"/>
      <c r="AH114" s="612" t="s">
        <v>638</v>
      </c>
      <c r="AI114" s="613"/>
      <c r="AJ114" s="613"/>
      <c r="AK114" s="613"/>
      <c r="AL114" s="613"/>
      <c r="AM114" s="613"/>
      <c r="AN114" s="613"/>
      <c r="AO114" s="613"/>
      <c r="AP114" s="613"/>
      <c r="AQ114" s="613"/>
      <c r="AR114" s="613"/>
      <c r="AS114" s="613"/>
      <c r="AT114" s="614"/>
      <c r="AU114" s="615">
        <v>2093</v>
      </c>
      <c r="AV114" s="616"/>
      <c r="AW114" s="616"/>
      <c r="AX114" s="621"/>
    </row>
    <row r="115" spans="1:51" ht="24.75" customHeight="1" x14ac:dyDescent="0.15">
      <c r="A115" s="631"/>
      <c r="B115" s="632"/>
      <c r="C115" s="632"/>
      <c r="D115" s="632"/>
      <c r="E115" s="632"/>
      <c r="F115" s="633"/>
      <c r="G115" s="618" t="s">
        <v>628</v>
      </c>
      <c r="H115" s="619"/>
      <c r="I115" s="619"/>
      <c r="J115" s="619"/>
      <c r="K115" s="620"/>
      <c r="L115" s="612" t="s">
        <v>629</v>
      </c>
      <c r="M115" s="613"/>
      <c r="N115" s="613"/>
      <c r="O115" s="613"/>
      <c r="P115" s="613"/>
      <c r="Q115" s="613"/>
      <c r="R115" s="613"/>
      <c r="S115" s="613"/>
      <c r="T115" s="613"/>
      <c r="U115" s="613"/>
      <c r="V115" s="613"/>
      <c r="W115" s="613"/>
      <c r="X115" s="614"/>
      <c r="Y115" s="615">
        <v>4242</v>
      </c>
      <c r="Z115" s="616"/>
      <c r="AA115" s="616"/>
      <c r="AB115" s="617"/>
      <c r="AC115" s="618" t="s">
        <v>637</v>
      </c>
      <c r="AD115" s="619"/>
      <c r="AE115" s="619"/>
      <c r="AF115" s="619"/>
      <c r="AG115" s="620"/>
      <c r="AH115" s="612" t="s">
        <v>639</v>
      </c>
      <c r="AI115" s="613"/>
      <c r="AJ115" s="613"/>
      <c r="AK115" s="613"/>
      <c r="AL115" s="613"/>
      <c r="AM115" s="613"/>
      <c r="AN115" s="613"/>
      <c r="AO115" s="613"/>
      <c r="AP115" s="613"/>
      <c r="AQ115" s="613"/>
      <c r="AR115" s="613"/>
      <c r="AS115" s="613"/>
      <c r="AT115" s="614"/>
      <c r="AU115" s="615">
        <v>810</v>
      </c>
      <c r="AV115" s="616"/>
      <c r="AW115" s="616"/>
      <c r="AX115" s="621"/>
    </row>
    <row r="116" spans="1:51" ht="24.75" customHeight="1" x14ac:dyDescent="0.15">
      <c r="A116" s="631"/>
      <c r="B116" s="632"/>
      <c r="C116" s="632"/>
      <c r="D116" s="632"/>
      <c r="E116" s="632"/>
      <c r="F116" s="633"/>
      <c r="G116" s="618" t="s">
        <v>630</v>
      </c>
      <c r="H116" s="619"/>
      <c r="I116" s="619"/>
      <c r="J116" s="619"/>
      <c r="K116" s="620"/>
      <c r="L116" s="612" t="s">
        <v>631</v>
      </c>
      <c r="M116" s="613"/>
      <c r="N116" s="613"/>
      <c r="O116" s="613"/>
      <c r="P116" s="613"/>
      <c r="Q116" s="613"/>
      <c r="R116" s="613"/>
      <c r="S116" s="613"/>
      <c r="T116" s="613"/>
      <c r="U116" s="613"/>
      <c r="V116" s="613"/>
      <c r="W116" s="613"/>
      <c r="X116" s="614"/>
      <c r="Y116" s="615">
        <v>2202</v>
      </c>
      <c r="Z116" s="616"/>
      <c r="AA116" s="616"/>
      <c r="AB116" s="617"/>
      <c r="AC116" s="618" t="s">
        <v>635</v>
      </c>
      <c r="AD116" s="619"/>
      <c r="AE116" s="619"/>
      <c r="AF116" s="619"/>
      <c r="AG116" s="620"/>
      <c r="AH116" s="612" t="s">
        <v>640</v>
      </c>
      <c r="AI116" s="613"/>
      <c r="AJ116" s="613"/>
      <c r="AK116" s="613"/>
      <c r="AL116" s="613"/>
      <c r="AM116" s="613"/>
      <c r="AN116" s="613"/>
      <c r="AO116" s="613"/>
      <c r="AP116" s="613"/>
      <c r="AQ116" s="613"/>
      <c r="AR116" s="613"/>
      <c r="AS116" s="613"/>
      <c r="AT116" s="614"/>
      <c r="AU116" s="615">
        <v>122</v>
      </c>
      <c r="AV116" s="616"/>
      <c r="AW116" s="616"/>
      <c r="AX116" s="621"/>
    </row>
    <row r="117" spans="1:51" ht="24.75" customHeight="1" x14ac:dyDescent="0.15">
      <c r="A117" s="631"/>
      <c r="B117" s="632"/>
      <c r="C117" s="632"/>
      <c r="D117" s="632"/>
      <c r="E117" s="632"/>
      <c r="F117" s="633"/>
      <c r="G117" s="618" t="s">
        <v>632</v>
      </c>
      <c r="H117" s="619"/>
      <c r="I117" s="619"/>
      <c r="J117" s="619"/>
      <c r="K117" s="620"/>
      <c r="L117" s="612" t="s">
        <v>633</v>
      </c>
      <c r="M117" s="613"/>
      <c r="N117" s="613"/>
      <c r="O117" s="613"/>
      <c r="P117" s="613"/>
      <c r="Q117" s="613"/>
      <c r="R117" s="613"/>
      <c r="S117" s="613"/>
      <c r="T117" s="613"/>
      <c r="U117" s="613"/>
      <c r="V117" s="613"/>
      <c r="W117" s="613"/>
      <c r="X117" s="614"/>
      <c r="Y117" s="615">
        <v>1285</v>
      </c>
      <c r="Z117" s="616"/>
      <c r="AA117" s="616"/>
      <c r="AB117" s="617"/>
      <c r="AC117" s="618" t="s">
        <v>641</v>
      </c>
      <c r="AD117" s="619"/>
      <c r="AE117" s="619"/>
      <c r="AF117" s="619"/>
      <c r="AG117" s="620"/>
      <c r="AH117" s="612" t="s">
        <v>642</v>
      </c>
      <c r="AI117" s="613"/>
      <c r="AJ117" s="613"/>
      <c r="AK117" s="613"/>
      <c r="AL117" s="613"/>
      <c r="AM117" s="613"/>
      <c r="AN117" s="613"/>
      <c r="AO117" s="613"/>
      <c r="AP117" s="613"/>
      <c r="AQ117" s="613"/>
      <c r="AR117" s="613"/>
      <c r="AS117" s="613"/>
      <c r="AT117" s="614"/>
      <c r="AU117" s="615">
        <v>45</v>
      </c>
      <c r="AV117" s="616"/>
      <c r="AW117" s="616"/>
      <c r="AX117" s="621"/>
    </row>
    <row r="118" spans="1:51" ht="24.75" customHeight="1" x14ac:dyDescent="0.15">
      <c r="A118" s="631"/>
      <c r="B118" s="632"/>
      <c r="C118" s="632"/>
      <c r="D118" s="632"/>
      <c r="E118" s="632"/>
      <c r="F118" s="633"/>
      <c r="G118" s="618" t="s">
        <v>634</v>
      </c>
      <c r="H118" s="619"/>
      <c r="I118" s="619"/>
      <c r="J118" s="619"/>
      <c r="K118" s="620"/>
      <c r="L118" s="612" t="s">
        <v>246</v>
      </c>
      <c r="M118" s="613"/>
      <c r="N118" s="613"/>
      <c r="O118" s="613"/>
      <c r="P118" s="613"/>
      <c r="Q118" s="613"/>
      <c r="R118" s="613"/>
      <c r="S118" s="613"/>
      <c r="T118" s="613"/>
      <c r="U118" s="613"/>
      <c r="V118" s="613"/>
      <c r="W118" s="613"/>
      <c r="X118" s="614"/>
      <c r="Y118" s="615">
        <v>0</v>
      </c>
      <c r="Z118" s="616"/>
      <c r="AA118" s="616"/>
      <c r="AB118" s="617"/>
      <c r="AC118" s="618" t="s">
        <v>246</v>
      </c>
      <c r="AD118" s="619"/>
      <c r="AE118" s="619"/>
      <c r="AF118" s="619"/>
      <c r="AG118" s="620"/>
      <c r="AH118" s="612" t="s">
        <v>246</v>
      </c>
      <c r="AI118" s="613"/>
      <c r="AJ118" s="613"/>
      <c r="AK118" s="613"/>
      <c r="AL118" s="613"/>
      <c r="AM118" s="613"/>
      <c r="AN118" s="613"/>
      <c r="AO118" s="613"/>
      <c r="AP118" s="613"/>
      <c r="AQ118" s="613"/>
      <c r="AR118" s="613"/>
      <c r="AS118" s="613"/>
      <c r="AT118" s="614"/>
      <c r="AU118" s="615" t="s">
        <v>246</v>
      </c>
      <c r="AV118" s="616"/>
      <c r="AW118" s="616"/>
      <c r="AX118" s="621"/>
    </row>
    <row r="119" spans="1:51" ht="24.75" customHeight="1" thickBot="1" x14ac:dyDescent="0.2">
      <c r="A119" s="631"/>
      <c r="B119" s="632"/>
      <c r="C119" s="632"/>
      <c r="D119" s="632"/>
      <c r="E119" s="632"/>
      <c r="F119" s="633"/>
      <c r="G119" s="656" t="s">
        <v>18</v>
      </c>
      <c r="H119" s="657"/>
      <c r="I119" s="657"/>
      <c r="J119" s="657"/>
      <c r="K119" s="657"/>
      <c r="L119" s="658"/>
      <c r="M119" s="659"/>
      <c r="N119" s="659"/>
      <c r="O119" s="659"/>
      <c r="P119" s="659"/>
      <c r="Q119" s="659"/>
      <c r="R119" s="659"/>
      <c r="S119" s="659"/>
      <c r="T119" s="659"/>
      <c r="U119" s="659"/>
      <c r="V119" s="659"/>
      <c r="W119" s="659"/>
      <c r="X119" s="660"/>
      <c r="Y119" s="661">
        <f>SUM(Y113:AB118)</f>
        <v>22245</v>
      </c>
      <c r="Z119" s="662"/>
      <c r="AA119" s="662"/>
      <c r="AB119" s="663"/>
      <c r="AC119" s="656" t="s">
        <v>18</v>
      </c>
      <c r="AD119" s="657"/>
      <c r="AE119" s="657"/>
      <c r="AF119" s="657"/>
      <c r="AG119" s="657"/>
      <c r="AH119" s="658"/>
      <c r="AI119" s="659"/>
      <c r="AJ119" s="659"/>
      <c r="AK119" s="659"/>
      <c r="AL119" s="659"/>
      <c r="AM119" s="659"/>
      <c r="AN119" s="659"/>
      <c r="AO119" s="659"/>
      <c r="AP119" s="659"/>
      <c r="AQ119" s="659"/>
      <c r="AR119" s="659"/>
      <c r="AS119" s="659"/>
      <c r="AT119" s="660"/>
      <c r="AU119" s="661">
        <f>SUM(AU113:AX118)</f>
        <v>8114</v>
      </c>
      <c r="AV119" s="662"/>
      <c r="AW119" s="662"/>
      <c r="AX119" s="664"/>
    </row>
    <row r="120" spans="1:51" ht="24.75" customHeight="1" x14ac:dyDescent="0.15">
      <c r="A120" s="631"/>
      <c r="B120" s="632"/>
      <c r="C120" s="632"/>
      <c r="D120" s="632"/>
      <c r="E120" s="632"/>
      <c r="F120" s="633"/>
      <c r="G120" s="634" t="s">
        <v>645</v>
      </c>
      <c r="H120" s="635"/>
      <c r="I120" s="635"/>
      <c r="J120" s="635"/>
      <c r="K120" s="635"/>
      <c r="L120" s="635"/>
      <c r="M120" s="635"/>
      <c r="N120" s="635"/>
      <c r="O120" s="635"/>
      <c r="P120" s="635"/>
      <c r="Q120" s="635"/>
      <c r="R120" s="635"/>
      <c r="S120" s="635"/>
      <c r="T120" s="635"/>
      <c r="U120" s="635"/>
      <c r="V120" s="635"/>
      <c r="W120" s="635"/>
      <c r="X120" s="635"/>
      <c r="Y120" s="635"/>
      <c r="Z120" s="635"/>
      <c r="AA120" s="635"/>
      <c r="AB120" s="636"/>
      <c r="AC120" s="634" t="s">
        <v>194</v>
      </c>
      <c r="AD120" s="635"/>
      <c r="AE120" s="635"/>
      <c r="AF120" s="635"/>
      <c r="AG120" s="635"/>
      <c r="AH120" s="635"/>
      <c r="AI120" s="635"/>
      <c r="AJ120" s="635"/>
      <c r="AK120" s="635"/>
      <c r="AL120" s="635"/>
      <c r="AM120" s="635"/>
      <c r="AN120" s="635"/>
      <c r="AO120" s="635"/>
      <c r="AP120" s="635"/>
      <c r="AQ120" s="635"/>
      <c r="AR120" s="635"/>
      <c r="AS120" s="635"/>
      <c r="AT120" s="635"/>
      <c r="AU120" s="635"/>
      <c r="AV120" s="635"/>
      <c r="AW120" s="635"/>
      <c r="AX120" s="637"/>
      <c r="AY120">
        <f>COUNTA($G$122,$AC$122)</f>
        <v>1</v>
      </c>
    </row>
    <row r="121" spans="1:51" ht="24.75" customHeight="1" x14ac:dyDescent="0.15">
      <c r="A121" s="631"/>
      <c r="B121" s="632"/>
      <c r="C121" s="632"/>
      <c r="D121" s="632"/>
      <c r="E121" s="632"/>
      <c r="F121" s="633"/>
      <c r="G121" s="229" t="s">
        <v>15</v>
      </c>
      <c r="H121" s="638"/>
      <c r="I121" s="638"/>
      <c r="J121" s="638"/>
      <c r="K121" s="638"/>
      <c r="L121" s="639" t="s">
        <v>16</v>
      </c>
      <c r="M121" s="638"/>
      <c r="N121" s="638"/>
      <c r="O121" s="638"/>
      <c r="P121" s="638"/>
      <c r="Q121" s="638"/>
      <c r="R121" s="638"/>
      <c r="S121" s="638"/>
      <c r="T121" s="638"/>
      <c r="U121" s="638"/>
      <c r="V121" s="638"/>
      <c r="W121" s="638"/>
      <c r="X121" s="640"/>
      <c r="Y121" s="641" t="s">
        <v>17</v>
      </c>
      <c r="Z121" s="642"/>
      <c r="AA121" s="642"/>
      <c r="AB121" s="643"/>
      <c r="AC121" s="229" t="s">
        <v>15</v>
      </c>
      <c r="AD121" s="638"/>
      <c r="AE121" s="638"/>
      <c r="AF121" s="638"/>
      <c r="AG121" s="638"/>
      <c r="AH121" s="639" t="s">
        <v>16</v>
      </c>
      <c r="AI121" s="638"/>
      <c r="AJ121" s="638"/>
      <c r="AK121" s="638"/>
      <c r="AL121" s="638"/>
      <c r="AM121" s="638"/>
      <c r="AN121" s="638"/>
      <c r="AO121" s="638"/>
      <c r="AP121" s="638"/>
      <c r="AQ121" s="638"/>
      <c r="AR121" s="638"/>
      <c r="AS121" s="638"/>
      <c r="AT121" s="640"/>
      <c r="AU121" s="641" t="s">
        <v>17</v>
      </c>
      <c r="AV121" s="642"/>
      <c r="AW121" s="642"/>
      <c r="AX121" s="645"/>
      <c r="AY121">
        <f>$AY$120</f>
        <v>1</v>
      </c>
    </row>
    <row r="122" spans="1:51" ht="24.75" customHeight="1" x14ac:dyDescent="0.15">
      <c r="A122" s="631"/>
      <c r="B122" s="632"/>
      <c r="C122" s="632"/>
      <c r="D122" s="632"/>
      <c r="E122" s="632"/>
      <c r="F122" s="633"/>
      <c r="G122" s="646" t="s">
        <v>646</v>
      </c>
      <c r="H122" s="647"/>
      <c r="I122" s="647"/>
      <c r="J122" s="647"/>
      <c r="K122" s="648"/>
      <c r="L122" s="649" t="s">
        <v>647</v>
      </c>
      <c r="M122" s="650"/>
      <c r="N122" s="650"/>
      <c r="O122" s="650"/>
      <c r="P122" s="650"/>
      <c r="Q122" s="650"/>
      <c r="R122" s="650"/>
      <c r="S122" s="650"/>
      <c r="T122" s="650"/>
      <c r="U122" s="650"/>
      <c r="V122" s="650"/>
      <c r="W122" s="650"/>
      <c r="X122" s="651"/>
      <c r="Y122" s="652">
        <v>3660</v>
      </c>
      <c r="Z122" s="653"/>
      <c r="AA122" s="653"/>
      <c r="AB122" s="654"/>
      <c r="AC122" s="646"/>
      <c r="AD122" s="647"/>
      <c r="AE122" s="647"/>
      <c r="AF122" s="647"/>
      <c r="AG122" s="648"/>
      <c r="AH122" s="649"/>
      <c r="AI122" s="650"/>
      <c r="AJ122" s="650"/>
      <c r="AK122" s="650"/>
      <c r="AL122" s="650"/>
      <c r="AM122" s="650"/>
      <c r="AN122" s="650"/>
      <c r="AO122" s="650"/>
      <c r="AP122" s="650"/>
      <c r="AQ122" s="650"/>
      <c r="AR122" s="650"/>
      <c r="AS122" s="650"/>
      <c r="AT122" s="651"/>
      <c r="AU122" s="652"/>
      <c r="AV122" s="653"/>
      <c r="AW122" s="653"/>
      <c r="AX122" s="655"/>
      <c r="AY122">
        <f>$AY$120</f>
        <v>1</v>
      </c>
    </row>
    <row r="123" spans="1:51" ht="24.75" customHeight="1" x14ac:dyDescent="0.15">
      <c r="A123" s="631"/>
      <c r="B123" s="632"/>
      <c r="C123" s="632"/>
      <c r="D123" s="632"/>
      <c r="E123" s="632"/>
      <c r="F123" s="633"/>
      <c r="G123" s="618" t="s">
        <v>648</v>
      </c>
      <c r="H123" s="619"/>
      <c r="I123" s="619"/>
      <c r="J123" s="619"/>
      <c r="K123" s="620"/>
      <c r="L123" s="612" t="s">
        <v>649</v>
      </c>
      <c r="M123" s="613"/>
      <c r="N123" s="613"/>
      <c r="O123" s="613"/>
      <c r="P123" s="613"/>
      <c r="Q123" s="613"/>
      <c r="R123" s="613"/>
      <c r="S123" s="613"/>
      <c r="T123" s="613"/>
      <c r="U123" s="613"/>
      <c r="V123" s="613"/>
      <c r="W123" s="613"/>
      <c r="X123" s="614"/>
      <c r="Y123" s="615">
        <v>13</v>
      </c>
      <c r="Z123" s="616"/>
      <c r="AA123" s="616"/>
      <c r="AB123" s="617"/>
      <c r="AC123" s="618"/>
      <c r="AD123" s="619"/>
      <c r="AE123" s="619"/>
      <c r="AF123" s="619"/>
      <c r="AG123" s="620"/>
      <c r="AH123" s="612"/>
      <c r="AI123" s="613"/>
      <c r="AJ123" s="613"/>
      <c r="AK123" s="613"/>
      <c r="AL123" s="613"/>
      <c r="AM123" s="613"/>
      <c r="AN123" s="613"/>
      <c r="AO123" s="613"/>
      <c r="AP123" s="613"/>
      <c r="AQ123" s="613"/>
      <c r="AR123" s="613"/>
      <c r="AS123" s="613"/>
      <c r="AT123" s="614"/>
      <c r="AU123" s="615"/>
      <c r="AV123" s="616"/>
      <c r="AW123" s="616"/>
      <c r="AX123" s="621"/>
      <c r="AY123">
        <f>$AY$120</f>
        <v>1</v>
      </c>
    </row>
    <row r="124" spans="1:51" ht="24.75" customHeight="1" x14ac:dyDescent="0.15">
      <c r="A124" s="631"/>
      <c r="B124" s="632"/>
      <c r="C124" s="632"/>
      <c r="D124" s="632"/>
      <c r="E124" s="632"/>
      <c r="F124" s="633"/>
      <c r="G124" s="656" t="s">
        <v>18</v>
      </c>
      <c r="H124" s="657"/>
      <c r="I124" s="657"/>
      <c r="J124" s="657"/>
      <c r="K124" s="657"/>
      <c r="L124" s="658"/>
      <c r="M124" s="659"/>
      <c r="N124" s="659"/>
      <c r="O124" s="659"/>
      <c r="P124" s="659"/>
      <c r="Q124" s="659"/>
      <c r="R124" s="659"/>
      <c r="S124" s="659"/>
      <c r="T124" s="659"/>
      <c r="U124" s="659"/>
      <c r="V124" s="659"/>
      <c r="W124" s="659"/>
      <c r="X124" s="660"/>
      <c r="Y124" s="661">
        <f>SUM(Y122:AB123)</f>
        <v>3673</v>
      </c>
      <c r="Z124" s="662"/>
      <c r="AA124" s="662"/>
      <c r="AB124" s="663"/>
      <c r="AC124" s="656" t="s">
        <v>18</v>
      </c>
      <c r="AD124" s="657"/>
      <c r="AE124" s="657"/>
      <c r="AF124" s="657"/>
      <c r="AG124" s="657"/>
      <c r="AH124" s="658"/>
      <c r="AI124" s="659"/>
      <c r="AJ124" s="659"/>
      <c r="AK124" s="659"/>
      <c r="AL124" s="659"/>
      <c r="AM124" s="659"/>
      <c r="AN124" s="659"/>
      <c r="AO124" s="659"/>
      <c r="AP124" s="659"/>
      <c r="AQ124" s="659"/>
      <c r="AR124" s="659"/>
      <c r="AS124" s="659"/>
      <c r="AT124" s="660"/>
      <c r="AU124" s="661">
        <f>SUM(AU122:AX123)</f>
        <v>0</v>
      </c>
      <c r="AV124" s="662"/>
      <c r="AW124" s="662"/>
      <c r="AX124" s="664"/>
      <c r="AY124">
        <f>$AY$120</f>
        <v>1</v>
      </c>
    </row>
    <row r="125" spans="1:51" ht="24.75" customHeight="1" x14ac:dyDescent="0.15">
      <c r="A125" s="4"/>
      <c r="B125" s="4"/>
      <c r="C125" s="4"/>
      <c r="D125" s="4"/>
      <c r="E125" s="4"/>
      <c r="F125" s="4"/>
      <c r="G125" s="7"/>
      <c r="H125" s="7"/>
      <c r="I125" s="7"/>
      <c r="J125" s="7"/>
      <c r="K125" s="7"/>
      <c r="L125" s="3"/>
      <c r="M125" s="7"/>
      <c r="N125" s="7"/>
      <c r="O125" s="7"/>
      <c r="P125" s="7"/>
      <c r="Q125" s="7"/>
      <c r="R125" s="7"/>
      <c r="S125" s="7"/>
      <c r="T125" s="7"/>
      <c r="U125" s="7"/>
      <c r="V125" s="7"/>
      <c r="W125" s="7"/>
      <c r="X125" s="7"/>
      <c r="Y125" s="8"/>
      <c r="Z125" s="8"/>
      <c r="AA125" s="8"/>
      <c r="AB125" s="8"/>
      <c r="AC125" s="7"/>
      <c r="AD125" s="7"/>
      <c r="AE125" s="7"/>
      <c r="AF125" s="7"/>
      <c r="AG125" s="7"/>
      <c r="AH125" s="3"/>
      <c r="AI125" s="7"/>
      <c r="AJ125" s="7"/>
      <c r="AK125" s="7"/>
      <c r="AL125" s="7"/>
      <c r="AM125" s="7"/>
      <c r="AN125" s="7"/>
      <c r="AO125" s="7"/>
      <c r="AP125" s="7"/>
      <c r="AQ125" s="7"/>
      <c r="AR125" s="7"/>
      <c r="AS125" s="7"/>
      <c r="AT125" s="7"/>
      <c r="AU125" s="8"/>
      <c r="AV125" s="8"/>
      <c r="AW125" s="8"/>
      <c r="AX125" s="8"/>
    </row>
    <row r="126" spans="1:51" ht="24.75" customHeight="1" x14ac:dyDescent="0.15"/>
    <row r="127" spans="1:51" ht="24.75" customHeight="1" x14ac:dyDescent="0.15">
      <c r="A127" s="9"/>
      <c r="B127" s="1" t="s">
        <v>26</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1" ht="24.75" customHeight="1" x14ac:dyDescent="0.15">
      <c r="A128" s="9"/>
      <c r="B128" s="35" t="s">
        <v>210</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row>
    <row r="129" spans="1:51" ht="59.25" customHeight="1" x14ac:dyDescent="0.15">
      <c r="A129" s="680"/>
      <c r="B129" s="680"/>
      <c r="C129" s="680" t="s">
        <v>24</v>
      </c>
      <c r="D129" s="680"/>
      <c r="E129" s="680"/>
      <c r="F129" s="680"/>
      <c r="G129" s="680"/>
      <c r="H129" s="680"/>
      <c r="I129" s="680"/>
      <c r="J129" s="681" t="s">
        <v>176</v>
      </c>
      <c r="K129" s="436"/>
      <c r="L129" s="436"/>
      <c r="M129" s="436"/>
      <c r="N129" s="436"/>
      <c r="O129" s="436"/>
      <c r="P129" s="397" t="s">
        <v>25</v>
      </c>
      <c r="Q129" s="397"/>
      <c r="R129" s="397"/>
      <c r="S129" s="397"/>
      <c r="T129" s="397"/>
      <c r="U129" s="397"/>
      <c r="V129" s="397"/>
      <c r="W129" s="397"/>
      <c r="X129" s="397"/>
      <c r="Y129" s="682" t="s">
        <v>175</v>
      </c>
      <c r="Z129" s="683"/>
      <c r="AA129" s="683"/>
      <c r="AB129" s="683"/>
      <c r="AC129" s="681" t="s">
        <v>202</v>
      </c>
      <c r="AD129" s="681"/>
      <c r="AE129" s="681"/>
      <c r="AF129" s="681"/>
      <c r="AG129" s="681"/>
      <c r="AH129" s="682" t="s">
        <v>215</v>
      </c>
      <c r="AI129" s="680"/>
      <c r="AJ129" s="680"/>
      <c r="AK129" s="680"/>
      <c r="AL129" s="680" t="s">
        <v>19</v>
      </c>
      <c r="AM129" s="680"/>
      <c r="AN129" s="680"/>
      <c r="AO129" s="684"/>
      <c r="AP129" s="665" t="s">
        <v>177</v>
      </c>
      <c r="AQ129" s="665"/>
      <c r="AR129" s="665"/>
      <c r="AS129" s="665"/>
      <c r="AT129" s="665"/>
      <c r="AU129" s="665"/>
      <c r="AV129" s="665"/>
      <c r="AW129" s="665"/>
      <c r="AX129" s="665"/>
    </row>
    <row r="130" spans="1:51" ht="30" customHeight="1" x14ac:dyDescent="0.15">
      <c r="A130" s="666">
        <v>1</v>
      </c>
      <c r="B130" s="666">
        <v>1</v>
      </c>
      <c r="C130" s="667" t="s">
        <v>650</v>
      </c>
      <c r="D130" s="667"/>
      <c r="E130" s="667"/>
      <c r="F130" s="667"/>
      <c r="G130" s="667"/>
      <c r="H130" s="667"/>
      <c r="I130" s="667"/>
      <c r="J130" s="668">
        <v>6360005004186</v>
      </c>
      <c r="K130" s="669"/>
      <c r="L130" s="669"/>
      <c r="M130" s="669"/>
      <c r="N130" s="669"/>
      <c r="O130" s="669"/>
      <c r="P130" s="670" t="s">
        <v>614</v>
      </c>
      <c r="Q130" s="670"/>
      <c r="R130" s="670"/>
      <c r="S130" s="670"/>
      <c r="T130" s="670"/>
      <c r="U130" s="670"/>
      <c r="V130" s="670"/>
      <c r="W130" s="670"/>
      <c r="X130" s="670"/>
      <c r="Y130" s="671">
        <v>22245</v>
      </c>
      <c r="Z130" s="672"/>
      <c r="AA130" s="672"/>
      <c r="AB130" s="673"/>
      <c r="AC130" s="674" t="s">
        <v>651</v>
      </c>
      <c r="AD130" s="675"/>
      <c r="AE130" s="675"/>
      <c r="AF130" s="675"/>
      <c r="AG130" s="675"/>
      <c r="AH130" s="676" t="s">
        <v>567</v>
      </c>
      <c r="AI130" s="677"/>
      <c r="AJ130" s="677"/>
      <c r="AK130" s="678"/>
      <c r="AL130" s="676" t="s">
        <v>567</v>
      </c>
      <c r="AM130" s="677"/>
      <c r="AN130" s="677"/>
      <c r="AO130" s="678"/>
      <c r="AP130" s="679" t="s">
        <v>246</v>
      </c>
      <c r="AQ130" s="679"/>
      <c r="AR130" s="679"/>
      <c r="AS130" s="679"/>
      <c r="AT130" s="679"/>
      <c r="AU130" s="679"/>
      <c r="AV130" s="679"/>
      <c r="AW130" s="679"/>
      <c r="AX130" s="679"/>
    </row>
    <row r="131" spans="1:51" ht="24.75" customHeight="1" x14ac:dyDescent="0.15">
      <c r="A131" s="39"/>
      <c r="B131" s="39"/>
      <c r="C131" s="39"/>
      <c r="D131" s="39"/>
      <c r="E131" s="39"/>
      <c r="F131" s="39"/>
      <c r="G131" s="39"/>
      <c r="H131" s="39"/>
      <c r="I131" s="39"/>
      <c r="J131" s="40"/>
      <c r="K131" s="40"/>
      <c r="L131" s="40"/>
      <c r="M131" s="40"/>
      <c r="N131" s="40"/>
      <c r="O131" s="40"/>
      <c r="P131" s="41"/>
      <c r="Q131" s="41"/>
      <c r="R131" s="41"/>
      <c r="S131" s="41"/>
      <c r="T131" s="41"/>
      <c r="U131" s="41"/>
      <c r="V131" s="41"/>
      <c r="W131" s="41"/>
      <c r="X131" s="41"/>
      <c r="Y131" s="42"/>
      <c r="Z131" s="42"/>
      <c r="AA131" s="42"/>
      <c r="AB131" s="42"/>
      <c r="AC131" s="42"/>
      <c r="AD131" s="42"/>
      <c r="AE131" s="42"/>
      <c r="AF131" s="42"/>
      <c r="AG131" s="42"/>
      <c r="AH131" s="42"/>
      <c r="AI131" s="42"/>
      <c r="AJ131" s="42"/>
      <c r="AK131" s="42"/>
      <c r="AL131" s="42"/>
      <c r="AM131" s="42"/>
      <c r="AN131" s="42"/>
      <c r="AO131" s="42"/>
      <c r="AP131" s="41"/>
      <c r="AQ131" s="41"/>
      <c r="AR131" s="41"/>
      <c r="AS131" s="41"/>
      <c r="AT131" s="41"/>
      <c r="AU131" s="41"/>
      <c r="AV131" s="41"/>
      <c r="AW131" s="41"/>
      <c r="AX131" s="41"/>
      <c r="AY131">
        <f>COUNTA($C$134)</f>
        <v>1</v>
      </c>
    </row>
    <row r="132" spans="1:51" ht="24.75" customHeight="1" x14ac:dyDescent="0.15">
      <c r="A132" s="39"/>
      <c r="B132" s="43" t="s">
        <v>159</v>
      </c>
      <c r="C132" s="39"/>
      <c r="D132" s="39"/>
      <c r="E132" s="39"/>
      <c r="F132" s="39"/>
      <c r="G132" s="39"/>
      <c r="H132" s="39"/>
      <c r="I132" s="39"/>
      <c r="J132" s="39"/>
      <c r="K132" s="39"/>
      <c r="L132" s="39"/>
      <c r="M132" s="39"/>
      <c r="N132" s="39"/>
      <c r="O132" s="39"/>
      <c r="P132" s="44"/>
      <c r="Q132" s="44"/>
      <c r="R132" s="44"/>
      <c r="S132" s="44"/>
      <c r="T132" s="44"/>
      <c r="U132" s="44"/>
      <c r="V132" s="44"/>
      <c r="W132" s="44"/>
      <c r="X132" s="44"/>
      <c r="Y132" s="45"/>
      <c r="Z132" s="45"/>
      <c r="AA132" s="45"/>
      <c r="AB132" s="45"/>
      <c r="AC132" s="45"/>
      <c r="AD132" s="45"/>
      <c r="AE132" s="45"/>
      <c r="AF132" s="45"/>
      <c r="AG132" s="45"/>
      <c r="AH132" s="45"/>
      <c r="AI132" s="45"/>
      <c r="AJ132" s="45"/>
      <c r="AK132" s="45"/>
      <c r="AL132" s="45"/>
      <c r="AM132" s="45"/>
      <c r="AN132" s="45"/>
      <c r="AO132" s="45"/>
      <c r="AP132" s="44"/>
      <c r="AQ132" s="44"/>
      <c r="AR132" s="44"/>
      <c r="AS132" s="44"/>
      <c r="AT132" s="44"/>
      <c r="AU132" s="44"/>
      <c r="AV132" s="44"/>
      <c r="AW132" s="44"/>
      <c r="AX132" s="44"/>
      <c r="AY132">
        <f>$AY$131</f>
        <v>1</v>
      </c>
    </row>
    <row r="133" spans="1:51" ht="59.25" customHeight="1" x14ac:dyDescent="0.15">
      <c r="A133" s="680"/>
      <c r="B133" s="680"/>
      <c r="C133" s="680" t="s">
        <v>24</v>
      </c>
      <c r="D133" s="680"/>
      <c r="E133" s="680"/>
      <c r="F133" s="680"/>
      <c r="G133" s="680"/>
      <c r="H133" s="680"/>
      <c r="I133" s="680"/>
      <c r="J133" s="681" t="s">
        <v>176</v>
      </c>
      <c r="K133" s="436"/>
      <c r="L133" s="436"/>
      <c r="M133" s="436"/>
      <c r="N133" s="436"/>
      <c r="O133" s="436"/>
      <c r="P133" s="397" t="s">
        <v>25</v>
      </c>
      <c r="Q133" s="397"/>
      <c r="R133" s="397"/>
      <c r="S133" s="397"/>
      <c r="T133" s="397"/>
      <c r="U133" s="397"/>
      <c r="V133" s="397"/>
      <c r="W133" s="397"/>
      <c r="X133" s="397"/>
      <c r="Y133" s="682" t="s">
        <v>175</v>
      </c>
      <c r="Z133" s="683"/>
      <c r="AA133" s="683"/>
      <c r="AB133" s="683"/>
      <c r="AC133" s="681" t="s">
        <v>202</v>
      </c>
      <c r="AD133" s="681"/>
      <c r="AE133" s="681"/>
      <c r="AF133" s="681"/>
      <c r="AG133" s="681"/>
      <c r="AH133" s="682" t="s">
        <v>215</v>
      </c>
      <c r="AI133" s="680"/>
      <c r="AJ133" s="680"/>
      <c r="AK133" s="680"/>
      <c r="AL133" s="680" t="s">
        <v>19</v>
      </c>
      <c r="AM133" s="680"/>
      <c r="AN133" s="680"/>
      <c r="AO133" s="684"/>
      <c r="AP133" s="665" t="s">
        <v>177</v>
      </c>
      <c r="AQ133" s="665"/>
      <c r="AR133" s="665"/>
      <c r="AS133" s="665"/>
      <c r="AT133" s="665"/>
      <c r="AU133" s="665"/>
      <c r="AV133" s="665"/>
      <c r="AW133" s="665"/>
      <c r="AX133" s="665"/>
      <c r="AY133">
        <f>$AY$131</f>
        <v>1</v>
      </c>
    </row>
    <row r="134" spans="1:51" ht="30" customHeight="1" x14ac:dyDescent="0.15">
      <c r="A134" s="666">
        <v>1</v>
      </c>
      <c r="B134" s="666">
        <v>1</v>
      </c>
      <c r="C134" s="667" t="s">
        <v>652</v>
      </c>
      <c r="D134" s="667"/>
      <c r="E134" s="667"/>
      <c r="F134" s="667"/>
      <c r="G134" s="667"/>
      <c r="H134" s="667"/>
      <c r="I134" s="667"/>
      <c r="J134" s="668" t="s">
        <v>567</v>
      </c>
      <c r="K134" s="669"/>
      <c r="L134" s="669"/>
      <c r="M134" s="669"/>
      <c r="N134" s="669"/>
      <c r="O134" s="669"/>
      <c r="P134" s="670" t="s">
        <v>653</v>
      </c>
      <c r="Q134" s="670"/>
      <c r="R134" s="670"/>
      <c r="S134" s="670"/>
      <c r="T134" s="670"/>
      <c r="U134" s="670"/>
      <c r="V134" s="670"/>
      <c r="W134" s="670"/>
      <c r="X134" s="670"/>
      <c r="Y134" s="671">
        <v>4599</v>
      </c>
      <c r="Z134" s="672"/>
      <c r="AA134" s="672"/>
      <c r="AB134" s="673"/>
      <c r="AC134" s="674" t="s">
        <v>68</v>
      </c>
      <c r="AD134" s="675"/>
      <c r="AE134" s="675"/>
      <c r="AF134" s="675"/>
      <c r="AG134" s="675"/>
      <c r="AH134" s="689" t="s">
        <v>567</v>
      </c>
      <c r="AI134" s="690"/>
      <c r="AJ134" s="690"/>
      <c r="AK134" s="690"/>
      <c r="AL134" s="692" t="s">
        <v>246</v>
      </c>
      <c r="AM134" s="693"/>
      <c r="AN134" s="693"/>
      <c r="AO134" s="693"/>
      <c r="AP134" s="679" t="s">
        <v>567</v>
      </c>
      <c r="AQ134" s="679"/>
      <c r="AR134" s="679"/>
      <c r="AS134" s="679"/>
      <c r="AT134" s="679"/>
      <c r="AU134" s="679"/>
      <c r="AV134" s="679"/>
      <c r="AW134" s="679"/>
      <c r="AX134" s="679"/>
      <c r="AY134">
        <f>$AY$131</f>
        <v>1</v>
      </c>
    </row>
    <row r="135" spans="1:51" ht="30" customHeight="1" x14ac:dyDescent="0.15">
      <c r="A135" s="666">
        <v>2</v>
      </c>
      <c r="B135" s="666">
        <v>1</v>
      </c>
      <c r="C135" s="691" t="s">
        <v>654</v>
      </c>
      <c r="D135" s="667"/>
      <c r="E135" s="667"/>
      <c r="F135" s="667"/>
      <c r="G135" s="667"/>
      <c r="H135" s="667"/>
      <c r="I135" s="667"/>
      <c r="J135" s="668" t="s">
        <v>567</v>
      </c>
      <c r="K135" s="669"/>
      <c r="L135" s="669"/>
      <c r="M135" s="669"/>
      <c r="N135" s="669"/>
      <c r="O135" s="669"/>
      <c r="P135" s="670" t="s">
        <v>653</v>
      </c>
      <c r="Q135" s="670"/>
      <c r="R135" s="670"/>
      <c r="S135" s="670"/>
      <c r="T135" s="670"/>
      <c r="U135" s="670"/>
      <c r="V135" s="670"/>
      <c r="W135" s="670"/>
      <c r="X135" s="670"/>
      <c r="Y135" s="671">
        <v>1870</v>
      </c>
      <c r="Z135" s="672"/>
      <c r="AA135" s="672"/>
      <c r="AB135" s="673"/>
      <c r="AC135" s="674" t="s">
        <v>68</v>
      </c>
      <c r="AD135" s="675"/>
      <c r="AE135" s="675"/>
      <c r="AF135" s="675"/>
      <c r="AG135" s="675"/>
      <c r="AH135" s="689" t="s">
        <v>567</v>
      </c>
      <c r="AI135" s="690"/>
      <c r="AJ135" s="690"/>
      <c r="AK135" s="690"/>
      <c r="AL135" s="692" t="s">
        <v>246</v>
      </c>
      <c r="AM135" s="693"/>
      <c r="AN135" s="693"/>
      <c r="AO135" s="693"/>
      <c r="AP135" s="679" t="s">
        <v>567</v>
      </c>
      <c r="AQ135" s="679"/>
      <c r="AR135" s="679"/>
      <c r="AS135" s="679"/>
      <c r="AT135" s="679"/>
      <c r="AU135" s="679"/>
      <c r="AV135" s="679"/>
      <c r="AW135" s="679"/>
      <c r="AX135" s="679"/>
      <c r="AY135">
        <f>COUNTA($C$135)</f>
        <v>1</v>
      </c>
    </row>
    <row r="136" spans="1:51" ht="30" customHeight="1" x14ac:dyDescent="0.15">
      <c r="A136" s="666">
        <v>3</v>
      </c>
      <c r="B136" s="666">
        <v>1</v>
      </c>
      <c r="C136" s="691" t="s">
        <v>655</v>
      </c>
      <c r="D136" s="667"/>
      <c r="E136" s="667"/>
      <c r="F136" s="667"/>
      <c r="G136" s="667"/>
      <c r="H136" s="667"/>
      <c r="I136" s="667"/>
      <c r="J136" s="694">
        <v>6010005002596</v>
      </c>
      <c r="K136" s="669"/>
      <c r="L136" s="669"/>
      <c r="M136" s="669"/>
      <c r="N136" s="669"/>
      <c r="O136" s="669"/>
      <c r="P136" s="697" t="s">
        <v>656</v>
      </c>
      <c r="Q136" s="696"/>
      <c r="R136" s="696"/>
      <c r="S136" s="696"/>
      <c r="T136" s="696"/>
      <c r="U136" s="696"/>
      <c r="V136" s="696"/>
      <c r="W136" s="696"/>
      <c r="X136" s="696"/>
      <c r="Y136" s="671">
        <v>742</v>
      </c>
      <c r="Z136" s="672"/>
      <c r="AA136" s="672"/>
      <c r="AB136" s="673"/>
      <c r="AC136" s="674" t="s">
        <v>68</v>
      </c>
      <c r="AD136" s="675"/>
      <c r="AE136" s="675"/>
      <c r="AF136" s="675"/>
      <c r="AG136" s="675"/>
      <c r="AH136" s="687" t="s">
        <v>567</v>
      </c>
      <c r="AI136" s="688"/>
      <c r="AJ136" s="688"/>
      <c r="AK136" s="688"/>
      <c r="AL136" s="692" t="s">
        <v>246</v>
      </c>
      <c r="AM136" s="693"/>
      <c r="AN136" s="693"/>
      <c r="AO136" s="693"/>
      <c r="AP136" s="679" t="s">
        <v>567</v>
      </c>
      <c r="AQ136" s="679"/>
      <c r="AR136" s="679"/>
      <c r="AS136" s="679"/>
      <c r="AT136" s="679"/>
      <c r="AU136" s="679"/>
      <c r="AV136" s="679"/>
      <c r="AW136" s="679"/>
      <c r="AX136" s="679"/>
      <c r="AY136">
        <f>COUNTA($C$136)</f>
        <v>1</v>
      </c>
    </row>
    <row r="137" spans="1:51" ht="30" customHeight="1" x14ac:dyDescent="0.15">
      <c r="A137" s="666">
        <v>4</v>
      </c>
      <c r="B137" s="666">
        <v>1</v>
      </c>
      <c r="C137" s="685" t="s">
        <v>657</v>
      </c>
      <c r="D137" s="667"/>
      <c r="E137" s="667"/>
      <c r="F137" s="667"/>
      <c r="G137" s="667"/>
      <c r="H137" s="667"/>
      <c r="I137" s="667"/>
      <c r="J137" s="668" t="s">
        <v>567</v>
      </c>
      <c r="K137" s="669"/>
      <c r="L137" s="669"/>
      <c r="M137" s="669"/>
      <c r="N137" s="669"/>
      <c r="O137" s="669"/>
      <c r="P137" s="695" t="s">
        <v>653</v>
      </c>
      <c r="Q137" s="696"/>
      <c r="R137" s="696"/>
      <c r="S137" s="696"/>
      <c r="T137" s="696"/>
      <c r="U137" s="696"/>
      <c r="V137" s="696"/>
      <c r="W137" s="696"/>
      <c r="X137" s="696"/>
      <c r="Y137" s="671">
        <v>720</v>
      </c>
      <c r="Z137" s="672"/>
      <c r="AA137" s="672"/>
      <c r="AB137" s="673"/>
      <c r="AC137" s="674" t="s">
        <v>68</v>
      </c>
      <c r="AD137" s="675"/>
      <c r="AE137" s="675"/>
      <c r="AF137" s="675"/>
      <c r="AG137" s="675"/>
      <c r="AH137" s="687" t="s">
        <v>567</v>
      </c>
      <c r="AI137" s="688"/>
      <c r="AJ137" s="688"/>
      <c r="AK137" s="688"/>
      <c r="AL137" s="692" t="s">
        <v>246</v>
      </c>
      <c r="AM137" s="693"/>
      <c r="AN137" s="693"/>
      <c r="AO137" s="693"/>
      <c r="AP137" s="679" t="s">
        <v>567</v>
      </c>
      <c r="AQ137" s="679"/>
      <c r="AR137" s="679"/>
      <c r="AS137" s="679"/>
      <c r="AT137" s="679"/>
      <c r="AU137" s="679"/>
      <c r="AV137" s="679"/>
      <c r="AW137" s="679"/>
      <c r="AX137" s="679"/>
      <c r="AY137">
        <f>COUNTA($C$137)</f>
        <v>1</v>
      </c>
    </row>
    <row r="138" spans="1:51" ht="30" customHeight="1" x14ac:dyDescent="0.15">
      <c r="A138" s="666">
        <v>5</v>
      </c>
      <c r="B138" s="666">
        <v>1</v>
      </c>
      <c r="C138" s="667" t="s">
        <v>658</v>
      </c>
      <c r="D138" s="667"/>
      <c r="E138" s="667"/>
      <c r="F138" s="667"/>
      <c r="G138" s="667"/>
      <c r="H138" s="667"/>
      <c r="I138" s="667"/>
      <c r="J138" s="694" t="s">
        <v>246</v>
      </c>
      <c r="K138" s="669"/>
      <c r="L138" s="669"/>
      <c r="M138" s="669"/>
      <c r="N138" s="669"/>
      <c r="O138" s="669"/>
      <c r="P138" s="670" t="s">
        <v>653</v>
      </c>
      <c r="Q138" s="670"/>
      <c r="R138" s="670"/>
      <c r="S138" s="670"/>
      <c r="T138" s="670"/>
      <c r="U138" s="670"/>
      <c r="V138" s="670"/>
      <c r="W138" s="670"/>
      <c r="X138" s="670"/>
      <c r="Y138" s="671">
        <v>119</v>
      </c>
      <c r="Z138" s="672"/>
      <c r="AA138" s="672"/>
      <c r="AB138" s="673"/>
      <c r="AC138" s="674" t="s">
        <v>68</v>
      </c>
      <c r="AD138" s="675"/>
      <c r="AE138" s="675"/>
      <c r="AF138" s="675"/>
      <c r="AG138" s="675"/>
      <c r="AH138" s="687" t="s">
        <v>567</v>
      </c>
      <c r="AI138" s="688"/>
      <c r="AJ138" s="688"/>
      <c r="AK138" s="688"/>
      <c r="AL138" s="692" t="s">
        <v>246</v>
      </c>
      <c r="AM138" s="693"/>
      <c r="AN138" s="693"/>
      <c r="AO138" s="693"/>
      <c r="AP138" s="679" t="s">
        <v>567</v>
      </c>
      <c r="AQ138" s="679"/>
      <c r="AR138" s="679"/>
      <c r="AS138" s="679"/>
      <c r="AT138" s="679"/>
      <c r="AU138" s="679"/>
      <c r="AV138" s="679"/>
      <c r="AW138" s="679"/>
      <c r="AX138" s="679"/>
      <c r="AY138">
        <f>COUNTA($C$138)</f>
        <v>1</v>
      </c>
    </row>
    <row r="139" spans="1:51" ht="30" customHeight="1" x14ac:dyDescent="0.15">
      <c r="A139" s="666">
        <v>6</v>
      </c>
      <c r="B139" s="666">
        <v>1</v>
      </c>
      <c r="C139" s="667" t="s">
        <v>659</v>
      </c>
      <c r="D139" s="667"/>
      <c r="E139" s="667"/>
      <c r="F139" s="667"/>
      <c r="G139" s="667"/>
      <c r="H139" s="667"/>
      <c r="I139" s="667"/>
      <c r="J139" s="668">
        <v>6000012070001</v>
      </c>
      <c r="K139" s="669"/>
      <c r="L139" s="669"/>
      <c r="M139" s="669"/>
      <c r="N139" s="669"/>
      <c r="O139" s="669"/>
      <c r="P139" s="670" t="s">
        <v>660</v>
      </c>
      <c r="Q139" s="670"/>
      <c r="R139" s="670"/>
      <c r="S139" s="670"/>
      <c r="T139" s="670"/>
      <c r="U139" s="670"/>
      <c r="V139" s="670"/>
      <c r="W139" s="670"/>
      <c r="X139" s="670"/>
      <c r="Y139" s="671">
        <v>60</v>
      </c>
      <c r="Z139" s="672"/>
      <c r="AA139" s="672"/>
      <c r="AB139" s="673"/>
      <c r="AC139" s="674" t="s">
        <v>68</v>
      </c>
      <c r="AD139" s="675"/>
      <c r="AE139" s="675"/>
      <c r="AF139" s="675"/>
      <c r="AG139" s="675"/>
      <c r="AH139" s="687" t="s">
        <v>567</v>
      </c>
      <c r="AI139" s="688"/>
      <c r="AJ139" s="688"/>
      <c r="AK139" s="688"/>
      <c r="AL139" s="692" t="s">
        <v>246</v>
      </c>
      <c r="AM139" s="693"/>
      <c r="AN139" s="693"/>
      <c r="AO139" s="693"/>
      <c r="AP139" s="679" t="s">
        <v>567</v>
      </c>
      <c r="AQ139" s="679"/>
      <c r="AR139" s="679"/>
      <c r="AS139" s="679"/>
      <c r="AT139" s="679"/>
      <c r="AU139" s="679"/>
      <c r="AV139" s="679"/>
      <c r="AW139" s="679"/>
      <c r="AX139" s="679"/>
      <c r="AY139">
        <f>COUNTA($C$139)</f>
        <v>1</v>
      </c>
    </row>
    <row r="140" spans="1:51" ht="30" customHeight="1" x14ac:dyDescent="0.15">
      <c r="A140" s="666">
        <v>7</v>
      </c>
      <c r="B140" s="666">
        <v>1</v>
      </c>
      <c r="C140" s="667" t="s">
        <v>661</v>
      </c>
      <c r="D140" s="667"/>
      <c r="E140" s="667"/>
      <c r="F140" s="667"/>
      <c r="G140" s="667"/>
      <c r="H140" s="667"/>
      <c r="I140" s="667"/>
      <c r="J140" s="668">
        <v>2700150001147</v>
      </c>
      <c r="K140" s="669"/>
      <c r="L140" s="669"/>
      <c r="M140" s="669"/>
      <c r="N140" s="669"/>
      <c r="O140" s="669"/>
      <c r="P140" s="670" t="s">
        <v>662</v>
      </c>
      <c r="Q140" s="670"/>
      <c r="R140" s="670"/>
      <c r="S140" s="670"/>
      <c r="T140" s="670"/>
      <c r="U140" s="670"/>
      <c r="V140" s="670"/>
      <c r="W140" s="670"/>
      <c r="X140" s="670"/>
      <c r="Y140" s="671">
        <v>3</v>
      </c>
      <c r="Z140" s="672"/>
      <c r="AA140" s="672"/>
      <c r="AB140" s="673"/>
      <c r="AC140" s="674" t="s">
        <v>68</v>
      </c>
      <c r="AD140" s="675"/>
      <c r="AE140" s="675"/>
      <c r="AF140" s="675"/>
      <c r="AG140" s="675"/>
      <c r="AH140" s="687" t="s">
        <v>567</v>
      </c>
      <c r="AI140" s="688"/>
      <c r="AJ140" s="688"/>
      <c r="AK140" s="688"/>
      <c r="AL140" s="692" t="s">
        <v>246</v>
      </c>
      <c r="AM140" s="693"/>
      <c r="AN140" s="693"/>
      <c r="AO140" s="693"/>
      <c r="AP140" s="679" t="s">
        <v>567</v>
      </c>
      <c r="AQ140" s="679"/>
      <c r="AR140" s="679"/>
      <c r="AS140" s="679"/>
      <c r="AT140" s="679"/>
      <c r="AU140" s="679"/>
      <c r="AV140" s="679"/>
      <c r="AW140" s="679"/>
      <c r="AX140" s="679"/>
      <c r="AY140">
        <f>COUNTA($C$140)</f>
        <v>1</v>
      </c>
    </row>
    <row r="141" spans="1:51" ht="24.75" customHeight="1" x14ac:dyDescent="0.15">
      <c r="A141" s="46"/>
      <c r="B141" s="46"/>
      <c r="C141" s="46"/>
      <c r="D141" s="46"/>
      <c r="E141" s="46"/>
      <c r="F141" s="46"/>
      <c r="G141" s="46"/>
      <c r="H141" s="46"/>
      <c r="I141" s="46"/>
      <c r="J141" s="46"/>
      <c r="K141" s="46"/>
      <c r="L141" s="46"/>
      <c r="M141" s="46"/>
      <c r="N141" s="46"/>
      <c r="O141" s="46"/>
      <c r="P141" s="47"/>
      <c r="Q141" s="47"/>
      <c r="R141" s="47"/>
      <c r="S141" s="47"/>
      <c r="T141" s="47"/>
      <c r="U141" s="47"/>
      <c r="V141" s="47"/>
      <c r="W141" s="47"/>
      <c r="X141" s="47"/>
      <c r="Y141" s="48"/>
      <c r="Z141" s="48"/>
      <c r="AA141" s="48"/>
      <c r="AB141" s="48"/>
      <c r="AC141" s="48"/>
      <c r="AD141" s="48"/>
      <c r="AE141" s="48"/>
      <c r="AF141" s="48"/>
      <c r="AG141" s="48"/>
      <c r="AH141" s="48"/>
      <c r="AI141" s="48"/>
      <c r="AJ141" s="48"/>
      <c r="AK141" s="48"/>
      <c r="AL141" s="48"/>
      <c r="AM141" s="48"/>
      <c r="AN141" s="48"/>
      <c r="AO141" s="48"/>
      <c r="AP141" s="47"/>
      <c r="AQ141" s="47"/>
      <c r="AR141" s="47"/>
      <c r="AS141" s="47"/>
      <c r="AT141" s="47"/>
      <c r="AU141" s="47"/>
      <c r="AV141" s="47"/>
      <c r="AW141" s="47"/>
      <c r="AX141" s="47"/>
      <c r="AY141">
        <f>COUNTA($C$144)</f>
        <v>1</v>
      </c>
    </row>
    <row r="142" spans="1:51" ht="24.75" customHeight="1" x14ac:dyDescent="0.15">
      <c r="A142" s="39"/>
      <c r="B142" s="43" t="s">
        <v>195</v>
      </c>
      <c r="C142" s="39"/>
      <c r="D142" s="39"/>
      <c r="E142" s="39"/>
      <c r="F142" s="39"/>
      <c r="G142" s="39"/>
      <c r="H142" s="39"/>
      <c r="I142" s="39"/>
      <c r="J142" s="39"/>
      <c r="K142" s="39"/>
      <c r="L142" s="39"/>
      <c r="M142" s="39"/>
      <c r="N142" s="39"/>
      <c r="O142" s="39"/>
      <c r="P142" s="44"/>
      <c r="Q142" s="44"/>
      <c r="R142" s="44"/>
      <c r="S142" s="44"/>
      <c r="T142" s="44"/>
      <c r="U142" s="44"/>
      <c r="V142" s="44"/>
      <c r="W142" s="44"/>
      <c r="X142" s="44"/>
      <c r="Y142" s="45"/>
      <c r="Z142" s="45"/>
      <c r="AA142" s="45"/>
      <c r="AB142" s="45"/>
      <c r="AC142" s="45"/>
      <c r="AD142" s="45"/>
      <c r="AE142" s="45"/>
      <c r="AF142" s="45"/>
      <c r="AG142" s="45"/>
      <c r="AH142" s="45"/>
      <c r="AI142" s="45"/>
      <c r="AJ142" s="45"/>
      <c r="AK142" s="45"/>
      <c r="AL142" s="45"/>
      <c r="AM142" s="45"/>
      <c r="AN142" s="45"/>
      <c r="AO142" s="45"/>
      <c r="AP142" s="44"/>
      <c r="AQ142" s="44"/>
      <c r="AR142" s="44"/>
      <c r="AS142" s="44"/>
      <c r="AT142" s="44"/>
      <c r="AU142" s="44"/>
      <c r="AV142" s="44"/>
      <c r="AW142" s="44"/>
      <c r="AX142" s="44"/>
      <c r="AY142">
        <f>$AY$141</f>
        <v>1</v>
      </c>
    </row>
    <row r="143" spans="1:51" ht="59.25" customHeight="1" x14ac:dyDescent="0.15">
      <c r="A143" s="680"/>
      <c r="B143" s="680"/>
      <c r="C143" s="680" t="s">
        <v>24</v>
      </c>
      <c r="D143" s="680"/>
      <c r="E143" s="680"/>
      <c r="F143" s="680"/>
      <c r="G143" s="680"/>
      <c r="H143" s="680"/>
      <c r="I143" s="680"/>
      <c r="J143" s="681" t="s">
        <v>176</v>
      </c>
      <c r="K143" s="436"/>
      <c r="L143" s="436"/>
      <c r="M143" s="436"/>
      <c r="N143" s="436"/>
      <c r="O143" s="436"/>
      <c r="P143" s="397" t="s">
        <v>25</v>
      </c>
      <c r="Q143" s="397"/>
      <c r="R143" s="397"/>
      <c r="S143" s="397"/>
      <c r="T143" s="397"/>
      <c r="U143" s="397"/>
      <c r="V143" s="397"/>
      <c r="W143" s="397"/>
      <c r="X143" s="397"/>
      <c r="Y143" s="682" t="s">
        <v>175</v>
      </c>
      <c r="Z143" s="683"/>
      <c r="AA143" s="683"/>
      <c r="AB143" s="683"/>
      <c r="AC143" s="681" t="s">
        <v>202</v>
      </c>
      <c r="AD143" s="681"/>
      <c r="AE143" s="681"/>
      <c r="AF143" s="681"/>
      <c r="AG143" s="681"/>
      <c r="AH143" s="682" t="s">
        <v>215</v>
      </c>
      <c r="AI143" s="680"/>
      <c r="AJ143" s="680"/>
      <c r="AK143" s="680"/>
      <c r="AL143" s="680" t="s">
        <v>19</v>
      </c>
      <c r="AM143" s="680"/>
      <c r="AN143" s="680"/>
      <c r="AO143" s="684"/>
      <c r="AP143" s="665" t="s">
        <v>177</v>
      </c>
      <c r="AQ143" s="665"/>
      <c r="AR143" s="665"/>
      <c r="AS143" s="665"/>
      <c r="AT143" s="665"/>
      <c r="AU143" s="665"/>
      <c r="AV143" s="665"/>
      <c r="AW143" s="665"/>
      <c r="AX143" s="665"/>
      <c r="AY143">
        <f>$AY$141</f>
        <v>1</v>
      </c>
    </row>
    <row r="144" spans="1:51" ht="30" customHeight="1" x14ac:dyDescent="0.15">
      <c r="A144" s="666">
        <v>1</v>
      </c>
      <c r="B144" s="666">
        <v>1</v>
      </c>
      <c r="C144" s="685" t="s">
        <v>663</v>
      </c>
      <c r="D144" s="667"/>
      <c r="E144" s="667"/>
      <c r="F144" s="667"/>
      <c r="G144" s="667"/>
      <c r="H144" s="667"/>
      <c r="I144" s="667"/>
      <c r="J144" s="694" t="s">
        <v>246</v>
      </c>
      <c r="K144" s="669"/>
      <c r="L144" s="669"/>
      <c r="M144" s="669"/>
      <c r="N144" s="669"/>
      <c r="O144" s="669"/>
      <c r="P144" s="698" t="s">
        <v>664</v>
      </c>
      <c r="Q144" s="670"/>
      <c r="R144" s="670"/>
      <c r="S144" s="670"/>
      <c r="T144" s="670"/>
      <c r="U144" s="670"/>
      <c r="V144" s="670"/>
      <c r="W144" s="670"/>
      <c r="X144" s="670"/>
      <c r="Y144" s="671">
        <v>3673</v>
      </c>
      <c r="Z144" s="672"/>
      <c r="AA144" s="672"/>
      <c r="AB144" s="673"/>
      <c r="AC144" s="674" t="s">
        <v>665</v>
      </c>
      <c r="AD144" s="675"/>
      <c r="AE144" s="675"/>
      <c r="AF144" s="675"/>
      <c r="AG144" s="675"/>
      <c r="AH144" s="687" t="s">
        <v>567</v>
      </c>
      <c r="AI144" s="688"/>
      <c r="AJ144" s="688"/>
      <c r="AK144" s="688"/>
      <c r="AL144" s="692" t="s">
        <v>246</v>
      </c>
      <c r="AM144" s="693"/>
      <c r="AN144" s="693"/>
      <c r="AO144" s="693"/>
      <c r="AP144" s="679" t="s">
        <v>567</v>
      </c>
      <c r="AQ144" s="679"/>
      <c r="AR144" s="679"/>
      <c r="AS144" s="679"/>
      <c r="AT144" s="679"/>
      <c r="AU144" s="679"/>
      <c r="AV144" s="679"/>
      <c r="AW144" s="679"/>
      <c r="AX144" s="679"/>
      <c r="AY144">
        <f>$AY$141</f>
        <v>1</v>
      </c>
    </row>
    <row r="145" spans="1:51" ht="67.5" customHeight="1" x14ac:dyDescent="0.15">
      <c r="A145" s="666">
        <v>2</v>
      </c>
      <c r="B145" s="666">
        <v>1</v>
      </c>
      <c r="C145" s="685" t="s">
        <v>666</v>
      </c>
      <c r="D145" s="667"/>
      <c r="E145" s="667"/>
      <c r="F145" s="667"/>
      <c r="G145" s="667"/>
      <c r="H145" s="667"/>
      <c r="I145" s="667"/>
      <c r="J145" s="694">
        <v>6360001006450</v>
      </c>
      <c r="K145" s="669"/>
      <c r="L145" s="669"/>
      <c r="M145" s="669"/>
      <c r="N145" s="669"/>
      <c r="O145" s="669"/>
      <c r="P145" s="698" t="s">
        <v>667</v>
      </c>
      <c r="Q145" s="670"/>
      <c r="R145" s="670"/>
      <c r="S145" s="670"/>
      <c r="T145" s="670"/>
      <c r="U145" s="670"/>
      <c r="V145" s="670"/>
      <c r="W145" s="670"/>
      <c r="X145" s="670"/>
      <c r="Y145" s="671">
        <v>901</v>
      </c>
      <c r="Z145" s="672"/>
      <c r="AA145" s="672"/>
      <c r="AB145" s="673"/>
      <c r="AC145" s="699" t="s">
        <v>68</v>
      </c>
      <c r="AD145" s="700"/>
      <c r="AE145" s="700"/>
      <c r="AF145" s="700"/>
      <c r="AG145" s="700"/>
      <c r="AH145" s="687" t="s">
        <v>567</v>
      </c>
      <c r="AI145" s="688"/>
      <c r="AJ145" s="688"/>
      <c r="AK145" s="688"/>
      <c r="AL145" s="692" t="s">
        <v>246</v>
      </c>
      <c r="AM145" s="693"/>
      <c r="AN145" s="693"/>
      <c r="AO145" s="693"/>
      <c r="AP145" s="679" t="s">
        <v>567</v>
      </c>
      <c r="AQ145" s="679"/>
      <c r="AR145" s="679"/>
      <c r="AS145" s="679"/>
      <c r="AT145" s="679"/>
      <c r="AU145" s="679"/>
      <c r="AV145" s="679"/>
      <c r="AW145" s="679"/>
      <c r="AX145" s="679"/>
      <c r="AY145">
        <f>COUNTA($C$145)</f>
        <v>1</v>
      </c>
    </row>
    <row r="146" spans="1:51" ht="42.75" customHeight="1" x14ac:dyDescent="0.15">
      <c r="A146" s="666">
        <v>3</v>
      </c>
      <c r="B146" s="666">
        <v>1</v>
      </c>
      <c r="C146" s="691" t="s">
        <v>668</v>
      </c>
      <c r="D146" s="667"/>
      <c r="E146" s="667"/>
      <c r="F146" s="667"/>
      <c r="G146" s="667"/>
      <c r="H146" s="667"/>
      <c r="I146" s="667"/>
      <c r="J146" s="694">
        <v>6360001000461</v>
      </c>
      <c r="K146" s="669"/>
      <c r="L146" s="669"/>
      <c r="M146" s="669"/>
      <c r="N146" s="669"/>
      <c r="O146" s="669"/>
      <c r="P146" s="698" t="s">
        <v>669</v>
      </c>
      <c r="Q146" s="670"/>
      <c r="R146" s="670"/>
      <c r="S146" s="670"/>
      <c r="T146" s="670"/>
      <c r="U146" s="670"/>
      <c r="V146" s="670"/>
      <c r="W146" s="670"/>
      <c r="X146" s="670"/>
      <c r="Y146" s="671">
        <v>739</v>
      </c>
      <c r="Z146" s="672"/>
      <c r="AA146" s="672"/>
      <c r="AB146" s="673"/>
      <c r="AC146" s="699" t="s">
        <v>68</v>
      </c>
      <c r="AD146" s="700"/>
      <c r="AE146" s="700"/>
      <c r="AF146" s="700"/>
      <c r="AG146" s="700"/>
      <c r="AH146" s="687" t="s">
        <v>567</v>
      </c>
      <c r="AI146" s="688"/>
      <c r="AJ146" s="688"/>
      <c r="AK146" s="688"/>
      <c r="AL146" s="692" t="s">
        <v>246</v>
      </c>
      <c r="AM146" s="693"/>
      <c r="AN146" s="693"/>
      <c r="AO146" s="693"/>
      <c r="AP146" s="679" t="s">
        <v>567</v>
      </c>
      <c r="AQ146" s="679"/>
      <c r="AR146" s="679"/>
      <c r="AS146" s="679"/>
      <c r="AT146" s="679"/>
      <c r="AU146" s="679"/>
      <c r="AV146" s="679"/>
      <c r="AW146" s="679"/>
      <c r="AX146" s="679"/>
      <c r="AY146">
        <f>COUNTA($C$146)</f>
        <v>1</v>
      </c>
    </row>
    <row r="147" spans="1:51" ht="30" customHeight="1" x14ac:dyDescent="0.15">
      <c r="A147" s="666">
        <v>4</v>
      </c>
      <c r="B147" s="666">
        <v>1</v>
      </c>
      <c r="C147" s="691" t="s">
        <v>670</v>
      </c>
      <c r="D147" s="667"/>
      <c r="E147" s="667"/>
      <c r="F147" s="667"/>
      <c r="G147" s="667"/>
      <c r="H147" s="667"/>
      <c r="I147" s="667"/>
      <c r="J147" s="694">
        <v>3360001008565</v>
      </c>
      <c r="K147" s="669"/>
      <c r="L147" s="669"/>
      <c r="M147" s="669"/>
      <c r="N147" s="669"/>
      <c r="O147" s="669"/>
      <c r="P147" s="698" t="s">
        <v>671</v>
      </c>
      <c r="Q147" s="670"/>
      <c r="R147" s="670"/>
      <c r="S147" s="670"/>
      <c r="T147" s="670"/>
      <c r="U147" s="670"/>
      <c r="V147" s="670"/>
      <c r="W147" s="670"/>
      <c r="X147" s="670"/>
      <c r="Y147" s="671">
        <v>706</v>
      </c>
      <c r="Z147" s="672"/>
      <c r="AA147" s="672"/>
      <c r="AB147" s="673"/>
      <c r="AC147" s="699" t="s">
        <v>223</v>
      </c>
      <c r="AD147" s="700"/>
      <c r="AE147" s="700"/>
      <c r="AF147" s="700"/>
      <c r="AG147" s="700"/>
      <c r="AH147" s="687" t="s">
        <v>567</v>
      </c>
      <c r="AI147" s="688"/>
      <c r="AJ147" s="688"/>
      <c r="AK147" s="688"/>
      <c r="AL147" s="692" t="s">
        <v>246</v>
      </c>
      <c r="AM147" s="693"/>
      <c r="AN147" s="693"/>
      <c r="AO147" s="693"/>
      <c r="AP147" s="679" t="s">
        <v>567</v>
      </c>
      <c r="AQ147" s="679"/>
      <c r="AR147" s="679"/>
      <c r="AS147" s="679"/>
      <c r="AT147" s="679"/>
      <c r="AU147" s="679"/>
      <c r="AV147" s="679"/>
      <c r="AW147" s="679"/>
      <c r="AX147" s="679"/>
      <c r="AY147">
        <f>COUNTA($C$147)</f>
        <v>1</v>
      </c>
    </row>
    <row r="148" spans="1:51" ht="30" customHeight="1" x14ac:dyDescent="0.15">
      <c r="A148" s="666">
        <v>5</v>
      </c>
      <c r="B148" s="666">
        <v>1</v>
      </c>
      <c r="C148" s="691" t="s">
        <v>672</v>
      </c>
      <c r="D148" s="667"/>
      <c r="E148" s="667"/>
      <c r="F148" s="667"/>
      <c r="G148" s="667"/>
      <c r="H148" s="667"/>
      <c r="I148" s="667"/>
      <c r="J148" s="694">
        <v>1010001024087</v>
      </c>
      <c r="K148" s="669"/>
      <c r="L148" s="669"/>
      <c r="M148" s="669"/>
      <c r="N148" s="669"/>
      <c r="O148" s="669"/>
      <c r="P148" s="698" t="s">
        <v>673</v>
      </c>
      <c r="Q148" s="670"/>
      <c r="R148" s="670"/>
      <c r="S148" s="670"/>
      <c r="T148" s="670"/>
      <c r="U148" s="670"/>
      <c r="V148" s="670"/>
      <c r="W148" s="670"/>
      <c r="X148" s="670"/>
      <c r="Y148" s="671">
        <v>544</v>
      </c>
      <c r="Z148" s="672"/>
      <c r="AA148" s="672"/>
      <c r="AB148" s="673"/>
      <c r="AC148" s="699" t="s">
        <v>665</v>
      </c>
      <c r="AD148" s="700"/>
      <c r="AE148" s="700"/>
      <c r="AF148" s="700"/>
      <c r="AG148" s="700"/>
      <c r="AH148" s="687" t="s">
        <v>567</v>
      </c>
      <c r="AI148" s="688"/>
      <c r="AJ148" s="688"/>
      <c r="AK148" s="688"/>
      <c r="AL148" s="692" t="s">
        <v>246</v>
      </c>
      <c r="AM148" s="693"/>
      <c r="AN148" s="693"/>
      <c r="AO148" s="693"/>
      <c r="AP148" s="679" t="s">
        <v>567</v>
      </c>
      <c r="AQ148" s="679"/>
      <c r="AR148" s="679"/>
      <c r="AS148" s="679"/>
      <c r="AT148" s="679"/>
      <c r="AU148" s="679"/>
      <c r="AV148" s="679"/>
      <c r="AW148" s="679"/>
      <c r="AX148" s="679"/>
      <c r="AY148">
        <f>COUNTA($C$148)</f>
        <v>1</v>
      </c>
    </row>
    <row r="149" spans="1:51" ht="61.5" customHeight="1" x14ac:dyDescent="0.15">
      <c r="A149" s="666">
        <v>6</v>
      </c>
      <c r="B149" s="666">
        <v>1</v>
      </c>
      <c r="C149" s="667" t="s">
        <v>674</v>
      </c>
      <c r="D149" s="667"/>
      <c r="E149" s="667"/>
      <c r="F149" s="667"/>
      <c r="G149" s="667"/>
      <c r="H149" s="667"/>
      <c r="I149" s="667"/>
      <c r="J149" s="668">
        <v>3360001009687</v>
      </c>
      <c r="K149" s="669"/>
      <c r="L149" s="669"/>
      <c r="M149" s="669"/>
      <c r="N149" s="669"/>
      <c r="O149" s="669"/>
      <c r="P149" s="698" t="s">
        <v>675</v>
      </c>
      <c r="Q149" s="670"/>
      <c r="R149" s="670"/>
      <c r="S149" s="670"/>
      <c r="T149" s="670"/>
      <c r="U149" s="670"/>
      <c r="V149" s="670"/>
      <c r="W149" s="670"/>
      <c r="X149" s="670"/>
      <c r="Y149" s="671">
        <v>529</v>
      </c>
      <c r="Z149" s="672"/>
      <c r="AA149" s="672"/>
      <c r="AB149" s="673"/>
      <c r="AC149" s="699" t="s">
        <v>68</v>
      </c>
      <c r="AD149" s="700"/>
      <c r="AE149" s="700"/>
      <c r="AF149" s="700"/>
      <c r="AG149" s="700"/>
      <c r="AH149" s="687" t="s">
        <v>567</v>
      </c>
      <c r="AI149" s="688"/>
      <c r="AJ149" s="688"/>
      <c r="AK149" s="688"/>
      <c r="AL149" s="692" t="s">
        <v>246</v>
      </c>
      <c r="AM149" s="693"/>
      <c r="AN149" s="693"/>
      <c r="AO149" s="693"/>
      <c r="AP149" s="679" t="s">
        <v>567</v>
      </c>
      <c r="AQ149" s="679"/>
      <c r="AR149" s="679"/>
      <c r="AS149" s="679"/>
      <c r="AT149" s="679"/>
      <c r="AU149" s="679"/>
      <c r="AV149" s="679"/>
      <c r="AW149" s="679"/>
      <c r="AX149" s="679"/>
      <c r="AY149">
        <f>COUNTA($C$149)</f>
        <v>1</v>
      </c>
    </row>
    <row r="150" spans="1:51" ht="48" customHeight="1" x14ac:dyDescent="0.15">
      <c r="A150" s="666">
        <v>7</v>
      </c>
      <c r="B150" s="666">
        <v>1</v>
      </c>
      <c r="C150" s="691" t="s">
        <v>676</v>
      </c>
      <c r="D150" s="667"/>
      <c r="E150" s="667"/>
      <c r="F150" s="667"/>
      <c r="G150" s="667"/>
      <c r="H150" s="667"/>
      <c r="I150" s="667"/>
      <c r="J150" s="694">
        <v>4360001014983</v>
      </c>
      <c r="K150" s="669"/>
      <c r="L150" s="669"/>
      <c r="M150" s="669"/>
      <c r="N150" s="669"/>
      <c r="O150" s="669"/>
      <c r="P150" s="670" t="s">
        <v>677</v>
      </c>
      <c r="Q150" s="670"/>
      <c r="R150" s="670"/>
      <c r="S150" s="670"/>
      <c r="T150" s="670"/>
      <c r="U150" s="670"/>
      <c r="V150" s="670"/>
      <c r="W150" s="670"/>
      <c r="X150" s="670"/>
      <c r="Y150" s="671">
        <v>295</v>
      </c>
      <c r="Z150" s="672"/>
      <c r="AA150" s="672"/>
      <c r="AB150" s="673"/>
      <c r="AC150" s="699" t="s">
        <v>221</v>
      </c>
      <c r="AD150" s="700"/>
      <c r="AE150" s="700"/>
      <c r="AF150" s="700"/>
      <c r="AG150" s="700"/>
      <c r="AH150" s="687" t="s">
        <v>567</v>
      </c>
      <c r="AI150" s="688"/>
      <c r="AJ150" s="688"/>
      <c r="AK150" s="688"/>
      <c r="AL150" s="692" t="s">
        <v>246</v>
      </c>
      <c r="AM150" s="693"/>
      <c r="AN150" s="693"/>
      <c r="AO150" s="693"/>
      <c r="AP150" s="679" t="s">
        <v>567</v>
      </c>
      <c r="AQ150" s="679"/>
      <c r="AR150" s="679"/>
      <c r="AS150" s="679"/>
      <c r="AT150" s="679"/>
      <c r="AU150" s="679"/>
      <c r="AV150" s="679"/>
      <c r="AW150" s="679"/>
      <c r="AX150" s="679"/>
      <c r="AY150">
        <f>COUNTA($C$150)</f>
        <v>1</v>
      </c>
    </row>
    <row r="151" spans="1:51" ht="58.5" customHeight="1" x14ac:dyDescent="0.15">
      <c r="A151" s="666">
        <v>8</v>
      </c>
      <c r="B151" s="666">
        <v>1</v>
      </c>
      <c r="C151" s="685" t="s">
        <v>678</v>
      </c>
      <c r="D151" s="667"/>
      <c r="E151" s="667"/>
      <c r="F151" s="667"/>
      <c r="G151" s="667"/>
      <c r="H151" s="667"/>
      <c r="I151" s="667"/>
      <c r="J151" s="668">
        <v>7011701005288</v>
      </c>
      <c r="K151" s="669"/>
      <c r="L151" s="669"/>
      <c r="M151" s="669"/>
      <c r="N151" s="669"/>
      <c r="O151" s="669"/>
      <c r="P151" s="698" t="s">
        <v>679</v>
      </c>
      <c r="Q151" s="670"/>
      <c r="R151" s="670"/>
      <c r="S151" s="670"/>
      <c r="T151" s="670"/>
      <c r="U151" s="670"/>
      <c r="V151" s="670"/>
      <c r="W151" s="670"/>
      <c r="X151" s="670"/>
      <c r="Y151" s="671">
        <v>263</v>
      </c>
      <c r="Z151" s="672"/>
      <c r="AA151" s="672"/>
      <c r="AB151" s="673"/>
      <c r="AC151" s="699" t="s">
        <v>68</v>
      </c>
      <c r="AD151" s="700"/>
      <c r="AE151" s="700"/>
      <c r="AF151" s="700"/>
      <c r="AG151" s="700"/>
      <c r="AH151" s="687" t="s">
        <v>567</v>
      </c>
      <c r="AI151" s="688"/>
      <c r="AJ151" s="688"/>
      <c r="AK151" s="688"/>
      <c r="AL151" s="692" t="s">
        <v>246</v>
      </c>
      <c r="AM151" s="693"/>
      <c r="AN151" s="693"/>
      <c r="AO151" s="693"/>
      <c r="AP151" s="679" t="s">
        <v>567</v>
      </c>
      <c r="AQ151" s="679"/>
      <c r="AR151" s="679"/>
      <c r="AS151" s="679"/>
      <c r="AT151" s="679"/>
      <c r="AU151" s="679"/>
      <c r="AV151" s="679"/>
      <c r="AW151" s="679"/>
      <c r="AX151" s="679"/>
      <c r="AY151">
        <f>COUNTA($C$151)</f>
        <v>1</v>
      </c>
    </row>
    <row r="152" spans="1:51" ht="30" customHeight="1" x14ac:dyDescent="0.15">
      <c r="A152" s="666">
        <v>9</v>
      </c>
      <c r="B152" s="666">
        <v>1</v>
      </c>
      <c r="C152" s="685" t="s">
        <v>680</v>
      </c>
      <c r="D152" s="667"/>
      <c r="E152" s="667"/>
      <c r="F152" s="667"/>
      <c r="G152" s="667"/>
      <c r="H152" s="667"/>
      <c r="I152" s="667"/>
      <c r="J152" s="694">
        <v>7360001012126</v>
      </c>
      <c r="K152" s="669"/>
      <c r="L152" s="669"/>
      <c r="M152" s="669"/>
      <c r="N152" s="669"/>
      <c r="O152" s="669"/>
      <c r="P152" s="686" t="s">
        <v>681</v>
      </c>
      <c r="Q152" s="670"/>
      <c r="R152" s="670"/>
      <c r="S152" s="670"/>
      <c r="T152" s="670"/>
      <c r="U152" s="670"/>
      <c r="V152" s="670"/>
      <c r="W152" s="670"/>
      <c r="X152" s="670"/>
      <c r="Y152" s="671">
        <v>247</v>
      </c>
      <c r="Z152" s="672"/>
      <c r="AA152" s="672"/>
      <c r="AB152" s="673"/>
      <c r="AC152" s="699" t="s">
        <v>665</v>
      </c>
      <c r="AD152" s="700"/>
      <c r="AE152" s="700"/>
      <c r="AF152" s="700"/>
      <c r="AG152" s="700"/>
      <c r="AH152" s="687" t="s">
        <v>567</v>
      </c>
      <c r="AI152" s="688"/>
      <c r="AJ152" s="688"/>
      <c r="AK152" s="688"/>
      <c r="AL152" s="692" t="s">
        <v>246</v>
      </c>
      <c r="AM152" s="693"/>
      <c r="AN152" s="693"/>
      <c r="AO152" s="693"/>
      <c r="AP152" s="679" t="s">
        <v>567</v>
      </c>
      <c r="AQ152" s="679"/>
      <c r="AR152" s="679"/>
      <c r="AS152" s="679"/>
      <c r="AT152" s="679"/>
      <c r="AU152" s="679"/>
      <c r="AV152" s="679"/>
      <c r="AW152" s="679"/>
      <c r="AX152" s="679"/>
      <c r="AY152">
        <f>COUNTA($C$152)</f>
        <v>1</v>
      </c>
    </row>
    <row r="153" spans="1:51" ht="30" customHeight="1" x14ac:dyDescent="0.15">
      <c r="A153" s="666">
        <v>10</v>
      </c>
      <c r="B153" s="666">
        <v>1</v>
      </c>
      <c r="C153" s="685" t="s">
        <v>682</v>
      </c>
      <c r="D153" s="667"/>
      <c r="E153" s="667"/>
      <c r="F153" s="667"/>
      <c r="G153" s="667"/>
      <c r="H153" s="667"/>
      <c r="I153" s="667"/>
      <c r="J153" s="668">
        <v>8011101094311</v>
      </c>
      <c r="K153" s="669"/>
      <c r="L153" s="669"/>
      <c r="M153" s="669"/>
      <c r="N153" s="669"/>
      <c r="O153" s="669"/>
      <c r="P153" s="686" t="s">
        <v>683</v>
      </c>
      <c r="Q153" s="670"/>
      <c r="R153" s="670"/>
      <c r="S153" s="670"/>
      <c r="T153" s="670"/>
      <c r="U153" s="670"/>
      <c r="V153" s="670"/>
      <c r="W153" s="670"/>
      <c r="X153" s="670"/>
      <c r="Y153" s="671">
        <v>161</v>
      </c>
      <c r="Z153" s="672"/>
      <c r="AA153" s="672"/>
      <c r="AB153" s="673"/>
      <c r="AC153" s="699" t="s">
        <v>223</v>
      </c>
      <c r="AD153" s="700"/>
      <c r="AE153" s="700"/>
      <c r="AF153" s="700"/>
      <c r="AG153" s="700"/>
      <c r="AH153" s="687" t="s">
        <v>567</v>
      </c>
      <c r="AI153" s="688"/>
      <c r="AJ153" s="688"/>
      <c r="AK153" s="688"/>
      <c r="AL153" s="692" t="s">
        <v>246</v>
      </c>
      <c r="AM153" s="693"/>
      <c r="AN153" s="693"/>
      <c r="AO153" s="693"/>
      <c r="AP153" s="679" t="s">
        <v>567</v>
      </c>
      <c r="AQ153" s="679"/>
      <c r="AR153" s="679"/>
      <c r="AS153" s="679"/>
      <c r="AT153" s="679"/>
      <c r="AU153" s="679"/>
      <c r="AV153" s="679"/>
      <c r="AW153" s="679"/>
      <c r="AX153" s="679"/>
      <c r="AY153">
        <f>COUNTA($C$153)</f>
        <v>1</v>
      </c>
    </row>
  </sheetData>
  <sheetProtection formatRows="0"/>
  <dataConsolidate link="1"/>
  <mergeCells count="732">
    <mergeCell ref="P14:V14"/>
    <mergeCell ref="W14:AC14"/>
    <mergeCell ref="AD14:AJ14"/>
    <mergeCell ref="AK14:AQ14"/>
    <mergeCell ref="AP153:AX153"/>
    <mergeCell ref="AL152:AO152"/>
    <mergeCell ref="AP152:AX152"/>
    <mergeCell ref="A153:B153"/>
    <mergeCell ref="C153:I153"/>
    <mergeCell ref="J153:O153"/>
    <mergeCell ref="P153:X153"/>
    <mergeCell ref="Y153:AB153"/>
    <mergeCell ref="AC153:AG153"/>
    <mergeCell ref="AH153:AK153"/>
    <mergeCell ref="AL153:AO153"/>
    <mergeCell ref="AH151:AK151"/>
    <mergeCell ref="AL151:AO151"/>
    <mergeCell ref="AP151:AX151"/>
    <mergeCell ref="A152:B152"/>
    <mergeCell ref="C152:I152"/>
    <mergeCell ref="J152:O152"/>
    <mergeCell ref="P152:X152"/>
    <mergeCell ref="Y152:AB152"/>
    <mergeCell ref="AC152:AG152"/>
    <mergeCell ref="AH152:AK152"/>
    <mergeCell ref="A151:B151"/>
    <mergeCell ref="C151:I151"/>
    <mergeCell ref="J151:O151"/>
    <mergeCell ref="P151:X151"/>
    <mergeCell ref="Y151:AB151"/>
    <mergeCell ref="AC151:AG151"/>
    <mergeCell ref="AP149:AX149"/>
    <mergeCell ref="A150:B150"/>
    <mergeCell ref="C150:I150"/>
    <mergeCell ref="J150:O150"/>
    <mergeCell ref="P150:X150"/>
    <mergeCell ref="Y150:AB150"/>
    <mergeCell ref="AC150:AG150"/>
    <mergeCell ref="AH150:AK150"/>
    <mergeCell ref="AL150:AO150"/>
    <mergeCell ref="AP150:AX150"/>
    <mergeCell ref="AL148:AO148"/>
    <mergeCell ref="AP148:AX148"/>
    <mergeCell ref="A149:B149"/>
    <mergeCell ref="C149:I149"/>
    <mergeCell ref="J149:O149"/>
    <mergeCell ref="P149:X149"/>
    <mergeCell ref="Y149:AB149"/>
    <mergeCell ref="AC149:AG149"/>
    <mergeCell ref="AH149:AK149"/>
    <mergeCell ref="AL149:AO149"/>
    <mergeCell ref="AH147:AK147"/>
    <mergeCell ref="AL147:AO147"/>
    <mergeCell ref="AP147:AX147"/>
    <mergeCell ref="A148:B148"/>
    <mergeCell ref="C148:I148"/>
    <mergeCell ref="J148:O148"/>
    <mergeCell ref="P148:X148"/>
    <mergeCell ref="Y148:AB148"/>
    <mergeCell ref="AC148:AG148"/>
    <mergeCell ref="AH148:AK148"/>
    <mergeCell ref="A147:B147"/>
    <mergeCell ref="C147:I147"/>
    <mergeCell ref="J147:O147"/>
    <mergeCell ref="P147:X147"/>
    <mergeCell ref="Y147:AB147"/>
    <mergeCell ref="AC147:AG147"/>
    <mergeCell ref="AP145:AX145"/>
    <mergeCell ref="A146:B146"/>
    <mergeCell ref="C146:I146"/>
    <mergeCell ref="J146:O146"/>
    <mergeCell ref="P146:X146"/>
    <mergeCell ref="Y146:AB146"/>
    <mergeCell ref="AC146:AG146"/>
    <mergeCell ref="AH146:AK146"/>
    <mergeCell ref="AL146:AO146"/>
    <mergeCell ref="AP146:AX146"/>
    <mergeCell ref="AL144:AO144"/>
    <mergeCell ref="AP144:AX144"/>
    <mergeCell ref="A145:B145"/>
    <mergeCell ref="C145:I145"/>
    <mergeCell ref="J145:O145"/>
    <mergeCell ref="P145:X145"/>
    <mergeCell ref="Y145:AB145"/>
    <mergeCell ref="AC145:AG145"/>
    <mergeCell ref="AH145:AK145"/>
    <mergeCell ref="AL145:AO145"/>
    <mergeCell ref="AH143:AK143"/>
    <mergeCell ref="AL143:AO143"/>
    <mergeCell ref="AP143:AX143"/>
    <mergeCell ref="A144:B144"/>
    <mergeCell ref="C144:I144"/>
    <mergeCell ref="J144:O144"/>
    <mergeCell ref="P144:X144"/>
    <mergeCell ref="Y144:AB144"/>
    <mergeCell ref="AC144:AG144"/>
    <mergeCell ref="AH144:AK144"/>
    <mergeCell ref="A143:B143"/>
    <mergeCell ref="C143:I143"/>
    <mergeCell ref="J143:O143"/>
    <mergeCell ref="P143:X143"/>
    <mergeCell ref="Y143:AB143"/>
    <mergeCell ref="AC143:AG143"/>
    <mergeCell ref="AH140:AK140"/>
    <mergeCell ref="AL140:AO140"/>
    <mergeCell ref="AP140:AX140"/>
    <mergeCell ref="A140:B140"/>
    <mergeCell ref="C140:I140"/>
    <mergeCell ref="J140:O140"/>
    <mergeCell ref="P140:X140"/>
    <mergeCell ref="Y140:AB140"/>
    <mergeCell ref="AC140:AG140"/>
    <mergeCell ref="AP138:AX138"/>
    <mergeCell ref="A139:B139"/>
    <mergeCell ref="C139:I139"/>
    <mergeCell ref="J139:O139"/>
    <mergeCell ref="P139:X139"/>
    <mergeCell ref="Y139:AB139"/>
    <mergeCell ref="AC139:AG139"/>
    <mergeCell ref="AH139:AK139"/>
    <mergeCell ref="AL139:AO139"/>
    <mergeCell ref="AP139:AX139"/>
    <mergeCell ref="AL137:AO137"/>
    <mergeCell ref="AP137:AX137"/>
    <mergeCell ref="A138:B138"/>
    <mergeCell ref="C138:I138"/>
    <mergeCell ref="J138:O138"/>
    <mergeCell ref="P138:X138"/>
    <mergeCell ref="Y138:AB138"/>
    <mergeCell ref="AC138:AG138"/>
    <mergeCell ref="AH138:AK138"/>
    <mergeCell ref="AL138:AO138"/>
    <mergeCell ref="AH136:AK136"/>
    <mergeCell ref="AL136:AO136"/>
    <mergeCell ref="AP136:AX136"/>
    <mergeCell ref="A137:B137"/>
    <mergeCell ref="C137:I137"/>
    <mergeCell ref="J137:O137"/>
    <mergeCell ref="P137:X137"/>
    <mergeCell ref="Y137:AB137"/>
    <mergeCell ref="AC137:AG137"/>
    <mergeCell ref="AH137:AK137"/>
    <mergeCell ref="A136:B136"/>
    <mergeCell ref="C136:I136"/>
    <mergeCell ref="J136:O136"/>
    <mergeCell ref="P136:X136"/>
    <mergeCell ref="Y136:AB136"/>
    <mergeCell ref="AC136:AG136"/>
    <mergeCell ref="AP134:AX134"/>
    <mergeCell ref="A135:B135"/>
    <mergeCell ref="C135:I135"/>
    <mergeCell ref="J135:O135"/>
    <mergeCell ref="P135:X135"/>
    <mergeCell ref="Y135:AB135"/>
    <mergeCell ref="AC135:AG135"/>
    <mergeCell ref="AH135:AK135"/>
    <mergeCell ref="AL135:AO135"/>
    <mergeCell ref="AP135:AX135"/>
    <mergeCell ref="AL133:AO133"/>
    <mergeCell ref="AP133:AX133"/>
    <mergeCell ref="A134:B134"/>
    <mergeCell ref="C134:I134"/>
    <mergeCell ref="J134:O134"/>
    <mergeCell ref="P134:X134"/>
    <mergeCell ref="Y134:AB134"/>
    <mergeCell ref="AC134:AG134"/>
    <mergeCell ref="AH134:AK134"/>
    <mergeCell ref="AL134:AO134"/>
    <mergeCell ref="A133:B133"/>
    <mergeCell ref="C133:I133"/>
    <mergeCell ref="J133:O133"/>
    <mergeCell ref="P133:X133"/>
    <mergeCell ref="Y133:AB133"/>
    <mergeCell ref="AC133:AG133"/>
    <mergeCell ref="AH133:AK133"/>
    <mergeCell ref="AP129:AX129"/>
    <mergeCell ref="A130:B130"/>
    <mergeCell ref="C130:I130"/>
    <mergeCell ref="J130:O130"/>
    <mergeCell ref="P130:X130"/>
    <mergeCell ref="Y130:AB130"/>
    <mergeCell ref="AC130:AG130"/>
    <mergeCell ref="AH130:AK130"/>
    <mergeCell ref="AL130:AO130"/>
    <mergeCell ref="AP130:AX130"/>
    <mergeCell ref="A129:B129"/>
    <mergeCell ref="C129:I129"/>
    <mergeCell ref="J129:O129"/>
    <mergeCell ref="P129:X129"/>
    <mergeCell ref="Y129:AB129"/>
    <mergeCell ref="AC129:AG129"/>
    <mergeCell ref="AH129:AK129"/>
    <mergeCell ref="AL129:AO12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AH114:AT114"/>
    <mergeCell ref="AU114:AX114"/>
    <mergeCell ref="AC112:AG112"/>
    <mergeCell ref="AH112:AT112"/>
    <mergeCell ref="AU112:AX112"/>
    <mergeCell ref="G113:K113"/>
    <mergeCell ref="L113:X113"/>
    <mergeCell ref="Y113:AB113"/>
    <mergeCell ref="AC113:AG113"/>
    <mergeCell ref="AH113:AT113"/>
    <mergeCell ref="AU113:AX113"/>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AQ93:AS93"/>
    <mergeCell ref="AT93:AU93"/>
    <mergeCell ref="AV93:AW93"/>
    <mergeCell ref="A94:F110"/>
    <mergeCell ref="A111:F124"/>
    <mergeCell ref="G111:AB111"/>
    <mergeCell ref="AC111:AX111"/>
    <mergeCell ref="G112:K112"/>
    <mergeCell ref="L112:X112"/>
    <mergeCell ref="Y112:AB112"/>
    <mergeCell ref="AC93:AD93"/>
    <mergeCell ref="AE93:AG93"/>
    <mergeCell ref="AH93:AI93"/>
    <mergeCell ref="AJ93:AL93"/>
    <mergeCell ref="AM93:AN93"/>
    <mergeCell ref="AO93:AP93"/>
    <mergeCell ref="O93:P93"/>
    <mergeCell ref="Q93:R93"/>
    <mergeCell ref="S93:U93"/>
    <mergeCell ref="V93:W93"/>
    <mergeCell ref="X93:Z93"/>
    <mergeCell ref="AA93:AB93"/>
    <mergeCell ref="G115:K115"/>
    <mergeCell ref="L115:X115"/>
    <mergeCell ref="Y115:AB115"/>
    <mergeCell ref="AC115:AG115"/>
    <mergeCell ref="AH115:AT115"/>
    <mergeCell ref="AU115:AX115"/>
    <mergeCell ref="G114:K114"/>
    <mergeCell ref="L114:X114"/>
    <mergeCell ref="Y114:AB114"/>
    <mergeCell ref="AC114:AG114"/>
    <mergeCell ref="AJ92:AK92"/>
    <mergeCell ref="AM92:AN92"/>
    <mergeCell ref="AO92:AP92"/>
    <mergeCell ref="AR92:AS92"/>
    <mergeCell ref="AU92:AV92"/>
    <mergeCell ref="A93:D93"/>
    <mergeCell ref="E93:F93"/>
    <mergeCell ref="G93:I93"/>
    <mergeCell ref="J93:K93"/>
    <mergeCell ref="L93:N93"/>
    <mergeCell ref="Q92:S92"/>
    <mergeCell ref="U92:V92"/>
    <mergeCell ref="X92:Y92"/>
    <mergeCell ref="AA92:AB92"/>
    <mergeCell ref="AC92:AE92"/>
    <mergeCell ref="AG92:AH92"/>
    <mergeCell ref="Y96:AF96"/>
    <mergeCell ref="Y97:AF97"/>
    <mergeCell ref="Y98:AF98"/>
    <mergeCell ref="Y100:AF100"/>
    <mergeCell ref="Y101:AF101"/>
    <mergeCell ref="Y102:AF102"/>
    <mergeCell ref="R105:Y105"/>
    <mergeCell ref="AJ91:AK91"/>
    <mergeCell ref="AM91:AN91"/>
    <mergeCell ref="AO91:AP91"/>
    <mergeCell ref="AR91:AS91"/>
    <mergeCell ref="AU91:AV91"/>
    <mergeCell ref="A92:D92"/>
    <mergeCell ref="E92:G92"/>
    <mergeCell ref="I92:J92"/>
    <mergeCell ref="L92:M92"/>
    <mergeCell ref="O92:P92"/>
    <mergeCell ref="Q91:S91"/>
    <mergeCell ref="U91:V91"/>
    <mergeCell ref="X91:Y91"/>
    <mergeCell ref="AA91:AB91"/>
    <mergeCell ref="AC91:AE91"/>
    <mergeCell ref="AG91:AH91"/>
    <mergeCell ref="A90:D90"/>
    <mergeCell ref="E90:P90"/>
    <mergeCell ref="Q90:AB90"/>
    <mergeCell ref="AC90:AN90"/>
    <mergeCell ref="AO90:AX90"/>
    <mergeCell ref="A91:D91"/>
    <mergeCell ref="E91:G91"/>
    <mergeCell ref="I91:J91"/>
    <mergeCell ref="L91:M91"/>
    <mergeCell ref="O91:P91"/>
    <mergeCell ref="A88:D88"/>
    <mergeCell ref="E88:P88"/>
    <mergeCell ref="Q88:AB88"/>
    <mergeCell ref="AC88:AN88"/>
    <mergeCell ref="AO88:AX88"/>
    <mergeCell ref="A89:D89"/>
    <mergeCell ref="E89:P89"/>
    <mergeCell ref="Q89:AB89"/>
    <mergeCell ref="AC89:AN89"/>
    <mergeCell ref="AO89:AX89"/>
    <mergeCell ref="A86:D86"/>
    <mergeCell ref="E86:P86"/>
    <mergeCell ref="Q86:AB86"/>
    <mergeCell ref="AC86:AN86"/>
    <mergeCell ref="AO86:AX86"/>
    <mergeCell ref="A87:D87"/>
    <mergeCell ref="E87:P87"/>
    <mergeCell ref="Q87:AB87"/>
    <mergeCell ref="AC87:AN87"/>
    <mergeCell ref="AO87:AX87"/>
    <mergeCell ref="A84:D84"/>
    <mergeCell ref="E84:P84"/>
    <mergeCell ref="Q84:AB84"/>
    <mergeCell ref="AC84:AN84"/>
    <mergeCell ref="AO84:AX84"/>
    <mergeCell ref="A85:D85"/>
    <mergeCell ref="E85:P85"/>
    <mergeCell ref="Q85:AB85"/>
    <mergeCell ref="AC85:AN85"/>
    <mergeCell ref="AO85:AX85"/>
    <mergeCell ref="E78:G78"/>
    <mergeCell ref="H78:I78"/>
    <mergeCell ref="J78:L78"/>
    <mergeCell ref="M78:N78"/>
    <mergeCell ref="O78:AF78"/>
    <mergeCell ref="O76:AF76"/>
    <mergeCell ref="C77:D77"/>
    <mergeCell ref="E77:G77"/>
    <mergeCell ref="H77:I77"/>
    <mergeCell ref="J77:L77"/>
    <mergeCell ref="M77:N77"/>
    <mergeCell ref="O77:AF77"/>
    <mergeCell ref="A80:AX80"/>
    <mergeCell ref="A81:AX81"/>
    <mergeCell ref="A82:AX82"/>
    <mergeCell ref="A83:D83"/>
    <mergeCell ref="E83:P83"/>
    <mergeCell ref="Q83:AB83"/>
    <mergeCell ref="AC83:AN83"/>
    <mergeCell ref="AO83:AX83"/>
    <mergeCell ref="C76:D76"/>
    <mergeCell ref="E76:G76"/>
    <mergeCell ref="H76:I76"/>
    <mergeCell ref="J76:L76"/>
    <mergeCell ref="M76:N76"/>
    <mergeCell ref="C72:AC72"/>
    <mergeCell ref="AD72:AF72"/>
    <mergeCell ref="AG72:AX72"/>
    <mergeCell ref="A73:B79"/>
    <mergeCell ref="C73:AC73"/>
    <mergeCell ref="AD73:AF73"/>
    <mergeCell ref="AG73:AX79"/>
    <mergeCell ref="C74:N74"/>
    <mergeCell ref="O74:AF74"/>
    <mergeCell ref="C75:D75"/>
    <mergeCell ref="A69:B72"/>
    <mergeCell ref="C69:AC69"/>
    <mergeCell ref="AD69:AF69"/>
    <mergeCell ref="AG69:AX69"/>
    <mergeCell ref="C70:AC70"/>
    <mergeCell ref="AD70:AF70"/>
    <mergeCell ref="AG70:AX70"/>
    <mergeCell ref="C71:AC71"/>
    <mergeCell ref="AD71:AF71"/>
    <mergeCell ref="AG71:AX71"/>
    <mergeCell ref="C79:D79"/>
    <mergeCell ref="E79:G79"/>
    <mergeCell ref="H79:I79"/>
    <mergeCell ref="J79:L79"/>
    <mergeCell ref="M79:N79"/>
    <mergeCell ref="O79:AF79"/>
    <mergeCell ref="C78:D78"/>
    <mergeCell ref="C65:AC65"/>
    <mergeCell ref="AD65:AF65"/>
    <mergeCell ref="AG65:AX65"/>
    <mergeCell ref="C66:AC66"/>
    <mergeCell ref="AD66:AF66"/>
    <mergeCell ref="AG66:AX66"/>
    <mergeCell ref="C63:AC63"/>
    <mergeCell ref="AD63:AF63"/>
    <mergeCell ref="AG63:AX63"/>
    <mergeCell ref="C64:AC64"/>
    <mergeCell ref="AD64:AF64"/>
    <mergeCell ref="AG64:AX64"/>
    <mergeCell ref="E75:G75"/>
    <mergeCell ref="H75:I75"/>
    <mergeCell ref="J75:L75"/>
    <mergeCell ref="M75:N75"/>
    <mergeCell ref="O75:AF75"/>
    <mergeCell ref="AD60:AF60"/>
    <mergeCell ref="E61:AC61"/>
    <mergeCell ref="AD61:AF61"/>
    <mergeCell ref="C62:AC62"/>
    <mergeCell ref="AD62:AF62"/>
    <mergeCell ref="AG62:AX62"/>
    <mergeCell ref="AG57:AX57"/>
    <mergeCell ref="C58:AC58"/>
    <mergeCell ref="AD58:AF58"/>
    <mergeCell ref="AG58:AX58"/>
    <mergeCell ref="A59:B68"/>
    <mergeCell ref="C59:AC59"/>
    <mergeCell ref="AD59:AF59"/>
    <mergeCell ref="AG59:AX61"/>
    <mergeCell ref="C60:D61"/>
    <mergeCell ref="E60:AC60"/>
    <mergeCell ref="A54:AX54"/>
    <mergeCell ref="C55:AC55"/>
    <mergeCell ref="AD55:AF55"/>
    <mergeCell ref="AG55:AX55"/>
    <mergeCell ref="A56:B58"/>
    <mergeCell ref="C56:AC56"/>
    <mergeCell ref="AD56:AF56"/>
    <mergeCell ref="AG56:AX56"/>
    <mergeCell ref="C57:AC57"/>
    <mergeCell ref="AD57:AF57"/>
    <mergeCell ref="C67:AC67"/>
    <mergeCell ref="AD67:AF67"/>
    <mergeCell ref="AG67:AX67"/>
    <mergeCell ref="C68:AC68"/>
    <mergeCell ref="AD68:AF68"/>
    <mergeCell ref="AG68:AX68"/>
    <mergeCell ref="A51:B53"/>
    <mergeCell ref="C51:D53"/>
    <mergeCell ref="E51:F51"/>
    <mergeCell ref="G51:AX51"/>
    <mergeCell ref="E52:F53"/>
    <mergeCell ref="G52:V53"/>
    <mergeCell ref="W52:AA52"/>
    <mergeCell ref="AB52:AX52"/>
    <mergeCell ref="W53:AA53"/>
    <mergeCell ref="AB53:AX53"/>
    <mergeCell ref="A49:F50"/>
    <mergeCell ref="G49:AX50"/>
    <mergeCell ref="AI48:AL48"/>
    <mergeCell ref="AM48:AP48"/>
    <mergeCell ref="AQ48:AT48"/>
    <mergeCell ref="AU48:AX48"/>
    <mergeCell ref="AE46:AH46"/>
    <mergeCell ref="AI46:AL46"/>
    <mergeCell ref="AM46:AP46"/>
    <mergeCell ref="AQ46:AT46"/>
    <mergeCell ref="AU46:AX46"/>
    <mergeCell ref="Y47:AA47"/>
    <mergeCell ref="AB47:AD47"/>
    <mergeCell ref="AE47:AH47"/>
    <mergeCell ref="AI47:AL47"/>
    <mergeCell ref="AM47:AP47"/>
    <mergeCell ref="A41:F43"/>
    <mergeCell ref="G41:X41"/>
    <mergeCell ref="Y41:AA41"/>
    <mergeCell ref="AB41:AD41"/>
    <mergeCell ref="AE41:AH41"/>
    <mergeCell ref="AI41:AL41"/>
    <mergeCell ref="AM41:AP41"/>
    <mergeCell ref="AQ41:AX41"/>
    <mergeCell ref="G42:X43"/>
    <mergeCell ref="AI44:AL45"/>
    <mergeCell ref="AM44:AP45"/>
    <mergeCell ref="AQ44:AT44"/>
    <mergeCell ref="AU44:AX44"/>
    <mergeCell ref="AQ45:AR45"/>
    <mergeCell ref="AS45:AT45"/>
    <mergeCell ref="AU45:AV45"/>
    <mergeCell ref="AW45:AX45"/>
    <mergeCell ref="A44:F48"/>
    <mergeCell ref="G44:O45"/>
    <mergeCell ref="P44:X45"/>
    <mergeCell ref="Y44:AA45"/>
    <mergeCell ref="AB44:AD45"/>
    <mergeCell ref="AE44:AH45"/>
    <mergeCell ref="G46:O48"/>
    <mergeCell ref="P46:X48"/>
    <mergeCell ref="Y46:AA46"/>
    <mergeCell ref="AB46:AD46"/>
    <mergeCell ref="AQ47:AT47"/>
    <mergeCell ref="AU47:AX47"/>
    <mergeCell ref="Y48:AA48"/>
    <mergeCell ref="AB48:AD48"/>
    <mergeCell ref="AE48:AH48"/>
    <mergeCell ref="G39:O40"/>
    <mergeCell ref="P39:X40"/>
    <mergeCell ref="Y39:AA39"/>
    <mergeCell ref="AB39:AD39"/>
    <mergeCell ref="AE39:AH39"/>
    <mergeCell ref="Y43:AA43"/>
    <mergeCell ref="AB43:AD43"/>
    <mergeCell ref="AE43:AH43"/>
    <mergeCell ref="AI43:AL43"/>
    <mergeCell ref="AM43:AP43"/>
    <mergeCell ref="AQ43:AX43"/>
    <mergeCell ref="Y42:AA42"/>
    <mergeCell ref="AB42:AD42"/>
    <mergeCell ref="AE42:AH42"/>
    <mergeCell ref="AI42:AL42"/>
    <mergeCell ref="AM42:AP42"/>
    <mergeCell ref="AQ42:AX42"/>
    <mergeCell ref="AU40:AX40"/>
    <mergeCell ref="AI39:AL39"/>
    <mergeCell ref="AM39:AP39"/>
    <mergeCell ref="AQ39:AT39"/>
    <mergeCell ref="AU39:AX39"/>
    <mergeCell ref="Y40:AA40"/>
    <mergeCell ref="AB40:AD40"/>
    <mergeCell ref="AE40:AH40"/>
    <mergeCell ref="AI40:AL40"/>
    <mergeCell ref="AM40:AP40"/>
    <mergeCell ref="AQ40:AT40"/>
    <mergeCell ref="AE38:AH38"/>
    <mergeCell ref="AI38:AL38"/>
    <mergeCell ref="AM38:AP38"/>
    <mergeCell ref="AQ38:AT38"/>
    <mergeCell ref="AU38:AX38"/>
    <mergeCell ref="A38:F40"/>
    <mergeCell ref="G38:O38"/>
    <mergeCell ref="P38:X38"/>
    <mergeCell ref="Y38:AA38"/>
    <mergeCell ref="AB38:AD38"/>
    <mergeCell ref="G36:O37"/>
    <mergeCell ref="P36:X37"/>
    <mergeCell ref="Y36:AA36"/>
    <mergeCell ref="AB36:AD36"/>
    <mergeCell ref="AE36:AH36"/>
    <mergeCell ref="AU37:AX37"/>
    <mergeCell ref="AI36:AL36"/>
    <mergeCell ref="AM36:AP36"/>
    <mergeCell ref="AQ36:AT36"/>
    <mergeCell ref="AU36:AX36"/>
    <mergeCell ref="Y37:AA37"/>
    <mergeCell ref="AB37:AD37"/>
    <mergeCell ref="AE37:AH37"/>
    <mergeCell ref="AI37:AL37"/>
    <mergeCell ref="AM37:AP37"/>
    <mergeCell ref="AQ37:AT37"/>
    <mergeCell ref="AE35:AH35"/>
    <mergeCell ref="AI35:AL35"/>
    <mergeCell ref="AM35:AP35"/>
    <mergeCell ref="AQ35:AT35"/>
    <mergeCell ref="AU35:AX35"/>
    <mergeCell ref="A35:F37"/>
    <mergeCell ref="G35:O35"/>
    <mergeCell ref="P35:X35"/>
    <mergeCell ref="Y35:AA35"/>
    <mergeCell ref="AB35:AD35"/>
    <mergeCell ref="AB34:AD34"/>
    <mergeCell ref="AE34:AH34"/>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AU34:AX34"/>
    <mergeCell ref="W17:AC17"/>
    <mergeCell ref="AD17:AJ17"/>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G7:X7"/>
    <mergeCell ref="Y7:AD7"/>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3:AC13"/>
    <mergeCell ref="AD13:AJ13"/>
    <mergeCell ref="AK17:AQ17"/>
    <mergeCell ref="I14:O14"/>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AK13:AQ13"/>
    <mergeCell ref="I15:O15"/>
    <mergeCell ref="AE7:AX7"/>
    <mergeCell ref="W15:AC15"/>
    <mergeCell ref="AF105:AQ105"/>
    <mergeCell ref="R106:Y106"/>
    <mergeCell ref="AH106:AO106"/>
    <mergeCell ref="R107:Y107"/>
    <mergeCell ref="AH107:AO107"/>
    <mergeCell ref="R108:Y108"/>
    <mergeCell ref="AH108:AO108"/>
    <mergeCell ref="A4:F4"/>
    <mergeCell ref="G4:X4"/>
    <mergeCell ref="Y4:AD4"/>
    <mergeCell ref="AE4:AP4"/>
    <mergeCell ref="AQ4:AX4"/>
    <mergeCell ref="A5:F5"/>
    <mergeCell ref="G5:L5"/>
    <mergeCell ref="M5:R5"/>
    <mergeCell ref="S5:X5"/>
    <mergeCell ref="Y5:AD5"/>
    <mergeCell ref="AD15:AJ15"/>
    <mergeCell ref="AK15:AQ15"/>
    <mergeCell ref="I16:O16"/>
    <mergeCell ref="P16:V16"/>
    <mergeCell ref="W16:AC16"/>
    <mergeCell ref="AD16:AJ16"/>
    <mergeCell ref="AK16:AQ16"/>
    <mergeCell ref="AR12:AX12"/>
    <mergeCell ref="G13:H19"/>
    <mergeCell ref="I13:O13"/>
    <mergeCell ref="P13:V13"/>
  </mergeCells>
  <phoneticPr fontId="5"/>
  <conditionalFormatting sqref="P15:AQ15 P30:V30 W24">
    <cfRule type="expression" dxfId="743" priority="921">
      <formula>IF(RIGHT(TEXT(P15,"0.#"),1)=".",FALSE,TRUE)</formula>
    </cfRule>
    <cfRule type="expression" dxfId="742" priority="922">
      <formula>IF(RIGHT(TEXT(P15,"0.#"),1)=".",TRUE,FALSE)</formula>
    </cfRule>
  </conditionalFormatting>
  <conditionalFormatting sqref="P19:AQ19">
    <cfRule type="expression" dxfId="741" priority="919">
      <formula>IF(RIGHT(TEXT(P19,"0.#"),1)=".",FALSE,TRUE)</formula>
    </cfRule>
    <cfRule type="expression" dxfId="740" priority="920">
      <formula>IF(RIGHT(TEXT(P19,"0.#"),1)=".",TRUE,FALSE)</formula>
    </cfRule>
  </conditionalFormatting>
  <conditionalFormatting sqref="Y119">
    <cfRule type="expression" dxfId="739" priority="915">
      <formula>IF(RIGHT(TEXT(Y119,"0.#"),1)=".",FALSE,TRUE)</formula>
    </cfRule>
    <cfRule type="expression" dxfId="738" priority="916">
      <formula>IF(RIGHT(TEXT(Y119,"0.#"),1)=".",TRUE,FALSE)</formula>
    </cfRule>
  </conditionalFormatting>
  <conditionalFormatting sqref="P13:AQ14">
    <cfRule type="expression" dxfId="735" priority="913">
      <formula>IF(RIGHT(TEXT(P13,"0.#"),1)=".",FALSE,TRUE)</formula>
    </cfRule>
    <cfRule type="expression" dxfId="734" priority="914">
      <formula>IF(RIGHT(TEXT(P13,"0.#"),1)=".",TRUE,FALSE)</formula>
    </cfRule>
  </conditionalFormatting>
  <conditionalFormatting sqref="AU119">
    <cfRule type="expression" dxfId="731" priority="903">
      <formula>IF(RIGHT(TEXT(AU119,"0.#"),1)=".",FALSE,TRUE)</formula>
    </cfRule>
    <cfRule type="expression" dxfId="730" priority="904">
      <formula>IF(RIGHT(TEXT(AU119,"0.#"),1)=".",TRUE,FALSE)</formula>
    </cfRule>
  </conditionalFormatting>
  <conditionalFormatting sqref="Y124">
    <cfRule type="expression" dxfId="725" priority="897">
      <formula>IF(RIGHT(TEXT(Y124,"0.#"),1)=".",FALSE,TRUE)</formula>
    </cfRule>
    <cfRule type="expression" dxfId="724" priority="898">
      <formula>IF(RIGHT(TEXT(Y124,"0.#"),1)=".",TRUE,FALSE)</formula>
    </cfRule>
  </conditionalFormatting>
  <conditionalFormatting sqref="AU123">
    <cfRule type="expression" dxfId="723" priority="893">
      <formula>IF(RIGHT(TEXT(AU123,"0.#"),1)=".",FALSE,TRUE)</formula>
    </cfRule>
    <cfRule type="expression" dxfId="722" priority="894">
      <formula>IF(RIGHT(TEXT(AU123,"0.#"),1)=".",TRUE,FALSE)</formula>
    </cfRule>
  </conditionalFormatting>
  <conditionalFormatting sqref="AU124">
    <cfRule type="expression" dxfId="721" priority="891">
      <formula>IF(RIGHT(TEXT(AU124,"0.#"),1)=".",FALSE,TRUE)</formula>
    </cfRule>
    <cfRule type="expression" dxfId="720" priority="892">
      <formula>IF(RIGHT(TEXT(AU124,"0.#"),1)=".",TRUE,FALSE)</formula>
    </cfRule>
  </conditionalFormatting>
  <conditionalFormatting sqref="AU122">
    <cfRule type="expression" dxfId="719" priority="889">
      <formula>IF(RIGHT(TEXT(AU122,"0.#"),1)=".",FALSE,TRUE)</formula>
    </cfRule>
    <cfRule type="expression" dxfId="718" priority="890">
      <formula>IF(RIGHT(TEXT(AU122,"0.#"),1)=".",TRUE,FALSE)</formula>
    </cfRule>
  </conditionalFormatting>
  <conditionalFormatting sqref="P24">
    <cfRule type="expression" dxfId="681" priority="829">
      <formula>IF(RIGHT(TEXT(P24,"0.#"),1)=".",FALSE,TRUE)</formula>
    </cfRule>
    <cfRule type="expression" dxfId="680" priority="830">
      <formula>IF(RIGHT(TEXT(P24,"0.#"),1)=".",TRUE,FALSE)</formula>
    </cfRule>
  </conditionalFormatting>
  <conditionalFormatting sqref="P25:P28">
    <cfRule type="expression" dxfId="679" priority="827">
      <formula>IF(RIGHT(TEXT(P25,"0.#"),1)=".",FALSE,TRUE)</formula>
    </cfRule>
    <cfRule type="expression" dxfId="678" priority="828">
      <formula>IF(RIGHT(TEXT(P25,"0.#"),1)=".",TRUE,FALSE)</formula>
    </cfRule>
  </conditionalFormatting>
  <conditionalFormatting sqref="P29">
    <cfRule type="expression" dxfId="677" priority="825">
      <formula>IF(RIGHT(TEXT(P29,"0.#"),1)=".",FALSE,TRUE)</formula>
    </cfRule>
    <cfRule type="expression" dxfId="676" priority="826">
      <formula>IF(RIGHT(TEXT(P29,"0.#"),1)=".",TRUE,FALSE)</formula>
    </cfRule>
  </conditionalFormatting>
  <conditionalFormatting sqref="AM48">
    <cfRule type="expression" dxfId="535" priority="533">
      <formula>IF(RIGHT(TEXT(AM48,"0.#"),1)=".",FALSE,TRUE)</formula>
    </cfRule>
    <cfRule type="expression" dxfId="534" priority="534">
      <formula>IF(RIGHT(TEXT(AM48,"0.#"),1)=".",TRUE,FALSE)</formula>
    </cfRule>
  </conditionalFormatting>
  <conditionalFormatting sqref="AE48">
    <cfRule type="expression" dxfId="533" priority="545">
      <formula>IF(RIGHT(TEXT(AE48,"0.#"),1)=".",FALSE,TRUE)</formula>
    </cfRule>
    <cfRule type="expression" dxfId="532" priority="546">
      <formula>IF(RIGHT(TEXT(AE48,"0.#"),1)=".",TRUE,FALSE)</formula>
    </cfRule>
  </conditionalFormatting>
  <conditionalFormatting sqref="AI48">
    <cfRule type="expression" dxfId="531" priority="543">
      <formula>IF(RIGHT(TEXT(AI48,"0.#"),1)=".",FALSE,TRUE)</formula>
    </cfRule>
    <cfRule type="expression" dxfId="530" priority="544">
      <formula>IF(RIGHT(TEXT(AI48,"0.#"),1)=".",TRUE,FALSE)</formula>
    </cfRule>
  </conditionalFormatting>
  <conditionalFormatting sqref="AQ48">
    <cfRule type="expression" dxfId="529" priority="531">
      <formula>IF(RIGHT(TEXT(AQ48,"0.#"),1)=".",FALSE,TRUE)</formula>
    </cfRule>
    <cfRule type="expression" dxfId="528" priority="532">
      <formula>IF(RIGHT(TEXT(AQ48,"0.#"),1)=".",TRUE,FALSE)</formula>
    </cfRule>
  </conditionalFormatting>
  <conditionalFormatting sqref="AU48">
    <cfRule type="expression" dxfId="527" priority="529">
      <formula>IF(RIGHT(TEXT(AU48,"0.#"),1)=".",FALSE,TRUE)</formula>
    </cfRule>
    <cfRule type="expression" dxfId="526" priority="530">
      <formula>IF(RIGHT(TEXT(AU48,"0.#"),1)=".",TRUE,FALSE)</formula>
    </cfRule>
  </conditionalFormatting>
  <conditionalFormatting sqref="P16:AQ17">
    <cfRule type="expression" dxfId="115" priority="115">
      <formula>IF(RIGHT(TEXT(P16,"0.#"),1)=".",FALSE,TRUE)</formula>
    </cfRule>
    <cfRule type="expression" dxfId="114" priority="116">
      <formula>IF(RIGHT(TEXT(P16,"0.#"),1)=".",TRUE,FALSE)</formula>
    </cfRule>
  </conditionalFormatting>
  <conditionalFormatting sqref="P18:AQ18">
    <cfRule type="expression" dxfId="113" priority="113">
      <formula>IF(RIGHT(TEXT(P18,"0.#"),1)=".",FALSE,TRUE)</formula>
    </cfRule>
    <cfRule type="expression" dxfId="112" priority="114">
      <formula>IF(RIGHT(TEXT(P18,"0.#"),1)=".",TRUE,FALSE)</formula>
    </cfRule>
  </conditionalFormatting>
  <conditionalFormatting sqref="P20:AJ20">
    <cfRule type="expression" dxfId="111" priority="111">
      <formula>IF(RIGHT(TEXT(P20,"0.#"),1)=".",FALSE,TRUE)</formula>
    </cfRule>
    <cfRule type="expression" dxfId="110" priority="112">
      <formula>IF(RIGHT(TEXT(P20,"0.#"),1)=".",TRUE,FALSE)</formula>
    </cfRule>
  </conditionalFormatting>
  <conditionalFormatting sqref="AE33 AQ33">
    <cfRule type="expression" dxfId="109" priority="109">
      <formula>IF(RIGHT(TEXT(AE33,"0.#"),1)=".",FALSE,TRUE)</formula>
    </cfRule>
    <cfRule type="expression" dxfId="108" priority="110">
      <formula>IF(RIGHT(TEXT(AE33,"0.#"),1)=".",TRUE,FALSE)</formula>
    </cfRule>
  </conditionalFormatting>
  <conditionalFormatting sqref="AI33">
    <cfRule type="expression" dxfId="107" priority="107">
      <formula>IF(RIGHT(TEXT(AI33,"0.#"),1)=".",FALSE,TRUE)</formula>
    </cfRule>
    <cfRule type="expression" dxfId="106" priority="108">
      <formula>IF(RIGHT(TEXT(AI33,"0.#"),1)=".",TRUE,FALSE)</formula>
    </cfRule>
  </conditionalFormatting>
  <conditionalFormatting sqref="AE34">
    <cfRule type="expression" dxfId="105" priority="105">
      <formula>IF(RIGHT(TEXT(AE34,"0.#"),1)=".",FALSE,TRUE)</formula>
    </cfRule>
    <cfRule type="expression" dxfId="104" priority="106">
      <formula>IF(RIGHT(TEXT(AE34,"0.#"),1)=".",TRUE,FALSE)</formula>
    </cfRule>
  </conditionalFormatting>
  <conditionalFormatting sqref="AI34">
    <cfRule type="expression" dxfId="103" priority="103">
      <formula>IF(RIGHT(TEXT(AI34,"0.#"),1)=".",FALSE,TRUE)</formula>
    </cfRule>
    <cfRule type="expression" dxfId="102" priority="104">
      <formula>IF(RIGHT(TEXT(AI34,"0.#"),1)=".",TRUE,FALSE)</formula>
    </cfRule>
  </conditionalFormatting>
  <conditionalFormatting sqref="AQ34">
    <cfRule type="expression" dxfId="101" priority="101">
      <formula>IF(RIGHT(TEXT(AQ34,"0.#"),1)=".",FALSE,TRUE)</formula>
    </cfRule>
    <cfRule type="expression" dxfId="100" priority="102">
      <formula>IF(RIGHT(TEXT(AQ34,"0.#"),1)=".",TRUE,FALSE)</formula>
    </cfRule>
  </conditionalFormatting>
  <conditionalFormatting sqref="AU34">
    <cfRule type="expression" dxfId="99" priority="97">
      <formula>IF(RIGHT(TEXT(AU34,"0.#"),1)=".",FALSE,TRUE)</formula>
    </cfRule>
    <cfRule type="expression" dxfId="98" priority="98">
      <formula>IF(RIGHT(TEXT(AU34,"0.#"),1)=".",TRUE,FALSE)</formula>
    </cfRule>
  </conditionalFormatting>
  <conditionalFormatting sqref="AU33">
    <cfRule type="expression" dxfId="97" priority="99">
      <formula>IF(RIGHT(TEXT(AU33,"0.#"),1)=".",FALSE,TRUE)</formula>
    </cfRule>
    <cfRule type="expression" dxfId="96" priority="100">
      <formula>IF(RIGHT(TEXT(AU33,"0.#"),1)=".",TRUE,FALSE)</formula>
    </cfRule>
  </conditionalFormatting>
  <conditionalFormatting sqref="AM33">
    <cfRule type="expression" dxfId="95" priority="95">
      <formula>IF(RIGHT(TEXT(AM33,"0.#"),1)=".",FALSE,TRUE)</formula>
    </cfRule>
    <cfRule type="expression" dxfId="94" priority="96">
      <formula>IF(RIGHT(TEXT(AM33,"0.#"),1)=".",TRUE,FALSE)</formula>
    </cfRule>
  </conditionalFormatting>
  <conditionalFormatting sqref="AM34">
    <cfRule type="expression" dxfId="93" priority="93">
      <formula>IF(RIGHT(TEXT(AM34,"0.#"),1)=".",FALSE,TRUE)</formula>
    </cfRule>
    <cfRule type="expression" dxfId="92" priority="94">
      <formula>IF(RIGHT(TEXT(AM34,"0.#"),1)=".",TRUE,FALSE)</formula>
    </cfRule>
  </conditionalFormatting>
  <conditionalFormatting sqref="AQ36">
    <cfRule type="expression" dxfId="91" priority="91">
      <formula>IF(RIGHT(TEXT(AQ36,"0.#"),1)=".",FALSE,TRUE)</formula>
    </cfRule>
    <cfRule type="expression" dxfId="90" priority="92">
      <formula>IF(RIGHT(TEXT(AQ36,"0.#"),1)=".",TRUE,FALSE)</formula>
    </cfRule>
  </conditionalFormatting>
  <conditionalFormatting sqref="AE37">
    <cfRule type="expression" dxfId="89" priority="89">
      <formula>IF(RIGHT(TEXT(AE37,"0.#"),1)=".",FALSE,TRUE)</formula>
    </cfRule>
    <cfRule type="expression" dxfId="88" priority="90">
      <formula>IF(RIGHT(TEXT(AE37,"0.#"),1)=".",TRUE,FALSE)</formula>
    </cfRule>
  </conditionalFormatting>
  <conditionalFormatting sqref="AU36:AU37">
    <cfRule type="expression" dxfId="87" priority="87">
      <formula>IF(RIGHT(TEXT(AU36,"0.#"),1)=".",FALSE,TRUE)</formula>
    </cfRule>
    <cfRule type="expression" dxfId="86" priority="88">
      <formula>IF(RIGHT(TEXT(AU36,"0.#"),1)=".",TRUE,FALSE)</formula>
    </cfRule>
  </conditionalFormatting>
  <conditionalFormatting sqref="AI37 AM37 AQ37">
    <cfRule type="expression" dxfId="85" priority="85">
      <formula>IF(RIGHT(TEXT(AI37,"0.#"),1)=".",FALSE,TRUE)</formula>
    </cfRule>
    <cfRule type="expression" dxfId="84" priority="86">
      <formula>IF(RIGHT(TEXT(AI37,"0.#"),1)=".",TRUE,FALSE)</formula>
    </cfRule>
  </conditionalFormatting>
  <conditionalFormatting sqref="AE36">
    <cfRule type="expression" dxfId="83" priority="83">
      <formula>IF(RIGHT(TEXT(AE36,"0.#"),1)=".",FALSE,TRUE)</formula>
    </cfRule>
    <cfRule type="expression" dxfId="82" priority="84">
      <formula>IF(RIGHT(TEXT(AE36,"0.#"),1)=".",TRUE,FALSE)</formula>
    </cfRule>
  </conditionalFormatting>
  <conditionalFormatting sqref="AI36">
    <cfRule type="expression" dxfId="81" priority="81">
      <formula>IF(RIGHT(TEXT(AI36,"0.#"),1)=".",FALSE,TRUE)</formula>
    </cfRule>
    <cfRule type="expression" dxfId="80" priority="82">
      <formula>IF(RIGHT(TEXT(AI36,"0.#"),1)=".",TRUE,FALSE)</formula>
    </cfRule>
  </conditionalFormatting>
  <conditionalFormatting sqref="AM36">
    <cfRule type="expression" dxfId="79" priority="79">
      <formula>IF(RIGHT(TEXT(AM36,"0.#"),1)=".",FALSE,TRUE)</formula>
    </cfRule>
    <cfRule type="expression" dxfId="78" priority="80">
      <formula>IF(RIGHT(TEXT(AM36,"0.#"),1)=".",TRUE,FALSE)</formula>
    </cfRule>
  </conditionalFormatting>
  <conditionalFormatting sqref="AQ39">
    <cfRule type="expression" dxfId="77" priority="77">
      <formula>IF(RIGHT(TEXT(AQ39,"0.#"),1)=".",FALSE,TRUE)</formula>
    </cfRule>
    <cfRule type="expression" dxfId="76" priority="78">
      <formula>IF(RIGHT(TEXT(AQ39,"0.#"),1)=".",TRUE,FALSE)</formula>
    </cfRule>
  </conditionalFormatting>
  <conditionalFormatting sqref="AE40 AI40 AM40 AQ40">
    <cfRule type="expression" dxfId="75" priority="75">
      <formula>IF(RIGHT(TEXT(AE40,"0.#"),1)=".",FALSE,TRUE)</formula>
    </cfRule>
    <cfRule type="expression" dxfId="74" priority="76">
      <formula>IF(RIGHT(TEXT(AE40,"0.#"),1)=".",TRUE,FALSE)</formula>
    </cfRule>
  </conditionalFormatting>
  <conditionalFormatting sqref="AU39:AU40">
    <cfRule type="expression" dxfId="73" priority="73">
      <formula>IF(RIGHT(TEXT(AU39,"0.#"),1)=".",FALSE,TRUE)</formula>
    </cfRule>
    <cfRule type="expression" dxfId="72" priority="74">
      <formula>IF(RIGHT(TEXT(AU39,"0.#"),1)=".",TRUE,FALSE)</formula>
    </cfRule>
  </conditionalFormatting>
  <conditionalFormatting sqref="AE39">
    <cfRule type="expression" dxfId="71" priority="71">
      <formula>IF(RIGHT(TEXT(AE39,"0.#"),1)=".",FALSE,TRUE)</formula>
    </cfRule>
    <cfRule type="expression" dxfId="70" priority="72">
      <formula>IF(RIGHT(TEXT(AE39,"0.#"),1)=".",TRUE,FALSE)</formula>
    </cfRule>
  </conditionalFormatting>
  <conditionalFormatting sqref="AI39">
    <cfRule type="expression" dxfId="69" priority="69">
      <formula>IF(RIGHT(TEXT(AI39,"0.#"),1)=".",FALSE,TRUE)</formula>
    </cfRule>
    <cfRule type="expression" dxfId="68" priority="70">
      <formula>IF(RIGHT(TEXT(AI39,"0.#"),1)=".",TRUE,FALSE)</formula>
    </cfRule>
  </conditionalFormatting>
  <conditionalFormatting sqref="AM39">
    <cfRule type="expression" dxfId="67" priority="67">
      <formula>IF(RIGHT(TEXT(AM39,"0.#"),1)=".",FALSE,TRUE)</formula>
    </cfRule>
    <cfRule type="expression" dxfId="66" priority="68">
      <formula>IF(RIGHT(TEXT(AM39,"0.#"),1)=".",TRUE,FALSE)</formula>
    </cfRule>
  </conditionalFormatting>
  <conditionalFormatting sqref="AQ43">
    <cfRule type="expression" dxfId="65" priority="63">
      <formula>IF(RIGHT(TEXT(AQ43,"0.#"),1)=".",FALSE,TRUE)</formula>
    </cfRule>
    <cfRule type="expression" dxfId="64" priority="64">
      <formula>IF(RIGHT(TEXT(AQ43,"0.#"),1)=".",TRUE,FALSE)</formula>
    </cfRule>
  </conditionalFormatting>
  <conditionalFormatting sqref="AQ42">
    <cfRule type="expression" dxfId="63" priority="65">
      <formula>IF(RIGHT(TEXT(AQ42,"0.#"),1)=".",FALSE,TRUE)</formula>
    </cfRule>
    <cfRule type="expression" dxfId="62" priority="66">
      <formula>IF(RIGHT(TEXT(AQ42,"0.#"),1)=".",TRUE,FALSE)</formula>
    </cfRule>
  </conditionalFormatting>
  <conditionalFormatting sqref="AE43">
    <cfRule type="expression" dxfId="61" priority="57">
      <formula>IF(RIGHT(TEXT(AE43,"0.#"),1)=".",FALSE,TRUE)</formula>
    </cfRule>
    <cfRule type="expression" dxfId="60" priority="58">
      <formula>IF(RIGHT(TEXT(AE43,"0.#"),1)=".",TRUE,FALSE)</formula>
    </cfRule>
  </conditionalFormatting>
  <conditionalFormatting sqref="AI43">
    <cfRule type="expression" dxfId="59" priority="55">
      <formula>IF(RIGHT(TEXT(AI43,"0.#"),1)=".",FALSE,TRUE)</formula>
    </cfRule>
    <cfRule type="expression" dxfId="58" priority="56">
      <formula>IF(RIGHT(TEXT(AI43,"0.#"),1)=".",TRUE,FALSE)</formula>
    </cfRule>
  </conditionalFormatting>
  <conditionalFormatting sqref="AE42">
    <cfRule type="expression" dxfId="57" priority="61">
      <formula>IF(RIGHT(TEXT(AE42,"0.#"),1)=".",FALSE,TRUE)</formula>
    </cfRule>
    <cfRule type="expression" dxfId="56" priority="62">
      <formula>IF(RIGHT(TEXT(AE42,"0.#"),1)=".",TRUE,FALSE)</formula>
    </cfRule>
  </conditionalFormatting>
  <conditionalFormatting sqref="AI42">
    <cfRule type="expression" dxfId="55" priority="59">
      <formula>IF(RIGHT(TEXT(AI42,"0.#"),1)=".",FALSE,TRUE)</formula>
    </cfRule>
    <cfRule type="expression" dxfId="54" priority="60">
      <formula>IF(RIGHT(TEXT(AI42,"0.#"),1)=".",TRUE,FALSE)</formula>
    </cfRule>
  </conditionalFormatting>
  <conditionalFormatting sqref="AM43">
    <cfRule type="expression" dxfId="53" priority="51">
      <formula>IF(RIGHT(TEXT(AM43,"0.#"),1)=".",FALSE,TRUE)</formula>
    </cfRule>
    <cfRule type="expression" dxfId="52" priority="52">
      <formula>IF(RIGHT(TEXT(AM43,"0.#"),1)=".",TRUE,FALSE)</formula>
    </cfRule>
  </conditionalFormatting>
  <conditionalFormatting sqref="AM42">
    <cfRule type="expression" dxfId="51" priority="53">
      <formula>IF(RIGHT(TEXT(AM42,"0.#"),1)=".",FALSE,TRUE)</formula>
    </cfRule>
    <cfRule type="expression" dxfId="50" priority="54">
      <formula>IF(RIGHT(TEXT(AM42,"0.#"),1)=".",TRUE,FALSE)</formula>
    </cfRule>
  </conditionalFormatting>
  <conditionalFormatting sqref="AU46">
    <cfRule type="expression" dxfId="49" priority="49">
      <formula>IF(RIGHT(TEXT(AU46,"0.#"),1)=".",FALSE,TRUE)</formula>
    </cfRule>
    <cfRule type="expression" dxfId="48" priority="50">
      <formula>IF(RIGHT(TEXT(AU46,"0.#"),1)=".",TRUE,FALSE)</formula>
    </cfRule>
  </conditionalFormatting>
  <conditionalFormatting sqref="AM46">
    <cfRule type="expression" dxfId="47" priority="47">
      <formula>IF(RIGHT(TEXT(AM46,"0.#"),1)=".",FALSE,TRUE)</formula>
    </cfRule>
    <cfRule type="expression" dxfId="46" priority="48">
      <formula>IF(RIGHT(TEXT(AM46,"0.#"),1)=".",TRUE,FALSE)</formula>
    </cfRule>
  </conditionalFormatting>
  <conditionalFormatting sqref="AE46">
    <cfRule type="expression" dxfId="45" priority="45">
      <formula>IF(RIGHT(TEXT(AE46,"0.#"),1)=".",FALSE,TRUE)</formula>
    </cfRule>
    <cfRule type="expression" dxfId="44" priority="46">
      <formula>IF(RIGHT(TEXT(AE46,"0.#"),1)=".",TRUE,FALSE)</formula>
    </cfRule>
  </conditionalFormatting>
  <conditionalFormatting sqref="AI46">
    <cfRule type="expression" dxfId="43" priority="43">
      <formula>IF(RIGHT(TEXT(AI46,"0.#"),1)=".",FALSE,TRUE)</formula>
    </cfRule>
    <cfRule type="expression" dxfId="42" priority="44">
      <formula>IF(RIGHT(TEXT(AI46,"0.#"),1)=".",TRUE,FALSE)</formula>
    </cfRule>
  </conditionalFormatting>
  <conditionalFormatting sqref="AQ46">
    <cfRule type="expression" dxfId="41" priority="41">
      <formula>IF(RIGHT(TEXT(AQ46,"0.#"),1)=".",FALSE,TRUE)</formula>
    </cfRule>
    <cfRule type="expression" dxfId="40" priority="42">
      <formula>IF(RIGHT(TEXT(AQ46,"0.#"),1)=".",TRUE,FALSE)</formula>
    </cfRule>
  </conditionalFormatting>
  <conditionalFormatting sqref="AU47">
    <cfRule type="expression" dxfId="39" priority="39">
      <formula>IF(RIGHT(TEXT(AU47,"0.#"),1)=".",FALSE,TRUE)</formula>
    </cfRule>
    <cfRule type="expression" dxfId="38" priority="40">
      <formula>IF(RIGHT(TEXT(AU47,"0.#"),1)=".",TRUE,FALSE)</formula>
    </cfRule>
  </conditionalFormatting>
  <conditionalFormatting sqref="AE47">
    <cfRule type="expression" dxfId="37" priority="37">
      <formula>IF(RIGHT(TEXT(AE47,"0.#"),1)=".",FALSE,TRUE)</formula>
    </cfRule>
    <cfRule type="expression" dxfId="36" priority="38">
      <formula>IF(RIGHT(TEXT(AE47,"0.#"),1)=".",TRUE,FALSE)</formula>
    </cfRule>
  </conditionalFormatting>
  <conditionalFormatting sqref="AI47">
    <cfRule type="expression" dxfId="35" priority="35">
      <formula>IF(RIGHT(TEXT(AI47,"0.#"),1)=".",FALSE,TRUE)</formula>
    </cfRule>
    <cfRule type="expression" dxfId="34" priority="36">
      <formula>IF(RIGHT(TEXT(AI47,"0.#"),1)=".",TRUE,FALSE)</formula>
    </cfRule>
  </conditionalFormatting>
  <conditionalFormatting sqref="AQ47">
    <cfRule type="expression" dxfId="33" priority="33">
      <formula>IF(RIGHT(TEXT(AQ47,"0.#"),1)=".",FALSE,TRUE)</formula>
    </cfRule>
    <cfRule type="expression" dxfId="32" priority="34">
      <formula>IF(RIGHT(TEXT(AQ47,"0.#"),1)=".",TRUE,FALSE)</formula>
    </cfRule>
  </conditionalFormatting>
  <conditionalFormatting sqref="AM47">
    <cfRule type="expression" dxfId="31" priority="31">
      <formula>IF(RIGHT(TEXT(AM47,"0.#"),1)=".",FALSE,TRUE)</formula>
    </cfRule>
    <cfRule type="expression" dxfId="30" priority="32">
      <formula>IF(RIGHT(TEXT(AM47,"0.#"),1)=".",TRUE,FALSE)</formula>
    </cfRule>
  </conditionalFormatting>
  <conditionalFormatting sqref="Y114">
    <cfRule type="expression" dxfId="29" priority="29">
      <formula>IF(RIGHT(TEXT(Y114,"0.#"),1)=".",FALSE,TRUE)</formula>
    </cfRule>
    <cfRule type="expression" dxfId="28" priority="30">
      <formula>IF(RIGHT(TEXT(Y114,"0.#"),1)=".",TRUE,FALSE)</formula>
    </cfRule>
  </conditionalFormatting>
  <conditionalFormatting sqref="Y115:Y118 Y113">
    <cfRule type="expression" dxfId="27" priority="27">
      <formula>IF(RIGHT(TEXT(Y113,"0.#"),1)=".",FALSE,TRUE)</formula>
    </cfRule>
    <cfRule type="expression" dxfId="26" priority="28">
      <formula>IF(RIGHT(TEXT(Y113,"0.#"),1)=".",TRUE,FALSE)</formula>
    </cfRule>
  </conditionalFormatting>
  <conditionalFormatting sqref="AU114">
    <cfRule type="expression" dxfId="25" priority="25">
      <formula>IF(RIGHT(TEXT(AU114,"0.#"),1)=".",FALSE,TRUE)</formula>
    </cfRule>
    <cfRule type="expression" dxfId="24" priority="26">
      <formula>IF(RIGHT(TEXT(AU114,"0.#"),1)=".",TRUE,FALSE)</formula>
    </cfRule>
  </conditionalFormatting>
  <conditionalFormatting sqref="AU115:AU118 AU113">
    <cfRule type="expression" dxfId="23" priority="23">
      <formula>IF(RIGHT(TEXT(AU113,"0.#"),1)=".",FALSE,TRUE)</formula>
    </cfRule>
    <cfRule type="expression" dxfId="22" priority="24">
      <formula>IF(RIGHT(TEXT(AU113,"0.#"),1)=".",TRUE,FALSE)</formula>
    </cfRule>
  </conditionalFormatting>
  <conditionalFormatting sqref="Y122">
    <cfRule type="expression" dxfId="21" priority="19">
      <formula>IF(RIGHT(TEXT(Y122,"0.#"),1)=".",FALSE,TRUE)</formula>
    </cfRule>
    <cfRule type="expression" dxfId="20" priority="20">
      <formula>IF(RIGHT(TEXT(Y122,"0.#"),1)=".",TRUE,FALSE)</formula>
    </cfRule>
  </conditionalFormatting>
  <conditionalFormatting sqref="Y123">
    <cfRule type="expression" dxfId="19" priority="21">
      <formula>IF(RIGHT(TEXT(Y123,"0.#"),1)=".",FALSE,TRUE)</formula>
    </cfRule>
    <cfRule type="expression" dxfId="18" priority="22">
      <formula>IF(RIGHT(TEXT(Y123,"0.#"),1)=".",TRUE,FALSE)</formula>
    </cfRule>
  </conditionalFormatting>
  <conditionalFormatting sqref="Y130">
    <cfRule type="expression" dxfId="17" priority="17">
      <formula>IF(RIGHT(TEXT(Y130,"0.#"),1)=".",FALSE,TRUE)</formula>
    </cfRule>
    <cfRule type="expression" dxfId="16" priority="18">
      <formula>IF(RIGHT(TEXT(Y130,"0.#"),1)=".",TRUE,FALSE)</formula>
    </cfRule>
  </conditionalFormatting>
  <conditionalFormatting sqref="AH130:AK130">
    <cfRule type="expression" dxfId="15" priority="13">
      <formula>IF(AND(AH130&gt;=0, RIGHT(TEXT(AH130,"0.#"),1)&lt;&gt;"."),TRUE,FALSE)</formula>
    </cfRule>
    <cfRule type="expression" dxfId="14" priority="14">
      <formula>IF(AND(AH130&gt;=0, RIGHT(TEXT(AH130,"0.#"),1)="."),TRUE,FALSE)</formula>
    </cfRule>
    <cfRule type="expression" dxfId="13" priority="15">
      <formula>IF(AND(AH130&lt;0, RIGHT(TEXT(AH130,"0.#"),1)&lt;&gt;"."),TRUE,FALSE)</formula>
    </cfRule>
    <cfRule type="expression" dxfId="12" priority="16">
      <formula>IF(AND(AH130&lt;0, RIGHT(TEXT(AH130,"0.#"),1)="."),TRUE,FALSE)</formula>
    </cfRule>
  </conditionalFormatting>
  <conditionalFormatting sqref="AL130:AO130">
    <cfRule type="expression" dxfId="11" priority="9">
      <formula>IF(AND(AL130&gt;=0, RIGHT(TEXT(AL130,"0.#"),1)&lt;&gt;"."),TRUE,FALSE)</formula>
    </cfRule>
    <cfRule type="expression" dxfId="10" priority="10">
      <formula>IF(AND(AL130&gt;=0, RIGHT(TEXT(AL130,"0.#"),1)="."),TRUE,FALSE)</formula>
    </cfRule>
    <cfRule type="expression" dxfId="9" priority="11">
      <formula>IF(AND(AL130&lt;0, RIGHT(TEXT(AL130,"0.#"),1)&lt;&gt;"."),TRUE,FALSE)</formula>
    </cfRule>
    <cfRule type="expression" dxfId="8" priority="12">
      <formula>IF(AND(AL130&lt;0, RIGHT(TEXT(AL130,"0.#"),1)="."),TRUE,FALSE)</formula>
    </cfRule>
  </conditionalFormatting>
  <conditionalFormatting sqref="Y136:Y140">
    <cfRule type="expression" dxfId="7" priority="7">
      <formula>IF(RIGHT(TEXT(Y136,"0.#"),1)=".",FALSE,TRUE)</formula>
    </cfRule>
    <cfRule type="expression" dxfId="6" priority="8">
      <formula>IF(RIGHT(TEXT(Y136,"0.#"),1)=".",TRUE,FALSE)</formula>
    </cfRule>
  </conditionalFormatting>
  <conditionalFormatting sqref="Y134:Y135">
    <cfRule type="expression" dxfId="5" priority="5">
      <formula>IF(RIGHT(TEXT(Y134,"0.#"),1)=".",FALSE,TRUE)</formula>
    </cfRule>
    <cfRule type="expression" dxfId="4" priority="6">
      <formula>IF(RIGHT(TEXT(Y134,"0.#"),1)=".",TRUE,FALSE)</formula>
    </cfRule>
  </conditionalFormatting>
  <conditionalFormatting sqref="Y146:Y153">
    <cfRule type="expression" dxfId="3" priority="3">
      <formula>IF(RIGHT(TEXT(Y146,"0.#"),1)=".",FALSE,TRUE)</formula>
    </cfRule>
    <cfRule type="expression" dxfId="2" priority="4">
      <formula>IF(RIGHT(TEXT(Y146,"0.#"),1)=".",TRUE,FALSE)</formula>
    </cfRule>
  </conditionalFormatting>
  <conditionalFormatting sqref="Y144:Y145">
    <cfRule type="expression" dxfId="1" priority="1">
      <formula>IF(RIGHT(TEXT(Y144,"0.#"),1)=".",FALSE,TRUE)</formula>
    </cfRule>
    <cfRule type="expression" dxfId="0" priority="2">
      <formula>IF(RIGHT(TEXT(Y144,"0.#"),1)=".",TRUE,FALSE)</formula>
    </cfRule>
  </conditionalFormatting>
  <dataValidations count="14">
    <dataValidation type="custom" allowBlank="1" showInputMessage="1" showErrorMessage="1" errorTitle="法人番号チェック" error="法人番号は13桁の数字で入力してください。" sqref="J144:O153 J134:O140 J130:O130">
      <formula1>OR(J130="-",AND(LEN(J130)=13,IFERROR(SEARCH("-",J130),"")="",IFERROR(SEARCH(".",J130),"")="",ISNUMBER(J130)))</formula1>
    </dataValidation>
    <dataValidation type="list" allowBlank="1" showInputMessage="1" showErrorMessage="1" sqref="Q93:R93 AO93:AP93 AC93:AD93">
      <formula1>#REF!</formula1>
    </dataValidation>
    <dataValidation type="custom" imeMode="disabled" allowBlank="1" showInputMessage="1" showErrorMessage="1" sqref="AY24 P13:AQ19 P20:AJ20 Y113:AB118 AU113:AX118 Y122:AB123 AU122:AX123 Y130:AB130 AL130:AO130 Y134:AB140 AL134:AO140 Y144:AB153 AL144:AO153 AE33:AX34 AE39:AX40 AE42:AX42 AQ45:AR45 AU45:AX45 AE46:AX48 AE36:AX37 P24:V30 W24">
      <formula1>OR(ISNUMBER(P13), P13="-")</formula1>
    </dataValidation>
    <dataValidation type="list" allowBlank="1" showInputMessage="1" showErrorMessage="1" sqref="H75:I79">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6:AF59 AD62:AD73 AE62:AF66 AE68:AF73">
      <formula1>"○,△,×,‐"</formula1>
    </dataValidation>
    <dataValidation type="list" allowBlank="1" showInputMessage="1" showErrorMessage="1" error="プルダウンリストから選択してください。" sqref="AD60:AF61">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30:AK130 AH134:AK140 AH144:AK153">
      <formula1>OR(AND(MOD(IF(ISNUMBER(AH130), AH130, 0.5),1)=0, 0&lt;=AH130), AH130="-")</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1:AK92 X91:Y92 AJ93 L91:L93 M91:M92 X93 AU91:AV92 J75:J79">
      <formula1>0</formula1>
      <formula2>9999</formula2>
    </dataValidation>
    <dataValidation type="whole" allowBlank="1" showInputMessage="1" showErrorMessage="1" sqref="O91:P92 AX91:AX93 AA91:AB92 AM91:AN9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0" max="49" man="1"/>
    <brk id="68" max="16383" man="1"/>
    <brk id="141"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S93:U93 AJ2:AM2 E75:G79 AE93:AG93 G93:I93 AQ93:AS93</xm:sqref>
        </x14:dataValidation>
        <x14:dataValidation type="list" allowBlank="1" showInputMessage="1" showErrorMessage="1">
          <x14:formula1>
            <xm:f>入力規則等!$U$49</xm:f>
          </x14:formula1>
          <xm:sqref>C75:D79</xm:sqref>
        </x14:dataValidation>
        <x14:dataValidation type="list" allowBlank="1" showInputMessage="1" showErrorMessage="1">
          <x14:formula1>
            <xm:f>入力規則等!$U$56:$U$58</xm:f>
          </x14:formula1>
          <xm:sqref>J93:K93 AT93:AU93 AH93:AI93 V93:W93</xm:sqref>
        </x14:dataValidation>
        <x14:dataValidation type="list" allowBlank="1" showInputMessage="1" showErrorMessage="1">
          <x14:formula1>
            <xm:f>入力規則等!$U$48</xm:f>
          </x14:formula1>
          <xm:sqref>E93:F93</xm:sqref>
        </x14:dataValidation>
        <x14:dataValidation type="list" allowBlank="1" showInputMessage="1" showErrorMessage="1">
          <x14:formula1>
            <xm:f>入力規則等!$W$2:$W$24</xm:f>
          </x14:formula1>
          <xm:sqref>AO91:AP92 Q91:S92 AC91:AE92 E91:G92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AC130:AG130 AC134:AG140 AC144:AG153</xm:sqref>
        </x14:dataValidation>
        <x14:dataValidation type="list" allowBlank="1" showInputMessage="1" showErrorMessage="1">
          <x14:formula1>
            <xm:f>入力規則等!$U$40:$U$42</xm:f>
          </x14:formula1>
          <xm:sqref>AG91:AH91 U91:V91 I91:J91 AR91:AS91</xm:sqref>
        </x14:dataValidation>
        <x14:dataValidation type="list" allowBlank="1" showInputMessage="1" showErrorMessage="1">
          <x14:formula1>
            <xm:f>入力規則等!$U$7:$U$9</xm:f>
          </x14:formula1>
          <xm:sqref>U92:V92 I92:J92 AG92:AH92 AR92:AS92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379</v>
      </c>
      <c r="AA1" s="27" t="s">
        <v>70</v>
      </c>
      <c r="AB1" s="27" t="s">
        <v>380</v>
      </c>
      <c r="AC1" s="27" t="s">
        <v>30</v>
      </c>
      <c r="AD1" s="26"/>
      <c r="AE1" s="27" t="s">
        <v>42</v>
      </c>
      <c r="AF1" s="28"/>
      <c r="AG1" s="36" t="s">
        <v>164</v>
      </c>
      <c r="AI1" s="36" t="s">
        <v>166</v>
      </c>
      <c r="AK1" s="36" t="s">
        <v>170</v>
      </c>
      <c r="AM1" s="51"/>
      <c r="AN1" s="51"/>
      <c r="AP1" s="26" t="s">
        <v>208</v>
      </c>
    </row>
    <row r="2" spans="1:42" ht="13.5" customHeight="1" x14ac:dyDescent="0.15">
      <c r="A2" s="14" t="s">
        <v>73</v>
      </c>
      <c r="B2" s="15"/>
      <c r="C2" s="13" t="str">
        <f>IF(B2="","",A2)</f>
        <v/>
      </c>
      <c r="D2" s="13" t="str">
        <f>IF(C2="","",IF(D1&lt;&gt;"",CONCATENATE(D1,"、",C2),C2))</f>
        <v/>
      </c>
      <c r="F2" s="12" t="s">
        <v>60</v>
      </c>
      <c r="G2" s="17" t="s">
        <v>564</v>
      </c>
      <c r="H2" s="13" t="str">
        <f>IF(G2="","",F2)</f>
        <v>一般会計</v>
      </c>
      <c r="I2" s="13" t="str">
        <f>IF(H2="","",IF(I1&lt;&gt;"",CONCATENATE(I1,"、",H2),H2))</f>
        <v>一般会計</v>
      </c>
      <c r="K2" s="14" t="s">
        <v>90</v>
      </c>
      <c r="L2" s="15"/>
      <c r="M2" s="13" t="str">
        <f>IF(L2="","",K2)</f>
        <v/>
      </c>
      <c r="N2" s="13" t="str">
        <f>IF(M2="","",IF(N1&lt;&gt;"",CONCATENATE(N1,"、",M2),M2))</f>
        <v/>
      </c>
      <c r="O2" s="13"/>
      <c r="P2" s="12" t="s">
        <v>62</v>
      </c>
      <c r="Q2" s="17"/>
      <c r="R2" s="13" t="str">
        <f>IF(Q2="","",P2)</f>
        <v/>
      </c>
      <c r="S2" s="13" t="str">
        <f>IF(R2="","",IF(S1&lt;&gt;"",CONCATENATE(S1,"、",R2),R2))</f>
        <v/>
      </c>
      <c r="T2" s="13"/>
      <c r="U2" s="65">
        <v>21</v>
      </c>
      <c r="W2" s="30" t="s">
        <v>157</v>
      </c>
      <c r="Y2" s="30" t="s">
        <v>56</v>
      </c>
      <c r="Z2" s="30" t="s">
        <v>56</v>
      </c>
      <c r="AA2" s="58" t="s">
        <v>249</v>
      </c>
      <c r="AB2" s="58" t="s">
        <v>474</v>
      </c>
      <c r="AC2" s="59" t="s">
        <v>122</v>
      </c>
      <c r="AD2" s="26"/>
      <c r="AE2" s="32" t="s">
        <v>153</v>
      </c>
      <c r="AF2" s="28"/>
      <c r="AG2" s="37" t="s">
        <v>216</v>
      </c>
      <c r="AI2" s="36" t="s">
        <v>246</v>
      </c>
      <c r="AK2" s="36" t="s">
        <v>171</v>
      </c>
      <c r="AM2" s="51"/>
      <c r="AN2" s="51"/>
      <c r="AP2" s="37" t="s">
        <v>216</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t="s">
        <v>564</v>
      </c>
      <c r="M3" s="13" t="str">
        <f t="shared" ref="M3:M11" si="2">IF(L3="","",K3)</f>
        <v>文教及び科学振興</v>
      </c>
      <c r="N3" s="13" t="str">
        <f>IF(M3="",N2,IF(N2&lt;&gt;"",CONCATENATE(N2,"、",M3),M3))</f>
        <v>文教及び科学振興</v>
      </c>
      <c r="O3" s="13"/>
      <c r="P3" s="12" t="s">
        <v>63</v>
      </c>
      <c r="Q3" s="17"/>
      <c r="R3" s="13" t="str">
        <f t="shared" ref="R3:R8" si="3">IF(Q3="","",P3)</f>
        <v/>
      </c>
      <c r="S3" s="13" t="str">
        <f t="shared" ref="S3:S8" si="4">IF(R3="",S2,IF(S2&lt;&gt;"",CONCATENATE(S2,"、",R3),R3))</f>
        <v/>
      </c>
      <c r="T3" s="13"/>
      <c r="U3" s="30" t="s">
        <v>505</v>
      </c>
      <c r="W3" s="30" t="s">
        <v>132</v>
      </c>
      <c r="Y3" s="30" t="s">
        <v>57</v>
      </c>
      <c r="Z3" s="30" t="s">
        <v>381</v>
      </c>
      <c r="AA3" s="58" t="s">
        <v>347</v>
      </c>
      <c r="AB3" s="58" t="s">
        <v>475</v>
      </c>
      <c r="AC3" s="59" t="s">
        <v>123</v>
      </c>
      <c r="AD3" s="26"/>
      <c r="AE3" s="32" t="s">
        <v>154</v>
      </c>
      <c r="AF3" s="28"/>
      <c r="AG3" s="37" t="s">
        <v>217</v>
      </c>
      <c r="AI3" s="36" t="s">
        <v>165</v>
      </c>
      <c r="AK3" s="36" t="str">
        <f>CHAR(CODE(AK2)+1)</f>
        <v>B</v>
      </c>
      <c r="AM3" s="51"/>
      <c r="AN3" s="51"/>
      <c r="AP3" s="37" t="s">
        <v>217</v>
      </c>
    </row>
    <row r="4" spans="1:42" ht="13.5" customHeight="1" x14ac:dyDescent="0.15">
      <c r="A4" s="14" t="s">
        <v>75</v>
      </c>
      <c r="B4" s="15" t="s">
        <v>564</v>
      </c>
      <c r="C4" s="13" t="str">
        <f t="shared" si="0"/>
        <v>沖縄振興</v>
      </c>
      <c r="D4" s="13" t="str">
        <f>IF(C4="",D3,IF(D3&lt;&gt;"",CONCATENATE(D3,"、",C4),C4))</f>
        <v>沖縄振興</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文教及び科学振興</v>
      </c>
      <c r="O4" s="13"/>
      <c r="P4" s="12" t="s">
        <v>64</v>
      </c>
      <c r="Q4" s="17" t="s">
        <v>564</v>
      </c>
      <c r="R4" s="13" t="str">
        <f t="shared" si="3"/>
        <v>補助</v>
      </c>
      <c r="S4" s="13" t="str">
        <f t="shared" si="4"/>
        <v>補助</v>
      </c>
      <c r="T4" s="13"/>
      <c r="U4" s="30" t="s">
        <v>551</v>
      </c>
      <c r="W4" s="30" t="s">
        <v>133</v>
      </c>
      <c r="Y4" s="30" t="s">
        <v>254</v>
      </c>
      <c r="Z4" s="30" t="s">
        <v>382</v>
      </c>
      <c r="AA4" s="58" t="s">
        <v>348</v>
      </c>
      <c r="AB4" s="58" t="s">
        <v>476</v>
      </c>
      <c r="AC4" s="58" t="s">
        <v>124</v>
      </c>
      <c r="AD4" s="26"/>
      <c r="AE4" s="32" t="s">
        <v>155</v>
      </c>
      <c r="AF4" s="28"/>
      <c r="AG4" s="37" t="s">
        <v>218</v>
      </c>
      <c r="AI4" s="36" t="s">
        <v>167</v>
      </c>
      <c r="AK4" s="36" t="str">
        <f t="shared" ref="AK4:AK49" si="7">CHAR(CODE(AK3)+1)</f>
        <v>C</v>
      </c>
      <c r="AM4" s="51"/>
      <c r="AN4" s="51"/>
      <c r="AP4" s="37" t="s">
        <v>218</v>
      </c>
    </row>
    <row r="5" spans="1:42" ht="13.5" customHeight="1" x14ac:dyDescent="0.15">
      <c r="A5" s="14" t="s">
        <v>76</v>
      </c>
      <c r="B5" s="15"/>
      <c r="C5" s="13" t="str">
        <f t="shared" si="0"/>
        <v/>
      </c>
      <c r="D5" s="13" t="str">
        <f>IF(C5="",D4,IF(D4&lt;&gt;"",CONCATENATE(D4,"、",C5),C5))</f>
        <v>沖縄振興</v>
      </c>
      <c r="F5" s="18" t="s">
        <v>101</v>
      </c>
      <c r="G5" s="17"/>
      <c r="H5" s="13" t="str">
        <f t="shared" si="1"/>
        <v/>
      </c>
      <c r="I5" s="13" t="str">
        <f t="shared" si="5"/>
        <v>一般会計</v>
      </c>
      <c r="K5" s="14" t="s">
        <v>93</v>
      </c>
      <c r="L5" s="15"/>
      <c r="M5" s="13" t="str">
        <f t="shared" si="2"/>
        <v/>
      </c>
      <c r="N5" s="13" t="str">
        <f t="shared" si="6"/>
        <v>文教及び科学振興</v>
      </c>
      <c r="O5" s="13"/>
      <c r="P5" s="12" t="s">
        <v>65</v>
      </c>
      <c r="Q5" s="17"/>
      <c r="R5" s="13" t="str">
        <f t="shared" si="3"/>
        <v/>
      </c>
      <c r="S5" s="13" t="str">
        <f t="shared" si="4"/>
        <v>補助</v>
      </c>
      <c r="T5" s="13"/>
      <c r="W5" s="30" t="s">
        <v>529</v>
      </c>
      <c r="Y5" s="30" t="s">
        <v>255</v>
      </c>
      <c r="Z5" s="30" t="s">
        <v>383</v>
      </c>
      <c r="AA5" s="58" t="s">
        <v>349</v>
      </c>
      <c r="AB5" s="58" t="s">
        <v>477</v>
      </c>
      <c r="AC5" s="58" t="s">
        <v>156</v>
      </c>
      <c r="AD5" s="29"/>
      <c r="AE5" s="32" t="s">
        <v>228</v>
      </c>
      <c r="AF5" s="28"/>
      <c r="AG5" s="37" t="s">
        <v>219</v>
      </c>
      <c r="AI5" s="36" t="s">
        <v>252</v>
      </c>
      <c r="AK5" s="36" t="str">
        <f t="shared" si="7"/>
        <v>D</v>
      </c>
      <c r="AP5" s="37" t="s">
        <v>219</v>
      </c>
    </row>
    <row r="6" spans="1:42" ht="13.5" customHeight="1" x14ac:dyDescent="0.15">
      <c r="A6" s="14" t="s">
        <v>77</v>
      </c>
      <c r="B6" s="15" t="s">
        <v>564</v>
      </c>
      <c r="C6" s="13" t="str">
        <f t="shared" si="0"/>
        <v>科学技術・イノベーション</v>
      </c>
      <c r="D6" s="13" t="str">
        <f t="shared" ref="D6:D21" si="8">IF(C6="",D5,IF(D5&lt;&gt;"",CONCATENATE(D5,"、",C6),C6))</f>
        <v>沖縄振興、科学技術・イノベーション</v>
      </c>
      <c r="F6" s="18" t="s">
        <v>102</v>
      </c>
      <c r="G6" s="17"/>
      <c r="H6" s="13" t="str">
        <f t="shared" si="1"/>
        <v/>
      </c>
      <c r="I6" s="13" t="str">
        <f t="shared" si="5"/>
        <v>一般会計</v>
      </c>
      <c r="K6" s="14" t="s">
        <v>94</v>
      </c>
      <c r="L6" s="15"/>
      <c r="M6" s="13" t="str">
        <f t="shared" si="2"/>
        <v/>
      </c>
      <c r="N6" s="13" t="str">
        <f t="shared" si="6"/>
        <v>文教及び科学振興</v>
      </c>
      <c r="O6" s="13"/>
      <c r="P6" s="12" t="s">
        <v>66</v>
      </c>
      <c r="Q6" s="17"/>
      <c r="R6" s="13" t="str">
        <f t="shared" si="3"/>
        <v/>
      </c>
      <c r="S6" s="13" t="str">
        <f t="shared" si="4"/>
        <v>補助</v>
      </c>
      <c r="T6" s="13"/>
      <c r="U6" s="30" t="s">
        <v>230</v>
      </c>
      <c r="W6" s="30" t="s">
        <v>531</v>
      </c>
      <c r="Y6" s="30" t="s">
        <v>256</v>
      </c>
      <c r="Z6" s="30" t="s">
        <v>384</v>
      </c>
      <c r="AA6" s="58" t="s">
        <v>350</v>
      </c>
      <c r="AB6" s="58" t="s">
        <v>478</v>
      </c>
      <c r="AC6" s="58" t="s">
        <v>125</v>
      </c>
      <c r="AD6" s="29"/>
      <c r="AE6" s="32" t="s">
        <v>226</v>
      </c>
      <c r="AF6" s="28"/>
      <c r="AG6" s="37" t="s">
        <v>220</v>
      </c>
      <c r="AI6" s="36" t="s">
        <v>253</v>
      </c>
      <c r="AK6" s="36" t="str">
        <f>CHAR(CODE(AK5)+1)</f>
        <v>E</v>
      </c>
      <c r="AP6" s="37" t="s">
        <v>220</v>
      </c>
    </row>
    <row r="7" spans="1:42" ht="13.5" customHeight="1" x14ac:dyDescent="0.15">
      <c r="A7" s="14" t="s">
        <v>78</v>
      </c>
      <c r="B7" s="15"/>
      <c r="C7" s="13" t="str">
        <f t="shared" si="0"/>
        <v/>
      </c>
      <c r="D7" s="13" t="str">
        <f t="shared" si="8"/>
        <v>沖縄振興、科学技術・イノベーション</v>
      </c>
      <c r="F7" s="18" t="s">
        <v>178</v>
      </c>
      <c r="G7" s="17"/>
      <c r="H7" s="13" t="str">
        <f t="shared" si="1"/>
        <v/>
      </c>
      <c r="I7" s="13" t="str">
        <f t="shared" si="5"/>
        <v>一般会計</v>
      </c>
      <c r="K7" s="14" t="s">
        <v>95</v>
      </c>
      <c r="L7" s="15"/>
      <c r="M7" s="13" t="str">
        <f t="shared" si="2"/>
        <v/>
      </c>
      <c r="N7" s="13" t="str">
        <f t="shared" si="6"/>
        <v>文教及び科学振興</v>
      </c>
      <c r="O7" s="13"/>
      <c r="P7" s="12" t="s">
        <v>67</v>
      </c>
      <c r="Q7" s="17"/>
      <c r="R7" s="13" t="str">
        <f t="shared" si="3"/>
        <v/>
      </c>
      <c r="S7" s="13" t="str">
        <f t="shared" si="4"/>
        <v>補助</v>
      </c>
      <c r="T7" s="13"/>
      <c r="U7" s="30"/>
      <c r="W7" s="30" t="s">
        <v>134</v>
      </c>
      <c r="Y7" s="30" t="s">
        <v>257</v>
      </c>
      <c r="Z7" s="30" t="s">
        <v>385</v>
      </c>
      <c r="AA7" s="58" t="s">
        <v>351</v>
      </c>
      <c r="AB7" s="58" t="s">
        <v>479</v>
      </c>
      <c r="AC7" s="29"/>
      <c r="AD7" s="29"/>
      <c r="AE7" s="30" t="s">
        <v>125</v>
      </c>
      <c r="AF7" s="28"/>
      <c r="AG7" s="37" t="s">
        <v>221</v>
      </c>
      <c r="AH7" s="54"/>
      <c r="AI7" s="37" t="s">
        <v>242</v>
      </c>
      <c r="AK7" s="36" t="str">
        <f>CHAR(CODE(AK6)+1)</f>
        <v>F</v>
      </c>
      <c r="AP7" s="37" t="s">
        <v>221</v>
      </c>
    </row>
    <row r="8" spans="1:42" ht="13.5" customHeight="1" x14ac:dyDescent="0.15">
      <c r="A8" s="14" t="s">
        <v>79</v>
      </c>
      <c r="B8" s="15"/>
      <c r="C8" s="13" t="str">
        <f t="shared" si="0"/>
        <v/>
      </c>
      <c r="D8" s="13" t="str">
        <f t="shared" si="8"/>
        <v>沖縄振興、科学技術・イノベーション</v>
      </c>
      <c r="F8" s="18" t="s">
        <v>103</v>
      </c>
      <c r="G8" s="17"/>
      <c r="H8" s="13" t="str">
        <f t="shared" si="1"/>
        <v/>
      </c>
      <c r="I8" s="13" t="str">
        <f t="shared" si="5"/>
        <v>一般会計</v>
      </c>
      <c r="K8" s="14" t="s">
        <v>96</v>
      </c>
      <c r="L8" s="15"/>
      <c r="M8" s="13" t="str">
        <f t="shared" si="2"/>
        <v/>
      </c>
      <c r="N8" s="13" t="str">
        <f t="shared" si="6"/>
        <v>文教及び科学振興</v>
      </c>
      <c r="O8" s="13"/>
      <c r="P8" s="12" t="s">
        <v>68</v>
      </c>
      <c r="Q8" s="17"/>
      <c r="R8" s="13" t="str">
        <f t="shared" si="3"/>
        <v/>
      </c>
      <c r="S8" s="13" t="str">
        <f t="shared" si="4"/>
        <v>補助</v>
      </c>
      <c r="T8" s="13"/>
      <c r="U8" s="30" t="s">
        <v>250</v>
      </c>
      <c r="W8" s="30" t="s">
        <v>135</v>
      </c>
      <c r="Y8" s="30" t="s">
        <v>258</v>
      </c>
      <c r="Z8" s="30" t="s">
        <v>386</v>
      </c>
      <c r="AA8" s="58" t="s">
        <v>352</v>
      </c>
      <c r="AB8" s="58" t="s">
        <v>480</v>
      </c>
      <c r="AC8" s="29"/>
      <c r="AD8" s="29"/>
      <c r="AE8" s="29"/>
      <c r="AF8" s="28"/>
      <c r="AG8" s="37" t="s">
        <v>222</v>
      </c>
      <c r="AI8" s="36" t="s">
        <v>243</v>
      </c>
      <c r="AK8" s="36" t="str">
        <f t="shared" si="7"/>
        <v>G</v>
      </c>
      <c r="AP8" s="37" t="s">
        <v>222</v>
      </c>
    </row>
    <row r="9" spans="1:42" ht="13.5" customHeight="1" x14ac:dyDescent="0.15">
      <c r="A9" s="14" t="s">
        <v>80</v>
      </c>
      <c r="B9" s="15"/>
      <c r="C9" s="13" t="str">
        <f t="shared" si="0"/>
        <v/>
      </c>
      <c r="D9" s="13" t="str">
        <f t="shared" si="8"/>
        <v>沖縄振興、科学技術・イノベーション</v>
      </c>
      <c r="F9" s="18" t="s">
        <v>179</v>
      </c>
      <c r="G9" s="17"/>
      <c r="H9" s="13" t="str">
        <f t="shared" si="1"/>
        <v/>
      </c>
      <c r="I9" s="13" t="str">
        <f t="shared" si="5"/>
        <v>一般会計</v>
      </c>
      <c r="K9" s="14" t="s">
        <v>97</v>
      </c>
      <c r="L9" s="15"/>
      <c r="M9" s="13" t="str">
        <f t="shared" si="2"/>
        <v/>
      </c>
      <c r="N9" s="13" t="str">
        <f t="shared" si="6"/>
        <v>文教及び科学振興</v>
      </c>
      <c r="O9" s="13"/>
      <c r="P9" s="13"/>
      <c r="Q9" s="19"/>
      <c r="T9" s="13"/>
      <c r="U9" s="30" t="s">
        <v>251</v>
      </c>
      <c r="W9" s="30" t="s">
        <v>136</v>
      </c>
      <c r="Y9" s="30" t="s">
        <v>259</v>
      </c>
      <c r="Z9" s="30" t="s">
        <v>387</v>
      </c>
      <c r="AA9" s="58" t="s">
        <v>353</v>
      </c>
      <c r="AB9" s="58" t="s">
        <v>481</v>
      </c>
      <c r="AC9" s="29"/>
      <c r="AD9" s="29"/>
      <c r="AE9" s="29"/>
      <c r="AF9" s="28"/>
      <c r="AG9" s="37" t="s">
        <v>223</v>
      </c>
      <c r="AI9" s="50"/>
      <c r="AK9" s="36" t="str">
        <f t="shared" si="7"/>
        <v>H</v>
      </c>
      <c r="AP9" s="37" t="s">
        <v>223</v>
      </c>
    </row>
    <row r="10" spans="1:42" ht="13.5" customHeight="1" x14ac:dyDescent="0.15">
      <c r="A10" s="14" t="s">
        <v>198</v>
      </c>
      <c r="B10" s="15"/>
      <c r="C10" s="13" t="str">
        <f t="shared" si="0"/>
        <v/>
      </c>
      <c r="D10" s="13" t="str">
        <f t="shared" si="8"/>
        <v>沖縄振興、科学技術・イノベーション</v>
      </c>
      <c r="F10" s="18" t="s">
        <v>104</v>
      </c>
      <c r="G10" s="17"/>
      <c r="H10" s="13" t="str">
        <f t="shared" si="1"/>
        <v/>
      </c>
      <c r="I10" s="13" t="str">
        <f t="shared" si="5"/>
        <v>一般会計</v>
      </c>
      <c r="K10" s="14" t="s">
        <v>199</v>
      </c>
      <c r="L10" s="15"/>
      <c r="M10" s="13" t="str">
        <f t="shared" si="2"/>
        <v/>
      </c>
      <c r="N10" s="13" t="str">
        <f t="shared" si="6"/>
        <v>文教及び科学振興</v>
      </c>
      <c r="O10" s="13"/>
      <c r="P10" s="13" t="str">
        <f>S8</f>
        <v>補助</v>
      </c>
      <c r="Q10" s="19"/>
      <c r="T10" s="13"/>
      <c r="W10" s="30" t="s">
        <v>137</v>
      </c>
      <c r="Y10" s="30" t="s">
        <v>260</v>
      </c>
      <c r="Z10" s="30" t="s">
        <v>388</v>
      </c>
      <c r="AA10" s="58" t="s">
        <v>354</v>
      </c>
      <c r="AB10" s="58" t="s">
        <v>482</v>
      </c>
      <c r="AC10" s="29"/>
      <c r="AD10" s="29"/>
      <c r="AE10" s="29"/>
      <c r="AF10" s="28"/>
      <c r="AG10" s="37" t="s">
        <v>211</v>
      </c>
      <c r="AK10" s="36" t="str">
        <f t="shared" si="7"/>
        <v>I</v>
      </c>
      <c r="AP10" s="36" t="s">
        <v>209</v>
      </c>
    </row>
    <row r="11" spans="1:42" ht="13.5" customHeight="1" x14ac:dyDescent="0.15">
      <c r="A11" s="14" t="s">
        <v>81</v>
      </c>
      <c r="B11" s="15"/>
      <c r="C11" s="13" t="str">
        <f t="shared" si="0"/>
        <v/>
      </c>
      <c r="D11" s="13" t="str">
        <f t="shared" si="8"/>
        <v>沖縄振興、科学技術・イノベーション</v>
      </c>
      <c r="F11" s="18" t="s">
        <v>105</v>
      </c>
      <c r="G11" s="17"/>
      <c r="H11" s="13" t="str">
        <f t="shared" si="1"/>
        <v/>
      </c>
      <c r="I11" s="13" t="str">
        <f t="shared" si="5"/>
        <v>一般会計</v>
      </c>
      <c r="K11" s="14" t="s">
        <v>98</v>
      </c>
      <c r="L11" s="15"/>
      <c r="M11" s="13" t="str">
        <f t="shared" si="2"/>
        <v/>
      </c>
      <c r="N11" s="13" t="str">
        <f t="shared" si="6"/>
        <v>文教及び科学振興</v>
      </c>
      <c r="O11" s="13"/>
      <c r="P11" s="13"/>
      <c r="Q11" s="19"/>
      <c r="T11" s="13"/>
      <c r="W11" s="30" t="s">
        <v>548</v>
      </c>
      <c r="Y11" s="30" t="s">
        <v>261</v>
      </c>
      <c r="Z11" s="30" t="s">
        <v>389</v>
      </c>
      <c r="AA11" s="58" t="s">
        <v>355</v>
      </c>
      <c r="AB11" s="58" t="s">
        <v>483</v>
      </c>
      <c r="AC11" s="29"/>
      <c r="AD11" s="29"/>
      <c r="AE11" s="29"/>
      <c r="AF11" s="28"/>
      <c r="AG11" s="36" t="s">
        <v>214</v>
      </c>
      <c r="AK11" s="36" t="str">
        <f t="shared" si="7"/>
        <v>J</v>
      </c>
    </row>
    <row r="12" spans="1:42" ht="13.5" customHeight="1" x14ac:dyDescent="0.15">
      <c r="A12" s="14" t="s">
        <v>82</v>
      </c>
      <c r="B12" s="15"/>
      <c r="C12" s="13" t="str">
        <f t="shared" ref="C12:C23" si="9">IF(B12="","",A12)</f>
        <v/>
      </c>
      <c r="D12" s="13" t="str">
        <f t="shared" si="8"/>
        <v>沖縄振興、科学技術・イノベーション</v>
      </c>
      <c r="F12" s="18" t="s">
        <v>106</v>
      </c>
      <c r="G12" s="17"/>
      <c r="H12" s="13" t="str">
        <f t="shared" si="1"/>
        <v/>
      </c>
      <c r="I12" s="13" t="str">
        <f t="shared" si="5"/>
        <v>一般会計</v>
      </c>
      <c r="K12" s="13"/>
      <c r="L12" s="13"/>
      <c r="O12" s="13"/>
      <c r="P12" s="13"/>
      <c r="Q12" s="19"/>
      <c r="T12" s="13"/>
      <c r="U12" s="27" t="s">
        <v>506</v>
      </c>
      <c r="W12" s="30" t="s">
        <v>138</v>
      </c>
      <c r="Y12" s="30" t="s">
        <v>262</v>
      </c>
      <c r="Z12" s="30" t="s">
        <v>390</v>
      </c>
      <c r="AA12" s="58" t="s">
        <v>356</v>
      </c>
      <c r="AB12" s="58" t="s">
        <v>484</v>
      </c>
      <c r="AC12" s="29"/>
      <c r="AD12" s="29"/>
      <c r="AE12" s="29"/>
      <c r="AF12" s="28"/>
      <c r="AG12" s="36" t="s">
        <v>212</v>
      </c>
      <c r="AK12" s="36" t="str">
        <f t="shared" si="7"/>
        <v>K</v>
      </c>
    </row>
    <row r="13" spans="1:42" ht="13.5" customHeight="1" x14ac:dyDescent="0.15">
      <c r="A13" s="14" t="s">
        <v>83</v>
      </c>
      <c r="B13" s="15"/>
      <c r="C13" s="13" t="str">
        <f t="shared" si="9"/>
        <v/>
      </c>
      <c r="D13" s="13" t="str">
        <f t="shared" si="8"/>
        <v>沖縄振興、科学技術・イノベーション</v>
      </c>
      <c r="F13" s="18" t="s">
        <v>107</v>
      </c>
      <c r="G13" s="17"/>
      <c r="H13" s="13" t="str">
        <f t="shared" si="1"/>
        <v/>
      </c>
      <c r="I13" s="13" t="str">
        <f t="shared" si="5"/>
        <v>一般会計</v>
      </c>
      <c r="K13" s="13" t="str">
        <f>N11</f>
        <v>文教及び科学振興</v>
      </c>
      <c r="L13" s="13"/>
      <c r="O13" s="13"/>
      <c r="P13" s="13"/>
      <c r="Q13" s="19"/>
      <c r="T13" s="13"/>
      <c r="U13" s="30" t="s">
        <v>157</v>
      </c>
      <c r="W13" s="30" t="s">
        <v>139</v>
      </c>
      <c r="Y13" s="30" t="s">
        <v>263</v>
      </c>
      <c r="Z13" s="30" t="s">
        <v>391</v>
      </c>
      <c r="AA13" s="58" t="s">
        <v>357</v>
      </c>
      <c r="AB13" s="58" t="s">
        <v>485</v>
      </c>
      <c r="AC13" s="29"/>
      <c r="AD13" s="29"/>
      <c r="AE13" s="29"/>
      <c r="AF13" s="28"/>
      <c r="AG13" s="36" t="s">
        <v>213</v>
      </c>
      <c r="AK13" s="36" t="str">
        <f t="shared" si="7"/>
        <v>L</v>
      </c>
    </row>
    <row r="14" spans="1:42" ht="13.5" customHeight="1" x14ac:dyDescent="0.15">
      <c r="A14" s="14" t="s">
        <v>84</v>
      </c>
      <c r="B14" s="15"/>
      <c r="C14" s="13" t="str">
        <f t="shared" si="9"/>
        <v/>
      </c>
      <c r="D14" s="13" t="str">
        <f t="shared" si="8"/>
        <v>沖縄振興、科学技術・イノベーション</v>
      </c>
      <c r="F14" s="18" t="s">
        <v>108</v>
      </c>
      <c r="G14" s="17"/>
      <c r="H14" s="13" t="str">
        <f t="shared" si="1"/>
        <v/>
      </c>
      <c r="I14" s="13" t="str">
        <f t="shared" si="5"/>
        <v>一般会計</v>
      </c>
      <c r="K14" s="13"/>
      <c r="L14" s="13"/>
      <c r="O14" s="13"/>
      <c r="P14" s="13"/>
      <c r="Q14" s="19"/>
      <c r="T14" s="13"/>
      <c r="U14" s="30" t="s">
        <v>507</v>
      </c>
      <c r="W14" s="30" t="s">
        <v>140</v>
      </c>
      <c r="Y14" s="30" t="s">
        <v>264</v>
      </c>
      <c r="Z14" s="30" t="s">
        <v>392</v>
      </c>
      <c r="AA14" s="58" t="s">
        <v>358</v>
      </c>
      <c r="AB14" s="58" t="s">
        <v>486</v>
      </c>
      <c r="AC14" s="29"/>
      <c r="AD14" s="29"/>
      <c r="AE14" s="29"/>
      <c r="AF14" s="28"/>
      <c r="AG14" s="50"/>
      <c r="AK14" s="36" t="str">
        <f t="shared" si="7"/>
        <v>M</v>
      </c>
    </row>
    <row r="15" spans="1:42" ht="13.5" customHeight="1" x14ac:dyDescent="0.15">
      <c r="A15" s="14" t="s">
        <v>85</v>
      </c>
      <c r="B15" s="15"/>
      <c r="C15" s="13" t="str">
        <f t="shared" si="9"/>
        <v/>
      </c>
      <c r="D15" s="13" t="str">
        <f t="shared" si="8"/>
        <v>沖縄振興、科学技術・イノベーション</v>
      </c>
      <c r="F15" s="18" t="s">
        <v>109</v>
      </c>
      <c r="G15" s="17"/>
      <c r="H15" s="13" t="str">
        <f t="shared" si="1"/>
        <v/>
      </c>
      <c r="I15" s="13" t="str">
        <f t="shared" si="5"/>
        <v>一般会計</v>
      </c>
      <c r="K15" s="13"/>
      <c r="L15" s="13"/>
      <c r="O15" s="13"/>
      <c r="P15" s="13"/>
      <c r="Q15" s="19"/>
      <c r="T15" s="13"/>
      <c r="U15" s="30" t="s">
        <v>508</v>
      </c>
      <c r="W15" s="30" t="s">
        <v>141</v>
      </c>
      <c r="Y15" s="30" t="s">
        <v>265</v>
      </c>
      <c r="Z15" s="30" t="s">
        <v>393</v>
      </c>
      <c r="AA15" s="58" t="s">
        <v>359</v>
      </c>
      <c r="AB15" s="58" t="s">
        <v>487</v>
      </c>
      <c r="AC15" s="29"/>
      <c r="AD15" s="29"/>
      <c r="AE15" s="29"/>
      <c r="AF15" s="28"/>
      <c r="AG15" s="51"/>
      <c r="AK15" s="36" t="str">
        <f t="shared" si="7"/>
        <v>N</v>
      </c>
    </row>
    <row r="16" spans="1:42" ht="13.5" customHeight="1" x14ac:dyDescent="0.15">
      <c r="A16" s="14" t="s">
        <v>86</v>
      </c>
      <c r="B16" s="15"/>
      <c r="C16" s="13" t="str">
        <f t="shared" si="9"/>
        <v/>
      </c>
      <c r="D16" s="13" t="str">
        <f t="shared" si="8"/>
        <v>沖縄振興、科学技術・イノベーション</v>
      </c>
      <c r="F16" s="18" t="s">
        <v>110</v>
      </c>
      <c r="G16" s="17"/>
      <c r="H16" s="13" t="str">
        <f t="shared" si="1"/>
        <v/>
      </c>
      <c r="I16" s="13" t="str">
        <f t="shared" si="5"/>
        <v>一般会計</v>
      </c>
      <c r="K16" s="13"/>
      <c r="L16" s="13"/>
      <c r="O16" s="13"/>
      <c r="P16" s="13"/>
      <c r="Q16" s="19"/>
      <c r="T16" s="13"/>
      <c r="U16" s="30" t="s">
        <v>509</v>
      </c>
      <c r="W16" s="30" t="s">
        <v>142</v>
      </c>
      <c r="Y16" s="30" t="s">
        <v>266</v>
      </c>
      <c r="Z16" s="30" t="s">
        <v>394</v>
      </c>
      <c r="AA16" s="58" t="s">
        <v>360</v>
      </c>
      <c r="AB16" s="58" t="s">
        <v>488</v>
      </c>
      <c r="AC16" s="29"/>
      <c r="AD16" s="29"/>
      <c r="AE16" s="29"/>
      <c r="AF16" s="28"/>
      <c r="AG16" s="51"/>
      <c r="AK16" s="36" t="str">
        <f t="shared" si="7"/>
        <v>O</v>
      </c>
    </row>
    <row r="17" spans="1:37" ht="13.5" customHeight="1" x14ac:dyDescent="0.15">
      <c r="A17" s="14" t="s">
        <v>87</v>
      </c>
      <c r="B17" s="15"/>
      <c r="C17" s="13" t="str">
        <f t="shared" si="9"/>
        <v/>
      </c>
      <c r="D17" s="13" t="str">
        <f t="shared" si="8"/>
        <v>沖縄振興、科学技術・イノベーション</v>
      </c>
      <c r="F17" s="18" t="s">
        <v>111</v>
      </c>
      <c r="G17" s="17"/>
      <c r="H17" s="13" t="str">
        <f t="shared" si="1"/>
        <v/>
      </c>
      <c r="I17" s="13" t="str">
        <f t="shared" si="5"/>
        <v>一般会計</v>
      </c>
      <c r="K17" s="13"/>
      <c r="L17" s="13"/>
      <c r="O17" s="13"/>
      <c r="P17" s="13"/>
      <c r="Q17" s="19"/>
      <c r="T17" s="13"/>
      <c r="U17" s="30" t="s">
        <v>527</v>
      </c>
      <c r="W17" s="30" t="s">
        <v>143</v>
      </c>
      <c r="Y17" s="30" t="s">
        <v>267</v>
      </c>
      <c r="Z17" s="30" t="s">
        <v>395</v>
      </c>
      <c r="AA17" s="58" t="s">
        <v>361</v>
      </c>
      <c r="AB17" s="58" t="s">
        <v>489</v>
      </c>
      <c r="AC17" s="29"/>
      <c r="AD17" s="29"/>
      <c r="AE17" s="29"/>
      <c r="AF17" s="28"/>
      <c r="AG17" s="51"/>
      <c r="AK17" s="36" t="str">
        <f t="shared" si="7"/>
        <v>P</v>
      </c>
    </row>
    <row r="18" spans="1:37" ht="13.5" customHeight="1" x14ac:dyDescent="0.15">
      <c r="A18" s="14" t="s">
        <v>88</v>
      </c>
      <c r="B18" s="15"/>
      <c r="C18" s="13" t="str">
        <f t="shared" si="9"/>
        <v/>
      </c>
      <c r="D18" s="13" t="str">
        <f t="shared" si="8"/>
        <v>沖縄振興、科学技術・イノベーション</v>
      </c>
      <c r="F18" s="18" t="s">
        <v>112</v>
      </c>
      <c r="G18" s="17"/>
      <c r="H18" s="13" t="str">
        <f t="shared" si="1"/>
        <v/>
      </c>
      <c r="I18" s="13" t="str">
        <f t="shared" si="5"/>
        <v>一般会計</v>
      </c>
      <c r="K18" s="13"/>
      <c r="L18" s="13"/>
      <c r="O18" s="13"/>
      <c r="P18" s="13"/>
      <c r="Q18" s="19"/>
      <c r="T18" s="13"/>
      <c r="U18" s="30" t="s">
        <v>510</v>
      </c>
      <c r="W18" s="30" t="s">
        <v>144</v>
      </c>
      <c r="Y18" s="30" t="s">
        <v>268</v>
      </c>
      <c r="Z18" s="30" t="s">
        <v>396</v>
      </c>
      <c r="AA18" s="58" t="s">
        <v>362</v>
      </c>
      <c r="AB18" s="58" t="s">
        <v>490</v>
      </c>
      <c r="AC18" s="29"/>
      <c r="AD18" s="29"/>
      <c r="AE18" s="29"/>
      <c r="AF18" s="28"/>
      <c r="AK18" s="36" t="str">
        <f t="shared" si="7"/>
        <v>Q</v>
      </c>
    </row>
    <row r="19" spans="1:37" ht="13.5" customHeight="1" x14ac:dyDescent="0.15">
      <c r="A19" s="14" t="s">
        <v>189</v>
      </c>
      <c r="B19" s="15"/>
      <c r="C19" s="13" t="str">
        <f t="shared" si="9"/>
        <v/>
      </c>
      <c r="D19" s="13" t="str">
        <f t="shared" si="8"/>
        <v>沖縄振興、科学技術・イノベーション</v>
      </c>
      <c r="F19" s="18" t="s">
        <v>113</v>
      </c>
      <c r="G19" s="17"/>
      <c r="H19" s="13" t="str">
        <f t="shared" si="1"/>
        <v/>
      </c>
      <c r="I19" s="13" t="str">
        <f t="shared" si="5"/>
        <v>一般会計</v>
      </c>
      <c r="K19" s="13"/>
      <c r="L19" s="13"/>
      <c r="O19" s="13"/>
      <c r="P19" s="13"/>
      <c r="Q19" s="19"/>
      <c r="T19" s="13"/>
      <c r="U19" s="30" t="s">
        <v>511</v>
      </c>
      <c r="W19" s="30" t="s">
        <v>145</v>
      </c>
      <c r="Y19" s="30" t="s">
        <v>269</v>
      </c>
      <c r="Z19" s="30" t="s">
        <v>397</v>
      </c>
      <c r="AA19" s="58" t="s">
        <v>363</v>
      </c>
      <c r="AB19" s="58" t="s">
        <v>491</v>
      </c>
      <c r="AC19" s="29"/>
      <c r="AD19" s="29"/>
      <c r="AE19" s="29"/>
      <c r="AF19" s="28"/>
      <c r="AK19" s="36" t="str">
        <f t="shared" si="7"/>
        <v>R</v>
      </c>
    </row>
    <row r="20" spans="1:37" ht="13.5" customHeight="1" x14ac:dyDescent="0.15">
      <c r="A20" s="14" t="s">
        <v>190</v>
      </c>
      <c r="B20" s="15"/>
      <c r="C20" s="13" t="str">
        <f t="shared" si="9"/>
        <v/>
      </c>
      <c r="D20" s="13" t="str">
        <f t="shared" si="8"/>
        <v>沖縄振興、科学技術・イノベーション</v>
      </c>
      <c r="F20" s="18" t="s">
        <v>188</v>
      </c>
      <c r="G20" s="17"/>
      <c r="H20" s="13" t="str">
        <f t="shared" si="1"/>
        <v/>
      </c>
      <c r="I20" s="13" t="str">
        <f t="shared" si="5"/>
        <v>一般会計</v>
      </c>
      <c r="K20" s="13"/>
      <c r="L20" s="13"/>
      <c r="O20" s="13"/>
      <c r="P20" s="13"/>
      <c r="Q20" s="19"/>
      <c r="T20" s="13"/>
      <c r="U20" s="30" t="s">
        <v>512</v>
      </c>
      <c r="W20" s="30" t="s">
        <v>146</v>
      </c>
      <c r="Y20" s="30" t="s">
        <v>270</v>
      </c>
      <c r="Z20" s="30" t="s">
        <v>398</v>
      </c>
      <c r="AA20" s="58" t="s">
        <v>364</v>
      </c>
      <c r="AB20" s="58" t="s">
        <v>492</v>
      </c>
      <c r="AC20" s="29"/>
      <c r="AD20" s="29"/>
      <c r="AE20" s="29"/>
      <c r="AF20" s="28"/>
      <c r="AK20" s="36" t="str">
        <f t="shared" si="7"/>
        <v>S</v>
      </c>
    </row>
    <row r="21" spans="1:37" ht="13.5" customHeight="1" x14ac:dyDescent="0.15">
      <c r="A21" s="14" t="s">
        <v>191</v>
      </c>
      <c r="B21" s="15"/>
      <c r="C21" s="13" t="str">
        <f t="shared" si="9"/>
        <v/>
      </c>
      <c r="D21" s="13" t="str">
        <f t="shared" si="8"/>
        <v>沖縄振興、科学技術・イノベーション</v>
      </c>
      <c r="F21" s="18" t="s">
        <v>114</v>
      </c>
      <c r="G21" s="17"/>
      <c r="H21" s="13" t="str">
        <f t="shared" si="1"/>
        <v/>
      </c>
      <c r="I21" s="13" t="str">
        <f t="shared" si="5"/>
        <v>一般会計</v>
      </c>
      <c r="K21" s="13"/>
      <c r="L21" s="13"/>
      <c r="O21" s="13"/>
      <c r="P21" s="13"/>
      <c r="Q21" s="19"/>
      <c r="T21" s="13"/>
      <c r="U21" s="30" t="s">
        <v>513</v>
      </c>
      <c r="W21" s="30" t="s">
        <v>147</v>
      </c>
      <c r="Y21" s="30" t="s">
        <v>271</v>
      </c>
      <c r="Z21" s="30" t="s">
        <v>399</v>
      </c>
      <c r="AA21" s="58" t="s">
        <v>365</v>
      </c>
      <c r="AB21" s="58" t="s">
        <v>493</v>
      </c>
      <c r="AC21" s="29"/>
      <c r="AD21" s="29"/>
      <c r="AE21" s="29"/>
      <c r="AF21" s="28"/>
      <c r="AK21" s="36" t="str">
        <f t="shared" si="7"/>
        <v>T</v>
      </c>
    </row>
    <row r="22" spans="1:37" ht="13.5" customHeight="1" x14ac:dyDescent="0.15">
      <c r="A22" s="14" t="s">
        <v>192</v>
      </c>
      <c r="B22" s="15"/>
      <c r="C22" s="13" t="str">
        <f t="shared" si="9"/>
        <v/>
      </c>
      <c r="D22" s="13" t="str">
        <f>IF(C22="",D21,IF(D21&lt;&gt;"",CONCATENATE(D21,"、",C22),C22))</f>
        <v>沖縄振興、科学技術・イノベーション</v>
      </c>
      <c r="F22" s="18" t="s">
        <v>115</v>
      </c>
      <c r="G22" s="17"/>
      <c r="H22" s="13" t="str">
        <f t="shared" si="1"/>
        <v/>
      </c>
      <c r="I22" s="13" t="str">
        <f t="shared" si="5"/>
        <v>一般会計</v>
      </c>
      <c r="K22" s="13"/>
      <c r="L22" s="13"/>
      <c r="O22" s="13"/>
      <c r="P22" s="13"/>
      <c r="Q22" s="19"/>
      <c r="T22" s="13"/>
      <c r="U22" s="30" t="s">
        <v>550</v>
      </c>
      <c r="W22" s="30" t="s">
        <v>148</v>
      </c>
      <c r="Y22" s="30" t="s">
        <v>272</v>
      </c>
      <c r="Z22" s="30" t="s">
        <v>400</v>
      </c>
      <c r="AA22" s="58" t="s">
        <v>366</v>
      </c>
      <c r="AB22" s="58" t="s">
        <v>494</v>
      </c>
      <c r="AC22" s="29"/>
      <c r="AD22" s="29"/>
      <c r="AE22" s="29"/>
      <c r="AF22" s="28"/>
      <c r="AK22" s="36" t="str">
        <f t="shared" si="7"/>
        <v>U</v>
      </c>
    </row>
    <row r="23" spans="1:37" ht="13.5" customHeight="1" x14ac:dyDescent="0.15">
      <c r="A23" s="57" t="s">
        <v>244</v>
      </c>
      <c r="B23" s="15"/>
      <c r="C23" s="13" t="str">
        <f t="shared" si="9"/>
        <v/>
      </c>
      <c r="D23" s="13" t="str">
        <f>IF(C23="",D22,IF(D22&lt;&gt;"",CONCATENATE(D22,"、",C23),C23))</f>
        <v>沖縄振興、科学技術・イノベーション</v>
      </c>
      <c r="F23" s="18" t="s">
        <v>116</v>
      </c>
      <c r="G23" s="17"/>
      <c r="H23" s="13" t="str">
        <f t="shared" si="1"/>
        <v/>
      </c>
      <c r="I23" s="13" t="str">
        <f t="shared" si="5"/>
        <v>一般会計</v>
      </c>
      <c r="K23" s="13"/>
      <c r="L23" s="13"/>
      <c r="O23" s="13"/>
      <c r="P23" s="13"/>
      <c r="Q23" s="19"/>
      <c r="T23" s="13"/>
      <c r="U23" s="30" t="s">
        <v>514</v>
      </c>
      <c r="W23" s="30" t="s">
        <v>149</v>
      </c>
      <c r="Y23" s="30" t="s">
        <v>273</v>
      </c>
      <c r="Z23" s="30" t="s">
        <v>401</v>
      </c>
      <c r="AA23" s="58" t="s">
        <v>367</v>
      </c>
      <c r="AB23" s="58" t="s">
        <v>495</v>
      </c>
      <c r="AC23" s="29"/>
      <c r="AD23" s="29"/>
      <c r="AE23" s="29"/>
      <c r="AF23" s="28"/>
      <c r="AK23" s="36" t="str">
        <f t="shared" si="7"/>
        <v>V</v>
      </c>
    </row>
    <row r="24" spans="1:37" ht="13.5" customHeight="1" x14ac:dyDescent="0.15">
      <c r="A24" s="67"/>
      <c r="B24" s="55"/>
      <c r="F24" s="18" t="s">
        <v>247</v>
      </c>
      <c r="G24" s="17"/>
      <c r="H24" s="13" t="str">
        <f t="shared" si="1"/>
        <v/>
      </c>
      <c r="I24" s="13" t="str">
        <f t="shared" si="5"/>
        <v>一般会計</v>
      </c>
      <c r="K24" s="13"/>
      <c r="L24" s="13"/>
      <c r="O24" s="13"/>
      <c r="P24" s="13"/>
      <c r="Q24" s="19"/>
      <c r="T24" s="13"/>
      <c r="U24" s="30" t="s">
        <v>515</v>
      </c>
      <c r="W24" s="30" t="s">
        <v>150</v>
      </c>
      <c r="Y24" s="30" t="s">
        <v>274</v>
      </c>
      <c r="Z24" s="30" t="s">
        <v>402</v>
      </c>
      <c r="AA24" s="58" t="s">
        <v>368</v>
      </c>
      <c r="AB24" s="58" t="s">
        <v>496</v>
      </c>
      <c r="AC24" s="29"/>
      <c r="AD24" s="29"/>
      <c r="AE24" s="29"/>
      <c r="AF24" s="28"/>
      <c r="AK24" s="36" t="str">
        <f>CHAR(CODE(AK23)+1)</f>
        <v>W</v>
      </c>
    </row>
    <row r="25" spans="1:37" ht="13.5" customHeight="1" x14ac:dyDescent="0.15">
      <c r="A25" s="56"/>
      <c r="B25" s="55"/>
      <c r="F25" s="18" t="s">
        <v>117</v>
      </c>
      <c r="G25" s="17"/>
      <c r="H25" s="13" t="str">
        <f t="shared" si="1"/>
        <v/>
      </c>
      <c r="I25" s="13" t="str">
        <f t="shared" si="5"/>
        <v>一般会計</v>
      </c>
      <c r="K25" s="13"/>
      <c r="L25" s="13"/>
      <c r="O25" s="13"/>
      <c r="P25" s="13"/>
      <c r="Q25" s="19"/>
      <c r="T25" s="13"/>
      <c r="U25" s="30" t="s">
        <v>516</v>
      </c>
      <c r="W25" s="49"/>
      <c r="Y25" s="30" t="s">
        <v>275</v>
      </c>
      <c r="Z25" s="30" t="s">
        <v>403</v>
      </c>
      <c r="AA25" s="58" t="s">
        <v>369</v>
      </c>
      <c r="AB25" s="58" t="s">
        <v>497</v>
      </c>
      <c r="AC25" s="29"/>
      <c r="AD25" s="29"/>
      <c r="AE25" s="29"/>
      <c r="AF25" s="28"/>
      <c r="AK25" s="36" t="str">
        <f t="shared" si="7"/>
        <v>X</v>
      </c>
    </row>
    <row r="26" spans="1:37" ht="13.5" customHeight="1" x14ac:dyDescent="0.15">
      <c r="A26" s="56"/>
      <c r="B26" s="55"/>
      <c r="F26" s="18" t="s">
        <v>118</v>
      </c>
      <c r="G26" s="17"/>
      <c r="H26" s="13" t="str">
        <f t="shared" si="1"/>
        <v/>
      </c>
      <c r="I26" s="13" t="str">
        <f t="shared" si="5"/>
        <v>一般会計</v>
      </c>
      <c r="K26" s="13"/>
      <c r="L26" s="13"/>
      <c r="O26" s="13"/>
      <c r="P26" s="13"/>
      <c r="Q26" s="19"/>
      <c r="T26" s="13"/>
      <c r="U26" s="30" t="s">
        <v>517</v>
      </c>
      <c r="Y26" s="30" t="s">
        <v>276</v>
      </c>
      <c r="Z26" s="30" t="s">
        <v>404</v>
      </c>
      <c r="AA26" s="58" t="s">
        <v>370</v>
      </c>
      <c r="AB26" s="58" t="s">
        <v>498</v>
      </c>
      <c r="AC26" s="29"/>
      <c r="AD26" s="29"/>
      <c r="AE26" s="29"/>
      <c r="AF26" s="28"/>
      <c r="AK26" s="36" t="str">
        <f t="shared" si="7"/>
        <v>Y</v>
      </c>
    </row>
    <row r="27" spans="1:37" ht="13.5" customHeight="1" x14ac:dyDescent="0.15">
      <c r="A27" s="13" t="str">
        <f>IF(D23="", "-", D23)</f>
        <v>沖縄振興、科学技術・イノベーション</v>
      </c>
      <c r="B27" s="13"/>
      <c r="F27" s="18" t="s">
        <v>119</v>
      </c>
      <c r="G27" s="17"/>
      <c r="H27" s="13" t="str">
        <f t="shared" si="1"/>
        <v/>
      </c>
      <c r="I27" s="13" t="str">
        <f t="shared" si="5"/>
        <v>一般会計</v>
      </c>
      <c r="K27" s="13"/>
      <c r="L27" s="13"/>
      <c r="O27" s="13"/>
      <c r="P27" s="13"/>
      <c r="Q27" s="19"/>
      <c r="T27" s="13"/>
      <c r="U27" s="30" t="s">
        <v>518</v>
      </c>
      <c r="Y27" s="30" t="s">
        <v>277</v>
      </c>
      <c r="Z27" s="30" t="s">
        <v>405</v>
      </c>
      <c r="AA27" s="58" t="s">
        <v>371</v>
      </c>
      <c r="AB27" s="58" t="s">
        <v>499</v>
      </c>
      <c r="AC27" s="29"/>
      <c r="AD27" s="29"/>
      <c r="AE27" s="29"/>
      <c r="AF27" s="28"/>
      <c r="AK27" s="36"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519</v>
      </c>
      <c r="Y28" s="30" t="s">
        <v>278</v>
      </c>
      <c r="Z28" s="30" t="s">
        <v>406</v>
      </c>
      <c r="AA28" s="58" t="s">
        <v>372</v>
      </c>
      <c r="AB28" s="58" t="s">
        <v>500</v>
      </c>
      <c r="AC28" s="29"/>
      <c r="AD28" s="29"/>
      <c r="AE28" s="29"/>
      <c r="AF28" s="28"/>
      <c r="AK28" s="36" t="s">
        <v>172</v>
      </c>
    </row>
    <row r="29" spans="1:37" ht="13.5" customHeight="1" x14ac:dyDescent="0.15">
      <c r="A29" s="13"/>
      <c r="B29" s="13"/>
      <c r="F29" s="18" t="s">
        <v>180</v>
      </c>
      <c r="G29" s="17"/>
      <c r="H29" s="13" t="str">
        <f t="shared" si="1"/>
        <v/>
      </c>
      <c r="I29" s="13" t="str">
        <f t="shared" si="5"/>
        <v>一般会計</v>
      </c>
      <c r="K29" s="13"/>
      <c r="L29" s="13"/>
      <c r="O29" s="13"/>
      <c r="P29" s="13"/>
      <c r="Q29" s="19"/>
      <c r="T29" s="13"/>
      <c r="U29" s="30" t="s">
        <v>520</v>
      </c>
      <c r="Y29" s="30" t="s">
        <v>279</v>
      </c>
      <c r="Z29" s="30" t="s">
        <v>407</v>
      </c>
      <c r="AA29" s="58" t="s">
        <v>373</v>
      </c>
      <c r="AB29" s="58" t="s">
        <v>501</v>
      </c>
      <c r="AC29" s="29"/>
      <c r="AD29" s="29"/>
      <c r="AE29" s="29"/>
      <c r="AF29" s="28"/>
      <c r="AK29" s="36" t="str">
        <f t="shared" si="7"/>
        <v>b</v>
      </c>
    </row>
    <row r="30" spans="1:37" ht="13.5" customHeight="1" x14ac:dyDescent="0.15">
      <c r="A30" s="13"/>
      <c r="B30" s="13"/>
      <c r="F30" s="18" t="s">
        <v>181</v>
      </c>
      <c r="G30" s="17"/>
      <c r="H30" s="13" t="str">
        <f t="shared" si="1"/>
        <v/>
      </c>
      <c r="I30" s="13" t="str">
        <f t="shared" si="5"/>
        <v>一般会計</v>
      </c>
      <c r="K30" s="13"/>
      <c r="L30" s="13"/>
      <c r="O30" s="13"/>
      <c r="P30" s="13"/>
      <c r="Q30" s="19"/>
      <c r="T30" s="13"/>
      <c r="U30" s="30" t="s">
        <v>521</v>
      </c>
      <c r="Y30" s="30" t="s">
        <v>280</v>
      </c>
      <c r="Z30" s="30" t="s">
        <v>408</v>
      </c>
      <c r="AA30" s="58" t="s">
        <v>374</v>
      </c>
      <c r="AB30" s="58" t="s">
        <v>502</v>
      </c>
      <c r="AC30" s="29"/>
      <c r="AD30" s="29"/>
      <c r="AE30" s="29"/>
      <c r="AF30" s="28"/>
      <c r="AK30" s="36" t="str">
        <f t="shared" si="7"/>
        <v>c</v>
      </c>
    </row>
    <row r="31" spans="1:37" ht="13.5" customHeight="1" x14ac:dyDescent="0.15">
      <c r="A31" s="13"/>
      <c r="B31" s="13"/>
      <c r="F31" s="18" t="s">
        <v>182</v>
      </c>
      <c r="G31" s="17"/>
      <c r="H31" s="13" t="str">
        <f t="shared" si="1"/>
        <v/>
      </c>
      <c r="I31" s="13" t="str">
        <f t="shared" si="5"/>
        <v>一般会計</v>
      </c>
      <c r="K31" s="13"/>
      <c r="L31" s="13"/>
      <c r="O31" s="13"/>
      <c r="P31" s="13"/>
      <c r="Q31" s="19"/>
      <c r="T31" s="13"/>
      <c r="U31" s="30" t="s">
        <v>522</v>
      </c>
      <c r="Y31" s="30" t="s">
        <v>281</v>
      </c>
      <c r="Z31" s="30" t="s">
        <v>409</v>
      </c>
      <c r="AA31" s="58" t="s">
        <v>375</v>
      </c>
      <c r="AB31" s="58" t="s">
        <v>503</v>
      </c>
      <c r="AC31" s="29"/>
      <c r="AD31" s="29"/>
      <c r="AE31" s="29"/>
      <c r="AF31" s="28"/>
      <c r="AK31" s="36" t="str">
        <f t="shared" si="7"/>
        <v>d</v>
      </c>
    </row>
    <row r="32" spans="1:37" ht="13.5" customHeight="1" x14ac:dyDescent="0.15">
      <c r="A32" s="13"/>
      <c r="B32" s="13"/>
      <c r="F32" s="18" t="s">
        <v>183</v>
      </c>
      <c r="G32" s="17"/>
      <c r="H32" s="13" t="str">
        <f t="shared" si="1"/>
        <v/>
      </c>
      <c r="I32" s="13" t="str">
        <f t="shared" si="5"/>
        <v>一般会計</v>
      </c>
      <c r="K32" s="13"/>
      <c r="L32" s="13"/>
      <c r="O32" s="13"/>
      <c r="P32" s="13"/>
      <c r="Q32" s="19"/>
      <c r="T32" s="13"/>
      <c r="U32" s="30" t="s">
        <v>523</v>
      </c>
      <c r="Y32" s="30" t="s">
        <v>282</v>
      </c>
      <c r="Z32" s="30" t="s">
        <v>410</v>
      </c>
      <c r="AA32" s="58" t="s">
        <v>58</v>
      </c>
      <c r="AB32" s="58" t="s">
        <v>58</v>
      </c>
      <c r="AC32" s="29"/>
      <c r="AD32" s="29"/>
      <c r="AE32" s="29"/>
      <c r="AF32" s="28"/>
      <c r="AK32" s="36" t="str">
        <f t="shared" si="7"/>
        <v>e</v>
      </c>
    </row>
    <row r="33" spans="1:37" ht="13.5" customHeight="1" x14ac:dyDescent="0.15">
      <c r="A33" s="13"/>
      <c r="B33" s="13"/>
      <c r="F33" s="18" t="s">
        <v>184</v>
      </c>
      <c r="G33" s="17"/>
      <c r="H33" s="13" t="str">
        <f t="shared" si="1"/>
        <v/>
      </c>
      <c r="I33" s="13" t="str">
        <f t="shared" si="5"/>
        <v>一般会計</v>
      </c>
      <c r="K33" s="13"/>
      <c r="L33" s="13"/>
      <c r="O33" s="13"/>
      <c r="P33" s="13"/>
      <c r="Q33" s="19"/>
      <c r="T33" s="13"/>
      <c r="U33" s="30" t="s">
        <v>524</v>
      </c>
      <c r="Y33" s="30" t="s">
        <v>283</v>
      </c>
      <c r="Z33" s="30" t="s">
        <v>411</v>
      </c>
      <c r="AA33" s="49"/>
      <c r="AB33" s="29"/>
      <c r="AC33" s="29"/>
      <c r="AD33" s="29"/>
      <c r="AE33" s="29"/>
      <c r="AF33" s="28"/>
      <c r="AK33" s="36" t="str">
        <f t="shared" si="7"/>
        <v>f</v>
      </c>
    </row>
    <row r="34" spans="1:37" ht="13.5" customHeight="1" x14ac:dyDescent="0.15">
      <c r="A34" s="13"/>
      <c r="B34" s="13"/>
      <c r="F34" s="18" t="s">
        <v>185</v>
      </c>
      <c r="G34" s="17"/>
      <c r="H34" s="13" t="str">
        <f t="shared" si="1"/>
        <v/>
      </c>
      <c r="I34" s="13" t="str">
        <f t="shared" si="5"/>
        <v>一般会計</v>
      </c>
      <c r="K34" s="13"/>
      <c r="L34" s="13"/>
      <c r="O34" s="13"/>
      <c r="P34" s="13"/>
      <c r="Q34" s="19"/>
      <c r="T34" s="13"/>
      <c r="U34" s="30" t="s">
        <v>525</v>
      </c>
      <c r="Y34" s="30" t="s">
        <v>284</v>
      </c>
      <c r="Z34" s="30" t="s">
        <v>412</v>
      </c>
      <c r="AB34" s="29"/>
      <c r="AC34" s="29"/>
      <c r="AD34" s="29"/>
      <c r="AE34" s="29"/>
      <c r="AF34" s="28"/>
      <c r="AK34" s="36" t="str">
        <f t="shared" si="7"/>
        <v>g</v>
      </c>
    </row>
    <row r="35" spans="1:37" ht="13.5" customHeight="1" x14ac:dyDescent="0.15">
      <c r="A35" s="13"/>
      <c r="B35" s="13"/>
      <c r="F35" s="18" t="s">
        <v>186</v>
      </c>
      <c r="G35" s="17"/>
      <c r="H35" s="13" t="str">
        <f t="shared" si="1"/>
        <v/>
      </c>
      <c r="I35" s="13" t="str">
        <f t="shared" si="5"/>
        <v>一般会計</v>
      </c>
      <c r="K35" s="13"/>
      <c r="L35" s="13"/>
      <c r="O35" s="13"/>
      <c r="P35" s="13"/>
      <c r="Q35" s="19"/>
      <c r="T35" s="13"/>
      <c r="U35" s="30" t="s">
        <v>526</v>
      </c>
      <c r="Y35" s="30" t="s">
        <v>285</v>
      </c>
      <c r="Z35" s="30" t="s">
        <v>413</v>
      </c>
      <c r="AC35" s="29"/>
      <c r="AF35" s="28"/>
      <c r="AK35" s="36" t="str">
        <f t="shared" si="7"/>
        <v>h</v>
      </c>
    </row>
    <row r="36" spans="1:37" ht="13.5" customHeight="1" x14ac:dyDescent="0.15">
      <c r="A36" s="13"/>
      <c r="B36" s="13"/>
      <c r="F36" s="18" t="s">
        <v>187</v>
      </c>
      <c r="G36" s="17"/>
      <c r="H36" s="13" t="str">
        <f t="shared" si="1"/>
        <v/>
      </c>
      <c r="I36" s="13" t="str">
        <f t="shared" si="5"/>
        <v>一般会計</v>
      </c>
      <c r="K36" s="13"/>
      <c r="L36" s="13"/>
      <c r="O36" s="13"/>
      <c r="P36" s="13"/>
      <c r="Q36" s="19"/>
      <c r="T36" s="13"/>
      <c r="Y36" s="30" t="s">
        <v>286</v>
      </c>
      <c r="Z36" s="30" t="s">
        <v>414</v>
      </c>
      <c r="AF36" s="28"/>
      <c r="AK36" s="36"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287</v>
      </c>
      <c r="Z37" s="30" t="s">
        <v>415</v>
      </c>
      <c r="AF37" s="28"/>
      <c r="AK37" s="36" t="str">
        <f t="shared" si="7"/>
        <v>j</v>
      </c>
    </row>
    <row r="38" spans="1:37" x14ac:dyDescent="0.15">
      <c r="A38" s="13"/>
      <c r="B38" s="13"/>
      <c r="F38" s="13"/>
      <c r="G38" s="19"/>
      <c r="K38" s="13"/>
      <c r="L38" s="13"/>
      <c r="O38" s="13"/>
      <c r="P38" s="13"/>
      <c r="Q38" s="19"/>
      <c r="T38" s="13"/>
      <c r="Y38" s="30" t="s">
        <v>288</v>
      </c>
      <c r="Z38" s="30" t="s">
        <v>416</v>
      </c>
      <c r="AF38" s="28"/>
      <c r="AK38" s="36" t="str">
        <f t="shared" si="7"/>
        <v>k</v>
      </c>
    </row>
    <row r="39" spans="1:37" x14ac:dyDescent="0.15">
      <c r="A39" s="13"/>
      <c r="B39" s="13"/>
      <c r="F39" s="13" t="str">
        <f>I37</f>
        <v>一般会計</v>
      </c>
      <c r="G39" s="19"/>
      <c r="K39" s="13"/>
      <c r="L39" s="13"/>
      <c r="O39" s="13"/>
      <c r="P39" s="13"/>
      <c r="Q39" s="19"/>
      <c r="T39" s="13"/>
      <c r="U39" s="30" t="s">
        <v>528</v>
      </c>
      <c r="Y39" s="30" t="s">
        <v>289</v>
      </c>
      <c r="Z39" s="30" t="s">
        <v>417</v>
      </c>
      <c r="AF39" s="28"/>
      <c r="AK39" s="36" t="str">
        <f t="shared" si="7"/>
        <v>l</v>
      </c>
    </row>
    <row r="40" spans="1:37" x14ac:dyDescent="0.15">
      <c r="A40" s="13"/>
      <c r="B40" s="13"/>
      <c r="F40" s="13"/>
      <c r="G40" s="19"/>
      <c r="K40" s="13"/>
      <c r="L40" s="13"/>
      <c r="O40" s="13"/>
      <c r="P40" s="13"/>
      <c r="Q40" s="19"/>
      <c r="T40" s="13"/>
      <c r="U40" s="30"/>
      <c r="Y40" s="30" t="s">
        <v>290</v>
      </c>
      <c r="Z40" s="30" t="s">
        <v>418</v>
      </c>
      <c r="AF40" s="28"/>
      <c r="AK40" s="36" t="str">
        <f t="shared" si="7"/>
        <v>m</v>
      </c>
    </row>
    <row r="41" spans="1:37" x14ac:dyDescent="0.15">
      <c r="A41" s="13"/>
      <c r="B41" s="13"/>
      <c r="F41" s="13"/>
      <c r="G41" s="19"/>
      <c r="K41" s="13"/>
      <c r="L41" s="13"/>
      <c r="O41" s="13"/>
      <c r="P41" s="13"/>
      <c r="Q41" s="19"/>
      <c r="T41" s="13"/>
      <c r="U41" s="30" t="s">
        <v>231</v>
      </c>
      <c r="Y41" s="30" t="s">
        <v>291</v>
      </c>
      <c r="Z41" s="30" t="s">
        <v>419</v>
      </c>
      <c r="AF41" s="28"/>
      <c r="AK41" s="36" t="str">
        <f t="shared" si="7"/>
        <v>n</v>
      </c>
    </row>
    <row r="42" spans="1:37" x14ac:dyDescent="0.15">
      <c r="A42" s="13"/>
      <c r="B42" s="13"/>
      <c r="F42" s="13"/>
      <c r="G42" s="19"/>
      <c r="K42" s="13"/>
      <c r="L42" s="13"/>
      <c r="O42" s="13"/>
      <c r="P42" s="13"/>
      <c r="Q42" s="19"/>
      <c r="T42" s="13"/>
      <c r="U42" s="30" t="s">
        <v>241</v>
      </c>
      <c r="Y42" s="30" t="s">
        <v>292</v>
      </c>
      <c r="Z42" s="30" t="s">
        <v>420</v>
      </c>
      <c r="AF42" s="28"/>
      <c r="AK42" s="36" t="str">
        <f t="shared" si="7"/>
        <v>o</v>
      </c>
    </row>
    <row r="43" spans="1:37" x14ac:dyDescent="0.15">
      <c r="A43" s="13"/>
      <c r="B43" s="13"/>
      <c r="F43" s="13"/>
      <c r="G43" s="19"/>
      <c r="K43" s="13"/>
      <c r="L43" s="13"/>
      <c r="O43" s="13"/>
      <c r="P43" s="13"/>
      <c r="Q43" s="19"/>
      <c r="T43" s="13"/>
      <c r="Y43" s="30" t="s">
        <v>293</v>
      </c>
      <c r="Z43" s="30" t="s">
        <v>421</v>
      </c>
      <c r="AF43" s="28"/>
      <c r="AK43" s="36" t="str">
        <f t="shared" si="7"/>
        <v>p</v>
      </c>
    </row>
    <row r="44" spans="1:37" x14ac:dyDescent="0.15">
      <c r="A44" s="13"/>
      <c r="B44" s="13"/>
      <c r="F44" s="13"/>
      <c r="G44" s="19"/>
      <c r="K44" s="13"/>
      <c r="L44" s="13"/>
      <c r="O44" s="13"/>
      <c r="P44" s="13"/>
      <c r="Q44" s="19"/>
      <c r="T44" s="13"/>
      <c r="Y44" s="30" t="s">
        <v>294</v>
      </c>
      <c r="Z44" s="30" t="s">
        <v>422</v>
      </c>
      <c r="AF44" s="28"/>
      <c r="AK44" s="36" t="str">
        <f t="shared" si="7"/>
        <v>q</v>
      </c>
    </row>
    <row r="45" spans="1:37" x14ac:dyDescent="0.15">
      <c r="A45" s="13"/>
      <c r="B45" s="13"/>
      <c r="F45" s="13"/>
      <c r="G45" s="19"/>
      <c r="K45" s="13"/>
      <c r="L45" s="13"/>
      <c r="O45" s="13"/>
      <c r="P45" s="13"/>
      <c r="Q45" s="19"/>
      <c r="T45" s="13"/>
      <c r="U45" s="27" t="s">
        <v>152</v>
      </c>
      <c r="Y45" s="30" t="s">
        <v>295</v>
      </c>
      <c r="Z45" s="30" t="s">
        <v>423</v>
      </c>
      <c r="AF45" s="28"/>
      <c r="AK45" s="36" t="str">
        <f t="shared" si="7"/>
        <v>r</v>
      </c>
    </row>
    <row r="46" spans="1:37" x14ac:dyDescent="0.15">
      <c r="A46" s="13"/>
      <c r="B46" s="13"/>
      <c r="F46" s="13"/>
      <c r="G46" s="19"/>
      <c r="K46" s="13"/>
      <c r="L46" s="13"/>
      <c r="O46" s="13"/>
      <c r="P46" s="13"/>
      <c r="Q46" s="19"/>
      <c r="T46" s="13"/>
      <c r="U46" s="65" t="s">
        <v>549</v>
      </c>
      <c r="Y46" s="30" t="s">
        <v>296</v>
      </c>
      <c r="Z46" s="30" t="s">
        <v>424</v>
      </c>
      <c r="AF46" s="28"/>
      <c r="AK46" s="36" t="str">
        <f t="shared" si="7"/>
        <v>s</v>
      </c>
    </row>
    <row r="47" spans="1:37" x14ac:dyDescent="0.15">
      <c r="A47" s="13"/>
      <c r="B47" s="13"/>
      <c r="F47" s="13"/>
      <c r="G47" s="19"/>
      <c r="K47" s="13"/>
      <c r="L47" s="13"/>
      <c r="O47" s="13"/>
      <c r="P47" s="13"/>
      <c r="Q47" s="19"/>
      <c r="T47" s="13"/>
      <c r="Y47" s="30" t="s">
        <v>297</v>
      </c>
      <c r="Z47" s="30" t="s">
        <v>425</v>
      </c>
      <c r="AF47" s="28"/>
      <c r="AK47" s="36" t="str">
        <f t="shared" si="7"/>
        <v>t</v>
      </c>
    </row>
    <row r="48" spans="1:37" x14ac:dyDescent="0.15">
      <c r="A48" s="13"/>
      <c r="B48" s="13"/>
      <c r="F48" s="13"/>
      <c r="G48" s="19"/>
      <c r="K48" s="13"/>
      <c r="L48" s="13"/>
      <c r="O48" s="13"/>
      <c r="P48" s="13"/>
      <c r="Q48" s="19"/>
      <c r="T48" s="13"/>
      <c r="U48" s="65">
        <v>2021</v>
      </c>
      <c r="Y48" s="30" t="s">
        <v>298</v>
      </c>
      <c r="Z48" s="30" t="s">
        <v>426</v>
      </c>
      <c r="AF48" s="28"/>
      <c r="AK48" s="36" t="str">
        <f t="shared" si="7"/>
        <v>u</v>
      </c>
    </row>
    <row r="49" spans="1:37" x14ac:dyDescent="0.15">
      <c r="A49" s="13"/>
      <c r="B49" s="13"/>
      <c r="F49" s="13"/>
      <c r="G49" s="19"/>
      <c r="K49" s="13"/>
      <c r="L49" s="13"/>
      <c r="O49" s="13"/>
      <c r="P49" s="13"/>
      <c r="Q49" s="19"/>
      <c r="T49" s="13"/>
      <c r="U49" s="65">
        <v>2022</v>
      </c>
      <c r="Y49" s="30" t="s">
        <v>299</v>
      </c>
      <c r="Z49" s="30" t="s">
        <v>427</v>
      </c>
      <c r="AF49" s="28"/>
      <c r="AK49" s="36" t="str">
        <f t="shared" si="7"/>
        <v>v</v>
      </c>
    </row>
    <row r="50" spans="1:37" x14ac:dyDescent="0.15">
      <c r="A50" s="13"/>
      <c r="B50" s="13"/>
      <c r="F50" s="13"/>
      <c r="G50" s="19"/>
      <c r="K50" s="13"/>
      <c r="L50" s="13"/>
      <c r="O50" s="13"/>
      <c r="P50" s="13"/>
      <c r="Q50" s="19"/>
      <c r="T50" s="13"/>
      <c r="U50" s="65">
        <v>2023</v>
      </c>
      <c r="Y50" s="30" t="s">
        <v>300</v>
      </c>
      <c r="Z50" s="30" t="s">
        <v>428</v>
      </c>
      <c r="AF50" s="28"/>
    </row>
    <row r="51" spans="1:37" x14ac:dyDescent="0.15">
      <c r="A51" s="13"/>
      <c r="B51" s="13"/>
      <c r="F51" s="13"/>
      <c r="G51" s="19"/>
      <c r="K51" s="13"/>
      <c r="L51" s="13"/>
      <c r="O51" s="13"/>
      <c r="P51" s="13"/>
      <c r="Q51" s="19"/>
      <c r="T51" s="13"/>
      <c r="U51" s="65">
        <v>2024</v>
      </c>
      <c r="Y51" s="30" t="s">
        <v>301</v>
      </c>
      <c r="Z51" s="30" t="s">
        <v>429</v>
      </c>
      <c r="AF51" s="28"/>
    </row>
    <row r="52" spans="1:37" x14ac:dyDescent="0.15">
      <c r="A52" s="13"/>
      <c r="B52" s="13"/>
      <c r="F52" s="13"/>
      <c r="G52" s="19"/>
      <c r="K52" s="13"/>
      <c r="L52" s="13"/>
      <c r="O52" s="13"/>
      <c r="P52" s="13"/>
      <c r="Q52" s="19"/>
      <c r="T52" s="13"/>
      <c r="U52" s="65">
        <v>2025</v>
      </c>
      <c r="Y52" s="30" t="s">
        <v>302</v>
      </c>
      <c r="Z52" s="30" t="s">
        <v>430</v>
      </c>
      <c r="AF52" s="28"/>
    </row>
    <row r="53" spans="1:37" x14ac:dyDescent="0.15">
      <c r="A53" s="13"/>
      <c r="B53" s="13"/>
      <c r="F53" s="13"/>
      <c r="G53" s="19"/>
      <c r="K53" s="13"/>
      <c r="L53" s="13"/>
      <c r="O53" s="13"/>
      <c r="P53" s="13"/>
      <c r="Q53" s="19"/>
      <c r="T53" s="13"/>
      <c r="U53" s="65">
        <v>2026</v>
      </c>
      <c r="Y53" s="30" t="s">
        <v>303</v>
      </c>
      <c r="Z53" s="30" t="s">
        <v>431</v>
      </c>
      <c r="AF53" s="28"/>
    </row>
    <row r="54" spans="1:37" x14ac:dyDescent="0.15">
      <c r="A54" s="13"/>
      <c r="B54" s="13"/>
      <c r="F54" s="13"/>
      <c r="G54" s="19"/>
      <c r="K54" s="13"/>
      <c r="L54" s="13"/>
      <c r="O54" s="13"/>
      <c r="P54" s="20"/>
      <c r="Q54" s="19"/>
      <c r="T54" s="13"/>
      <c r="Y54" s="30" t="s">
        <v>304</v>
      </c>
      <c r="Z54" s="30" t="s">
        <v>432</v>
      </c>
      <c r="AF54" s="28"/>
    </row>
    <row r="55" spans="1:37" x14ac:dyDescent="0.15">
      <c r="A55" s="13"/>
      <c r="B55" s="13"/>
      <c r="F55" s="13"/>
      <c r="G55" s="19"/>
      <c r="K55" s="13"/>
      <c r="L55" s="13"/>
      <c r="O55" s="13"/>
      <c r="P55" s="13"/>
      <c r="Q55" s="19"/>
      <c r="T55" s="13"/>
      <c r="Y55" s="30" t="s">
        <v>305</v>
      </c>
      <c r="Z55" s="30" t="s">
        <v>433</v>
      </c>
      <c r="AF55" s="28"/>
    </row>
    <row r="56" spans="1:37" x14ac:dyDescent="0.15">
      <c r="A56" s="13"/>
      <c r="B56" s="13"/>
      <c r="F56" s="13"/>
      <c r="G56" s="19"/>
      <c r="K56" s="13"/>
      <c r="L56" s="13"/>
      <c r="O56" s="13"/>
      <c r="P56" s="13"/>
      <c r="Q56" s="19"/>
      <c r="T56" s="13"/>
      <c r="U56" s="65">
        <v>20</v>
      </c>
      <c r="Y56" s="30" t="s">
        <v>306</v>
      </c>
      <c r="Z56" s="30" t="s">
        <v>434</v>
      </c>
      <c r="AF56" s="28"/>
    </row>
    <row r="57" spans="1:37" x14ac:dyDescent="0.15">
      <c r="A57" s="13"/>
      <c r="B57" s="13"/>
      <c r="F57" s="13"/>
      <c r="G57" s="19"/>
      <c r="K57" s="13"/>
      <c r="L57" s="13"/>
      <c r="O57" s="13"/>
      <c r="P57" s="13"/>
      <c r="Q57" s="19"/>
      <c r="T57" s="13"/>
      <c r="U57" s="30" t="s">
        <v>504</v>
      </c>
      <c r="Y57" s="30" t="s">
        <v>307</v>
      </c>
      <c r="Z57" s="30" t="s">
        <v>435</v>
      </c>
      <c r="AF57" s="28"/>
    </row>
    <row r="58" spans="1:37" x14ac:dyDescent="0.15">
      <c r="A58" s="13"/>
      <c r="B58" s="13"/>
      <c r="F58" s="13"/>
      <c r="G58" s="19"/>
      <c r="K58" s="13"/>
      <c r="L58" s="13"/>
      <c r="O58" s="13"/>
      <c r="P58" s="13"/>
      <c r="Q58" s="19"/>
      <c r="T58" s="13"/>
      <c r="U58" s="30" t="s">
        <v>505</v>
      </c>
      <c r="Y58" s="30" t="s">
        <v>308</v>
      </c>
      <c r="Z58" s="30" t="s">
        <v>436</v>
      </c>
      <c r="AF58" s="28"/>
    </row>
    <row r="59" spans="1:37" x14ac:dyDescent="0.15">
      <c r="A59" s="13"/>
      <c r="B59" s="13"/>
      <c r="F59" s="13"/>
      <c r="G59" s="19"/>
      <c r="K59" s="13"/>
      <c r="L59" s="13"/>
      <c r="O59" s="13"/>
      <c r="P59" s="13"/>
      <c r="Q59" s="19"/>
      <c r="T59" s="13"/>
      <c r="Y59" s="30" t="s">
        <v>309</v>
      </c>
      <c r="Z59" s="30" t="s">
        <v>437</v>
      </c>
      <c r="AF59" s="28"/>
    </row>
    <row r="60" spans="1:37" x14ac:dyDescent="0.15">
      <c r="A60" s="13"/>
      <c r="B60" s="13"/>
      <c r="F60" s="13"/>
      <c r="G60" s="19"/>
      <c r="K60" s="13"/>
      <c r="L60" s="13"/>
      <c r="O60" s="13"/>
      <c r="P60" s="13"/>
      <c r="Q60" s="19"/>
      <c r="T60" s="13"/>
      <c r="Y60" s="30" t="s">
        <v>310</v>
      </c>
      <c r="Z60" s="30" t="s">
        <v>438</v>
      </c>
      <c r="AF60" s="28"/>
    </row>
    <row r="61" spans="1:37" x14ac:dyDescent="0.15">
      <c r="A61" s="13"/>
      <c r="B61" s="13"/>
      <c r="F61" s="13"/>
      <c r="G61" s="19"/>
      <c r="K61" s="13"/>
      <c r="L61" s="13"/>
      <c r="O61" s="13"/>
      <c r="P61" s="13"/>
      <c r="Q61" s="19"/>
      <c r="T61" s="13"/>
      <c r="Y61" s="30" t="s">
        <v>311</v>
      </c>
      <c r="Z61" s="30" t="s">
        <v>439</v>
      </c>
      <c r="AF61" s="28"/>
    </row>
    <row r="62" spans="1:37" x14ac:dyDescent="0.15">
      <c r="A62" s="13"/>
      <c r="B62" s="13"/>
      <c r="F62" s="13"/>
      <c r="G62" s="19"/>
      <c r="K62" s="13"/>
      <c r="L62" s="13"/>
      <c r="O62" s="13"/>
      <c r="P62" s="13"/>
      <c r="Q62" s="19"/>
      <c r="T62" s="13"/>
      <c r="Y62" s="30" t="s">
        <v>312</v>
      </c>
      <c r="Z62" s="30" t="s">
        <v>440</v>
      </c>
      <c r="AF62" s="28"/>
    </row>
    <row r="63" spans="1:37" x14ac:dyDescent="0.15">
      <c r="A63" s="13"/>
      <c r="B63" s="13"/>
      <c r="F63" s="13"/>
      <c r="G63" s="19"/>
      <c r="K63" s="13"/>
      <c r="L63" s="13"/>
      <c r="O63" s="13"/>
      <c r="P63" s="13"/>
      <c r="Q63" s="19"/>
      <c r="T63" s="13"/>
      <c r="Y63" s="30" t="s">
        <v>313</v>
      </c>
      <c r="Z63" s="30" t="s">
        <v>441</v>
      </c>
      <c r="AF63" s="28"/>
    </row>
    <row r="64" spans="1:37" x14ac:dyDescent="0.15">
      <c r="A64" s="13"/>
      <c r="B64" s="13"/>
      <c r="F64" s="13"/>
      <c r="G64" s="19"/>
      <c r="K64" s="13"/>
      <c r="L64" s="13"/>
      <c r="O64" s="13"/>
      <c r="P64" s="13"/>
      <c r="Q64" s="19"/>
      <c r="T64" s="13"/>
      <c r="Y64" s="30" t="s">
        <v>314</v>
      </c>
      <c r="Z64" s="30" t="s">
        <v>442</v>
      </c>
      <c r="AF64" s="28"/>
    </row>
    <row r="65" spans="1:32" x14ac:dyDescent="0.15">
      <c r="A65" s="13"/>
      <c r="B65" s="13"/>
      <c r="F65" s="13"/>
      <c r="G65" s="19"/>
      <c r="K65" s="13"/>
      <c r="L65" s="13"/>
      <c r="O65" s="13"/>
      <c r="P65" s="13"/>
      <c r="Q65" s="19"/>
      <c r="T65" s="13"/>
      <c r="Y65" s="30" t="s">
        <v>315</v>
      </c>
      <c r="Z65" s="30" t="s">
        <v>443</v>
      </c>
      <c r="AF65" s="28"/>
    </row>
    <row r="66" spans="1:32" x14ac:dyDescent="0.15">
      <c r="A66" s="13"/>
      <c r="B66" s="13"/>
      <c r="F66" s="13"/>
      <c r="G66" s="19"/>
      <c r="K66" s="13"/>
      <c r="L66" s="13"/>
      <c r="O66" s="13"/>
      <c r="P66" s="13"/>
      <c r="Q66" s="19"/>
      <c r="T66" s="13"/>
      <c r="Y66" s="30" t="s">
        <v>59</v>
      </c>
      <c r="Z66" s="30" t="s">
        <v>444</v>
      </c>
      <c r="AF66" s="28"/>
    </row>
    <row r="67" spans="1:32" x14ac:dyDescent="0.15">
      <c r="A67" s="13"/>
      <c r="B67" s="13"/>
      <c r="F67" s="13"/>
      <c r="G67" s="19"/>
      <c r="K67" s="13"/>
      <c r="L67" s="13"/>
      <c r="O67" s="13"/>
      <c r="P67" s="13"/>
      <c r="Q67" s="19"/>
      <c r="T67" s="13"/>
      <c r="Y67" s="30" t="s">
        <v>316</v>
      </c>
      <c r="Z67" s="30" t="s">
        <v>445</v>
      </c>
      <c r="AF67" s="28"/>
    </row>
    <row r="68" spans="1:32" x14ac:dyDescent="0.15">
      <c r="A68" s="13"/>
      <c r="B68" s="13"/>
      <c r="F68" s="13"/>
      <c r="G68" s="19"/>
      <c r="K68" s="13"/>
      <c r="L68" s="13"/>
      <c r="O68" s="13"/>
      <c r="P68" s="13"/>
      <c r="Q68" s="19"/>
      <c r="T68" s="13"/>
      <c r="Y68" s="30" t="s">
        <v>317</v>
      </c>
      <c r="Z68" s="30" t="s">
        <v>446</v>
      </c>
      <c r="AF68" s="28"/>
    </row>
    <row r="69" spans="1:32" x14ac:dyDescent="0.15">
      <c r="A69" s="13"/>
      <c r="B69" s="13"/>
      <c r="F69" s="13"/>
      <c r="G69" s="19"/>
      <c r="K69" s="13"/>
      <c r="L69" s="13"/>
      <c r="O69" s="13"/>
      <c r="P69" s="13"/>
      <c r="Q69" s="19"/>
      <c r="T69" s="13"/>
      <c r="Y69" s="30" t="s">
        <v>318</v>
      </c>
      <c r="Z69" s="30" t="s">
        <v>447</v>
      </c>
      <c r="AF69" s="28"/>
    </row>
    <row r="70" spans="1:32" x14ac:dyDescent="0.15">
      <c r="A70" s="13"/>
      <c r="B70" s="13"/>
      <c r="Y70" s="30" t="s">
        <v>319</v>
      </c>
      <c r="Z70" s="30" t="s">
        <v>448</v>
      </c>
    </row>
    <row r="71" spans="1:32" x14ac:dyDescent="0.15">
      <c r="Y71" s="30" t="s">
        <v>320</v>
      </c>
      <c r="Z71" s="30" t="s">
        <v>449</v>
      </c>
    </row>
    <row r="72" spans="1:32" x14ac:dyDescent="0.15">
      <c r="Y72" s="30" t="s">
        <v>321</v>
      </c>
      <c r="Z72" s="30" t="s">
        <v>450</v>
      </c>
    </row>
    <row r="73" spans="1:32" x14ac:dyDescent="0.15">
      <c r="Y73" s="30" t="s">
        <v>322</v>
      </c>
      <c r="Z73" s="30" t="s">
        <v>451</v>
      </c>
    </row>
    <row r="74" spans="1:32" x14ac:dyDescent="0.15">
      <c r="Y74" s="30" t="s">
        <v>323</v>
      </c>
      <c r="Z74" s="30" t="s">
        <v>452</v>
      </c>
    </row>
    <row r="75" spans="1:32" x14ac:dyDescent="0.15">
      <c r="Y75" s="30" t="s">
        <v>324</v>
      </c>
      <c r="Z75" s="30" t="s">
        <v>453</v>
      </c>
    </row>
    <row r="76" spans="1:32" x14ac:dyDescent="0.15">
      <c r="Y76" s="30" t="s">
        <v>325</v>
      </c>
      <c r="Z76" s="30" t="s">
        <v>454</v>
      </c>
    </row>
    <row r="77" spans="1:32" x14ac:dyDescent="0.15">
      <c r="Y77" s="30" t="s">
        <v>326</v>
      </c>
      <c r="Z77" s="30" t="s">
        <v>455</v>
      </c>
    </row>
    <row r="78" spans="1:32" x14ac:dyDescent="0.15">
      <c r="Y78" s="30" t="s">
        <v>327</v>
      </c>
      <c r="Z78" s="30" t="s">
        <v>456</v>
      </c>
    </row>
    <row r="79" spans="1:32" x14ac:dyDescent="0.15">
      <c r="Y79" s="30" t="s">
        <v>328</v>
      </c>
      <c r="Z79" s="30" t="s">
        <v>457</v>
      </c>
    </row>
    <row r="80" spans="1:32" x14ac:dyDescent="0.15">
      <c r="Y80" s="30" t="s">
        <v>329</v>
      </c>
      <c r="Z80" s="30" t="s">
        <v>458</v>
      </c>
    </row>
    <row r="81" spans="25:26" x14ac:dyDescent="0.15">
      <c r="Y81" s="30" t="s">
        <v>330</v>
      </c>
      <c r="Z81" s="30" t="s">
        <v>459</v>
      </c>
    </row>
    <row r="82" spans="25:26" x14ac:dyDescent="0.15">
      <c r="Y82" s="30" t="s">
        <v>331</v>
      </c>
      <c r="Z82" s="30" t="s">
        <v>460</v>
      </c>
    </row>
    <row r="83" spans="25:26" x14ac:dyDescent="0.15">
      <c r="Y83" s="30" t="s">
        <v>332</v>
      </c>
      <c r="Z83" s="30" t="s">
        <v>461</v>
      </c>
    </row>
    <row r="84" spans="25:26" x14ac:dyDescent="0.15">
      <c r="Y84" s="30" t="s">
        <v>333</v>
      </c>
      <c r="Z84" s="30" t="s">
        <v>462</v>
      </c>
    </row>
    <row r="85" spans="25:26" x14ac:dyDescent="0.15">
      <c r="Y85" s="30" t="s">
        <v>334</v>
      </c>
      <c r="Z85" s="30" t="s">
        <v>463</v>
      </c>
    </row>
    <row r="86" spans="25:26" x14ac:dyDescent="0.15">
      <c r="Y86" s="30" t="s">
        <v>335</v>
      </c>
      <c r="Z86" s="30" t="s">
        <v>464</v>
      </c>
    </row>
    <row r="87" spans="25:26" x14ac:dyDescent="0.15">
      <c r="Y87" s="30" t="s">
        <v>336</v>
      </c>
      <c r="Z87" s="30" t="s">
        <v>465</v>
      </c>
    </row>
    <row r="88" spans="25:26" x14ac:dyDescent="0.15">
      <c r="Y88" s="30" t="s">
        <v>337</v>
      </c>
      <c r="Z88" s="30" t="s">
        <v>466</v>
      </c>
    </row>
    <row r="89" spans="25:26" x14ac:dyDescent="0.15">
      <c r="Y89" s="30" t="s">
        <v>338</v>
      </c>
      <c r="Z89" s="30" t="s">
        <v>467</v>
      </c>
    </row>
    <row r="90" spans="25:26" x14ac:dyDescent="0.15">
      <c r="Y90" s="30" t="s">
        <v>339</v>
      </c>
      <c r="Z90" s="30" t="s">
        <v>468</v>
      </c>
    </row>
    <row r="91" spans="25:26" x14ac:dyDescent="0.15">
      <c r="Y91" s="30" t="s">
        <v>340</v>
      </c>
      <c r="Z91" s="30" t="s">
        <v>469</v>
      </c>
    </row>
    <row r="92" spans="25:26" x14ac:dyDescent="0.15">
      <c r="Y92" s="30" t="s">
        <v>341</v>
      </c>
      <c r="Z92" s="30" t="s">
        <v>470</v>
      </c>
    </row>
    <row r="93" spans="25:26" x14ac:dyDescent="0.15">
      <c r="Y93" s="30" t="s">
        <v>342</v>
      </c>
      <c r="Z93" s="30" t="s">
        <v>471</v>
      </c>
    </row>
    <row r="94" spans="25:26" x14ac:dyDescent="0.15">
      <c r="Y94" s="30" t="s">
        <v>343</v>
      </c>
      <c r="Z94" s="30" t="s">
        <v>472</v>
      </c>
    </row>
    <row r="95" spans="25:26" x14ac:dyDescent="0.15">
      <c r="Y95" s="30" t="s">
        <v>344</v>
      </c>
      <c r="Z95" s="30" t="s">
        <v>473</v>
      </c>
    </row>
    <row r="96" spans="25:26" x14ac:dyDescent="0.15">
      <c r="Y96" s="30" t="s">
        <v>248</v>
      </c>
      <c r="Z96" s="30" t="s">
        <v>474</v>
      </c>
    </row>
    <row r="97" spans="25:26" x14ac:dyDescent="0.15">
      <c r="Y97" s="30" t="s">
        <v>345</v>
      </c>
      <c r="Z97" s="30" t="s">
        <v>475</v>
      </c>
    </row>
    <row r="98" spans="25:26" x14ac:dyDescent="0.15">
      <c r="Y98" s="30" t="s">
        <v>346</v>
      </c>
      <c r="Z98" s="30" t="s">
        <v>476</v>
      </c>
    </row>
    <row r="99" spans="25:26" x14ac:dyDescent="0.15">
      <c r="Y99" s="30" t="s">
        <v>376</v>
      </c>
      <c r="Z99" s="30" t="s">
        <v>477</v>
      </c>
    </row>
    <row r="100" spans="25:26" x14ac:dyDescent="0.15">
      <c r="Y100" s="30" t="s">
        <v>552</v>
      </c>
      <c r="Z100" s="30" t="s">
        <v>478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2022-12-04T16:24:09Z</dcterms:created>
  <dcterms:modified xsi:type="dcterms:W3CDTF">2022-12-04T16:25:08Z</dcterms:modified>
</cp:coreProperties>
</file>