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補正予算レビューシート" sheetId="13" r:id="rId1"/>
    <sheet name="入力規則等" sheetId="4" r:id="rId2"/>
    <sheet name="別紙2" sheetId="6" r:id="rId3"/>
    <sheet name="別紙3" sheetId="7" r:id="rId4"/>
  </sheets>
  <definedNames>
    <definedName name="_xlnm._FilterDatabase" localSheetId="2" hidden="1">別紙2!$AZ$1:$AZ$14</definedName>
    <definedName name="_xlnm._FilterDatabase" localSheetId="3" hidden="1">別紙3!$AZ$1:$AZ$4</definedName>
    <definedName name="_xlnm._FilterDatabase" localSheetId="0" hidden="1">補正予算レビューシート!$AZ$1:$AZ$248</definedName>
    <definedName name="_xlnm.Print_Area" localSheetId="2">別紙2!$A$1:$AX$14</definedName>
    <definedName name="_xlnm.Print_Area" localSheetId="3">別紙3!$A$1:$AX$4</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I53" i="13" l="1"/>
  <c r="AE53" i="13"/>
  <c r="P30" i="13" l="1"/>
  <c r="AD22" i="13" l="1"/>
  <c r="W22" i="13"/>
  <c r="P22" i="13"/>
  <c r="AK19" i="13" l="1"/>
  <c r="AY248" i="13" l="1"/>
  <c r="AY247" i="13"/>
  <c r="AY246" i="13"/>
  <c r="AY245" i="13"/>
  <c r="AY244" i="13"/>
  <c r="AY243" i="13"/>
  <c r="AY242" i="13"/>
  <c r="AY241" i="13"/>
  <c r="AY240" i="13"/>
  <c r="AY235" i="13"/>
  <c r="AY234" i="13"/>
  <c r="AY233" i="13"/>
  <c r="AY232" i="13"/>
  <c r="AY228" i="13"/>
  <c r="AY230" i="13" s="1"/>
  <c r="AY227" i="13"/>
  <c r="AY226" i="13"/>
  <c r="AY225" i="13"/>
  <c r="AY224" i="13"/>
  <c r="AY223" i="13"/>
  <c r="AY222" i="13"/>
  <c r="AY221" i="13"/>
  <c r="AY220" i="13"/>
  <c r="AY219" i="13"/>
  <c r="AY215" i="13"/>
  <c r="AY217" i="13" s="1"/>
  <c r="AY211" i="13"/>
  <c r="AY213" i="13" s="1"/>
  <c r="AY210" i="13"/>
  <c r="AY209" i="13"/>
  <c r="AY208" i="13"/>
  <c r="AY207" i="13"/>
  <c r="AY206" i="13"/>
  <c r="AY205" i="13"/>
  <c r="AY204" i="13"/>
  <c r="AY203" i="13"/>
  <c r="AY202" i="13"/>
  <c r="AY198" i="13"/>
  <c r="AY197" i="13"/>
  <c r="AY196" i="13"/>
  <c r="AY195" i="13"/>
  <c r="AY194" i="13"/>
  <c r="AY193" i="13"/>
  <c r="AY192" i="13"/>
  <c r="AY191" i="13"/>
  <c r="AY190" i="13"/>
  <c r="AY189" i="13"/>
  <c r="AY185" i="13"/>
  <c r="AY187" i="13" s="1"/>
  <c r="AY184" i="13"/>
  <c r="AY183" i="13"/>
  <c r="AY182" i="13"/>
  <c r="AY181" i="13"/>
  <c r="AY177" i="13"/>
  <c r="AY179" i="13" s="1"/>
  <c r="AY176" i="13"/>
  <c r="AY175" i="13"/>
  <c r="AY174" i="13"/>
  <c r="AY173" i="13"/>
  <c r="AY172" i="13"/>
  <c r="AY171" i="13"/>
  <c r="AY170" i="13"/>
  <c r="AY169" i="13"/>
  <c r="AY168" i="13"/>
  <c r="AY164" i="13"/>
  <c r="AY166" i="13" s="1"/>
  <c r="AY163" i="13"/>
  <c r="AY162" i="13"/>
  <c r="AY155" i="13"/>
  <c r="AU154" i="13"/>
  <c r="Y154" i="13"/>
  <c r="AY150" i="13"/>
  <c r="AU149" i="13"/>
  <c r="Y149" i="13"/>
  <c r="AY146" i="13"/>
  <c r="AY149" i="13" s="1"/>
  <c r="AU145" i="13"/>
  <c r="Y145" i="13"/>
  <c r="AY142" i="13"/>
  <c r="AU141" i="13"/>
  <c r="Y141" i="13"/>
  <c r="AW105" i="13"/>
  <c r="AT105" i="13"/>
  <c r="AQ105" i="13"/>
  <c r="AL105" i="13"/>
  <c r="AI105" i="13"/>
  <c r="AF105" i="13"/>
  <c r="Z105" i="13"/>
  <c r="W105" i="13"/>
  <c r="T105" i="13"/>
  <c r="N105" i="13"/>
  <c r="AW104" i="13"/>
  <c r="AT104" i="13"/>
  <c r="AQ104" i="13"/>
  <c r="AL104" i="13"/>
  <c r="AI104" i="13"/>
  <c r="AF104" i="13"/>
  <c r="Z104" i="13"/>
  <c r="W104" i="13"/>
  <c r="T104" i="13"/>
  <c r="N104" i="13"/>
  <c r="K104" i="13"/>
  <c r="H104" i="13"/>
  <c r="AY60" i="13"/>
  <c r="AY57" i="13"/>
  <c r="AY58" i="13" s="1"/>
  <c r="AY56" i="13"/>
  <c r="AY49" i="13"/>
  <c r="AY51" i="13" s="1"/>
  <c r="AY46" i="13"/>
  <c r="AY48" i="13" s="1"/>
  <c r="AY43" i="13"/>
  <c r="AY44" i="13" s="1"/>
  <c r="AY42" i="13"/>
  <c r="AD19" i="13"/>
  <c r="AD21" i="13" s="1"/>
  <c r="W19" i="13"/>
  <c r="W21" i="13" s="1"/>
  <c r="P19" i="13"/>
  <c r="P21" i="13" s="1"/>
  <c r="AV2" i="13"/>
  <c r="AY186" i="13" l="1"/>
  <c r="AY147" i="13"/>
  <c r="AY212" i="13"/>
  <c r="AY55" i="13"/>
  <c r="AY45" i="13"/>
  <c r="AY47" i="13"/>
  <c r="AY167" i="13"/>
  <c r="AY231" i="13"/>
  <c r="AY165" i="13"/>
  <c r="AY188" i="13"/>
  <c r="AY214" i="13"/>
  <c r="AY229" i="13"/>
  <c r="AY65" i="13"/>
  <c r="AY63" i="13"/>
  <c r="AY61" i="13"/>
  <c r="AY64" i="13"/>
  <c r="AY143" i="13"/>
  <c r="AY145" i="13"/>
  <c r="AY153" i="13"/>
  <c r="AY151" i="13"/>
  <c r="AY154" i="13"/>
  <c r="AY201" i="13"/>
  <c r="AY199" i="13"/>
  <c r="AY54" i="13"/>
  <c r="AY52" i="13"/>
  <c r="AY50" i="13"/>
  <c r="AY53" i="13"/>
  <c r="AY59" i="13"/>
  <c r="AY62" i="13"/>
  <c r="AY66" i="13"/>
  <c r="AY144" i="13"/>
  <c r="AY152" i="13"/>
  <c r="AY180" i="13"/>
  <c r="AY178" i="13"/>
  <c r="AY200" i="13"/>
  <c r="AY218" i="13"/>
  <c r="AY216" i="13"/>
  <c r="AY148" i="13"/>
  <c r="AY2" i="7" l="1"/>
  <c r="AY4" i="7" s="1"/>
  <c r="AY2" i="6"/>
  <c r="AY7" i="6" s="1"/>
  <c r="AY11" i="6" l="1"/>
  <c r="AY6" i="6"/>
  <c r="AY3" i="7"/>
  <c r="AY5" i="6"/>
  <c r="AY12" i="6"/>
  <c r="AY10" i="6"/>
  <c r="AY4" i="6"/>
  <c r="AY3" i="6"/>
  <c r="AY9" i="6"/>
  <c r="AY14" i="6"/>
  <c r="AY8" i="6"/>
  <c r="AY13" i="6"/>
  <c r="C12" i="4" l="1"/>
  <c r="C23" i="4" l="1"/>
  <c r="Y14" i="6" l="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U14" i="6"/>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3" s="1"/>
  <c r="D3" i="4"/>
  <c r="D4" i="4" s="1"/>
  <c r="D5" i="4" s="1"/>
  <c r="D6" i="4" s="1"/>
  <c r="D7" i="4" s="1"/>
  <c r="D8" i="4" s="1"/>
  <c r="D9" i="4" s="1"/>
  <c r="D10" i="4" s="1"/>
  <c r="D11" i="4" s="1"/>
  <c r="D12" i="4" s="1"/>
  <c r="N4" i="4"/>
  <c r="N5" i="4" s="1"/>
  <c r="N6" i="4" s="1"/>
  <c r="N7" i="4" s="1"/>
  <c r="N8" i="4" s="1"/>
  <c r="N9" i="4" s="1"/>
  <c r="N10" i="4" s="1"/>
  <c r="N11" i="4" s="1"/>
  <c r="K13" i="4" s="1"/>
  <c r="AE8" i="13" s="1"/>
  <c r="S3" i="4"/>
  <c r="S4" i="4" s="1"/>
  <c r="S5" i="4" s="1"/>
  <c r="S6" i="4" s="1"/>
  <c r="S7" i="4" s="1"/>
  <c r="S8" i="4" s="1"/>
  <c r="P10" i="4" s="1"/>
  <c r="G11" i="13" s="1"/>
  <c r="D13" i="4" l="1"/>
  <c r="D14" i="4" s="1"/>
  <c r="D15" i="4" s="1"/>
  <c r="D16" i="4" s="1"/>
  <c r="D17" i="4" s="1"/>
  <c r="D18" i="4" s="1"/>
  <c r="D19" i="4" s="1"/>
  <c r="D20" i="4" s="1"/>
  <c r="D21" i="4" s="1"/>
  <c r="D22" i="4" s="1"/>
  <c r="D23" i="4" l="1"/>
  <c r="A27" i="4" l="1"/>
  <c r="G8" i="13" l="1"/>
</calcChain>
</file>

<file path=xl/sharedStrings.xml><?xml version="1.0" encoding="utf-8"?>
<sst xmlns="http://schemas.openxmlformats.org/spreadsheetml/2006/main" count="1412" uniqueCount="767">
  <si>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</si>
  <si>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</si>
  <si>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</si>
  <si>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</si>
  <si>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</si>
  <si>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</si>
  <si>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</si>
  <si>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</si>
  <si>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</si>
  <si>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</si>
  <si>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</si>
  <si>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</si>
  <si>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</si>
  <si>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</si>
  <si>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</si>
  <si>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</si>
  <si>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</si>
  <si>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</si>
  <si>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</si>
  <si>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</si>
  <si>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</si>
  <si>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</si>
  <si>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</si>
  <si>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</si>
  <si>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</si>
  <si>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</si>
  <si>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</si>
  <si>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</si>
  <si>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</si>
  <si>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</si>
  <si>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</si>
  <si>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</si>
  <si>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</si>
  <si>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</si>
  <si>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</si>
  <si>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</si>
  <si>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</si>
  <si>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</si>
  <si>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</si>
  <si>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</si>
  <si>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</si>
  <si>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</si>
  <si>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</si>
  <si>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</si>
  <si>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</si>
  <si>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</si>
  <si>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</si>
  <si>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</si>
  <si>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目標値</t>
    <rPh sb="0" eb="3">
      <t>モクヒョウチ</t>
    </rPh>
    <phoneticPr fontId="5"/>
  </si>
  <si>
    <t>活動実績</t>
    <rPh sb="0" eb="2">
      <t>カツドウ</t>
    </rPh>
    <rPh sb="2" eb="4">
      <t>ジッセキ</t>
    </rPh>
    <phoneticPr fontId="5"/>
  </si>
  <si>
    <t>当初見込み</t>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</si>
  <si>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</si>
  <si>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</si>
  <si>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</si>
  <si>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</si>
  <si>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</si>
  <si>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</si>
  <si>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</si>
  <si>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</si>
  <si>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</si>
  <si>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</si>
  <si>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</si>
  <si>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</si>
  <si>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</si>
  <si>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</si>
  <si>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</si>
  <si>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</si>
  <si>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</si>
  <si>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</si>
  <si>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</si>
  <si>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</si>
  <si>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</si>
  <si>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</si>
  <si>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</si>
  <si>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</si>
  <si>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</si>
  <si>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</si>
  <si>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</si>
  <si>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</si>
  <si>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</si>
  <si>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</si>
  <si>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</si>
  <si>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</si>
  <si>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</si>
  <si>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</si>
  <si>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</si>
  <si>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</si>
  <si>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</si>
  <si>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</si>
  <si>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</si>
  <si>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</si>
  <si>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</si>
  <si>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</si>
  <si>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</si>
  <si>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</si>
  <si>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</si>
  <si>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</si>
  <si>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</si>
  <si>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</si>
  <si>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</si>
  <si>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</si>
  <si>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</si>
  <si>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</si>
  <si>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</si>
  <si>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</si>
  <si>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</si>
  <si>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</si>
  <si>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</si>
  <si>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</si>
  <si>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</si>
  <si>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</si>
  <si>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</si>
  <si>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</si>
  <si>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</si>
  <si>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</si>
  <si>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</si>
  <si>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</si>
  <si>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</si>
  <si>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</si>
  <si>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</si>
  <si>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</si>
  <si>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</si>
  <si>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</si>
  <si>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</si>
  <si>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</si>
  <si>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</si>
  <si>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</si>
  <si>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</si>
  <si>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</si>
  <si>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</si>
  <si>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</si>
  <si>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</si>
  <si>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</si>
  <si>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</si>
  <si>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</si>
  <si>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</si>
  <si>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</si>
  <si>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</si>
  <si>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</si>
  <si>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</si>
  <si>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</si>
  <si>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</si>
  <si>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</si>
  <si>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</si>
  <si>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</si>
  <si>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</si>
  <si>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</si>
  <si>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</si>
  <si>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</si>
  <si>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</si>
  <si>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</si>
  <si>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</si>
  <si>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</si>
  <si>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</si>
  <si>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</si>
  <si>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</si>
  <si>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</si>
  <si>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</si>
  <si>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</si>
  <si>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</si>
  <si>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</si>
  <si>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D</t>
    <phoneticPr fontId="5"/>
  </si>
  <si>
    <t>E</t>
    <phoneticPr fontId="5"/>
  </si>
  <si>
    <t>F</t>
    <phoneticPr fontId="5"/>
  </si>
  <si>
    <t>G</t>
    <phoneticPr fontId="5"/>
  </si>
  <si>
    <t>H</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</si>
  <si>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</si>
  <si>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</si>
  <si>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</si>
  <si>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</si>
  <si>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</si>
  <si>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</si>
  <si>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</si>
  <si>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</si>
  <si>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</si>
  <si>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</si>
  <si>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</si>
  <si>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入札者数
（応募者数）</t>
    <rPh sb="6" eb="9">
      <t>オウボシャ</t>
    </rPh>
    <rPh sb="9" eb="10">
      <t>スウ</t>
    </rPh>
    <phoneticPr fontId="5"/>
  </si>
  <si>
    <t>ブロック名</t>
    <rPh sb="4" eb="5">
      <t>メイ</t>
    </rPh>
    <phoneticPr fontId="5"/>
  </si>
  <si>
    <t>A</t>
    <phoneticPr fontId="5"/>
  </si>
  <si>
    <t>a</t>
    <phoneticPr fontId="5"/>
  </si>
  <si>
    <t>契　約　先</t>
    <rPh sb="0" eb="1">
      <t>チギリ</t>
    </rPh>
    <rPh sb="2" eb="3">
      <t>ヤク</t>
    </rPh>
    <phoneticPr fontId="5"/>
  </si>
  <si>
    <r>
      <rPr>
        <sz val="10"/>
        <rFont val="ＭＳ Ｐゴシック"/>
        <family val="3"/>
        <charset val="128"/>
      </rPr>
      <t>ﾌﾞﾛｯｸ</t>
    </r>
    <r>
      <rPr>
        <sz val="11"/>
        <rFont val="ＭＳ Ｐゴシック"/>
        <family val="3"/>
        <charset val="128"/>
      </rPr>
      <t xml:space="preserve">
名</t>
    </r>
    <rPh sb="6" eb="7">
      <t>メイ</t>
    </rPh>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</si>
  <si>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</si>
  <si>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</si>
  <si>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</si>
  <si>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</si>
  <si>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</si>
  <si>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契約額
（百万円）</t>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</si>
  <si>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</si>
  <si>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</si>
  <si>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</si>
  <si>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</si>
  <si>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</si>
  <si>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</si>
  <si>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</si>
  <si>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</si>
  <si>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</si>
  <si>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</si>
  <si>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</si>
  <si>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</si>
  <si>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</si>
  <si>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</si>
  <si>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</si>
  <si>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</si>
  <si>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5"/>
  </si>
  <si>
    <t>C</t>
    <phoneticPr fontId="5"/>
  </si>
  <si>
    <t>I</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</si>
  <si>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</si>
  <si>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</si>
  <si>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</si>
  <si>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一者応札・一者応募又は
競争性のない随意契約となった理由及び改善策
（契約額10億円以上）</t>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</si>
  <si>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</si>
  <si>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</si>
  <si>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</si>
  <si>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</si>
  <si>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</si>
  <si>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</si>
  <si>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</si>
  <si>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</si>
  <si>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</si>
  <si>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支　出　額
（百万円）</t>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</si>
  <si>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</si>
  <si>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</si>
  <si>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</si>
  <si>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</si>
  <si>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</si>
  <si>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</si>
  <si>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</si>
  <si>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</si>
  <si>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</si>
  <si>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</si>
  <si>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</si>
  <si>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</si>
  <si>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</si>
  <si>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</si>
  <si>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</si>
  <si>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</si>
  <si>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</si>
  <si>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</si>
  <si>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</si>
  <si>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</si>
  <si>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</si>
  <si>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</si>
  <si>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</si>
  <si>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</si>
  <si>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</si>
  <si>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</si>
  <si>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</si>
  <si>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</si>
  <si>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</si>
  <si>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</si>
  <si>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</si>
  <si>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</si>
  <si>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</si>
  <si>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</si>
  <si>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</si>
  <si>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</si>
  <si>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</si>
  <si>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</si>
  <si>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</si>
  <si>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</si>
  <si>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</si>
  <si>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</si>
  <si>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</si>
  <si>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</si>
  <si>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</si>
  <si>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</si>
  <si>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</si>
  <si>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</si>
  <si>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</si>
  <si>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</si>
  <si>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</si>
  <si>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</si>
  <si>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</si>
  <si>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</si>
  <si>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</si>
  <si>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</si>
  <si>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</si>
  <si>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</si>
  <si>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</si>
  <si>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</si>
  <si>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</si>
  <si>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</si>
  <si>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</si>
  <si>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</si>
  <si>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</si>
  <si>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</si>
  <si>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</si>
  <si>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</si>
  <si>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</si>
  <si>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</si>
  <si>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</si>
  <si>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</si>
  <si>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</si>
  <si>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</si>
  <si>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</si>
  <si>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</si>
  <si>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</si>
  <si>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</si>
  <si>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</si>
  <si>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</si>
  <si>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</si>
  <si>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</si>
  <si>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</si>
  <si>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</si>
  <si>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</si>
  <si>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</si>
  <si>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</si>
  <si>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</si>
  <si>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</si>
  <si>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</si>
  <si>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</si>
  <si>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</si>
  <si>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</si>
  <si>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</si>
  <si>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</si>
  <si>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</si>
  <si>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</si>
  <si>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</si>
  <si>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</si>
  <si>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</si>
  <si>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</si>
  <si>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</si>
  <si>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</si>
  <si>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</si>
  <si>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</si>
  <si>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</si>
  <si>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</si>
  <si>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</si>
  <si>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</si>
  <si>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</si>
  <si>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</si>
  <si>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</si>
  <si>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</si>
  <si>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</si>
  <si>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</si>
  <si>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</si>
  <si>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</si>
  <si>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</si>
  <si>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</si>
  <si>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</si>
  <si>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</si>
  <si>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</si>
  <si>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</si>
  <si>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</si>
  <si>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</si>
  <si>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</si>
  <si>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</si>
  <si>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</si>
  <si>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</si>
  <si>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</si>
  <si>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</si>
  <si>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</si>
  <si>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</si>
  <si>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</si>
  <si>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</si>
  <si>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</si>
  <si>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</si>
  <si>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</si>
  <si>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</si>
  <si>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</si>
  <si>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</si>
  <si>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</si>
  <si>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</si>
  <si>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</si>
  <si>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</si>
  <si>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</si>
  <si>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</si>
  <si>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</si>
  <si>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</si>
  <si>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</si>
  <si>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</si>
  <si>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</si>
  <si>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</si>
  <si>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</si>
  <si>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</si>
  <si>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</si>
  <si>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</si>
  <si>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</si>
  <si>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</si>
  <si>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</si>
  <si>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</si>
  <si>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</si>
  <si>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</si>
  <si>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</si>
  <si>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</si>
  <si>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</si>
  <si>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</si>
  <si>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</si>
  <si>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</si>
  <si>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</si>
  <si>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</si>
  <si>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</si>
  <si>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</si>
  <si>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</si>
  <si>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</si>
  <si>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</si>
  <si>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</si>
  <si>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</si>
  <si>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</si>
  <si>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</si>
  <si>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</si>
  <si>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</si>
  <si>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</si>
  <si>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</si>
  <si>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</si>
  <si>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</si>
  <si>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</si>
  <si>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</si>
  <si>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</si>
  <si>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</si>
  <si>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</si>
  <si>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</si>
  <si>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</si>
  <si>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</si>
  <si>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</si>
  <si>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</si>
  <si>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</si>
  <si>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</si>
  <si>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</si>
  <si>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</si>
  <si>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</si>
  <si>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</si>
  <si>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</si>
  <si>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</si>
  <si>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</si>
  <si>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</si>
  <si>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</si>
  <si>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</si>
  <si>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</si>
  <si>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</si>
  <si>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</si>
  <si>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</si>
  <si>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</si>
  <si>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</si>
  <si>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</si>
  <si>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</si>
  <si>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</si>
  <si>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</si>
  <si>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</si>
  <si>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</si>
  <si>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</si>
  <si>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</si>
  <si>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</si>
  <si>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</si>
  <si>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</si>
  <si>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</si>
  <si>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</si>
  <si>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</si>
  <si>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</si>
  <si>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</si>
  <si>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</si>
  <si>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</si>
  <si>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</si>
  <si>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</si>
  <si>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</si>
  <si>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</si>
  <si>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</si>
  <si>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</si>
  <si>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</si>
  <si>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</si>
  <si>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</si>
  <si>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</si>
  <si>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</si>
  <si>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</si>
  <si>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</si>
  <si>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</si>
  <si>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</si>
  <si>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</si>
  <si>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</si>
  <si>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</si>
  <si>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</si>
  <si>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</si>
  <si>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</si>
  <si>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</si>
  <si>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</si>
  <si>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</si>
  <si>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</si>
  <si>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</si>
  <si>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</si>
  <si>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</si>
  <si>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</si>
  <si>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</si>
  <si>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</si>
  <si>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</si>
  <si>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</si>
  <si>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</si>
  <si>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</si>
  <si>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</si>
  <si>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</si>
  <si>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</si>
  <si>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</si>
  <si>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</si>
  <si>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</si>
  <si>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</si>
  <si>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</si>
  <si>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</si>
  <si>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</si>
  <si>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</si>
  <si>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</si>
  <si>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</si>
  <si>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</si>
  <si>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</si>
  <si>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</si>
  <si>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</si>
  <si>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</si>
  <si>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</si>
  <si>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</si>
  <si>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</si>
  <si>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</si>
  <si>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</si>
  <si>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</si>
  <si>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</si>
  <si>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</si>
  <si>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</si>
  <si>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</si>
  <si>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</si>
  <si>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</si>
  <si>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</si>
  <si>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</si>
  <si>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</si>
  <si>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</si>
  <si>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</si>
  <si>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</si>
  <si>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</si>
  <si>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</si>
  <si>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</si>
  <si>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</si>
  <si>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</si>
  <si>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</si>
  <si>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</si>
  <si>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</si>
  <si>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</si>
  <si>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</si>
  <si>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</si>
  <si>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</si>
  <si>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</si>
  <si>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</si>
  <si>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</si>
  <si>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</si>
  <si>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</si>
  <si>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</si>
  <si>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</si>
  <si>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</si>
  <si>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</si>
  <si>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</si>
  <si>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</si>
  <si>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</si>
  <si>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</si>
  <si>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</si>
  <si>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</si>
  <si>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</si>
  <si>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</si>
  <si>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</si>
  <si>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</si>
  <si>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</si>
  <si>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</si>
  <si>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</si>
  <si>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</si>
  <si>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</si>
  <si>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</si>
  <si>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</si>
  <si>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</si>
  <si>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</si>
  <si>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</si>
  <si>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</si>
  <si>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</si>
  <si>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</si>
  <si>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</si>
  <si>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</si>
  <si>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</si>
  <si>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令和5年度</t>
    <rPh sb="0" eb="2">
      <t>レイワ</t>
    </rPh>
    <rPh sb="3" eb="5">
      <t>ネンド</t>
    </rPh>
    <phoneticPr fontId="5"/>
  </si>
  <si>
    <t>令和４年度
第２次補正予算</t>
    <rPh sb="0" eb="2">
      <t>レイワ</t>
    </rPh>
    <rPh sb="3" eb="5">
      <t>ネンド</t>
    </rPh>
    <rPh sb="6" eb="7">
      <t>ダイ</t>
    </rPh>
    <rPh sb="8" eb="9">
      <t>ジ</t>
    </rPh>
    <rPh sb="9" eb="11">
      <t>ホセイ</t>
    </rPh>
    <rPh sb="11" eb="13">
      <t>ヨサン</t>
    </rPh>
    <phoneticPr fontId="5"/>
  </si>
  <si>
    <t>令和4年度第２次補正予算行政事業レビューシート</t>
    <rPh sb="0" eb="2">
      <t>レイワ</t>
    </rPh>
    <rPh sb="3" eb="5">
      <t>ネンド</t>
    </rPh>
    <rPh sb="5" eb="6">
      <t>ダイ</t>
    </rPh>
    <rPh sb="7" eb="8">
      <t>ジ</t>
    </rPh>
    <rPh sb="8" eb="10">
      <t>ホセイ</t>
    </rPh>
    <rPh sb="10" eb="12">
      <t>ヨサン</t>
    </rPh>
    <rPh sb="12" eb="14">
      <t>ギョウセイ</t>
    </rPh>
    <rPh sb="14" eb="16">
      <t>ジギョウ</t>
    </rPh>
    <phoneticPr fontId="5"/>
  </si>
  <si>
    <t>令和４年度第２次補正予算内訳
（単位：百万円）</t>
    <rPh sb="12" eb="14">
      <t>ウチワケ</t>
    </rPh>
    <phoneticPr fontId="5"/>
  </si>
  <si>
    <t>事業費</t>
    <rPh sb="0" eb="3">
      <t>ジギョウヒ</t>
    </rPh>
    <phoneticPr fontId="5"/>
  </si>
  <si>
    <t>研究委託</t>
    <rPh sb="0" eb="2">
      <t>ケンキュウ</t>
    </rPh>
    <rPh sb="2" eb="4">
      <t>イタク</t>
    </rPh>
    <phoneticPr fontId="5"/>
  </si>
  <si>
    <t>I.国立研究開発法人　海上・港湾・航空技術研究所</t>
    <phoneticPr fontId="5"/>
  </si>
  <si>
    <t>国立研究開発法人　海上・港湾・航空技術研究所</t>
    <phoneticPr fontId="5"/>
  </si>
  <si>
    <t>港湾の施設の技術上の基準の性能照査方法に係る基礎的研究委託等</t>
    <phoneticPr fontId="5"/>
  </si>
  <si>
    <t>○</t>
  </si>
  <si>
    <t>府</t>
  </si>
  <si>
    <t>内閣府</t>
  </si>
  <si>
    <t>沖縄開発事業費（旧社会資本整備事業特別会計計上分）</t>
  </si>
  <si>
    <t>沖縄振興局</t>
  </si>
  <si>
    <t>参事官（振興第一担当）
参事官（振興第三担当）</t>
  </si>
  <si>
    <t>野本英伸
小澤康彦</t>
    <rPh sb="0" eb="2">
      <t>ノモト</t>
    </rPh>
    <rPh sb="2" eb="4">
      <t>ヒデノブ</t>
    </rPh>
    <phoneticPr fontId="5"/>
  </si>
  <si>
    <t>沖縄振興特別措置法、河川法、道路法、港湾法　等</t>
    <phoneticPr fontId="5"/>
  </si>
  <si>
    <t>沖縄振興基本方針、沖縄振興計画　等</t>
  </si>
  <si>
    <t>沖縄の置かれた特殊な諸事情にかんがみ、沖縄の自立的発展に資するとともに、沖縄の豊かな住民生活の実現に寄与することを目的とする。</t>
  </si>
  <si>
    <t>本事業にかかる予算は、沖縄振興特別措置法に基づき、国が策定した「沖縄振興基本方針」を踏まえて沖縄県が策定した「沖縄振興計画」に位置づけられている各種公共事業（治水・道路・港湾）の執行に充当されている。
国費率　9.5/10、9/10、8/10
※内閣府で一括計上し、国土交通省で執行（「備考」欄参照。）</t>
  </si>
  <si>
    <t>-</t>
  </si>
  <si>
    <t>-</t>
    <phoneticPr fontId="5"/>
  </si>
  <si>
    <t>沖縄県における直轄国道（一般国道のうち、政令で指定する区間）等の新設・改築等を実施</t>
    <phoneticPr fontId="5"/>
  </si>
  <si>
    <t>基幹ネットワークの整備</t>
    <phoneticPr fontId="5"/>
  </si>
  <si>
    <t>高規格幹線道路、地域高規格等（直轄事業）の新規開通延長</t>
    <phoneticPr fontId="5"/>
  </si>
  <si>
    <t>km</t>
  </si>
  <si>
    <t>令和7年度までに道路による都市間速達性の確保率※を約63%とする
（※主要都市等を結ぶ都市間リンクのうち都市間連絡速度（都市間の最短道路距離を最短所要時間で除したもの）60km/hが確保されている割合）</t>
    <phoneticPr fontId="5"/>
  </si>
  <si>
    <t>道路による都市間速達性の確保率
（令和3年度の成果実績については集計中）</t>
    <phoneticPr fontId="5"/>
  </si>
  <si>
    <t>国土交通省道路局調べ（令和4年4月）</t>
    <phoneticPr fontId="5"/>
  </si>
  <si>
    <t>国が自ら港湾整備を行う。国が港湾管理者に対して、港湾整備に必要な経費を補助する。</t>
    <rPh sb="0" eb="1">
      <t>クニ</t>
    </rPh>
    <rPh sb="2" eb="3">
      <t>ミズカ</t>
    </rPh>
    <rPh sb="12" eb="13">
      <t>クニ</t>
    </rPh>
    <rPh sb="14" eb="16">
      <t>コウワン</t>
    </rPh>
    <rPh sb="16" eb="19">
      <t>カンリシャ</t>
    </rPh>
    <rPh sb="20" eb="21">
      <t>タイ</t>
    </rPh>
    <rPh sb="24" eb="26">
      <t>コウワン</t>
    </rPh>
    <rPh sb="26" eb="28">
      <t>セイビ</t>
    </rPh>
    <rPh sb="29" eb="31">
      <t>ヒツヨウ</t>
    </rPh>
    <rPh sb="32" eb="34">
      <t>ケイヒ</t>
    </rPh>
    <rPh sb="35" eb="37">
      <t>ホジョ</t>
    </rPh>
    <phoneticPr fontId="5"/>
  </si>
  <si>
    <t>海上輸送ネットワークの構築</t>
    <rPh sb="0" eb="2">
      <t>カイジョウ</t>
    </rPh>
    <rPh sb="2" eb="4">
      <t>ユソウ</t>
    </rPh>
    <rPh sb="11" eb="13">
      <t>コウチク</t>
    </rPh>
    <phoneticPr fontId="5"/>
  </si>
  <si>
    <t>事業実施港数</t>
  </si>
  <si>
    <t>港</t>
  </si>
  <si>
    <t>執行額／実施港数</t>
    <phoneticPr fontId="5"/>
  </si>
  <si>
    <t>百万円/港</t>
  </si>
  <si>
    <t>13,667.8/5</t>
  </si>
  <si>
    <t>15,730.1/5</t>
  </si>
  <si>
    <t>20,445.4/5</t>
    <phoneticPr fontId="5"/>
  </si>
  <si>
    <t>令和7年度までに国際海上コンテナ・バルク貨物の輸送コスト低減率（平成30年度比）を5%とする。</t>
    <phoneticPr fontId="5"/>
  </si>
  <si>
    <t>国際海上コンテナ・バルク貨物の輸送コスト低減率（平成30年度比）各港湾において整備している物流ターミナル等の供用による各年度の輸送コスト削減便益の合計/平成30年度の貨物輸送総コスト［令和２年度は速報値］（令和3年度の成果実績については集計中）</t>
    <phoneticPr fontId="5"/>
  </si>
  <si>
    <t>％（低減率）</t>
  </si>
  <si>
    <t>低減率</t>
  </si>
  <si>
    <t>港湾貨物取扱量などを基に国土交通省港湾局にて算定</t>
  </si>
  <si>
    <t>公共の安全および環境が保持されるよう、ダムを良好な状態に保つための適切な維持管理を行う。</t>
    <phoneticPr fontId="5"/>
  </si>
  <si>
    <t>現在管理しているダムの機能を適正に保持する</t>
    <rPh sb="0" eb="2">
      <t>ゲンザイ</t>
    </rPh>
    <rPh sb="2" eb="4">
      <t>カンリ</t>
    </rPh>
    <rPh sb="11" eb="13">
      <t>キノウ</t>
    </rPh>
    <rPh sb="14" eb="16">
      <t>テキセイ</t>
    </rPh>
    <rPh sb="17" eb="19">
      <t>ホジ</t>
    </rPh>
    <phoneticPr fontId="5"/>
  </si>
  <si>
    <t>管理ダム数（国）</t>
  </si>
  <si>
    <t>ダム</t>
  </si>
  <si>
    <t>現在管理しているダムの機能を適正に保持する</t>
  </si>
  <si>
    <t>ダムの補修等により安全が保持された人口</t>
  </si>
  <si>
    <t>千人</t>
  </si>
  <si>
    <t>ダムの補修等により安全が保持された人口（国土交通省　水管理・国土保全局調べ（令和3年3月））</t>
    <phoneticPr fontId="5"/>
  </si>
  <si>
    <t>９．沖縄政策</t>
    <rPh sb="2" eb="4">
      <t>オキナワ</t>
    </rPh>
    <rPh sb="4" eb="6">
      <t>セイサク</t>
    </rPh>
    <phoneticPr fontId="5"/>
  </si>
  <si>
    <t>９．沖縄振興に関する施策の推進</t>
    <rPh sb="2" eb="4">
      <t>オキナワ</t>
    </rPh>
    <rPh sb="4" eb="6">
      <t>シンコウ</t>
    </rPh>
    <rPh sb="7" eb="8">
      <t>カン</t>
    </rPh>
    <rPh sb="10" eb="11">
      <t>セ</t>
    </rPh>
    <rPh sb="11" eb="12">
      <t>サク</t>
    </rPh>
    <rPh sb="13" eb="15">
      <t>スイシン</t>
    </rPh>
    <phoneticPr fontId="5"/>
  </si>
  <si>
    <t>https://www8.cao.go.jp/hyouka/h26hyouka/h26jigo/h26jigo-12.pdf</t>
    <phoneticPr fontId="5"/>
  </si>
  <si>
    <t>内閣府26－44（政策12－施策③）</t>
    <phoneticPr fontId="5"/>
  </si>
  <si>
    <t>沖縄の振興を図ることを目的に国が実施する重要な事業である。</t>
    <rPh sb="0" eb="2">
      <t>オキナワ</t>
    </rPh>
    <rPh sb="3" eb="5">
      <t>シンコウ</t>
    </rPh>
    <rPh sb="6" eb="7">
      <t>ハカ</t>
    </rPh>
    <rPh sb="11" eb="13">
      <t>モクテキ</t>
    </rPh>
    <rPh sb="14" eb="15">
      <t>クニ</t>
    </rPh>
    <rPh sb="16" eb="18">
      <t>ジッシ</t>
    </rPh>
    <rPh sb="20" eb="22">
      <t>ジュウヨウ</t>
    </rPh>
    <rPh sb="23" eb="25">
      <t>ジギョウ</t>
    </rPh>
    <phoneticPr fontId="5"/>
  </si>
  <si>
    <t>沖縄振興特別措置法等の関係法令に基づき、国・地方公共団体・民間等の役割分担のもと、事業を実施している。</t>
    <rPh sb="0" eb="2">
      <t>オキナワ</t>
    </rPh>
    <rPh sb="2" eb="4">
      <t>シンコウ</t>
    </rPh>
    <rPh sb="4" eb="6">
      <t>トクベツ</t>
    </rPh>
    <rPh sb="6" eb="9">
      <t>ソチホウ</t>
    </rPh>
    <rPh sb="9" eb="10">
      <t>トウ</t>
    </rPh>
    <rPh sb="11" eb="13">
      <t>カンケイ</t>
    </rPh>
    <rPh sb="13" eb="15">
      <t>ホウレイ</t>
    </rPh>
    <rPh sb="16" eb="17">
      <t>モト</t>
    </rPh>
    <rPh sb="20" eb="21">
      <t>クニ</t>
    </rPh>
    <rPh sb="22" eb="24">
      <t>チホウ</t>
    </rPh>
    <rPh sb="24" eb="26">
      <t>コウキョウ</t>
    </rPh>
    <rPh sb="26" eb="28">
      <t>ダンタイ</t>
    </rPh>
    <rPh sb="29" eb="31">
      <t>ミンカン</t>
    </rPh>
    <rPh sb="31" eb="32">
      <t>トウ</t>
    </rPh>
    <rPh sb="33" eb="35">
      <t>ヤクワリ</t>
    </rPh>
    <rPh sb="35" eb="37">
      <t>ブンタン</t>
    </rPh>
    <rPh sb="41" eb="43">
      <t>ジギョウ</t>
    </rPh>
    <rPh sb="44" eb="46">
      <t>ジッシ</t>
    </rPh>
    <phoneticPr fontId="5"/>
  </si>
  <si>
    <t>沖縄の振興を図ることを目的に必要かつ適切な事業を実施している。</t>
    <rPh sb="0" eb="2">
      <t>オキナワ</t>
    </rPh>
    <rPh sb="3" eb="5">
      <t>シンコウ</t>
    </rPh>
    <rPh sb="6" eb="7">
      <t>ハカ</t>
    </rPh>
    <rPh sb="11" eb="13">
      <t>モクテキ</t>
    </rPh>
    <rPh sb="14" eb="16">
      <t>ヒツヨウ</t>
    </rPh>
    <rPh sb="18" eb="20">
      <t>テキセツ</t>
    </rPh>
    <rPh sb="21" eb="23">
      <t>ジギョウ</t>
    </rPh>
    <rPh sb="24" eb="26">
      <t>ジッシ</t>
    </rPh>
    <phoneticPr fontId="5"/>
  </si>
  <si>
    <t>入札・契約方式を選定した上で、適切に支出先を選定している。
一者応札、一者応募となったものは、同種・類似業務の実績がある業者が多数いることを把握したうえで適切な発注条件のもと総合評価入札等で発注した結果、一者のみの応札・応募となったものである。
競争性のない随意契約となったものは、用地補償等であり、その契約の相手方は一者に限定されるものである。</t>
  </si>
  <si>
    <t>有</t>
  </si>
  <si>
    <t>沖縄振興特別措置法に基づいて定められた負担割合等により、妥当である。</t>
  </si>
  <si>
    <t>‐</t>
  </si>
  <si>
    <t>実施内容に応じて、沖縄総合事務局等へ適切に配分しているため、合理的である。</t>
  </si>
  <si>
    <t>事業目的に即した仕様に基づき適正に執行している。</t>
  </si>
  <si>
    <t>・事業再評価でコスト縮減の取組について第三者委員会等の意見を聴取するとともに、結果を公表。
・新技術の活用等によりコスト縮減に努めている。
・除草機械の大型化、機械設備等の更新について状態監視保全を行うなど、コスト縮減や効率化に向けた工夫を行っている。</t>
    <phoneticPr fontId="5"/>
  </si>
  <si>
    <t>成果目標に見合った進捗が図られている。</t>
  </si>
  <si>
    <t>・事業再評価でコスト縮減の取組について第三者委員会等の意見を聴取するとともに、結果を公表。
・複数の工法を比較検討し、効果的で低コストのものを選択するなどコスト縮減に努めている。
・予算の平準化、トータルコストの縮減の観点を踏まえ、手段・手法等を決定している。</t>
  </si>
  <si>
    <t>活動見込みに見合った進捗が図られている。</t>
  </si>
  <si>
    <t>整備された施設や成果物は、事業の目的に合った機能を発揮している。</t>
  </si>
  <si>
    <t>　内閣府においては、沖縄振興を目的とする事業のうち公共事業を中心とする関連事業の全体的な把握、事業相互間の進度調整、計画に沿った事業の進捗を図るため、これらの事業の経費を内閣府に一括計上し、これを事業執行官庁に移し替えて執行する事により、計画実施について効果的な総合調整を行っている。</t>
    <phoneticPr fontId="5"/>
  </si>
  <si>
    <t>国交-158、159、336等</t>
  </si>
  <si>
    <t>国交-164、212、350等</t>
  </si>
  <si>
    <t>国交-119、174、223等</t>
  </si>
  <si>
    <t>新26-0009</t>
  </si>
  <si>
    <t>0077</t>
  </si>
  <si>
    <t>0069</t>
  </si>
  <si>
    <t>0072</t>
  </si>
  <si>
    <t>0074</t>
  </si>
  <si>
    <t>※一部配分及び契約額ベース</t>
    <rPh sb="3" eb="5">
      <t>ハイブン</t>
    </rPh>
    <rPh sb="5" eb="6">
      <t>オヨ</t>
    </rPh>
    <phoneticPr fontId="5"/>
  </si>
  <si>
    <t>A.沖縄総合事務局</t>
    <phoneticPr fontId="5"/>
  </si>
  <si>
    <t>B.西松・屋部特定建設工事共同企業体</t>
    <phoneticPr fontId="5"/>
  </si>
  <si>
    <t>工事の実施及び調査、検討、交付決定等</t>
    <rPh sb="0" eb="2">
      <t>コウジ</t>
    </rPh>
    <rPh sb="3" eb="5">
      <t>ジッシ</t>
    </rPh>
    <rPh sb="5" eb="6">
      <t>オヨ</t>
    </rPh>
    <rPh sb="7" eb="9">
      <t>チョウサ</t>
    </rPh>
    <rPh sb="10" eb="12">
      <t>ケントウ</t>
    </rPh>
    <rPh sb="13" eb="15">
      <t>コウフ</t>
    </rPh>
    <rPh sb="15" eb="17">
      <t>ケッテイ</t>
    </rPh>
    <rPh sb="17" eb="18">
      <t>トウ</t>
    </rPh>
    <phoneticPr fontId="5"/>
  </si>
  <si>
    <t>工事の実施</t>
    <rPh sb="0" eb="2">
      <t>コウジ</t>
    </rPh>
    <rPh sb="3" eb="5">
      <t>ジッシ</t>
    </rPh>
    <phoneticPr fontId="5"/>
  </si>
  <si>
    <t>C.公益財団法人リバーフロント研究所</t>
    <phoneticPr fontId="5"/>
  </si>
  <si>
    <t>D.沖縄県土地開発公社</t>
    <phoneticPr fontId="5"/>
  </si>
  <si>
    <t>調査検討業務</t>
    <rPh sb="0" eb="2">
      <t>チョウサ</t>
    </rPh>
    <rPh sb="2" eb="4">
      <t>ケントウ</t>
    </rPh>
    <rPh sb="4" eb="6">
      <t>ギョウム</t>
    </rPh>
    <phoneticPr fontId="5"/>
  </si>
  <si>
    <t>用地の先行取得</t>
    <rPh sb="0" eb="2">
      <t>ヨウチ</t>
    </rPh>
    <rPh sb="3" eb="5">
      <t>センコウ</t>
    </rPh>
    <rPh sb="5" eb="7">
      <t>シュトク</t>
    </rPh>
    <phoneticPr fontId="5"/>
  </si>
  <si>
    <t>E.個人Ａ</t>
    <phoneticPr fontId="5"/>
  </si>
  <si>
    <t>F. 国立研究開発法人　海上・港湾・航空技術研究所</t>
    <phoneticPr fontId="5"/>
  </si>
  <si>
    <t>用地補償</t>
    <rPh sb="0" eb="2">
      <t>ヨウチ</t>
    </rPh>
    <rPh sb="2" eb="4">
      <t>ホショウ</t>
    </rPh>
    <phoneticPr fontId="5"/>
  </si>
  <si>
    <t>G.沖縄県</t>
    <phoneticPr fontId="5"/>
  </si>
  <si>
    <t>H.スカパーＪＳＡＴ株式会社</t>
    <phoneticPr fontId="5"/>
  </si>
  <si>
    <t>道路事業（補助）</t>
    <rPh sb="0" eb="2">
      <t>ドウロ</t>
    </rPh>
    <rPh sb="2" eb="4">
      <t>ジギョウ</t>
    </rPh>
    <rPh sb="5" eb="7">
      <t>ホジョ</t>
    </rPh>
    <phoneticPr fontId="5"/>
  </si>
  <si>
    <t>港湾事業（補助）</t>
    <rPh sb="0" eb="2">
      <t>コウワン</t>
    </rPh>
    <rPh sb="2" eb="4">
      <t>ジギョウ</t>
    </rPh>
    <rPh sb="5" eb="7">
      <t>ホジョ</t>
    </rPh>
    <phoneticPr fontId="5"/>
  </si>
  <si>
    <t>衛星通信回線の利用</t>
    <rPh sb="0" eb="2">
      <t>エイセイ</t>
    </rPh>
    <rPh sb="2" eb="4">
      <t>ツウシン</t>
    </rPh>
    <rPh sb="4" eb="6">
      <t>カイセン</t>
    </rPh>
    <rPh sb="7" eb="9">
      <t>リヨウ</t>
    </rPh>
    <phoneticPr fontId="5"/>
  </si>
  <si>
    <t>☑</t>
  </si>
  <si>
    <t>沖縄総合事務局</t>
    <phoneticPr fontId="5"/>
  </si>
  <si>
    <t>工事の実施及び調査、検討、交付決定等</t>
    <phoneticPr fontId="5"/>
  </si>
  <si>
    <t>国土技術政策総合研究所</t>
    <phoneticPr fontId="5"/>
  </si>
  <si>
    <t>調査及び検討業務等</t>
    <phoneticPr fontId="5"/>
  </si>
  <si>
    <t>国土地理院</t>
    <phoneticPr fontId="5"/>
  </si>
  <si>
    <t>統合災害情報システムのソフトウェア運用支援等業務</t>
    <phoneticPr fontId="5"/>
  </si>
  <si>
    <t>西松・屋部特定建設工事共同企業体</t>
    <phoneticPr fontId="5"/>
  </si>
  <si>
    <t>平成３０年度赤嶺トンネル（南側）工事</t>
    <phoneticPr fontId="5"/>
  </si>
  <si>
    <t>一般社団法人沖縄しまたて協会</t>
    <phoneticPr fontId="5"/>
  </si>
  <si>
    <t>沖縄開発事業</t>
    <phoneticPr fontId="5"/>
  </si>
  <si>
    <t>五洋建設株式会社・株式会社國場組特定建設工事共同企業体</t>
    <rPh sb="4" eb="6">
      <t>カブシキ</t>
    </rPh>
    <rPh sb="6" eb="8">
      <t>カイシャ</t>
    </rPh>
    <rPh sb="9" eb="11">
      <t>カブシキ</t>
    </rPh>
    <rPh sb="11" eb="13">
      <t>カイシャ</t>
    </rPh>
    <phoneticPr fontId="5"/>
  </si>
  <si>
    <t>飛島建設株式会社・株式会社太名嘉組・丸尾建設株式会社特定建設工事共同企業体</t>
    <rPh sb="4" eb="6">
      <t>カブシキ</t>
    </rPh>
    <rPh sb="6" eb="8">
      <t>カイシャ</t>
    </rPh>
    <rPh sb="9" eb="11">
      <t>カブシキ</t>
    </rPh>
    <rPh sb="11" eb="13">
      <t>カイシャ</t>
    </rPh>
    <rPh sb="22" eb="24">
      <t>カブシキ</t>
    </rPh>
    <rPh sb="24" eb="26">
      <t>カイシャ</t>
    </rPh>
    <phoneticPr fontId="5"/>
  </si>
  <si>
    <t>平成３０年度赤嶺トンネル（北側）工事</t>
    <phoneticPr fontId="5"/>
  </si>
  <si>
    <t>川田工業・日本鉄塔工業株式会社・株式会社仲本工業特定建設工事共同企業体</t>
    <rPh sb="11" eb="13">
      <t>カブシキ</t>
    </rPh>
    <rPh sb="13" eb="15">
      <t>カイシャ</t>
    </rPh>
    <rPh sb="16" eb="18">
      <t>カブシキ</t>
    </rPh>
    <rPh sb="18" eb="20">
      <t>カイシャ</t>
    </rPh>
    <phoneticPr fontId="5"/>
  </si>
  <si>
    <t>平成３１年度数久田ＩＣオンランプ橋鋼上下部工事</t>
    <phoneticPr fontId="5"/>
  </si>
  <si>
    <t>琉球開発株式会社</t>
    <phoneticPr fontId="5"/>
  </si>
  <si>
    <t>丸尾建設株式会社</t>
    <phoneticPr fontId="5"/>
  </si>
  <si>
    <t>ＩＨＩ・川田工業・金秀鉄工株式会社特定建設工事共同企業体</t>
    <rPh sb="13" eb="15">
      <t>カブシキ</t>
    </rPh>
    <rPh sb="15" eb="17">
      <t>カイシャ</t>
    </rPh>
    <phoneticPr fontId="5"/>
  </si>
  <si>
    <t>東亜建設工業株式会社・共和産業株式会社特定建設工事共同企業体</t>
    <rPh sb="6" eb="8">
      <t>カブシキ</t>
    </rPh>
    <rPh sb="8" eb="10">
      <t>カイシャ</t>
    </rPh>
    <rPh sb="15" eb="17">
      <t>カブシキ</t>
    </rPh>
    <rPh sb="17" eb="19">
      <t>カイシャ</t>
    </rPh>
    <phoneticPr fontId="5"/>
  </si>
  <si>
    <t>株式会社屋部土建</t>
    <phoneticPr fontId="5"/>
  </si>
  <si>
    <t>公益財団法人リバーフロント研究所</t>
    <phoneticPr fontId="5"/>
  </si>
  <si>
    <t>調査検討業務</t>
    <phoneticPr fontId="5"/>
  </si>
  <si>
    <t>公益社団法人日本港湾協会</t>
    <phoneticPr fontId="5"/>
  </si>
  <si>
    <t>公益社団法人沖縄県公共嘱託登記土地家屋調査士協会</t>
    <phoneticPr fontId="5"/>
  </si>
  <si>
    <t>公益社団法人西部海難防止協会</t>
    <phoneticPr fontId="5"/>
  </si>
  <si>
    <t>石垣港船舶航行安全管理業務</t>
    <phoneticPr fontId="5"/>
  </si>
  <si>
    <t>公益社団法人沖縄県環境整備協会</t>
    <phoneticPr fontId="5"/>
  </si>
  <si>
    <t>受変電設備浄化槽法定検査</t>
    <phoneticPr fontId="5"/>
  </si>
  <si>
    <t>沖縄県土地開発公社</t>
    <phoneticPr fontId="5"/>
  </si>
  <si>
    <t>一般国道５８号浦添拡幅工事に伴う用地の先行取得代金等</t>
    <phoneticPr fontId="5"/>
  </si>
  <si>
    <t>読谷村大木土地区画整理組合</t>
    <phoneticPr fontId="5"/>
  </si>
  <si>
    <t>一般国道５８号浦添拡幅工事に伴う用地の先行取得代金</t>
    <phoneticPr fontId="5"/>
  </si>
  <si>
    <t>那覇港管理組合</t>
    <rPh sb="0" eb="3">
      <t>ナハコウ</t>
    </rPh>
    <rPh sb="3" eb="5">
      <t>カンリ</t>
    </rPh>
    <rPh sb="5" eb="7">
      <t>クミアイ</t>
    </rPh>
    <phoneticPr fontId="5"/>
  </si>
  <si>
    <t>那覇港における漁業権等先行補償に係る補償費相当額の支払い等</t>
    <phoneticPr fontId="5"/>
  </si>
  <si>
    <t>那覇市</t>
    <phoneticPr fontId="5"/>
  </si>
  <si>
    <t>令和３年度鏡水水溜屋原Ｂ遺跡第２次発掘調査業務等</t>
    <phoneticPr fontId="5"/>
  </si>
  <si>
    <t>沖縄県</t>
    <phoneticPr fontId="5"/>
  </si>
  <si>
    <t>令和３年度小禄道路（鏡水原遺跡）埋蔵文化財発掘調査業務等</t>
    <phoneticPr fontId="5"/>
  </si>
  <si>
    <t>宜野座村</t>
    <phoneticPr fontId="5"/>
  </si>
  <si>
    <t>令和３年度漢那ダム周辺管理委託業務</t>
    <phoneticPr fontId="5"/>
  </si>
  <si>
    <t>国頭村</t>
    <phoneticPr fontId="5"/>
  </si>
  <si>
    <t>令和３年度安波ダム・普久川ダム・辺野喜ダム周辺管理委託業務</t>
    <phoneticPr fontId="5"/>
  </si>
  <si>
    <t>東村</t>
    <phoneticPr fontId="5"/>
  </si>
  <si>
    <t>令和３年度福地ダム・新川ダム周辺管理委託業務</t>
    <phoneticPr fontId="5"/>
  </si>
  <si>
    <t>宮古島市</t>
    <phoneticPr fontId="5"/>
  </si>
  <si>
    <t>漲水地区港湾施設用地（床版製作ヤード）借上等</t>
    <phoneticPr fontId="5"/>
  </si>
  <si>
    <t>金武町</t>
    <phoneticPr fontId="5"/>
  </si>
  <si>
    <t>令和３年度金武ダム周辺管理委託業務</t>
    <phoneticPr fontId="5"/>
  </si>
  <si>
    <t>個人Ａ</t>
    <rPh sb="0" eb="2">
      <t>コジン</t>
    </rPh>
    <phoneticPr fontId="5"/>
  </si>
  <si>
    <t>個人Ｂ</t>
    <rPh sb="0" eb="2">
      <t>コジン</t>
    </rPh>
    <phoneticPr fontId="5"/>
  </si>
  <si>
    <t>個人Ｃ</t>
    <rPh sb="0" eb="2">
      <t>コジン</t>
    </rPh>
    <phoneticPr fontId="5"/>
  </si>
  <si>
    <t>個人Ｄ</t>
    <rPh sb="0" eb="2">
      <t>コジン</t>
    </rPh>
    <phoneticPr fontId="5"/>
  </si>
  <si>
    <t>個人Ｅ</t>
    <rPh sb="0" eb="2">
      <t>コジン</t>
    </rPh>
    <phoneticPr fontId="5"/>
  </si>
  <si>
    <t>個人Ｆ</t>
    <rPh sb="0" eb="2">
      <t>コジン</t>
    </rPh>
    <phoneticPr fontId="5"/>
  </si>
  <si>
    <t>個人Ｇ</t>
    <rPh sb="0" eb="2">
      <t>コジン</t>
    </rPh>
    <phoneticPr fontId="5"/>
  </si>
  <si>
    <t>個人Ｈ</t>
    <rPh sb="0" eb="2">
      <t>コジン</t>
    </rPh>
    <phoneticPr fontId="5"/>
  </si>
  <si>
    <t>個人Ｉ</t>
    <rPh sb="0" eb="2">
      <t>コジン</t>
    </rPh>
    <phoneticPr fontId="5"/>
  </si>
  <si>
    <t>個人Ｊ</t>
    <rPh sb="0" eb="2">
      <t>コジン</t>
    </rPh>
    <phoneticPr fontId="5"/>
  </si>
  <si>
    <t>沖縄管内における港湾空港施設整備等高度化研究委託</t>
    <phoneticPr fontId="5"/>
  </si>
  <si>
    <t>沖縄県</t>
    <rPh sb="0" eb="3">
      <t>オキナワケン</t>
    </rPh>
    <phoneticPr fontId="5"/>
  </si>
  <si>
    <t>工事及び工事に係る調査・設計・用地補償等</t>
    <phoneticPr fontId="5"/>
  </si>
  <si>
    <t>補助金等交付</t>
  </si>
  <si>
    <t>石垣市</t>
    <rPh sb="0" eb="3">
      <t>イシガキシ</t>
    </rPh>
    <phoneticPr fontId="5"/>
  </si>
  <si>
    <t>南城市</t>
    <rPh sb="0" eb="3">
      <t>ナンジョウシ</t>
    </rPh>
    <phoneticPr fontId="5"/>
  </si>
  <si>
    <t>工事及び工事に係る調査・設計等</t>
    <phoneticPr fontId="5"/>
  </si>
  <si>
    <t>宜野座村</t>
    <rPh sb="0" eb="4">
      <t>ギノザソン</t>
    </rPh>
    <phoneticPr fontId="5"/>
  </si>
  <si>
    <t>読谷村</t>
    <rPh sb="0" eb="3">
      <t>ヨミタンソン</t>
    </rPh>
    <phoneticPr fontId="5"/>
  </si>
  <si>
    <t>那覇市</t>
    <rPh sb="0" eb="3">
      <t>ナハシ</t>
    </rPh>
    <phoneticPr fontId="5"/>
  </si>
  <si>
    <t>北谷町</t>
    <rPh sb="0" eb="3">
      <t>チャタンチョウ</t>
    </rPh>
    <phoneticPr fontId="5"/>
  </si>
  <si>
    <t>名護市</t>
    <rPh sb="0" eb="3">
      <t>ナゴシ</t>
    </rPh>
    <phoneticPr fontId="5"/>
  </si>
  <si>
    <t>浦添市</t>
    <rPh sb="0" eb="3">
      <t>ウラソエシ</t>
    </rPh>
    <phoneticPr fontId="5"/>
  </si>
  <si>
    <t>スカパーＪＳＡＴ株式会社</t>
    <phoneticPr fontId="5"/>
  </si>
  <si>
    <t>衛星通信回線の利用</t>
    <phoneticPr fontId="5"/>
  </si>
  <si>
    <t>株式会社ケーネス</t>
    <phoneticPr fontId="5"/>
  </si>
  <si>
    <t>通信設備保守等業務</t>
    <phoneticPr fontId="5"/>
  </si>
  <si>
    <t>日本無線株式会社</t>
    <phoneticPr fontId="5"/>
  </si>
  <si>
    <t>災害映像表示装置改修</t>
    <phoneticPr fontId="5"/>
  </si>
  <si>
    <t>富士通株式会社</t>
    <phoneticPr fontId="5"/>
  </si>
  <si>
    <t>管内IP電話交換設備製造等</t>
    <phoneticPr fontId="5"/>
  </si>
  <si>
    <t>B</t>
  </si>
  <si>
    <t>D</t>
  </si>
  <si>
    <t>三井住友・仲程特定建設工事共同企業体</t>
    <phoneticPr fontId="5"/>
  </si>
  <si>
    <t>令和２年度小禄道路橋梁基礎工（Ｐ２６～Ｐ２８）工事</t>
    <phoneticPr fontId="5"/>
  </si>
  <si>
    <t>みらい建設工業株式会社・先嶋建設株式会社特定建設工事共同企業体</t>
    <rPh sb="7" eb="9">
      <t>カブシキ</t>
    </rPh>
    <rPh sb="9" eb="11">
      <t>カイシャ</t>
    </rPh>
    <rPh sb="16" eb="18">
      <t>カブシキ</t>
    </rPh>
    <rPh sb="18" eb="20">
      <t>カイシャ</t>
    </rPh>
    <phoneticPr fontId="5"/>
  </si>
  <si>
    <t>那覇港（新港ふ頭地区）岸壁（－１２ｍ）築造工事（第２次）</t>
    <phoneticPr fontId="5"/>
  </si>
  <si>
    <t>東洋建設・株式会社大寛組特定建設工事共同企業体</t>
    <rPh sb="5" eb="7">
      <t>カブシキ</t>
    </rPh>
    <rPh sb="7" eb="9">
      <t>カイシャ</t>
    </rPh>
    <phoneticPr fontId="5"/>
  </si>
  <si>
    <t>那覇港（新港ふ頭地区）岸壁（－１２ｍ）築造工事（第３次）</t>
    <phoneticPr fontId="5"/>
  </si>
  <si>
    <t>ＪＦＥエンジニアリング株式会社</t>
    <phoneticPr fontId="5"/>
  </si>
  <si>
    <t>令和２年度小禄道路橋梁下部工（Ｐ２６～Ｐ２８）工事</t>
    <phoneticPr fontId="5"/>
  </si>
  <si>
    <t>一般国道５０６号那覇空港自動車道（小禄道路）事業に伴う用地の先行取得代金</t>
    <phoneticPr fontId="5"/>
  </si>
  <si>
    <t>株式会社ピーエス三菱</t>
    <phoneticPr fontId="5"/>
  </si>
  <si>
    <t>令和２年度小禄道路橋梁上部工（Ａ１～Ｐ４）工事</t>
    <phoneticPr fontId="5"/>
  </si>
  <si>
    <t>道路交通円滑化事業費</t>
    <rPh sb="0" eb="2">
      <t>ドウロ</t>
    </rPh>
    <rPh sb="2" eb="4">
      <t>コウツウ</t>
    </rPh>
    <rPh sb="4" eb="7">
      <t>エンカツカ</t>
    </rPh>
    <rPh sb="7" eb="10">
      <t>ジギョウヒ</t>
    </rPh>
    <phoneticPr fontId="5"/>
  </si>
  <si>
    <t>港湾改修費</t>
    <rPh sb="0" eb="2">
      <t>コウワン</t>
    </rPh>
    <rPh sb="2" eb="4">
      <t>カイシュウ</t>
    </rPh>
    <rPh sb="4" eb="5">
      <t>ヒ</t>
    </rPh>
    <phoneticPr fontId="5"/>
  </si>
  <si>
    <t>無電柱化推進事業費</t>
    <rPh sb="0" eb="1">
      <t>ム</t>
    </rPh>
    <rPh sb="1" eb="3">
      <t>デンチュウ</t>
    </rPh>
    <rPh sb="3" eb="4">
      <t>カ</t>
    </rPh>
    <rPh sb="4" eb="6">
      <t>スイシン</t>
    </rPh>
    <rPh sb="6" eb="9">
      <t>ジギョウヒ</t>
    </rPh>
    <phoneticPr fontId="5"/>
  </si>
  <si>
    <t>地域連携道路事業費補助</t>
    <rPh sb="0" eb="2">
      <t>チイキ</t>
    </rPh>
    <rPh sb="2" eb="4">
      <t>レンケイ</t>
    </rPh>
    <rPh sb="4" eb="6">
      <t>ドウロ</t>
    </rPh>
    <rPh sb="6" eb="9">
      <t>ジギョウヒ</t>
    </rPh>
    <rPh sb="9" eb="11">
      <t>ホジョ</t>
    </rPh>
    <phoneticPr fontId="5"/>
  </si>
  <si>
    <t>その他</t>
    <rPh sb="2" eb="3">
      <t>タ</t>
    </rPh>
    <phoneticPr fontId="5"/>
  </si>
  <si>
    <t>19,373.5/5</t>
    <phoneticPr fontId="5"/>
  </si>
  <si>
    <t>道路更新防災等対策事業費補助</t>
    <rPh sb="0" eb="2">
      <t>ドウロ</t>
    </rPh>
    <rPh sb="2" eb="4">
      <t>コウシン</t>
    </rPh>
    <rPh sb="4" eb="6">
      <t>ボウサイ</t>
    </rPh>
    <rPh sb="6" eb="7">
      <t>トウ</t>
    </rPh>
    <rPh sb="7" eb="9">
      <t>タイサク</t>
    </rPh>
    <rPh sb="9" eb="12">
      <t>ジギョウヒ</t>
    </rPh>
    <rPh sb="12" eb="14">
      <t>ホジョ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</si>
</sst>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
      <sz val="11"/>
      <color theme="1"/>
      <name val="ＭＳ Ｐゴシック"/>
      <family val="3"/>
      <charset val="128"/>
    </font>
    <font>
      <sz val="9"/>
      <color theme="1"/>
      <name val="ＭＳ 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2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left style="thin">
        <color indexed="64"/>
      </left>
      <right style="double">
        <color indexed="64"/>
      </right>
      <top/>
      <bottom style="thin">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top/>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09">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10" xfId="0" applyFont="1" applyBorder="1">
      <alignment vertical="center"/>
    </xf>
    <xf numFmtId="0" fontId="22" fillId="0" borderId="0" xfId="0" applyFont="1">
      <alignment vertical="center"/>
    </xf>
    <xf numFmtId="0" fontId="25" fillId="0" borderId="10" xfId="0" applyFont="1" applyBorder="1" applyAlignment="1">
      <alignment horizontal="justify" vertical="center" wrapText="1"/>
    </xf>
    <xf numFmtId="0" fontId="23" fillId="0" borderId="10" xfId="0" applyFont="1" applyBorder="1" applyAlignment="1" applyProtection="1">
      <alignment horizontal="center" vertical="center"/>
      <protection locked="0"/>
    </xf>
    <xf numFmtId="0" fontId="0" fillId="0" borderId="0" xfId="0" applyAlignment="1">
      <alignment horizontal="center" vertical="center"/>
    </xf>
    <xf numFmtId="0" fontId="22" fillId="0" borderId="10" xfId="0" applyFont="1" applyBorder="1" applyAlignment="1" applyProtection="1">
      <alignment horizontal="center" vertical="center"/>
      <protection locked="0"/>
    </xf>
    <xf numFmtId="0" fontId="22" fillId="0" borderId="10"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69" xfId="0" applyFont="1" applyFill="1" applyBorder="1" applyAlignment="1">
      <alignment horizontal="center" vertical="center"/>
    </xf>
    <xf numFmtId="0" fontId="3" fillId="5" borderId="88" xfId="0" applyFont="1" applyFill="1" applyBorder="1" applyAlignment="1">
      <alignment horizontal="center"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23" fillId="7" borderId="10" xfId="0" applyFont="1" applyFill="1" applyBorder="1" applyAlignment="1">
      <alignment horizontal="center" vertical="center"/>
    </xf>
    <xf numFmtId="0" fontId="22" fillId="7" borderId="10" xfId="0" applyFont="1" applyFill="1" applyBorder="1" applyAlignment="1">
      <alignment horizontal="center" vertical="center"/>
    </xf>
    <xf numFmtId="0" fontId="25" fillId="7" borderId="10" xfId="0" applyFont="1" applyFill="1" applyBorder="1" applyAlignment="1">
      <alignment horizontal="center" vertical="center" wrapText="1"/>
    </xf>
    <xf numFmtId="0" fontId="0" fillId="3" borderId="0" xfId="0" applyFill="1">
      <alignment vertical="center"/>
    </xf>
    <xf numFmtId="0" fontId="22" fillId="3" borderId="10"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3" fillId="0" borderId="0" xfId="4">
      <alignment vertical="center"/>
    </xf>
    <xf numFmtId="0" fontId="6" fillId="0" borderId="0" xfId="4" applyFont="1" applyBorder="1" applyAlignment="1">
      <alignment vertical="center"/>
    </xf>
    <xf numFmtId="0" fontId="18" fillId="0" borderId="0" xfId="4" applyFont="1">
      <alignment vertical="center"/>
    </xf>
    <xf numFmtId="0" fontId="26" fillId="3" borderId="10"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13" fillId="5" borderId="0" xfId="0" applyFont="1" applyFill="1" applyBorder="1" applyAlignment="1">
      <alignment horizontal="center" vertical="center" wrapText="1"/>
    </xf>
    <xf numFmtId="0" fontId="0" fillId="3" borderId="10"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5" borderId="24" xfId="0" applyFont="1" applyFill="1" applyBorder="1" applyAlignment="1">
      <alignment horizontal="center" vertical="center" wrapText="1"/>
    </xf>
    <xf numFmtId="0" fontId="3" fillId="5" borderId="25"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17" fillId="5" borderId="0" xfId="0" applyFont="1" applyFill="1" applyAlignment="1">
      <alignment vertical="center"/>
    </xf>
    <xf numFmtId="0" fontId="3" fillId="0" borderId="0" xfId="4" applyFont="1" applyAlignment="1">
      <alignment vertical="center" wrapText="1"/>
    </xf>
    <xf numFmtId="0" fontId="3" fillId="0" borderId="0" xfId="4" applyFont="1" applyAlignment="1">
      <alignment horizontal="left" vertical="center" wrapText="1"/>
    </xf>
    <xf numFmtId="0" fontId="3" fillId="0" borderId="0" xfId="4" applyFont="1" applyAlignment="1">
      <alignment horizontal="center" vertical="center" wrapText="1"/>
    </xf>
    <xf numFmtId="0" fontId="6" fillId="0" borderId="0" xfId="4" applyFont="1" applyBorder="1" applyAlignment="1">
      <alignment horizontal="left" vertical="center" wrapText="1"/>
    </xf>
    <xf numFmtId="0" fontId="18" fillId="0" borderId="0" xfId="4" applyFont="1" applyAlignment="1">
      <alignment horizontal="left" vertical="center" wrapText="1"/>
    </xf>
    <xf numFmtId="0" fontId="5" fillId="3" borderId="40" xfId="0" applyFont="1" applyFill="1" applyBorder="1">
      <alignment vertical="center"/>
    </xf>
    <xf numFmtId="0" fontId="0" fillId="5" borderId="10" xfId="0" applyFont="1" applyFill="1" applyBorder="1" applyAlignment="1" applyProtection="1">
      <alignment horizontal="center" vertical="center"/>
      <protection locked="0"/>
    </xf>
    <xf numFmtId="0" fontId="0" fillId="3" borderId="40"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58"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0" xfId="0" applyFont="1" applyFill="1" applyBorder="1" applyAlignment="1">
      <alignment horizontal="justify" vertical="center" wrapText="1"/>
    </xf>
    <xf numFmtId="0" fontId="0" fillId="0" borderId="0" xfId="0" applyAlignment="1">
      <alignment horizontal="right" vertical="center"/>
    </xf>
    <xf numFmtId="0" fontId="5" fillId="3" borderId="25" xfId="0" applyFont="1" applyFill="1" applyBorder="1">
      <alignment vertical="center"/>
    </xf>
    <xf numFmtId="0" fontId="5" fillId="3" borderId="25"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4" xfId="0" applyFont="1" applyFill="1" applyBorder="1" applyAlignment="1" applyProtection="1">
      <alignment horizontal="center" vertical="center" wrapText="1"/>
    </xf>
    <xf numFmtId="0" fontId="5" fillId="3" borderId="10" xfId="0" applyFont="1" applyFill="1" applyBorder="1" applyAlignment="1">
      <alignment horizontal="left" vertical="center"/>
    </xf>
    <xf numFmtId="0" fontId="0" fillId="5" borderId="113" xfId="0" applyFont="1" applyFill="1" applyBorder="1" applyAlignment="1" applyProtection="1">
      <alignment horizontal="center" vertical="center"/>
      <protection locked="0"/>
    </xf>
    <xf numFmtId="178" fontId="22" fillId="0" borderId="33"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0" fontId="0" fillId="0" borderId="0" xfId="0" applyProtection="1">
      <alignment vertical="center"/>
      <protection locked="0"/>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182" fontId="0" fillId="5" borderId="10" xfId="0" applyNumberFormat="1" applyFont="1" applyFill="1" applyBorder="1" applyAlignment="1" applyProtection="1">
      <alignment horizontal="right" vertical="center" wrapText="1"/>
      <protection locked="0"/>
    </xf>
    <xf numFmtId="182" fontId="3" fillId="5" borderId="10"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0" fontId="0" fillId="5" borderId="10" xfId="0" applyFill="1" applyBorder="1" applyAlignment="1" applyProtection="1">
      <alignment horizontal="left" vertical="center" wrapText="1"/>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0" fontId="3" fillId="2" borderId="10" xfId="0" applyFont="1" applyFill="1" applyBorder="1" applyAlignment="1">
      <alignment vertical="center" wrapText="1"/>
    </xf>
    <xf numFmtId="0" fontId="3" fillId="5" borderId="10" xfId="0" applyFont="1" applyFill="1" applyBorder="1" applyAlignment="1" applyProtection="1">
      <alignment horizontal="center" vertical="center" wrapText="1"/>
      <protection locked="0"/>
    </xf>
    <xf numFmtId="0" fontId="3" fillId="5" borderId="10" xfId="0" applyFont="1" applyFill="1" applyBorder="1" applyAlignment="1" applyProtection="1">
      <alignment horizontal="left" vertical="center" wrapText="1"/>
      <protection locked="0"/>
    </xf>
    <xf numFmtId="181" fontId="0" fillId="5" borderId="10" xfId="0" applyNumberFormat="1" applyFont="1" applyFill="1" applyBorder="1" applyAlignment="1" applyProtection="1">
      <alignment horizontal="center" vertical="center" wrapText="1"/>
      <protection locked="0"/>
    </xf>
    <xf numFmtId="181" fontId="3" fillId="5" borderId="10" xfId="0" applyNumberFormat="1" applyFont="1" applyFill="1" applyBorder="1" applyAlignment="1" applyProtection="1">
      <alignment horizontal="center" vertical="center" wrapText="1"/>
      <protection locked="0"/>
    </xf>
    <xf numFmtId="49" fontId="3" fillId="5" borderId="10" xfId="0" applyNumberFormat="1" applyFont="1" applyFill="1" applyBorder="1" applyAlignment="1" applyProtection="1">
      <alignment horizontal="left" vertical="center" wrapText="1"/>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0" fontId="0" fillId="5" borderId="10" xfId="0" applyFont="1" applyFill="1" applyBorder="1" applyAlignment="1" applyProtection="1">
      <alignment horizontal="left" vertical="center" wrapText="1"/>
      <protection locked="0"/>
    </xf>
    <xf numFmtId="49" fontId="0" fillId="5" borderId="10" xfId="0" applyNumberFormat="1" applyFont="1" applyFill="1" applyBorder="1" applyAlignment="1" applyProtection="1">
      <alignment horizontal="left" vertical="center" wrapText="1"/>
      <protection locked="0"/>
    </xf>
    <xf numFmtId="0" fontId="0" fillId="6" borderId="10"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3" fillId="6" borderId="10" xfId="0" applyFont="1" applyFill="1" applyBorder="1" applyAlignment="1">
      <alignment vertical="center" wrapText="1"/>
    </xf>
    <xf numFmtId="0" fontId="0" fillId="6" borderId="10" xfId="0" applyFill="1" applyBorder="1" applyAlignment="1">
      <alignment horizontal="center" vertical="center" wrapText="1"/>
    </xf>
    <xf numFmtId="0" fontId="13" fillId="6" borderId="23" xfId="0" applyFont="1" applyFill="1" applyBorder="1" applyAlignment="1">
      <alignment horizontal="center" vertical="center" wrapText="1"/>
    </xf>
    <xf numFmtId="0" fontId="13" fillId="6" borderId="24"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0" fillId="5" borderId="23" xfId="0" applyFont="1" applyFill="1" applyBorder="1" applyAlignment="1">
      <alignment horizontal="center" vertical="center" wrapText="1"/>
    </xf>
    <xf numFmtId="0" fontId="0" fillId="5" borderId="24" xfId="0" applyFont="1" applyFill="1" applyBorder="1" applyAlignment="1">
      <alignment horizontal="center" vertical="center" wrapText="1"/>
    </xf>
    <xf numFmtId="0" fontId="3" fillId="0" borderId="10" xfId="0" applyFont="1" applyBorder="1" applyAlignment="1" applyProtection="1">
      <alignment horizontal="left" vertical="center" wrapText="1"/>
      <protection locked="0"/>
    </xf>
    <xf numFmtId="0" fontId="0" fillId="0" borderId="10" xfId="0" applyFont="1" applyBorder="1" applyAlignment="1" applyProtection="1">
      <alignment horizontal="left" vertical="center" wrapText="1"/>
      <protection locked="0"/>
    </xf>
    <xf numFmtId="182" fontId="0" fillId="0" borderId="10" xfId="0" applyNumberFormat="1" applyFont="1" applyFill="1" applyBorder="1" applyAlignment="1" applyProtection="1">
      <alignment horizontal="right" vertical="center" wrapText="1"/>
      <protection locked="0"/>
    </xf>
    <xf numFmtId="182" fontId="3" fillId="0" borderId="10" xfId="0" applyNumberFormat="1" applyFont="1" applyFill="1" applyBorder="1" applyAlignment="1" applyProtection="1">
      <alignment horizontal="right" vertical="center" wrapText="1"/>
      <protection locked="0"/>
    </xf>
    <xf numFmtId="0" fontId="3" fillId="2" borderId="10" xfId="0" applyFont="1" applyFill="1" applyBorder="1" applyAlignment="1">
      <alignment horizontal="center" vertical="center"/>
    </xf>
    <xf numFmtId="0" fontId="0" fillId="6" borderId="10"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10"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0" borderId="10" xfId="0" applyFont="1" applyBorder="1" applyAlignment="1">
      <alignment horizontal="center" vertical="center"/>
    </xf>
    <xf numFmtId="0" fontId="0" fillId="0" borderId="23" xfId="0" applyFont="1" applyBorder="1" applyAlignment="1" applyProtection="1">
      <alignment horizontal="left" vertical="center" wrapText="1"/>
      <protection locked="0"/>
    </xf>
    <xf numFmtId="0" fontId="3" fillId="0" borderId="24" xfId="0" applyFont="1" applyBorder="1" applyAlignment="1" applyProtection="1">
      <alignment horizontal="left" vertical="center" wrapText="1"/>
      <protection locked="0"/>
    </xf>
    <xf numFmtId="0" fontId="3" fillId="0" borderId="25" xfId="0" applyFont="1" applyBorder="1" applyAlignment="1" applyProtection="1">
      <alignment horizontal="left" vertical="center" wrapText="1"/>
      <protection locked="0"/>
    </xf>
    <xf numFmtId="176" fontId="0" fillId="5" borderId="10" xfId="0" applyNumberFormat="1" applyFont="1" applyFill="1" applyBorder="1" applyAlignment="1" applyProtection="1">
      <alignment horizontal="left" vertical="center" wrapText="1"/>
      <protection locked="0"/>
    </xf>
    <xf numFmtId="176" fontId="3" fillId="5" borderId="10" xfId="0" applyNumberFormat="1" applyFont="1" applyFill="1" applyBorder="1" applyAlignment="1" applyProtection="1">
      <alignment horizontal="left" vertical="center" wrapText="1"/>
      <protection locked="0"/>
    </xf>
    <xf numFmtId="0" fontId="0" fillId="0" borderId="24" xfId="0" applyFont="1" applyBorder="1" applyAlignment="1" applyProtection="1">
      <alignment horizontal="left" vertical="center" wrapText="1"/>
      <protection locked="0"/>
    </xf>
    <xf numFmtId="0" fontId="0" fillId="0" borderId="25" xfId="0" applyFont="1" applyBorder="1" applyAlignment="1" applyProtection="1">
      <alignment horizontal="left" vertical="center" wrapText="1"/>
      <protection locked="0"/>
    </xf>
    <xf numFmtId="0" fontId="13" fillId="6" borderId="68" xfId="0" applyFont="1" applyFill="1" applyBorder="1" applyAlignment="1">
      <alignment horizontal="center" vertical="center" wrapText="1"/>
    </xf>
    <xf numFmtId="0" fontId="13" fillId="6" borderId="69" xfId="0" applyFont="1" applyFill="1" applyBorder="1" applyAlignment="1">
      <alignment horizontal="center" vertical="center" wrapText="1"/>
    </xf>
    <xf numFmtId="0" fontId="13" fillId="6" borderId="87" xfId="0" applyFont="1" applyFill="1" applyBorder="1" applyAlignment="1">
      <alignment horizontal="center" vertical="center" wrapText="1"/>
    </xf>
    <xf numFmtId="0" fontId="0" fillId="5" borderId="86" xfId="0" applyFont="1" applyFill="1" applyBorder="1" applyAlignment="1">
      <alignment horizontal="center" vertical="center"/>
    </xf>
    <xf numFmtId="0" fontId="0" fillId="5" borderId="69" xfId="0" applyFont="1" applyFill="1" applyBorder="1" applyAlignment="1">
      <alignment horizontal="center" vertical="center"/>
    </xf>
    <xf numFmtId="0" fontId="3" fillId="0" borderId="32" xfId="0" applyFont="1" applyBorder="1" applyAlignment="1">
      <alignment horizontal="center" vertical="center"/>
    </xf>
    <xf numFmtId="0" fontId="3" fillId="0" borderId="24" xfId="0" applyFont="1" applyBorder="1" applyAlignment="1">
      <alignment horizontal="center" vertical="center"/>
    </xf>
    <xf numFmtId="0" fontId="11" fillId="0" borderId="11" xfId="0" applyFont="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42"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0" fontId="0" fillId="0" borderId="65"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11"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protection locked="0"/>
    </xf>
    <xf numFmtId="0" fontId="3" fillId="0" borderId="14" xfId="0" applyFont="1" applyBorder="1" applyAlignment="1" applyProtection="1">
      <alignment horizontal="left" vertical="center"/>
      <protection locked="0"/>
    </xf>
    <xf numFmtId="177" fontId="0" fillId="0" borderId="12" xfId="0" applyNumberFormat="1" applyFont="1" applyFill="1" applyBorder="1" applyAlignment="1" applyProtection="1">
      <alignment horizontal="right" vertical="center"/>
      <protection locked="0"/>
    </xf>
    <xf numFmtId="177" fontId="0" fillId="0" borderId="13" xfId="0" applyNumberFormat="1" applyFont="1" applyFill="1" applyBorder="1" applyAlignment="1" applyProtection="1">
      <alignment horizontal="right" vertical="center"/>
      <protection locked="0"/>
    </xf>
    <xf numFmtId="177" fontId="0" fillId="0" borderId="101" xfId="0" applyNumberFormat="1" applyFont="1" applyFill="1" applyBorder="1" applyAlignment="1" applyProtection="1">
      <alignment horizontal="right" vertical="center"/>
      <protection locked="0"/>
    </xf>
    <xf numFmtId="177" fontId="0" fillId="0" borderId="29" xfId="0" applyNumberFormat="1" applyFont="1" applyFill="1" applyBorder="1" applyAlignment="1" applyProtection="1">
      <alignment horizontal="right" vertical="center"/>
      <protection locked="0"/>
    </xf>
    <xf numFmtId="0" fontId="0" fillId="0" borderId="72" xfId="0" applyFont="1" applyBorder="1" applyAlignment="1" applyProtection="1">
      <alignment horizontal="left" vertical="center" wrapText="1"/>
      <protection locked="0"/>
    </xf>
    <xf numFmtId="0" fontId="3" fillId="0" borderId="64" xfId="0" applyFont="1" applyBorder="1" applyAlignment="1" applyProtection="1">
      <alignment horizontal="left" vertical="center" wrapText="1"/>
      <protection locked="0"/>
    </xf>
    <xf numFmtId="0" fontId="3" fillId="0" borderId="84" xfId="0" applyFont="1" applyBorder="1" applyAlignment="1" applyProtection="1">
      <alignment horizontal="left" vertical="center" wrapText="1"/>
      <protection locked="0"/>
    </xf>
    <xf numFmtId="0" fontId="11" fillId="0" borderId="63" xfId="0" applyFont="1" applyBorder="1" applyAlignment="1" applyProtection="1">
      <alignment horizontal="left" vertical="center" wrapText="1"/>
      <protection locked="0"/>
    </xf>
    <xf numFmtId="0" fontId="3" fillId="0" borderId="64" xfId="0" applyFont="1" applyBorder="1" applyAlignment="1" applyProtection="1">
      <alignment horizontal="left" vertical="center"/>
      <protection locked="0"/>
    </xf>
    <xf numFmtId="0" fontId="3" fillId="0" borderId="84" xfId="0" applyFont="1" applyBorder="1" applyAlignment="1" applyProtection="1">
      <alignment horizontal="left" vertical="center"/>
      <protection locked="0"/>
    </xf>
    <xf numFmtId="177" fontId="0" fillId="0" borderId="63" xfId="0" applyNumberFormat="1" applyFont="1" applyFill="1" applyBorder="1" applyAlignment="1" applyProtection="1">
      <alignment horizontal="right" vertical="center"/>
      <protection locked="0"/>
    </xf>
    <xf numFmtId="177" fontId="0" fillId="0" borderId="64" xfId="0" applyNumberFormat="1" applyFont="1" applyFill="1" applyBorder="1" applyAlignment="1" applyProtection="1">
      <alignment horizontal="right" vertical="center"/>
      <protection locked="0"/>
    </xf>
    <xf numFmtId="177" fontId="0" fillId="0" borderId="102" xfId="0" applyNumberFormat="1" applyFont="1" applyFill="1" applyBorder="1" applyAlignment="1" applyProtection="1">
      <alignment horizontal="right" vertical="center"/>
      <protection locked="0"/>
    </xf>
    <xf numFmtId="177" fontId="0" fillId="0" borderId="85" xfId="0" applyNumberFormat="1" applyFont="1" applyFill="1" applyBorder="1" applyAlignment="1" applyProtection="1">
      <alignment horizontal="right" vertical="center"/>
      <protection locked="0"/>
    </xf>
    <xf numFmtId="0" fontId="19" fillId="0" borderId="76" xfId="0" applyFont="1" applyFill="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19" fillId="0" borderId="77" xfId="0" applyFont="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0" fillId="0" borderId="66" xfId="0" applyFont="1" applyFill="1" applyBorder="1" applyAlignment="1">
      <alignment horizontal="center" vertical="center"/>
    </xf>
    <xf numFmtId="0" fontId="3" fillId="0" borderId="40" xfId="0" applyFont="1" applyBorder="1" applyAlignment="1">
      <alignment horizontal="center" vertical="center"/>
    </xf>
    <xf numFmtId="0" fontId="0" fillId="0" borderId="39" xfId="0" applyFont="1" applyFill="1" applyBorder="1" applyAlignment="1">
      <alignment horizontal="center" vertical="center"/>
    </xf>
    <xf numFmtId="0" fontId="3" fillId="0" borderId="41" xfId="0" applyFont="1" applyBorder="1" applyAlignment="1">
      <alignment horizontal="center" vertical="center"/>
    </xf>
    <xf numFmtId="0" fontId="11" fillId="0" borderId="39" xfId="0" applyFont="1" applyBorder="1" applyAlignment="1">
      <alignment horizontal="center" vertical="center" wrapText="1"/>
    </xf>
    <xf numFmtId="0" fontId="11" fillId="0" borderId="40" xfId="0" applyFont="1" applyBorder="1" applyAlignment="1">
      <alignment horizontal="center" vertical="center"/>
    </xf>
    <xf numFmtId="0" fontId="11" fillId="0" borderId="41" xfId="0" applyFont="1" applyBorder="1" applyAlignment="1">
      <alignment horizontal="center" vertical="center"/>
    </xf>
    <xf numFmtId="0" fontId="11" fillId="0" borderId="57" xfId="0" applyFont="1" applyBorder="1" applyAlignment="1">
      <alignment horizontal="center" vertical="center"/>
    </xf>
    <xf numFmtId="0" fontId="22" fillId="0" borderId="24" xfId="0"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179" fontId="22" fillId="0" borderId="24" xfId="0" applyNumberFormat="1"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13" fillId="2" borderId="73" xfId="0" applyFont="1" applyFill="1" applyBorder="1" applyAlignment="1">
      <alignment horizontal="center" vertical="center" wrapText="1"/>
    </xf>
    <xf numFmtId="0" fontId="13" fillId="2" borderId="74" xfId="0" applyFont="1" applyFill="1" applyBorder="1" applyAlignment="1">
      <alignment horizontal="center" vertical="center" wrapText="1"/>
    </xf>
    <xf numFmtId="0" fontId="13" fillId="2" borderId="75"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5" xfId="0" applyFont="1" applyFill="1" applyBorder="1" applyAlignment="1">
      <alignment horizontal="center" vertical="center" wrapText="1"/>
    </xf>
    <xf numFmtId="49" fontId="20" fillId="0" borderId="23" xfId="0" applyNumberFormat="1" applyFont="1" applyFill="1" applyBorder="1" applyAlignment="1" applyProtection="1">
      <alignment horizontal="center" vertical="center" wrapText="1"/>
      <protection locked="0"/>
    </xf>
    <xf numFmtId="49" fontId="20" fillId="0" borderId="25" xfId="0" applyNumberFormat="1" applyFont="1" applyFill="1" applyBorder="1" applyAlignment="1" applyProtection="1">
      <alignment horizontal="center" vertical="center" wrapText="1"/>
      <protection locked="0"/>
    </xf>
    <xf numFmtId="178" fontId="22" fillId="0" borderId="24" xfId="0" applyNumberFormat="1" applyFont="1" applyFill="1" applyBorder="1" applyAlignment="1" applyProtection="1">
      <alignment horizontal="center" vertical="center" wrapText="1"/>
      <protection locked="0"/>
    </xf>
    <xf numFmtId="178" fontId="22" fillId="0" borderId="25" xfId="0" applyNumberFormat="1" applyFont="1" applyFill="1" applyBorder="1" applyAlignment="1" applyProtection="1">
      <alignment horizontal="center" vertical="center" wrapText="1"/>
      <protection locked="0"/>
    </xf>
    <xf numFmtId="0" fontId="22" fillId="0" borderId="23" xfId="0" applyFont="1" applyFill="1" applyBorder="1" applyAlignment="1" applyProtection="1">
      <alignment horizontal="center"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33" xfId="0" applyNumberFormat="1" applyFont="1" applyFill="1" applyBorder="1" applyAlignment="1" applyProtection="1">
      <alignment horizontal="left" vertical="center" wrapText="1"/>
      <protection locked="0"/>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0" fillId="5" borderId="68"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13" fillId="3" borderId="110"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2" xfId="0" applyFont="1" applyFill="1" applyBorder="1" applyAlignment="1">
      <alignment horizontal="center" vertical="center" wrapText="1"/>
    </xf>
    <xf numFmtId="0" fontId="0" fillId="6" borderId="31" xfId="0" applyFont="1" applyFill="1" applyBorder="1" applyAlignment="1">
      <alignment horizontal="center" vertical="center"/>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5" borderId="65" xfId="0" applyFont="1" applyFill="1" applyBorder="1" applyAlignment="1">
      <alignment vertical="center"/>
    </xf>
    <xf numFmtId="0" fontId="0" fillId="5" borderId="13" xfId="0" applyFont="1" applyFill="1" applyBorder="1" applyAlignment="1">
      <alignment vertical="center"/>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13" fillId="6" borderId="43" xfId="0" applyFont="1" applyFill="1" applyBorder="1" applyAlignment="1">
      <alignment horizontal="center" vertical="center" textRotation="255" wrapText="1"/>
    </xf>
    <xf numFmtId="0" fontId="0" fillId="6" borderId="40" xfId="0" applyFont="1" applyFill="1" applyBorder="1" applyAlignment="1">
      <alignment horizontal="center" vertical="center" textRotation="255" wrapText="1"/>
    </xf>
    <xf numFmtId="0" fontId="0" fillId="5" borderId="66" xfId="0" applyFont="1" applyFill="1" applyBorder="1" applyAlignment="1">
      <alignment horizontal="left" vertical="center" wrapText="1"/>
    </xf>
    <xf numFmtId="0" fontId="0" fillId="5" borderId="40" xfId="0" applyFont="1" applyFill="1" applyBorder="1" applyAlignment="1">
      <alignment horizontal="left" vertical="center" wrapText="1"/>
    </xf>
    <xf numFmtId="0" fontId="0" fillId="5" borderId="40" xfId="0" applyFont="1" applyFill="1" applyBorder="1" applyAlignment="1">
      <alignment vertical="center"/>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3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13" fillId="2" borderId="4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0" fillId="5" borderId="72" xfId="0" applyFont="1" applyFill="1" applyBorder="1" applyAlignment="1">
      <alignment horizontal="left" vertical="center"/>
    </xf>
    <xf numFmtId="0" fontId="0" fillId="5" borderId="64" xfId="0" applyFont="1" applyFill="1" applyBorder="1" applyAlignment="1">
      <alignment horizontal="left" vertical="center"/>
    </xf>
    <xf numFmtId="0" fontId="0" fillId="5" borderId="84" xfId="0" applyFont="1" applyFill="1" applyBorder="1" applyAlignment="1">
      <alignment horizontal="left" vertical="center"/>
    </xf>
    <xf numFmtId="0" fontId="0" fillId="5" borderId="63" xfId="0" applyFont="1" applyFill="1" applyBorder="1" applyAlignment="1" applyProtection="1">
      <alignment horizontal="center" vertical="center"/>
      <protection locked="0"/>
    </xf>
    <xf numFmtId="0" fontId="0" fillId="5" borderId="64" xfId="0" applyFont="1" applyFill="1" applyBorder="1" applyAlignment="1" applyProtection="1">
      <alignment horizontal="center" vertical="center"/>
      <protection locked="0"/>
    </xf>
    <xf numFmtId="0" fontId="0" fillId="5" borderId="84" xfId="0" applyFont="1" applyFill="1" applyBorder="1" applyAlignment="1" applyProtection="1">
      <alignment horizontal="center" vertical="center"/>
      <protection locked="0"/>
    </xf>
    <xf numFmtId="0" fontId="0" fillId="5" borderId="63"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85" xfId="0" applyFont="1" applyFill="1" applyBorder="1" applyAlignment="1" applyProtection="1">
      <alignment horizontal="left" vertical="center" wrapText="1"/>
      <protection locked="0"/>
    </xf>
    <xf numFmtId="0" fontId="0" fillId="5" borderId="59" xfId="0" applyFont="1" applyFill="1" applyBorder="1" applyAlignment="1">
      <alignment vertical="center" wrapText="1"/>
    </xf>
    <xf numFmtId="0" fontId="0" fillId="5" borderId="55" xfId="0" applyFont="1" applyFill="1" applyBorder="1" applyAlignment="1">
      <alignment vertical="center" wrapText="1"/>
    </xf>
    <xf numFmtId="0" fontId="0" fillId="5" borderId="60" xfId="0" applyFont="1" applyFill="1" applyBorder="1" applyAlignment="1">
      <alignment vertical="center" wrapText="1"/>
    </xf>
    <xf numFmtId="0" fontId="0" fillId="5" borderId="54" xfId="0" applyFont="1" applyFill="1" applyBorder="1" applyAlignment="1" applyProtection="1">
      <alignment horizontal="center" vertical="center"/>
      <protection locked="0"/>
    </xf>
    <xf numFmtId="0" fontId="0" fillId="5" borderId="55" xfId="0" applyFont="1" applyFill="1" applyBorder="1" applyAlignment="1" applyProtection="1">
      <alignment horizontal="center" vertical="center"/>
      <protection locked="0"/>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14" xfId="0" applyFont="1" applyFill="1" applyBorder="1" applyAlignment="1">
      <alignment vertical="center"/>
    </xf>
    <xf numFmtId="0" fontId="0" fillId="5" borderId="93" xfId="0" applyFont="1" applyFill="1" applyBorder="1" applyAlignment="1" applyProtection="1">
      <alignment horizontal="center" vertical="center"/>
      <protection locked="0"/>
    </xf>
    <xf numFmtId="0" fontId="0" fillId="5" borderId="94" xfId="0" applyFont="1" applyFill="1" applyBorder="1" applyAlignment="1" applyProtection="1">
      <alignment horizontal="center" vertical="center"/>
      <protection locked="0"/>
    </xf>
    <xf numFmtId="0" fontId="0" fillId="5" borderId="54" xfId="0" applyFont="1" applyFill="1" applyBorder="1" applyAlignment="1" applyProtection="1">
      <alignment horizontal="left" vertical="center" wrapText="1"/>
      <protection locked="0"/>
    </xf>
    <xf numFmtId="0" fontId="0" fillId="5" borderId="55"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center" vertical="center"/>
      <protection locked="0"/>
    </xf>
    <xf numFmtId="0" fontId="0" fillId="5" borderId="67"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2" xfId="0" applyFont="1" applyFill="1" applyBorder="1" applyAlignment="1">
      <alignment horizontal="left" vertical="center" wrapText="1"/>
    </xf>
    <xf numFmtId="0" fontId="0" fillId="5" borderId="58"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59" xfId="0" applyFont="1" applyFill="1" applyBorder="1" applyAlignment="1">
      <alignment vertical="center"/>
    </xf>
    <xf numFmtId="0" fontId="0" fillId="5" borderId="55" xfId="0" applyFont="1" applyFill="1" applyBorder="1" applyAlignment="1">
      <alignment vertical="center"/>
    </xf>
    <xf numFmtId="0" fontId="0" fillId="5" borderId="105" xfId="0" applyFont="1" applyFill="1" applyBorder="1" applyAlignment="1">
      <alignment vertical="center" wrapText="1"/>
    </xf>
    <xf numFmtId="0" fontId="0" fillId="5" borderId="94" xfId="0" applyFont="1" applyFill="1" applyBorder="1" applyAlignment="1">
      <alignment vertical="center" wrapText="1"/>
    </xf>
    <xf numFmtId="0" fontId="0" fillId="5" borderId="107" xfId="0" applyFont="1" applyFill="1" applyBorder="1" applyAlignment="1">
      <alignment vertical="center" wrapText="1"/>
    </xf>
    <xf numFmtId="0" fontId="13" fillId="2" borderId="40"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66" xfId="0" applyFont="1" applyFill="1" applyBorder="1" applyAlignment="1">
      <alignment vertical="center"/>
    </xf>
    <xf numFmtId="0" fontId="0" fillId="5" borderId="64" xfId="0" applyFont="1" applyFill="1" applyBorder="1" applyAlignment="1">
      <alignment vertical="center"/>
    </xf>
    <xf numFmtId="0" fontId="0" fillId="5" borderId="84" xfId="0" applyFont="1" applyFill="1" applyBorder="1" applyAlignment="1">
      <alignment vertical="center"/>
    </xf>
    <xf numFmtId="0" fontId="0" fillId="5" borderId="1" xfId="0" applyFont="1" applyFill="1" applyBorder="1" applyAlignment="1">
      <alignment horizontal="center" vertical="center"/>
    </xf>
    <xf numFmtId="0" fontId="0" fillId="5" borderId="106" xfId="0" applyFont="1" applyFill="1" applyBorder="1" applyAlignment="1">
      <alignment horizontal="center" vertical="center"/>
    </xf>
    <xf numFmtId="0" fontId="0" fillId="5" borderId="61" xfId="0" applyFont="1" applyFill="1" applyBorder="1" applyAlignment="1">
      <alignment horizontal="center" vertical="center"/>
    </xf>
    <xf numFmtId="0" fontId="0" fillId="5" borderId="109" xfId="0" applyFont="1" applyFill="1" applyBorder="1" applyAlignment="1">
      <alignment horizontal="center" vertical="center"/>
    </xf>
    <xf numFmtId="0" fontId="0" fillId="5" borderId="96"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17" fillId="6" borderId="48"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0" fillId="0" borderId="91" xfId="0" applyFont="1" applyFill="1" applyBorder="1" applyAlignment="1">
      <alignment horizontal="center" vertical="center"/>
    </xf>
    <xf numFmtId="0" fontId="0" fillId="0" borderId="52" xfId="0" applyFont="1" applyBorder="1" applyAlignment="1">
      <alignment horizontal="center" vertical="center"/>
    </xf>
    <xf numFmtId="0" fontId="0" fillId="0" borderId="92" xfId="0" applyFont="1" applyBorder="1" applyAlignment="1">
      <alignment horizontal="center" vertical="center"/>
    </xf>
    <xf numFmtId="0" fontId="0" fillId="0" borderId="51" xfId="0" applyFont="1" applyFill="1" applyBorder="1" applyAlignment="1">
      <alignment horizontal="center" vertical="center"/>
    </xf>
    <xf numFmtId="0" fontId="0" fillId="0" borderId="53" xfId="0" applyFont="1" applyBorder="1" applyAlignment="1">
      <alignment horizontal="center" vertical="center"/>
    </xf>
    <xf numFmtId="0" fontId="13" fillId="2" borderId="89" xfId="0" applyFont="1" applyFill="1" applyBorder="1" applyAlignment="1">
      <alignment horizontal="center" vertical="center" textRotation="255" wrapText="1"/>
    </xf>
    <xf numFmtId="0" fontId="0" fillId="0" borderId="9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5" borderId="70"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65" xfId="0" applyFont="1" applyFill="1" applyBorder="1" applyAlignment="1">
      <alignment vertical="center" wrapText="1"/>
    </xf>
    <xf numFmtId="0" fontId="0" fillId="5" borderId="13" xfId="0" applyFont="1" applyFill="1" applyBorder="1" applyAlignment="1">
      <alignment vertical="center" wrapText="1"/>
    </xf>
    <xf numFmtId="0" fontId="0" fillId="5" borderId="65"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0" fillId="5" borderId="71" xfId="0" applyFont="1" applyFill="1" applyBorder="1" applyAlignment="1">
      <alignment horizontal="left" vertical="center"/>
    </xf>
    <xf numFmtId="0" fontId="0" fillId="5" borderId="19" xfId="0" applyFont="1" applyFill="1" applyBorder="1" applyAlignment="1">
      <alignment horizontal="left" vertical="center"/>
    </xf>
    <xf numFmtId="0" fontId="0" fillId="5" borderId="62" xfId="0" applyFont="1" applyFill="1" applyBorder="1" applyAlignment="1">
      <alignment horizontal="left" vertical="center"/>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2" xfId="0" applyFont="1" applyFill="1" applyBorder="1" applyAlignment="1" applyProtection="1">
      <alignment horizontal="center" vertical="center"/>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15" fillId="6" borderId="39" xfId="0" applyFont="1" applyFill="1" applyBorder="1" applyAlignment="1">
      <alignment horizontal="center" vertical="center" textRotation="255" wrapText="1"/>
    </xf>
    <xf numFmtId="0" fontId="15" fillId="6" borderId="41" xfId="0" applyFont="1" applyFill="1" applyBorder="1" applyAlignment="1">
      <alignment horizontal="center" vertical="center" textRotation="255" wrapText="1"/>
    </xf>
    <xf numFmtId="0" fontId="15" fillId="6" borderId="58" xfId="0" applyFont="1" applyFill="1" applyBorder="1" applyAlignment="1">
      <alignment horizontal="center" vertical="center" textRotation="255" wrapText="1"/>
    </xf>
    <xf numFmtId="0" fontId="15" fillId="6" borderId="81" xfId="0" applyFont="1" applyFill="1" applyBorder="1" applyAlignment="1">
      <alignment horizontal="center" vertical="center" textRotation="255" wrapText="1"/>
    </xf>
    <xf numFmtId="0" fontId="13" fillId="6" borderId="39"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13" fillId="6" borderId="58"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0" fillId="6" borderId="32" xfId="0" applyFont="1" applyFill="1" applyBorder="1" applyAlignment="1">
      <alignment horizontal="center" vertical="center" wrapText="1"/>
    </xf>
    <xf numFmtId="0" fontId="0" fillId="6" borderId="24" xfId="0" applyFont="1" applyFill="1" applyBorder="1" applyAlignment="1">
      <alignment horizontal="center" vertical="center" wrapText="1"/>
    </xf>
    <xf numFmtId="0" fontId="0" fillId="0" borderId="23"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5" borderId="24" xfId="0" applyFont="1" applyFill="1" applyBorder="1" applyAlignment="1" applyProtection="1">
      <alignment horizontal="left" vertical="center" wrapText="1"/>
      <protection locked="0"/>
    </xf>
    <xf numFmtId="0" fontId="0" fillId="5" borderId="33" xfId="0" applyFont="1" applyFill="1" applyBorder="1" applyAlignment="1" applyProtection="1">
      <alignment horizontal="left" vertical="center" wrapText="1"/>
      <protection locked="0"/>
    </xf>
    <xf numFmtId="0" fontId="0" fillId="5" borderId="23" xfId="0" applyFont="1" applyFill="1" applyBorder="1" applyAlignment="1" applyProtection="1">
      <alignment horizontal="left" vertical="center" wrapText="1"/>
      <protection locked="0"/>
    </xf>
    <xf numFmtId="0" fontId="0" fillId="5" borderId="86" xfId="0" applyFont="1" applyFill="1" applyBorder="1" applyAlignment="1" applyProtection="1">
      <alignment horizontal="left" vertical="center" wrapText="1"/>
      <protection locked="0"/>
    </xf>
    <xf numFmtId="0" fontId="15" fillId="6" borderId="73" xfId="0" applyFont="1" applyFill="1" applyBorder="1" applyAlignment="1">
      <alignment horizontal="center" vertical="center" textRotation="255" wrapText="1"/>
    </xf>
    <xf numFmtId="0" fontId="15" fillId="6" borderId="115"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16" xfId="0" applyFont="1" applyFill="1" applyBorder="1" applyAlignment="1">
      <alignment horizontal="center" vertical="center" textRotation="255" wrapText="1"/>
    </xf>
    <xf numFmtId="0" fontId="13" fillId="6" borderId="78" xfId="0" applyFont="1" applyFill="1" applyBorder="1" applyAlignment="1">
      <alignment horizontal="center" vertical="center" wrapText="1"/>
    </xf>
    <xf numFmtId="0" fontId="13" fillId="6" borderId="117" xfId="0" applyFont="1" applyFill="1" applyBorder="1" applyAlignment="1">
      <alignment horizontal="center" vertical="center"/>
    </xf>
    <xf numFmtId="0" fontId="0" fillId="5" borderId="76" xfId="0" applyFont="1" applyFill="1" applyBorder="1" applyAlignment="1" applyProtection="1">
      <alignment horizontal="left" vertical="center" wrapText="1"/>
      <protection locked="0"/>
    </xf>
    <xf numFmtId="0" fontId="0" fillId="5" borderId="49" xfId="0" applyFont="1" applyFill="1" applyBorder="1" applyAlignment="1" applyProtection="1">
      <alignment horizontal="left" vertical="center"/>
      <protection locked="0"/>
    </xf>
    <xf numFmtId="0" fontId="0" fillId="5" borderId="50" xfId="0" applyFont="1" applyFill="1" applyBorder="1" applyAlignment="1" applyProtection="1">
      <alignment horizontal="left" vertical="center"/>
      <protection locked="0"/>
    </xf>
    <xf numFmtId="0" fontId="0" fillId="5" borderId="66"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6" borderId="23" xfId="0" applyFont="1" applyFill="1" applyBorder="1" applyAlignment="1">
      <alignment horizontal="center" vertical="center" wrapText="1" shrinkToFit="1"/>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0" borderId="23" xfId="0" applyFont="1" applyFill="1" applyBorder="1" applyAlignment="1" applyProtection="1">
      <alignment horizontal="left" vertical="center" wrapText="1" shrinkToFit="1"/>
      <protection locked="0"/>
    </xf>
    <xf numFmtId="0" fontId="0" fillId="0" borderId="24" xfId="0" applyFont="1" applyFill="1" applyBorder="1" applyAlignment="1" applyProtection="1">
      <alignment horizontal="left" vertical="center" wrapText="1" shrinkToFit="1"/>
      <protection locked="0"/>
    </xf>
    <xf numFmtId="0" fontId="0" fillId="0" borderId="33" xfId="0" applyFont="1" applyFill="1" applyBorder="1" applyAlignment="1" applyProtection="1">
      <alignment horizontal="left" vertical="center" wrapText="1" shrinkToFit="1"/>
      <protection locked="0"/>
    </xf>
    <xf numFmtId="0" fontId="0" fillId="6" borderId="15" xfId="0" applyFont="1" applyFill="1" applyBorder="1" applyAlignment="1">
      <alignment horizontal="center" vertical="center" wrapText="1" shrinkToFit="1"/>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7" xfId="0" applyFont="1" applyFill="1" applyBorder="1" applyAlignment="1">
      <alignment horizontal="center" vertical="center"/>
    </xf>
    <xf numFmtId="0" fontId="0" fillId="5" borderId="81" xfId="0" applyFont="1" applyFill="1" applyBorder="1" applyAlignment="1" applyProtection="1">
      <alignment horizontal="left" vertical="center" wrapText="1"/>
      <protection locked="0"/>
    </xf>
    <xf numFmtId="0" fontId="13" fillId="6" borderId="100" xfId="0" applyFont="1" applyFill="1" applyBorder="1" applyAlignment="1">
      <alignment horizontal="center" vertical="center" wrapText="1"/>
    </xf>
    <xf numFmtId="177" fontId="0" fillId="0" borderId="24"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0" fontId="0" fillId="3" borderId="23" xfId="0" applyFont="1" applyFill="1" applyBorder="1" applyAlignment="1">
      <alignment horizontal="center" vertical="center"/>
    </xf>
    <xf numFmtId="0" fontId="0" fillId="3" borderId="24" xfId="0" applyFont="1" applyFill="1" applyBorder="1" applyAlignment="1">
      <alignment horizontal="center" vertical="center"/>
    </xf>
    <xf numFmtId="177" fontId="0" fillId="0" borderId="23" xfId="0" applyNumberFormat="1" applyFont="1" applyFill="1" applyBorder="1" applyAlignment="1" applyProtection="1">
      <alignment horizontal="center" vertical="center" shrinkToFit="1"/>
      <protection locked="0"/>
    </xf>
    <xf numFmtId="180" fontId="0" fillId="5" borderId="15"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180" fontId="0" fillId="0" borderId="16" xfId="0" applyNumberFormat="1" applyFont="1" applyFill="1" applyBorder="1" applyAlignment="1" applyProtection="1">
      <alignment horizontal="center" vertical="center" shrinkToFit="1"/>
      <protection locked="0"/>
    </xf>
    <xf numFmtId="0" fontId="13" fillId="6" borderId="40"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0" fillId="6" borderId="61"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0" borderId="37" xfId="0" applyFont="1" applyFill="1" applyBorder="1" applyAlignment="1" applyProtection="1">
      <alignment horizontal="center" vertical="center" shrinkToFit="1"/>
      <protection locked="0"/>
    </xf>
    <xf numFmtId="0" fontId="0" fillId="0" borderId="10" xfId="0" applyFont="1" applyBorder="1" applyAlignment="1" applyProtection="1">
      <alignment horizontal="center" vertical="center" shrinkToFit="1"/>
      <protection locked="0"/>
    </xf>
    <xf numFmtId="0" fontId="0" fillId="6" borderId="30" xfId="0" applyFont="1" applyFill="1" applyBorder="1" applyAlignment="1">
      <alignment horizontal="center" vertical="center"/>
    </xf>
    <xf numFmtId="0" fontId="13" fillId="6" borderId="16" xfId="0" applyFont="1" applyFill="1" applyBorder="1" applyAlignment="1">
      <alignment horizontal="center" vertical="center" wrapText="1"/>
    </xf>
    <xf numFmtId="0" fontId="13" fillId="6" borderId="43"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0" fillId="0" borderId="66"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57"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0" fillId="6" borderId="0"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58" xfId="0" applyFont="1" applyFill="1" applyBorder="1" applyAlignment="1">
      <alignment horizontal="center" vertical="center"/>
    </xf>
    <xf numFmtId="0" fontId="0" fillId="6" borderId="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16"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11" fillId="2"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0" fillId="0" borderId="66" xfId="0" applyFont="1" applyFill="1" applyBorder="1" applyAlignment="1" applyProtection="1">
      <alignment horizontal="center" vertical="center" wrapText="1"/>
      <protection locked="0"/>
    </xf>
    <xf numFmtId="0" fontId="0" fillId="0" borderId="40" xfId="0" applyFont="1" applyFill="1" applyBorder="1" applyAlignment="1" applyProtection="1">
      <alignment horizontal="center" vertical="center" wrapText="1"/>
      <protection locked="0"/>
    </xf>
    <xf numFmtId="0" fontId="0" fillId="0" borderId="61"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0" fillId="3" borderId="58"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1" xfId="0" applyFont="1" applyFill="1" applyBorder="1" applyAlignment="1">
      <alignment horizontal="center" vertical="center"/>
    </xf>
    <xf numFmtId="0" fontId="13" fillId="6" borderId="103" xfId="0" applyFont="1" applyFill="1" applyBorder="1" applyAlignment="1">
      <alignment horizontal="center" vertical="center"/>
    </xf>
    <xf numFmtId="0" fontId="13" fillId="6" borderId="121" xfId="0" applyFont="1" applyFill="1" applyBorder="1" applyAlignment="1">
      <alignment horizontal="center" vertical="center"/>
    </xf>
    <xf numFmtId="0" fontId="13" fillId="6" borderId="34" xfId="0" applyFont="1" applyFill="1" applyBorder="1" applyAlignment="1">
      <alignment horizontal="center" vertical="center" wrapText="1"/>
    </xf>
    <xf numFmtId="0" fontId="13" fillId="6" borderId="10"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4"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7" xfId="0" applyFont="1" applyFill="1" applyBorder="1" applyAlignment="1">
      <alignment horizontal="center" vertical="center"/>
    </xf>
    <xf numFmtId="0" fontId="13" fillId="6" borderId="38" xfId="0" applyFont="1" applyFill="1" applyBorder="1" applyAlignment="1">
      <alignment horizontal="center" vertical="center"/>
    </xf>
    <xf numFmtId="0" fontId="0" fillId="6" borderId="1" xfId="0" applyFont="1" applyFill="1" applyBorder="1" applyAlignment="1">
      <alignment horizontal="center" vertical="center"/>
    </xf>
    <xf numFmtId="0" fontId="0" fillId="0" borderId="97" xfId="0" applyFont="1" applyBorder="1" applyAlignment="1">
      <alignment horizontal="center" vertical="center"/>
    </xf>
    <xf numFmtId="0" fontId="0" fillId="0" borderId="98" xfId="0" applyFont="1" applyBorder="1" applyAlignment="1">
      <alignment horizontal="center" vertical="center"/>
    </xf>
    <xf numFmtId="0" fontId="0" fillId="0" borderId="99" xfId="0" applyFont="1" applyBorder="1" applyAlignment="1">
      <alignment horizontal="center" vertical="center"/>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2" borderId="58"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1" xfId="0" applyFont="1" applyFill="1" applyBorder="1" applyAlignment="1">
      <alignment horizontal="center" vertical="center"/>
    </xf>
    <xf numFmtId="0" fontId="0" fillId="0" borderId="66"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1" xfId="0" applyFont="1" applyBorder="1" applyAlignment="1" applyProtection="1">
      <alignment horizontal="left" vertical="center" wrapText="1"/>
      <protection locked="0"/>
    </xf>
    <xf numFmtId="0" fontId="0" fillId="0" borderId="61"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0" borderId="10" xfId="0" applyFont="1" applyBorder="1" applyAlignment="1">
      <alignment horizontal="center" vertical="center"/>
    </xf>
    <xf numFmtId="0" fontId="3" fillId="5" borderId="40" xfId="0" applyFont="1" applyFill="1" applyBorder="1" applyAlignment="1" applyProtection="1">
      <alignment vertical="center" wrapText="1"/>
      <protection locked="0"/>
    </xf>
    <xf numFmtId="0" fontId="3" fillId="5" borderId="61" xfId="0" applyFont="1" applyFill="1" applyBorder="1" applyAlignment="1" applyProtection="1">
      <alignment vertical="center" wrapText="1"/>
      <protection locked="0"/>
    </xf>
    <xf numFmtId="0" fontId="3" fillId="5" borderId="16" xfId="0" applyFont="1" applyFill="1" applyBorder="1" applyAlignment="1" applyProtection="1">
      <alignment vertical="center" wrapText="1"/>
      <protection locked="0"/>
    </xf>
    <xf numFmtId="0" fontId="3" fillId="5" borderId="39" xfId="0" applyFont="1" applyFill="1" applyBorder="1" applyAlignment="1" applyProtection="1">
      <alignment horizontal="left" vertical="center" wrapText="1"/>
      <protection locked="0"/>
    </xf>
    <xf numFmtId="0" fontId="3"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16" fillId="2" borderId="39" xfId="0" applyFont="1" applyFill="1" applyBorder="1" applyAlignment="1">
      <alignment horizontal="center" vertical="center" wrapText="1" shrinkToFit="1"/>
    </xf>
    <xf numFmtId="0" fontId="3" fillId="0" borderId="40" xfId="0" applyFont="1" applyBorder="1" applyAlignment="1">
      <alignment horizontal="center" vertical="center" shrinkToFit="1"/>
    </xf>
    <xf numFmtId="0" fontId="3" fillId="0" borderId="41" xfId="0" applyFont="1" applyBorder="1" applyAlignment="1">
      <alignment horizontal="center" vertical="center" shrinkToFit="1"/>
    </xf>
    <xf numFmtId="0" fontId="3" fillId="0" borderId="10" xfId="0" applyFont="1" applyBorder="1" applyAlignment="1" applyProtection="1">
      <alignment horizontal="center" vertical="center" shrinkToFit="1"/>
      <protection locked="0"/>
    </xf>
    <xf numFmtId="177" fontId="3" fillId="0" borderId="10" xfId="0" applyNumberFormat="1" applyFont="1" applyFill="1" applyBorder="1" applyAlignment="1" applyProtection="1">
      <alignment horizontal="center" vertical="center" shrinkToFit="1"/>
      <protection locked="0"/>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49" fontId="0" fillId="0" borderId="10" xfId="0" applyNumberFormat="1" applyFont="1" applyFill="1" applyBorder="1" applyAlignment="1" applyProtection="1">
      <alignment horizontal="center" vertical="center" shrinkToFit="1"/>
      <protection locked="0"/>
    </xf>
    <xf numFmtId="49" fontId="0" fillId="0" borderId="104" xfId="0" applyNumberFormat="1" applyFont="1" applyFill="1" applyBorder="1" applyAlignment="1" applyProtection="1">
      <alignment horizontal="center" vertical="center" shrinkToFit="1"/>
      <protection locked="0"/>
    </xf>
    <xf numFmtId="0" fontId="29" fillId="2" borderId="23" xfId="0" applyFont="1" applyFill="1" applyBorder="1" applyAlignment="1">
      <alignment horizontal="center" vertical="center" wrapText="1" shrinkToFit="1"/>
    </xf>
    <xf numFmtId="0" fontId="29" fillId="2" borderId="24" xfId="0" applyFont="1" applyFill="1" applyBorder="1" applyAlignment="1">
      <alignment horizontal="center" vertical="center" shrinkToFit="1"/>
    </xf>
    <xf numFmtId="0" fontId="29" fillId="2" borderId="25" xfId="0" applyFont="1" applyFill="1" applyBorder="1" applyAlignment="1">
      <alignment horizontal="center" vertical="center" shrinkToFit="1"/>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177" fontId="0" fillId="0" borderId="10" xfId="0" applyNumberFormat="1" applyFont="1" applyFill="1" applyBorder="1" applyAlignment="1" applyProtection="1">
      <alignment horizontal="center" vertical="center" shrinkToFit="1"/>
      <protection locked="0"/>
    </xf>
    <xf numFmtId="177" fontId="3" fillId="0" borderId="23" xfId="0" applyNumberFormat="1" applyFont="1" applyFill="1" applyBorder="1" applyAlignment="1" applyProtection="1">
      <alignment horizontal="center" vertical="center" shrinkToFit="1"/>
      <protection locked="0"/>
    </xf>
    <xf numFmtId="177" fontId="3" fillId="0" borderId="24" xfId="0" applyNumberFormat="1" applyFont="1" applyFill="1" applyBorder="1" applyAlignment="1" applyProtection="1">
      <alignment horizontal="center" vertical="center" shrinkToFit="1"/>
      <protection locked="0"/>
    </xf>
    <xf numFmtId="177" fontId="3" fillId="0" borderId="33" xfId="0" applyNumberFormat="1" applyFont="1" applyFill="1" applyBorder="1" applyAlignment="1" applyProtection="1">
      <alignment horizontal="center" vertical="center" shrinkToFit="1"/>
      <protection locked="0"/>
    </xf>
    <xf numFmtId="0" fontId="16" fillId="2" borderId="23" xfId="0" applyFont="1" applyFill="1" applyBorder="1" applyAlignment="1">
      <alignment horizontal="center" vertical="center" shrinkToFit="1"/>
    </xf>
    <xf numFmtId="0" fontId="3" fillId="0" borderId="24" xfId="0" applyFont="1" applyBorder="1" applyAlignment="1">
      <alignment horizontal="center" vertical="center" shrinkToFit="1"/>
    </xf>
    <xf numFmtId="0" fontId="3" fillId="0" borderId="25" xfId="0" applyFont="1" applyBorder="1" applyAlignment="1">
      <alignment horizontal="center" vertical="center" shrinkToFit="1"/>
    </xf>
    <xf numFmtId="0" fontId="11" fillId="2" borderId="15" xfId="0" applyFont="1" applyFill="1" applyBorder="1" applyAlignment="1">
      <alignment horizontal="center" vertical="center" wrapText="1"/>
    </xf>
    <xf numFmtId="0" fontId="11"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30" xfId="0" applyFont="1" applyFill="1" applyBorder="1" applyAlignment="1">
      <alignment horizontal="center" vertical="center"/>
    </xf>
    <xf numFmtId="0" fontId="9" fillId="6" borderId="48" xfId="3" applyFont="1" applyFill="1" applyBorder="1" applyAlignment="1" applyProtection="1">
      <alignment horizontal="center" vertical="center" wrapText="1"/>
    </xf>
    <xf numFmtId="0" fontId="9" fillId="6" borderId="49" xfId="3" applyFont="1" applyFill="1" applyBorder="1" applyAlignment="1" applyProtection="1">
      <alignment horizontal="center" vertical="center" wrapText="1"/>
    </xf>
    <xf numFmtId="0" fontId="9" fillId="6" borderId="117" xfId="3" applyFont="1" applyFill="1" applyBorder="1" applyAlignment="1" applyProtection="1">
      <alignment horizontal="center" vertical="center" wrapText="1"/>
    </xf>
    <xf numFmtId="0" fontId="3" fillId="0" borderId="49"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13" fillId="6" borderId="3" xfId="0" applyFont="1" applyFill="1" applyBorder="1" applyAlignment="1">
      <alignment horizontal="center" vertical="center" wrapText="1"/>
    </xf>
    <xf numFmtId="0" fontId="3" fillId="6" borderId="61"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7" xfId="0" applyFont="1" applyFill="1" applyBorder="1" applyAlignment="1">
      <alignment horizontal="center" vertical="center"/>
    </xf>
    <xf numFmtId="0" fontId="3" fillId="0" borderId="97" xfId="0" applyFont="1" applyBorder="1" applyAlignment="1">
      <alignment horizontal="center" vertical="center"/>
    </xf>
    <xf numFmtId="0" fontId="3" fillId="0" borderId="98" xfId="0" applyFont="1" applyBorder="1" applyAlignment="1">
      <alignment horizontal="center" vertical="center"/>
    </xf>
    <xf numFmtId="0" fontId="3" fillId="0" borderId="99" xfId="0" applyFont="1" applyBorder="1" applyAlignment="1">
      <alignment horizontal="center" vertical="center"/>
    </xf>
    <xf numFmtId="0" fontId="3" fillId="2" borderId="103" xfId="0" applyFont="1" applyFill="1" applyBorder="1" applyAlignment="1">
      <alignment horizontal="center" vertical="center"/>
    </xf>
    <xf numFmtId="0" fontId="0" fillId="5" borderId="66" xfId="0" applyFont="1" applyFill="1" applyBorder="1" applyAlignment="1" applyProtection="1">
      <alignment vertical="center" wrapText="1"/>
      <protection locked="0"/>
    </xf>
    <xf numFmtId="0" fontId="0" fillId="0" borderId="76" xfId="1" applyFont="1" applyFill="1" applyBorder="1" applyAlignment="1" applyProtection="1">
      <alignment horizontal="left" vertical="top" wrapText="1"/>
      <protection locked="0"/>
    </xf>
    <xf numFmtId="0" fontId="13"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16" xfId="0" applyFont="1" applyBorder="1" applyAlignment="1">
      <alignment horizontal="center" vertical="center"/>
    </xf>
    <xf numFmtId="0" fontId="0" fillId="0" borderId="47" xfId="0" applyFont="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9" fillId="2" borderId="4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2" borderId="117" xfId="3" applyFont="1" applyFill="1" applyBorder="1" applyAlignment="1" applyProtection="1">
      <alignment horizontal="center" vertical="center" wrapText="1"/>
    </xf>
    <xf numFmtId="0" fontId="0" fillId="2" borderId="108" xfId="0" applyFont="1" applyFill="1" applyBorder="1" applyAlignment="1">
      <alignment horizontal="center" vertical="center"/>
    </xf>
    <xf numFmtId="0" fontId="0" fillId="2" borderId="103" xfId="0" applyFont="1" applyFill="1" applyBorder="1" applyAlignment="1">
      <alignment horizontal="center" vertical="center"/>
    </xf>
    <xf numFmtId="0" fontId="13" fillId="2" borderId="100" xfId="0" applyFont="1" applyFill="1" applyBorder="1" applyAlignment="1">
      <alignment horizontal="center" vertical="center" wrapText="1"/>
    </xf>
    <xf numFmtId="0" fontId="13" fillId="2" borderId="103" xfId="0" applyFont="1" applyFill="1" applyBorder="1" applyAlignment="1">
      <alignment horizontal="center" vertical="center"/>
    </xf>
    <xf numFmtId="0" fontId="13" fillId="2" borderId="121" xfId="0" applyFont="1" applyFill="1" applyBorder="1" applyAlignment="1">
      <alignment horizontal="center" vertical="center"/>
    </xf>
    <xf numFmtId="0" fontId="13" fillId="2" borderId="34" xfId="0" applyFont="1" applyFill="1" applyBorder="1" applyAlignment="1">
      <alignment horizontal="center" vertical="center" wrapText="1"/>
    </xf>
    <xf numFmtId="0" fontId="13" fillId="2" borderId="10"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0" fillId="0" borderId="65"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19" xfId="0" applyFont="1" applyFill="1" applyBorder="1" applyAlignment="1" applyProtection="1">
      <alignment horizontal="center" vertical="center" wrapText="1"/>
      <protection locked="0"/>
    </xf>
    <xf numFmtId="0" fontId="0" fillId="0" borderId="62" xfId="0" applyFont="1" applyFill="1" applyBorder="1" applyAlignment="1" applyProtection="1">
      <alignment horizontal="center" vertical="center" wrapText="1"/>
      <protection locked="0"/>
    </xf>
    <xf numFmtId="177" fontId="0" fillId="0" borderId="18" xfId="0" applyNumberFormat="1" applyFont="1" applyFill="1" applyBorder="1" applyAlignment="1" applyProtection="1">
      <alignment horizontal="center" vertical="center"/>
      <protection locked="0"/>
    </xf>
    <xf numFmtId="177" fontId="0" fillId="0" borderId="19" xfId="0" applyNumberFormat="1" applyFont="1" applyFill="1" applyBorder="1" applyAlignment="1" applyProtection="1">
      <alignment horizontal="center" vertical="center"/>
      <protection locked="0"/>
    </xf>
    <xf numFmtId="177" fontId="0" fillId="0" borderId="62" xfId="0" applyNumberFormat="1" applyFont="1" applyFill="1" applyBorder="1" applyAlignment="1" applyProtection="1">
      <alignment horizontal="center" vertical="center"/>
      <protection locked="0"/>
    </xf>
    <xf numFmtId="0" fontId="15" fillId="2" borderId="43"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0" fillId="4" borderId="32" xfId="0" applyFont="1" applyFill="1" applyBorder="1" applyAlignment="1">
      <alignment horizontal="center" vertical="center"/>
    </xf>
    <xf numFmtId="0" fontId="30" fillId="4" borderId="23" xfId="0" applyFont="1" applyFill="1" applyBorder="1" applyAlignment="1">
      <alignment horizontal="center" vertical="center" wrapText="1"/>
    </xf>
    <xf numFmtId="0" fontId="0" fillId="0" borderId="72" xfId="0" applyFont="1" applyFill="1" applyBorder="1" applyAlignment="1" applyProtection="1">
      <alignment horizontal="center" vertical="center" wrapText="1"/>
      <protection locked="0"/>
    </xf>
    <xf numFmtId="0" fontId="0" fillId="0" borderId="64" xfId="0" applyFont="1" applyFill="1" applyBorder="1" applyAlignment="1" applyProtection="1">
      <alignment horizontal="center" vertical="center" wrapText="1"/>
      <protection locked="0"/>
    </xf>
    <xf numFmtId="0" fontId="0" fillId="0" borderId="84" xfId="0" applyFont="1" applyFill="1" applyBorder="1" applyAlignment="1" applyProtection="1">
      <alignment horizontal="center" vertical="center" wrapText="1"/>
      <protection locked="0"/>
    </xf>
    <xf numFmtId="177" fontId="0" fillId="0" borderId="63" xfId="0" applyNumberFormat="1" applyFont="1" applyFill="1" applyBorder="1" applyAlignment="1" applyProtection="1">
      <alignment horizontal="center" vertical="center"/>
      <protection locked="0"/>
    </xf>
    <xf numFmtId="177" fontId="0" fillId="0" borderId="64" xfId="0" applyNumberFormat="1" applyFont="1" applyFill="1" applyBorder="1" applyAlignment="1" applyProtection="1">
      <alignment horizontal="center" vertical="center"/>
      <protection locked="0"/>
    </xf>
    <xf numFmtId="177" fontId="0" fillId="0" borderId="84" xfId="0" applyNumberFormat="1" applyFont="1" applyFill="1" applyBorder="1" applyAlignment="1" applyProtection="1">
      <alignment horizontal="center" vertical="center"/>
      <protection locked="0"/>
    </xf>
    <xf numFmtId="0" fontId="27" fillId="2" borderId="82" xfId="3" applyFont="1" applyFill="1" applyBorder="1" applyAlignment="1" applyProtection="1">
      <alignment horizontal="center" vertical="center" wrapText="1"/>
    </xf>
    <xf numFmtId="0" fontId="27" fillId="2" borderId="10" xfId="3" applyFont="1" applyFill="1" applyBorder="1" applyAlignment="1" applyProtection="1">
      <alignment horizontal="center" vertical="center" wrapText="1"/>
    </xf>
    <xf numFmtId="9" fontId="0" fillId="0" borderId="10" xfId="0" applyNumberFormat="1" applyFont="1" applyFill="1" applyBorder="1" applyAlignment="1">
      <alignment horizontal="center" vertical="center"/>
    </xf>
    <xf numFmtId="177" fontId="0" fillId="0" borderId="80" xfId="0" applyNumberFormat="1" applyFont="1" applyFill="1" applyBorder="1" applyAlignment="1">
      <alignment horizontal="right" vertical="center"/>
    </xf>
    <xf numFmtId="177" fontId="0" fillId="0" borderId="83" xfId="0" applyNumberFormat="1" applyFont="1" applyFill="1" applyBorder="1" applyAlignment="1">
      <alignment horizontal="right" vertical="center"/>
    </xf>
    <xf numFmtId="0" fontId="12" fillId="2" borderId="82" xfId="3" applyFont="1" applyFill="1" applyBorder="1" applyAlignment="1" applyProtection="1">
      <alignment horizontal="center" vertical="center" wrapText="1"/>
    </xf>
    <xf numFmtId="0" fontId="12" fillId="2" borderId="10" xfId="3" applyFont="1" applyFill="1" applyBorder="1" applyAlignment="1" applyProtection="1">
      <alignment horizontal="center" vertical="center" wrapText="1"/>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177" fontId="0" fillId="0" borderId="93" xfId="0" applyNumberFormat="1" applyFont="1" applyFill="1" applyBorder="1" applyAlignment="1" applyProtection="1">
      <alignment horizontal="center" vertical="center"/>
      <protection locked="0"/>
    </xf>
    <xf numFmtId="177" fontId="0" fillId="0" borderId="94" xfId="0" applyNumberFormat="1" applyFont="1" applyFill="1" applyBorder="1" applyAlignment="1" applyProtection="1">
      <alignment horizontal="center" vertical="center"/>
      <protection locked="0"/>
    </xf>
    <xf numFmtId="177" fontId="0" fillId="0" borderId="107" xfId="0" applyNumberFormat="1" applyFont="1" applyFill="1" applyBorder="1" applyAlignment="1" applyProtection="1">
      <alignment horizontal="center" vertical="center"/>
      <protection locked="0"/>
    </xf>
    <xf numFmtId="0" fontId="0" fillId="4" borderId="23" xfId="0" applyFont="1" applyFill="1" applyBorder="1" applyAlignment="1">
      <alignment horizontal="center" vertical="center"/>
    </xf>
    <xf numFmtId="0" fontId="0" fillId="4" borderId="33" xfId="0" applyFont="1" applyFill="1" applyBorder="1" applyAlignment="1">
      <alignment horizontal="center" vertical="center"/>
    </xf>
    <xf numFmtId="177" fontId="0" fillId="5" borderId="39" xfId="0" applyNumberFormat="1" applyFont="1" applyFill="1" applyBorder="1" applyAlignment="1" applyProtection="1">
      <alignment horizontal="center" vertical="center"/>
      <protection locked="0"/>
    </xf>
    <xf numFmtId="177" fontId="0" fillId="5" borderId="40" xfId="0" applyNumberFormat="1" applyFont="1" applyFill="1" applyBorder="1" applyAlignment="1" applyProtection="1">
      <alignment horizontal="center" vertical="center"/>
      <protection locked="0"/>
    </xf>
    <xf numFmtId="177" fontId="0" fillId="5" borderId="57" xfId="0" applyNumberFormat="1" applyFont="1" applyFill="1" applyBorder="1" applyAlignment="1" applyProtection="1">
      <alignment horizontal="center" vertical="center"/>
      <protection locked="0"/>
    </xf>
    <xf numFmtId="177" fontId="0" fillId="5" borderId="58" xfId="0" applyNumberFormat="1" applyFont="1" applyFill="1" applyBorder="1" applyAlignment="1" applyProtection="1">
      <alignment horizontal="center" vertical="center"/>
      <protection locked="0"/>
    </xf>
    <xf numFmtId="177" fontId="0" fillId="5" borderId="0" xfId="0" applyNumberFormat="1" applyFont="1" applyFill="1" applyBorder="1" applyAlignment="1" applyProtection="1">
      <alignment horizontal="center" vertical="center"/>
      <protection locked="0"/>
    </xf>
    <xf numFmtId="177" fontId="0" fillId="5" borderId="2" xfId="0" applyNumberFormat="1" applyFont="1" applyFill="1" applyBorder="1" applyAlignment="1" applyProtection="1">
      <alignment horizontal="center" vertical="center"/>
      <protection locked="0"/>
    </xf>
    <xf numFmtId="177" fontId="0" fillId="5" borderId="114" xfId="0" applyNumberFormat="1" applyFont="1" applyFill="1" applyBorder="1" applyAlignment="1" applyProtection="1">
      <alignment horizontal="center" vertical="center"/>
      <protection locked="0"/>
    </xf>
    <xf numFmtId="177" fontId="0" fillId="5" borderId="6" xfId="0" applyNumberFormat="1" applyFont="1" applyFill="1" applyBorder="1" applyAlignment="1" applyProtection="1">
      <alignment horizontal="center" vertical="center"/>
      <protection locked="0"/>
    </xf>
    <xf numFmtId="177" fontId="0" fillId="5" borderId="7" xfId="0" applyNumberFormat="1" applyFont="1" applyFill="1" applyBorder="1" applyAlignment="1" applyProtection="1">
      <alignment horizontal="center" vertical="center"/>
      <protection locked="0"/>
    </xf>
    <xf numFmtId="0" fontId="0" fillId="3" borderId="33" xfId="0" applyFont="1" applyFill="1" applyBorder="1" applyAlignment="1">
      <alignment horizontal="center" vertical="center"/>
    </xf>
    <xf numFmtId="0" fontId="12" fillId="2" borderId="66"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12" fillId="2" borderId="1" xfId="3" applyFont="1" applyFill="1" applyBorder="1" applyAlignment="1" applyProtection="1">
      <alignment horizontal="center" vertical="center" wrapText="1"/>
    </xf>
    <xf numFmtId="0" fontId="0" fillId="2" borderId="8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61"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31" fillId="2" borderId="12" xfId="3" applyFont="1" applyFill="1" applyBorder="1" applyAlignment="1" applyProtection="1">
      <alignment horizontal="center" vertical="center" wrapText="1"/>
    </xf>
    <xf numFmtId="0" fontId="31" fillId="2" borderId="13" xfId="3" applyFont="1" applyFill="1" applyBorder="1" applyAlignment="1" applyProtection="1">
      <alignment horizontal="center" vertical="center" wrapText="1"/>
    </xf>
    <xf numFmtId="0" fontId="31" fillId="2" borderId="14" xfId="3" applyFont="1" applyFill="1" applyBorder="1" applyAlignment="1" applyProtection="1">
      <alignment horizontal="center" vertical="center" wrapText="1"/>
    </xf>
    <xf numFmtId="177" fontId="0" fillId="0" borderId="122" xfId="0" applyNumberFormat="1" applyFont="1" applyFill="1" applyBorder="1" applyAlignment="1" applyProtection="1">
      <alignment horizontal="center" vertical="center"/>
      <protection locked="0"/>
    </xf>
    <xf numFmtId="177" fontId="0" fillId="0" borderId="123" xfId="0" applyNumberFormat="1" applyFont="1" applyFill="1" applyBorder="1" applyAlignment="1" applyProtection="1">
      <alignment horizontal="center" vertical="center"/>
      <protection locked="0"/>
    </xf>
    <xf numFmtId="177" fontId="0" fillId="0" borderId="124" xfId="0" applyNumberFormat="1" applyFont="1" applyFill="1" applyBorder="1" applyAlignment="1" applyProtection="1">
      <alignment horizontal="center" vertical="center"/>
      <protection locked="0"/>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2" xfId="0" applyNumberFormat="1" applyFont="1" applyFill="1" applyBorder="1" applyAlignment="1" applyProtection="1">
      <alignment horizontal="center" vertical="center"/>
    </xf>
    <xf numFmtId="0" fontId="12" fillId="2" borderId="12"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177" fontId="0" fillId="5" borderId="118" xfId="0" applyNumberFormat="1" applyFont="1" applyFill="1" applyBorder="1" applyAlignment="1">
      <alignment horizontal="center" vertical="center"/>
    </xf>
    <xf numFmtId="177" fontId="0" fillId="5" borderId="119" xfId="0" applyNumberFormat="1" applyFont="1" applyFill="1" applyBorder="1" applyAlignment="1">
      <alignment horizontal="center" vertical="center"/>
    </xf>
    <xf numFmtId="177" fontId="0" fillId="5" borderId="126" xfId="0" applyNumberFormat="1" applyFont="1" applyFill="1" applyBorder="1" applyAlignment="1">
      <alignment horizontal="center" vertical="center"/>
    </xf>
    <xf numFmtId="177" fontId="0" fillId="5" borderId="120" xfId="0" applyNumberFormat="1" applyFont="1" applyFill="1" applyBorder="1" applyAlignment="1">
      <alignment horizontal="center" vertical="center"/>
    </xf>
    <xf numFmtId="177" fontId="0" fillId="5" borderId="125" xfId="0" applyNumberFormat="1" applyFont="1" applyFill="1" applyBorder="1" applyAlignment="1">
      <alignment horizontal="center" vertical="center"/>
    </xf>
    <xf numFmtId="177" fontId="0" fillId="5" borderId="127" xfId="0" applyNumberFormat="1" applyFont="1" applyFill="1" applyBorder="1" applyAlignment="1">
      <alignment horizontal="center" vertical="center"/>
    </xf>
    <xf numFmtId="177" fontId="0" fillId="5" borderId="97" xfId="0" applyNumberFormat="1" applyFont="1" applyFill="1" applyBorder="1" applyAlignment="1">
      <alignment horizontal="center" vertical="center"/>
    </xf>
    <xf numFmtId="177" fontId="0" fillId="5" borderId="98" xfId="0" applyNumberFormat="1" applyFont="1" applyFill="1" applyBorder="1" applyAlignment="1">
      <alignment horizontal="center" vertical="center"/>
    </xf>
    <xf numFmtId="177" fontId="0" fillId="5" borderId="128" xfId="0" applyNumberFormat="1" applyFont="1" applyFill="1" applyBorder="1" applyAlignment="1">
      <alignment horizontal="center" vertical="center"/>
    </xf>
    <xf numFmtId="0" fontId="9" fillId="2" borderId="31"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11" fillId="0" borderId="32"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0" fontId="9" fillId="2" borderId="42" xfId="3" applyFont="1" applyFill="1" applyBorder="1" applyAlignment="1" applyProtection="1">
      <alignment horizontal="center" vertical="center" wrapTex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43"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0" borderId="79" xfId="3" applyFont="1" applyFill="1" applyBorder="1" applyAlignment="1" applyProtection="1">
      <alignment horizontal="center" vertical="center" wrapText="1"/>
    </xf>
    <xf numFmtId="0" fontId="9" fillId="0" borderId="80" xfId="3" applyFont="1" applyFill="1" applyBorder="1" applyAlignment="1" applyProtection="1">
      <alignment horizontal="center" vertical="center" wrapText="1"/>
    </xf>
    <xf numFmtId="0" fontId="13" fillId="2" borderId="46" xfId="3" applyFont="1" applyFill="1" applyBorder="1" applyAlignment="1" applyProtection="1">
      <alignment horizontal="center" vertical="center" wrapText="1" shrinkToFit="1"/>
    </xf>
    <xf numFmtId="0" fontId="13" fillId="2" borderId="16" xfId="3" applyFont="1" applyFill="1" applyBorder="1" applyAlignment="1" applyProtection="1">
      <alignment horizontal="center" vertical="center" wrapText="1" shrinkToFit="1"/>
    </xf>
    <xf numFmtId="0" fontId="13" fillId="2" borderId="47" xfId="3" applyFont="1" applyFill="1" applyBorder="1" applyAlignment="1" applyProtection="1">
      <alignment horizontal="center" vertical="center" wrapText="1" shrinkToFit="1"/>
    </xf>
    <xf numFmtId="0" fontId="0" fillId="5" borderId="32"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0" fillId="5" borderId="23"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11" fillId="0" borderId="61" xfId="1" applyFont="1" applyFill="1" applyBorder="1" applyAlignment="1" applyProtection="1">
      <alignment horizontal="left" vertical="top" wrapText="1"/>
      <protection locked="0"/>
    </xf>
    <xf numFmtId="0" fontId="11" fillId="0" borderId="16" xfId="1" applyFont="1" applyFill="1" applyBorder="1" applyAlignment="1" applyProtection="1">
      <alignment horizontal="left" vertical="top" wrapText="1"/>
      <protection locked="0"/>
    </xf>
    <xf numFmtId="0" fontId="11" fillId="0" borderId="30" xfId="1" applyFont="1" applyFill="1" applyBorder="1" applyAlignment="1" applyProtection="1">
      <alignment horizontal="left" vertical="top" wrapText="1"/>
      <protection locked="0"/>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57" xfId="2" applyFont="1" applyFill="1" applyBorder="1" applyAlignment="1" applyProtection="1">
      <alignment horizontal="left" vertical="center" wrapText="1" shrinkToFit="1"/>
      <protection locked="0"/>
    </xf>
    <xf numFmtId="0" fontId="13" fillId="2" borderId="31"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0" fontId="12" fillId="0" borderId="32"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0" fillId="5" borderId="61"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9" fillId="2" borderId="15"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4"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9" fillId="2" borderId="48" xfId="3" applyFont="1" applyFill="1" applyBorder="1" applyAlignment="1" applyProtection="1">
      <alignment horizontal="center" vertical="center"/>
    </xf>
    <xf numFmtId="0" fontId="9" fillId="2" borderId="49" xfId="3" applyFont="1" applyFill="1" applyBorder="1" applyAlignment="1" applyProtection="1">
      <alignment horizontal="center" vertical="center"/>
    </xf>
    <xf numFmtId="0" fontId="14" fillId="0" borderId="76"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9" fillId="2" borderId="78"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77" xfId="0" applyFont="1" applyBorder="1" applyAlignment="1">
      <alignment horizontal="center" vertical="center"/>
    </xf>
    <xf numFmtId="0" fontId="11"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77" xfId="0" applyFont="1" applyBorder="1" applyAlignment="1" applyProtection="1">
      <alignment horizontal="left" vertical="center" wrapText="1"/>
      <protection locked="0"/>
    </xf>
    <xf numFmtId="0" fontId="9" fillId="2" borderId="78" xfId="1" applyFont="1" applyFill="1" applyBorder="1" applyAlignment="1" applyProtection="1">
      <alignment horizontal="center" vertical="center"/>
    </xf>
    <xf numFmtId="0" fontId="0" fillId="0" borderId="50" xfId="0" applyFont="1" applyBorder="1" applyAlignment="1">
      <alignment horizontal="center" vertical="center"/>
    </xf>
    <xf numFmtId="0" fontId="10" fillId="6" borderId="43" xfId="3" applyFont="1" applyFill="1" applyBorder="1" applyAlignment="1" applyProtection="1">
      <alignment horizontal="center" vertical="center" wrapText="1" shrinkToFit="1"/>
    </xf>
    <xf numFmtId="0" fontId="10" fillId="6" borderId="40"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12" fillId="0" borderId="66"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2" fillId="0" borderId="3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9" fillId="2" borderId="39" xfId="1" applyFont="1" applyFill="1" applyBorder="1" applyAlignment="1" applyProtection="1">
      <alignment horizontal="center" vertical="center"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8" fontId="19" fillId="0" borderId="6" xfId="0" applyNumberFormat="1" applyFont="1" applyFill="1" applyBorder="1" applyAlignment="1" applyProtection="1">
      <alignment horizontal="center" vertical="center"/>
      <protection locked="0"/>
    </xf>
    <xf numFmtId="0" fontId="8" fillId="2" borderId="95" xfId="3" applyFont="1" applyFill="1" applyBorder="1" applyAlignment="1" applyProtection="1">
      <alignment horizontal="center" vertical="center"/>
    </xf>
    <xf numFmtId="0" fontId="8" fillId="2" borderId="8" xfId="3" applyFont="1" applyFill="1" applyBorder="1" applyAlignment="1" applyProtection="1">
      <alignment horizontal="center" vertical="center"/>
    </xf>
    <xf numFmtId="0" fontId="18" fillId="0" borderId="8" xfId="0" applyFont="1" applyFill="1" applyBorder="1" applyAlignment="1" applyProtection="1">
      <alignment horizontal="center" vertical="center"/>
      <protection locked="0"/>
    </xf>
    <xf numFmtId="0" fontId="13" fillId="2" borderId="3" xfId="4" applyFont="1" applyFill="1" applyBorder="1" applyAlignment="1">
      <alignment horizontal="center" vertical="center" wrapText="1"/>
    </xf>
    <xf numFmtId="0" fontId="13" fillId="2" borderId="0" xfId="4" applyFont="1" applyFill="1" applyBorder="1" applyAlignment="1">
      <alignment horizontal="center" vertical="center" wrapText="1"/>
    </xf>
    <xf numFmtId="0" fontId="13" fillId="2" borderId="45" xfId="4" applyFont="1" applyFill="1" applyBorder="1" applyAlignment="1">
      <alignment horizontal="center" vertical="center" wrapText="1"/>
    </xf>
    <xf numFmtId="0" fontId="13" fillId="2" borderId="73" xfId="4" applyFont="1" applyFill="1" applyBorder="1" applyAlignment="1">
      <alignment horizontal="center" vertical="center" wrapText="1"/>
    </xf>
    <xf numFmtId="0" fontId="13" fillId="2" borderId="74" xfId="4" applyFont="1" applyFill="1" applyBorder="1" applyAlignment="1">
      <alignment horizontal="center" vertical="center" wrapText="1"/>
    </xf>
    <xf numFmtId="0" fontId="13" fillId="2" borderId="75" xfId="4" applyFont="1" applyFill="1" applyBorder="1" applyAlignment="1">
      <alignment horizontal="center" vertical="center" wrapText="1"/>
    </xf>
    <xf numFmtId="0" fontId="11" fillId="0" borderId="12" xfId="0" quotePrefix="1" applyFont="1" applyBorder="1" applyAlignment="1" applyProtection="1">
      <alignment horizontal="left" vertical="center" wrapText="1"/>
      <protection locked="0"/>
    </xf>
    <xf numFmtId="0" fontId="19" fillId="0" borderId="49" xfId="0" applyFont="1" applyFill="1" applyBorder="1" applyAlignment="1" applyProtection="1">
      <alignment horizontal="center" vertical="center" wrapText="1"/>
      <protection locked="0"/>
    </xf>
    <xf numFmtId="0" fontId="19" fillId="0" borderId="50" xfId="0" applyFont="1" applyFill="1" applyBorder="1" applyAlignment="1" applyProtection="1">
      <alignment horizontal="center" vertical="center" wrapText="1"/>
      <protection locked="0"/>
    </xf>
    <xf numFmtId="0" fontId="3" fillId="2" borderId="10" xfId="0" applyFont="1" applyFill="1" applyBorder="1" applyAlignment="1">
      <alignment vertical="center"/>
    </xf>
    <xf numFmtId="49" fontId="0" fillId="5" borderId="10" xfId="0" applyNumberFormat="1" applyFont="1" applyFill="1" applyBorder="1" applyAlignment="1" applyProtection="1">
      <alignment horizontal="center" vertical="center" wrapText="1"/>
      <protection locked="0"/>
    </xf>
    <xf numFmtId="0" fontId="0" fillId="3" borderId="10" xfId="0" applyFont="1" applyFill="1" applyBorder="1" applyAlignment="1">
      <alignment horizontal="center" vertical="center" wrapText="1"/>
    </xf>
    <xf numFmtId="0" fontId="0" fillId="3" borderId="10" xfId="0" applyFont="1" applyFill="1" applyBorder="1" applyAlignment="1">
      <alignment horizontal="center" vertical="center"/>
    </xf>
    <xf numFmtId="0" fontId="0" fillId="3" borderId="10" xfId="0" applyFill="1" applyBorder="1" applyAlignment="1">
      <alignment horizontal="center" vertical="center" wrapText="1"/>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306">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8</xdr:col>
      <xdr:colOff>0</xdr:colOff>
      <xdr:row>106</xdr:row>
      <xdr:rowOff>259975</xdr:rowOff>
    </xdr:from>
    <xdr:to>
      <xdr:col>49</xdr:col>
      <xdr:colOff>35302</xdr:colOff>
      <xdr:row>135</xdr:row>
      <xdr:rowOff>198551</xdr:rowOff>
    </xdr:to>
    <xdr:grpSp>
      <xdr:nvGrpSpPr>
        <xdr:cNvPr id="2" name="グループ化 4"/>
        <xdr:cNvGrpSpPr>
          <a:grpSpLocks/>
        </xdr:cNvGrpSpPr>
      </xdr:nvGrpSpPr>
      <xdr:grpSpPr bwMode="auto">
        <a:xfrm>
          <a:off x="1600200" y="41388925"/>
          <a:ext cx="8236327" cy="10930426"/>
          <a:chOff x="1850555" y="45486991"/>
          <a:chExt cx="8483106" cy="16634451"/>
        </a:xfrm>
      </xdr:grpSpPr>
      <xdr:cxnSp macro="">
        <xdr:nvCxnSpPr>
          <xdr:cNvPr id="3" name="直線コネクタ 2"/>
          <xdr:cNvCxnSpPr>
            <a:stCxn id="36" idx="3"/>
            <a:endCxn id="4" idx="1"/>
          </xdr:cNvCxnSpPr>
        </xdr:nvCxnSpPr>
        <xdr:spPr>
          <a:xfrm flipV="1">
            <a:off x="6951290" y="56790119"/>
            <a:ext cx="466612" cy="10"/>
          </a:xfrm>
          <a:prstGeom prst="line">
            <a:avLst/>
          </a:prstGeom>
        </xdr:spPr>
        <xdr:style>
          <a:lnRef idx="1">
            <a:schemeClr val="dk1"/>
          </a:lnRef>
          <a:fillRef idx="0">
            <a:schemeClr val="dk1"/>
          </a:fillRef>
          <a:effectRef idx="0">
            <a:schemeClr val="dk1"/>
          </a:effectRef>
          <a:fontRef idx="minor">
            <a:schemeClr val="tx1"/>
          </a:fontRef>
        </xdr:style>
      </xdr:cxnSp>
      <xdr:sp macro="" textlink="">
        <xdr:nvSpPr>
          <xdr:cNvPr id="4" name="テキスト ボックス 3"/>
          <xdr:cNvSpPr txBox="1"/>
        </xdr:nvSpPr>
        <xdr:spPr>
          <a:xfrm>
            <a:off x="7417903" y="56272011"/>
            <a:ext cx="2784257" cy="1036218"/>
          </a:xfrm>
          <a:prstGeom prst="rect">
            <a:avLst/>
          </a:prstGeom>
          <a:noFill/>
          <a:ln>
            <a:solidFill>
              <a:sysClr val="windowText" lastClr="000000"/>
            </a:solidFill>
          </a:ln>
          <a:effectLst/>
        </xdr:spPr>
        <xdr:txBody>
          <a:bodyPr vertOverflow="clip" horzOverflow="clip" wrap="squar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ja-JP" sz="1100">
                <a:solidFill>
                  <a:sysClr val="windowText" lastClr="000000"/>
                </a:solidFill>
                <a:effectLst/>
                <a:latin typeface="+mn-lt"/>
                <a:ea typeface="+mn-ea"/>
                <a:cs typeface="+mn-cs"/>
              </a:rPr>
              <a:t>工事及び工事に係る調査・</a:t>
            </a:r>
            <a:r>
              <a:rPr lang="en-US" altLang="ja-JP" sz="1100">
                <a:solidFill>
                  <a:sysClr val="windowText" lastClr="000000"/>
                </a:solidFill>
                <a:effectLst/>
                <a:latin typeface="+mn-lt"/>
                <a:ea typeface="+mn-ea"/>
                <a:cs typeface="+mn-cs"/>
              </a:rPr>
              <a:t/>
            </a:r>
            <a:br>
              <a:rPr lang="en-US" altLang="ja-JP" sz="1100">
                <a:solidFill>
                  <a:sysClr val="windowText" lastClr="000000"/>
                </a:solidFill>
                <a:effectLst/>
                <a:latin typeface="+mn-lt"/>
                <a:ea typeface="+mn-ea"/>
                <a:cs typeface="+mn-cs"/>
              </a:rPr>
            </a:br>
            <a:r>
              <a:rPr lang="ja-JP" altLang="ja-JP" sz="1100">
                <a:solidFill>
                  <a:sysClr val="windowText" lastClr="000000"/>
                </a:solidFill>
                <a:effectLst/>
                <a:latin typeface="+mn-lt"/>
                <a:ea typeface="+mn-ea"/>
                <a:cs typeface="+mn-cs"/>
              </a:rPr>
              <a:t>設計・用地</a:t>
            </a:r>
            <a:r>
              <a:rPr lang="ja-JP" altLang="en-US" sz="1100">
                <a:solidFill>
                  <a:sysClr val="windowText" lastClr="000000"/>
                </a:solidFill>
                <a:effectLst/>
                <a:latin typeface="+mn-lt"/>
                <a:ea typeface="+mn-ea"/>
                <a:cs typeface="+mn-cs"/>
              </a:rPr>
              <a:t>補償</a:t>
            </a:r>
            <a:r>
              <a:rPr lang="ja-JP" altLang="ja-JP" sz="1100">
                <a:solidFill>
                  <a:sysClr val="windowText" lastClr="000000"/>
                </a:solidFill>
                <a:effectLst/>
                <a:latin typeface="+mn-lt"/>
                <a:ea typeface="+mn-ea"/>
                <a:cs typeface="+mn-cs"/>
              </a:rPr>
              <a:t>等</a:t>
            </a:r>
            <a:endParaRPr kumimoji="1" lang="en-US" altLang="ja-JP"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5" name="テキスト ボックス 4"/>
          <xdr:cNvSpPr txBox="1"/>
        </xdr:nvSpPr>
        <xdr:spPr>
          <a:xfrm>
            <a:off x="7335154" y="55865996"/>
            <a:ext cx="1429694" cy="3891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ysClr val="windowText" lastClr="000000"/>
                </a:solidFill>
              </a:rPr>
              <a:t>＜沖縄県の例＞</a:t>
            </a:r>
          </a:p>
        </xdr:txBody>
      </xdr:sp>
      <xdr:grpSp>
        <xdr:nvGrpSpPr>
          <xdr:cNvPr id="6" name="グループ化 2"/>
          <xdr:cNvGrpSpPr>
            <a:grpSpLocks/>
          </xdr:cNvGrpSpPr>
        </xdr:nvGrpSpPr>
        <xdr:grpSpPr bwMode="auto">
          <a:xfrm>
            <a:off x="1850555" y="45486991"/>
            <a:ext cx="8483106" cy="16634451"/>
            <a:chOff x="1850555" y="45486991"/>
            <a:chExt cx="8483106" cy="16634451"/>
          </a:xfrm>
        </xdr:grpSpPr>
        <xdr:grpSp>
          <xdr:nvGrpSpPr>
            <xdr:cNvPr id="7" name="グループ化 1"/>
            <xdr:cNvGrpSpPr>
              <a:grpSpLocks/>
            </xdr:cNvGrpSpPr>
          </xdr:nvGrpSpPr>
          <xdr:grpSpPr bwMode="auto">
            <a:xfrm>
              <a:off x="1850555" y="45486991"/>
              <a:ext cx="7120704" cy="16634451"/>
              <a:chOff x="1850555" y="45486991"/>
              <a:chExt cx="7120704" cy="16634451"/>
            </a:xfrm>
          </xdr:grpSpPr>
          <xdr:sp macro="" textlink="">
            <xdr:nvSpPr>
              <xdr:cNvPr id="29" name="AutoShape 329"/>
              <xdr:cNvSpPr>
                <a:spLocks noChangeAspect="1" noChangeArrowheads="1"/>
              </xdr:cNvSpPr>
            </xdr:nvSpPr>
            <xdr:spPr bwMode="auto">
              <a:xfrm>
                <a:off x="3192210" y="47129092"/>
                <a:ext cx="5191125" cy="14992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nvGrpSpPr>
              <xdr:cNvPr id="30" name="グループ化 3"/>
              <xdr:cNvGrpSpPr>
                <a:grpSpLocks/>
              </xdr:cNvGrpSpPr>
            </xdr:nvGrpSpPr>
            <xdr:grpSpPr bwMode="auto">
              <a:xfrm>
                <a:off x="1850555" y="45486991"/>
                <a:ext cx="7120704" cy="15806357"/>
                <a:chOff x="1904748" y="45827676"/>
                <a:chExt cx="7348245" cy="15677246"/>
              </a:xfrm>
            </xdr:grpSpPr>
            <xdr:grpSp>
              <xdr:nvGrpSpPr>
                <xdr:cNvPr id="31" name="グループ化 41"/>
                <xdr:cNvGrpSpPr>
                  <a:grpSpLocks/>
                </xdr:cNvGrpSpPr>
              </xdr:nvGrpSpPr>
              <xdr:grpSpPr bwMode="auto">
                <a:xfrm>
                  <a:off x="1904748" y="45827676"/>
                  <a:ext cx="7348245" cy="15677246"/>
                  <a:chOff x="475998" y="218801"/>
                  <a:chExt cx="7348245" cy="15677246"/>
                </a:xfrm>
              </xdr:grpSpPr>
              <xdr:sp macro="" textlink="">
                <xdr:nvSpPr>
                  <xdr:cNvPr id="33" name="テキスト ボックス 32"/>
                  <xdr:cNvSpPr txBox="1"/>
                </xdr:nvSpPr>
                <xdr:spPr>
                  <a:xfrm>
                    <a:off x="737094" y="218801"/>
                    <a:ext cx="1492040" cy="705813"/>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100">
                        <a:solidFill>
                          <a:sysClr val="windowText" lastClr="000000"/>
                        </a:solidFill>
                      </a:rPr>
                      <a:t>内閣府</a:t>
                    </a:r>
                  </a:p>
                </xdr:txBody>
              </xdr:sp>
              <xdr:sp macro="" textlink="">
                <xdr:nvSpPr>
                  <xdr:cNvPr id="34" name="テキスト ボックス 33"/>
                  <xdr:cNvSpPr txBox="1"/>
                </xdr:nvSpPr>
                <xdr:spPr>
                  <a:xfrm>
                    <a:off x="731506" y="2148475"/>
                    <a:ext cx="1469547" cy="685052"/>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100">
                        <a:solidFill>
                          <a:sysClr val="windowText" lastClr="000000"/>
                        </a:solidFill>
                      </a:rPr>
                      <a:t>国土交通省</a:t>
                    </a:r>
                  </a:p>
                </xdr:txBody>
              </xdr:sp>
              <xdr:sp macro="" textlink="">
                <xdr:nvSpPr>
                  <xdr:cNvPr id="35" name="テキスト ボックス 34"/>
                  <xdr:cNvSpPr txBox="1"/>
                </xdr:nvSpPr>
                <xdr:spPr>
                  <a:xfrm>
                    <a:off x="3430858" y="2126984"/>
                    <a:ext cx="2523627" cy="695434"/>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ja-JP" altLang="ja-JP" sz="1100" b="0" i="0" baseline="0">
                        <a:solidFill>
                          <a:sysClr val="windowText" lastClr="000000"/>
                        </a:solidFill>
                        <a:effectLst/>
                        <a:latin typeface="+mn-lt"/>
                        <a:ea typeface="+mn-ea"/>
                        <a:cs typeface="+mn-cs"/>
                      </a:rPr>
                      <a:t>Ａ</a:t>
                    </a:r>
                    <a:r>
                      <a:rPr lang="en-US" altLang="ja-JP" sz="1100" b="0" i="0" baseline="0">
                        <a:solidFill>
                          <a:sysClr val="windowText" lastClr="000000"/>
                        </a:solidFill>
                        <a:effectLst/>
                        <a:latin typeface="+mn-lt"/>
                        <a:ea typeface="+mn-ea"/>
                        <a:cs typeface="+mn-cs"/>
                      </a:rPr>
                      <a:t>.</a:t>
                    </a:r>
                    <a:r>
                      <a:rPr kumimoji="1" lang="ja-JP" altLang="en-US" sz="1100">
                        <a:solidFill>
                          <a:sysClr val="windowText" lastClr="000000"/>
                        </a:solidFill>
                      </a:rPr>
                      <a:t>沖縄総合事務局等（３機関）</a:t>
                    </a:r>
                  </a:p>
                </xdr:txBody>
              </xdr:sp>
              <xdr:sp macro="" textlink="">
                <xdr:nvSpPr>
                  <xdr:cNvPr id="36" name="テキスト ボックス 35"/>
                  <xdr:cNvSpPr txBox="1"/>
                </xdr:nvSpPr>
                <xdr:spPr>
                  <a:xfrm>
                    <a:off x="3255249" y="11141467"/>
                    <a:ext cx="2484478" cy="576294"/>
                  </a:xfrm>
                  <a:prstGeom prst="rect">
                    <a:avLst/>
                  </a:prstGeom>
                  <a:noFill/>
                  <a:ln>
                    <a:solidFill>
                      <a:sysClr val="windowText" lastClr="000000"/>
                    </a:solidFill>
                  </a:ln>
                  <a:effectLst/>
                </xdr:spPr>
                <xdr:txBody>
                  <a:bodyPr vertOverflow="clip" horzOverflow="clip" wrap="squar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G.</a:t>
                    </a:r>
                    <a:r>
                      <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地方公共団体（３４団体）</a:t>
                    </a:r>
                    <a:endParaRPr kumimoji="1" lang="en-US" altLang="ja-JP"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xnSp macro="">
                <xdr:nvCxnSpPr>
                  <xdr:cNvPr id="37" name="直線コネクタ 36"/>
                  <xdr:cNvCxnSpPr/>
                </xdr:nvCxnSpPr>
                <xdr:spPr>
                  <a:xfrm>
                    <a:off x="2749930" y="2472073"/>
                    <a:ext cx="0" cy="12774939"/>
                  </a:xfrm>
                  <a:prstGeom prst="line">
                    <a:avLst/>
                  </a:prstGeom>
                </xdr:spPr>
                <xdr:style>
                  <a:lnRef idx="1">
                    <a:schemeClr val="dk1"/>
                  </a:lnRef>
                  <a:fillRef idx="0">
                    <a:schemeClr val="dk1"/>
                  </a:fillRef>
                  <a:effectRef idx="0">
                    <a:schemeClr val="dk1"/>
                  </a:effectRef>
                  <a:fontRef idx="minor">
                    <a:schemeClr val="tx1"/>
                  </a:fontRef>
                </xdr:style>
              </xdr:cxnSp>
              <xdr:sp macro="" textlink="">
                <xdr:nvSpPr>
                  <xdr:cNvPr id="38" name="テキスト ボックス 37"/>
                  <xdr:cNvSpPr txBox="1"/>
                </xdr:nvSpPr>
                <xdr:spPr>
                  <a:xfrm>
                    <a:off x="5083053" y="4209771"/>
                    <a:ext cx="2427054" cy="591964"/>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ja-JP" altLang="ja-JP" sz="1100" b="0" i="0" baseline="0">
                        <a:solidFill>
                          <a:sysClr val="windowText" lastClr="000000"/>
                        </a:solidFill>
                        <a:effectLst/>
                        <a:latin typeface="+mn-lt"/>
                        <a:ea typeface="+mn-ea"/>
                        <a:cs typeface="+mn-cs"/>
                      </a:rPr>
                      <a:t>Ｂ</a:t>
                    </a:r>
                    <a:r>
                      <a:rPr lang="en-US" altLang="ja-JP" sz="1100" b="0" i="0" baseline="0">
                        <a:solidFill>
                          <a:sysClr val="windowText" lastClr="000000"/>
                        </a:solidFill>
                        <a:effectLst/>
                        <a:latin typeface="+mn-lt"/>
                        <a:ea typeface="+mn-ea"/>
                        <a:cs typeface="+mn-cs"/>
                      </a:rPr>
                      <a:t>.</a:t>
                    </a:r>
                    <a:r>
                      <a:rPr kumimoji="1" lang="ja-JP" altLang="en-US" sz="1100">
                        <a:solidFill>
                          <a:sysClr val="windowText" lastClr="000000"/>
                        </a:solidFill>
                      </a:rPr>
                      <a:t>民間企業等（３７９団体）</a:t>
                    </a:r>
                  </a:p>
                </xdr:txBody>
              </xdr:sp>
              <xdr:cxnSp macro="">
                <xdr:nvCxnSpPr>
                  <xdr:cNvPr id="39" name="直線コネクタ 38"/>
                  <xdr:cNvCxnSpPr/>
                </xdr:nvCxnSpPr>
                <xdr:spPr>
                  <a:xfrm>
                    <a:off x="4391012" y="3654849"/>
                    <a:ext cx="1201" cy="5939875"/>
                  </a:xfrm>
                  <a:prstGeom prst="line">
                    <a:avLst/>
                  </a:prstGeom>
                </xdr:spPr>
                <xdr:style>
                  <a:lnRef idx="1">
                    <a:schemeClr val="dk1"/>
                  </a:lnRef>
                  <a:fillRef idx="0">
                    <a:schemeClr val="dk1"/>
                  </a:fillRef>
                  <a:effectRef idx="0">
                    <a:schemeClr val="dk1"/>
                  </a:effectRef>
                  <a:fontRef idx="minor">
                    <a:schemeClr val="tx1"/>
                  </a:fontRef>
                </xdr:style>
              </xdr:cxnSp>
              <xdr:sp macro="" textlink="">
                <xdr:nvSpPr>
                  <xdr:cNvPr id="40" name="テキスト ボックス 39"/>
                  <xdr:cNvSpPr txBox="1"/>
                </xdr:nvSpPr>
                <xdr:spPr bwMode="auto">
                  <a:xfrm>
                    <a:off x="5092877" y="5403662"/>
                    <a:ext cx="2417227" cy="581996"/>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100">
                        <a:solidFill>
                          <a:sysClr val="windowText" lastClr="000000"/>
                        </a:solidFill>
                      </a:rPr>
                      <a:t>Ｃ</a:t>
                    </a:r>
                    <a:r>
                      <a:rPr kumimoji="1" lang="en-US" altLang="ja-JP" sz="1100">
                        <a:solidFill>
                          <a:sysClr val="windowText" lastClr="000000"/>
                        </a:solidFill>
                      </a:rPr>
                      <a:t>.</a:t>
                    </a:r>
                    <a:r>
                      <a:rPr kumimoji="1" lang="ja-JP" altLang="en-US" sz="1100">
                        <a:solidFill>
                          <a:sysClr val="windowText" lastClr="000000"/>
                        </a:solidFill>
                      </a:rPr>
                      <a:t>公益法人（５団体）</a:t>
                    </a:r>
                  </a:p>
                </xdr:txBody>
              </xdr:sp>
              <xdr:sp macro="" textlink="">
                <xdr:nvSpPr>
                  <xdr:cNvPr id="41" name="テキスト ボックス 40"/>
                  <xdr:cNvSpPr txBox="1"/>
                </xdr:nvSpPr>
                <xdr:spPr bwMode="auto">
                  <a:xfrm>
                    <a:off x="5126565" y="6653201"/>
                    <a:ext cx="2397574" cy="554576"/>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100">
                        <a:solidFill>
                          <a:schemeClr val="tx1"/>
                        </a:solidFill>
                      </a:rPr>
                      <a:t>Ｄ</a:t>
                    </a:r>
                    <a:r>
                      <a:rPr kumimoji="1" lang="en-US" altLang="ja-JP" sz="1100">
                        <a:solidFill>
                          <a:schemeClr val="tx1"/>
                        </a:solidFill>
                      </a:rPr>
                      <a:t>.</a:t>
                    </a:r>
                    <a:r>
                      <a:rPr kumimoji="1" lang="ja-JP" altLang="en-US" sz="1100">
                        <a:solidFill>
                          <a:schemeClr val="tx1"/>
                        </a:solidFill>
                      </a:rPr>
                      <a:t>地方公共団体等（２３団体）</a:t>
                    </a:r>
                  </a:p>
                </xdr:txBody>
              </xdr:sp>
              <xdr:grpSp>
                <xdr:nvGrpSpPr>
                  <xdr:cNvPr id="42" name="グループ化 53"/>
                  <xdr:cNvGrpSpPr>
                    <a:grpSpLocks/>
                  </xdr:cNvGrpSpPr>
                </xdr:nvGrpSpPr>
                <xdr:grpSpPr bwMode="auto">
                  <a:xfrm>
                    <a:off x="4392215" y="7958609"/>
                    <a:ext cx="3170382" cy="1911726"/>
                    <a:chOff x="4405171" y="7865542"/>
                    <a:chExt cx="3155873" cy="1946169"/>
                  </a:xfrm>
                </xdr:grpSpPr>
                <xdr:sp macro="" textlink="">
                  <xdr:nvSpPr>
                    <xdr:cNvPr id="58" name="テキスト ボックス 57"/>
                    <xdr:cNvSpPr txBox="1"/>
                  </xdr:nvSpPr>
                  <xdr:spPr>
                    <a:xfrm>
                      <a:off x="5118285" y="7865542"/>
                      <a:ext cx="2386602" cy="602625"/>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100">
                          <a:solidFill>
                            <a:schemeClr val="tx1"/>
                          </a:solidFill>
                          <a:latin typeface="+mn-lt"/>
                          <a:ea typeface="+mn-ea"/>
                          <a:cs typeface="+mn-cs"/>
                        </a:rPr>
                        <a:t>Ｅ</a:t>
                      </a:r>
                      <a:r>
                        <a:rPr kumimoji="1" lang="en-US" altLang="ja-JP" sz="1100">
                          <a:solidFill>
                            <a:schemeClr val="tx1"/>
                          </a:solidFill>
                          <a:latin typeface="+mn-lt"/>
                          <a:ea typeface="+mn-ea"/>
                          <a:cs typeface="+mn-cs"/>
                        </a:rPr>
                        <a:t>.</a:t>
                      </a:r>
                      <a:r>
                        <a:rPr kumimoji="1" lang="ja-JP" altLang="en-US" sz="1100">
                          <a:solidFill>
                            <a:schemeClr val="tx1"/>
                          </a:solidFill>
                        </a:rPr>
                        <a:t>個人・法人（１１８</a:t>
                      </a:r>
                      <a:r>
                        <a:rPr kumimoji="1" lang="ja-JP" altLang="en-US" sz="1100">
                          <a:solidFill>
                            <a:schemeClr val="tx1"/>
                          </a:solidFill>
                          <a:latin typeface="+mn-lt"/>
                          <a:ea typeface="+mn-ea"/>
                          <a:cs typeface="+mn-cs"/>
                        </a:rPr>
                        <a:t>名</a:t>
                      </a:r>
                      <a:r>
                        <a:rPr kumimoji="1" lang="ja-JP" altLang="en-US" sz="1100">
                          <a:solidFill>
                            <a:schemeClr val="tx1"/>
                          </a:solidFill>
                        </a:rPr>
                        <a:t>）</a:t>
                      </a:r>
                    </a:p>
                  </xdr:txBody>
                </xdr:sp>
                <xdr:sp macro="" textlink="">
                  <xdr:nvSpPr>
                    <xdr:cNvPr id="59" name="テキスト ボックス 58"/>
                    <xdr:cNvSpPr txBox="1"/>
                  </xdr:nvSpPr>
                  <xdr:spPr>
                    <a:xfrm>
                      <a:off x="5174442" y="9220104"/>
                      <a:ext cx="2386602" cy="591607"/>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ja-JP" sz="1100" b="0" i="0" baseline="0">
                          <a:solidFill>
                            <a:schemeClr val="tx1"/>
                          </a:solidFill>
                          <a:effectLst/>
                          <a:latin typeface="+mn-lt"/>
                          <a:ea typeface="+mn-ea"/>
                          <a:cs typeface="+mn-cs"/>
                        </a:rPr>
                        <a:t>Ｆ</a:t>
                      </a:r>
                      <a:r>
                        <a:rPr kumimoji="1" lang="en-US" altLang="ja-JP" sz="1100">
                          <a:solidFill>
                            <a:schemeClr val="tx1"/>
                          </a:solidFill>
                          <a:latin typeface="+mn-lt"/>
                          <a:ea typeface="+mn-ea"/>
                          <a:cs typeface="+mn-cs"/>
                        </a:rPr>
                        <a:t>.</a:t>
                      </a:r>
                      <a:r>
                        <a:rPr kumimoji="1" lang="ja-JP" altLang="en-US" sz="1100">
                          <a:solidFill>
                            <a:schemeClr val="tx1"/>
                          </a:solidFill>
                          <a:latin typeface="+mn-lt"/>
                          <a:ea typeface="+mn-ea"/>
                          <a:cs typeface="+mn-cs"/>
                        </a:rPr>
                        <a:t>独立行政法人</a:t>
                      </a:r>
                      <a:r>
                        <a:rPr kumimoji="1" lang="ja-JP" altLang="en-US" sz="1100">
                          <a:solidFill>
                            <a:schemeClr val="tx1"/>
                          </a:solidFill>
                        </a:rPr>
                        <a:t>（１団体）</a:t>
                      </a:r>
                    </a:p>
                  </xdr:txBody>
                </xdr:sp>
                <xdr:cxnSp macro="">
                  <xdr:nvCxnSpPr>
                    <xdr:cNvPr id="60" name="直線コネクタ 59"/>
                    <xdr:cNvCxnSpPr/>
                  </xdr:nvCxnSpPr>
                  <xdr:spPr>
                    <a:xfrm>
                      <a:off x="4405171" y="9531136"/>
                      <a:ext cx="754506" cy="0"/>
                    </a:xfrm>
                    <a:prstGeom prst="line">
                      <a:avLst/>
                    </a:prstGeom>
                  </xdr:spPr>
                  <xdr:style>
                    <a:lnRef idx="1">
                      <a:schemeClr val="dk1"/>
                    </a:lnRef>
                    <a:fillRef idx="0">
                      <a:schemeClr val="dk1"/>
                    </a:fillRef>
                    <a:effectRef idx="0">
                      <a:schemeClr val="dk1"/>
                    </a:effectRef>
                    <a:fontRef idx="minor">
                      <a:schemeClr val="tx1"/>
                    </a:fontRef>
                  </xdr:style>
                </xdr:cxnSp>
              </xdr:grpSp>
              <xdr:sp macro="" textlink="">
                <xdr:nvSpPr>
                  <xdr:cNvPr id="43" name="大かっこ 42"/>
                  <xdr:cNvSpPr/>
                </xdr:nvSpPr>
                <xdr:spPr bwMode="auto">
                  <a:xfrm>
                    <a:off x="804488" y="1037461"/>
                    <a:ext cx="1405136" cy="25949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kumimoji="1" lang="ja-JP" altLang="en-US" sz="1100">
                        <a:solidFill>
                          <a:sysClr val="windowText" lastClr="000000"/>
                        </a:solidFill>
                      </a:rPr>
                      <a:t>予算の移替</a:t>
                    </a:r>
                    <a:endParaRPr kumimoji="1" lang="en-US" altLang="ja-JP" sz="1100">
                      <a:solidFill>
                        <a:sysClr val="windowText" lastClr="000000"/>
                      </a:solidFill>
                    </a:endParaRPr>
                  </a:p>
                </xdr:txBody>
              </xdr:sp>
              <xdr:cxnSp macro="">
                <xdr:nvCxnSpPr>
                  <xdr:cNvPr id="44" name="直線コネクタ 43"/>
                  <xdr:cNvCxnSpPr/>
                </xdr:nvCxnSpPr>
                <xdr:spPr>
                  <a:xfrm>
                    <a:off x="1435181" y="1421820"/>
                    <a:ext cx="2853" cy="715545"/>
                  </a:xfrm>
                  <a:prstGeom prst="line">
                    <a:avLst/>
                  </a:prstGeom>
                </xdr:spPr>
                <xdr:style>
                  <a:lnRef idx="1">
                    <a:schemeClr val="dk1"/>
                  </a:lnRef>
                  <a:fillRef idx="0">
                    <a:schemeClr val="dk1"/>
                  </a:fillRef>
                  <a:effectRef idx="0">
                    <a:schemeClr val="dk1"/>
                  </a:effectRef>
                  <a:fontRef idx="minor">
                    <a:schemeClr val="tx1"/>
                  </a:fontRef>
                </xdr:style>
              </xdr:cxnSp>
              <xdr:sp macro="" textlink="">
                <xdr:nvSpPr>
                  <xdr:cNvPr id="45" name="大かっこ 44"/>
                  <xdr:cNvSpPr/>
                </xdr:nvSpPr>
                <xdr:spPr bwMode="auto">
                  <a:xfrm>
                    <a:off x="475998" y="2895075"/>
                    <a:ext cx="1827659" cy="875502"/>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kumimoji="1" lang="ja-JP" altLang="en-US" sz="1100">
                        <a:solidFill>
                          <a:sysClr val="windowText" lastClr="000000"/>
                        </a:solidFill>
                      </a:rPr>
                      <a:t>予算配分、事業採択</a:t>
                    </a:r>
                    <a:endParaRPr kumimoji="1" lang="en-US" altLang="ja-JP" sz="1100">
                      <a:solidFill>
                        <a:sysClr val="windowText" lastClr="000000"/>
                      </a:solidFill>
                    </a:endParaRPr>
                  </a:p>
                  <a:p>
                    <a:pPr algn="ctr"/>
                    <a:r>
                      <a:rPr kumimoji="1" lang="ja-JP" altLang="en-US" sz="1100">
                        <a:solidFill>
                          <a:sysClr val="windowText" lastClr="000000"/>
                        </a:solidFill>
                      </a:rPr>
                      <a:t>指導監督等</a:t>
                    </a:r>
                    <a:endParaRPr kumimoji="1" lang="en-US" altLang="ja-JP" sz="1100">
                      <a:solidFill>
                        <a:sysClr val="windowText" lastClr="000000"/>
                      </a:solidFill>
                    </a:endParaRPr>
                  </a:p>
                </xdr:txBody>
              </xdr:sp>
              <xdr:cxnSp macro="">
                <xdr:nvCxnSpPr>
                  <xdr:cNvPr id="46" name="直線コネクタ 45"/>
                  <xdr:cNvCxnSpPr>
                    <a:stCxn id="34" idx="3"/>
                    <a:endCxn id="35" idx="1"/>
                  </xdr:cNvCxnSpPr>
                </xdr:nvCxnSpPr>
                <xdr:spPr>
                  <a:xfrm flipV="1">
                    <a:off x="2201054" y="2474701"/>
                    <a:ext cx="1229804" cy="16300"/>
                  </a:xfrm>
                  <a:prstGeom prst="line">
                    <a:avLst/>
                  </a:prstGeom>
                </xdr:spPr>
                <xdr:style>
                  <a:lnRef idx="1">
                    <a:schemeClr val="dk1"/>
                  </a:lnRef>
                  <a:fillRef idx="0">
                    <a:schemeClr val="dk1"/>
                  </a:fillRef>
                  <a:effectRef idx="0">
                    <a:schemeClr val="dk1"/>
                  </a:effectRef>
                  <a:fontRef idx="minor">
                    <a:schemeClr val="tx1"/>
                  </a:fontRef>
                </xdr:style>
              </xdr:cxnSp>
              <xdr:sp macro="" textlink="">
                <xdr:nvSpPr>
                  <xdr:cNvPr id="47" name="大かっこ 46"/>
                  <xdr:cNvSpPr/>
                </xdr:nvSpPr>
                <xdr:spPr bwMode="auto">
                  <a:xfrm>
                    <a:off x="3445859" y="2868723"/>
                    <a:ext cx="2515488" cy="885882"/>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kumimoji="1" lang="ja-JP" altLang="en-US" sz="1100">
                        <a:solidFill>
                          <a:sysClr val="windowText" lastClr="000000"/>
                        </a:solidFill>
                      </a:rPr>
                      <a:t>工事の実施及び</a:t>
                    </a:r>
                    <a:endParaRPr kumimoji="1" lang="en-US" altLang="ja-JP" sz="1100">
                      <a:solidFill>
                        <a:sysClr val="windowText" lastClr="000000"/>
                      </a:solidFill>
                    </a:endParaRPr>
                  </a:p>
                  <a:p>
                    <a:pPr algn="ctr"/>
                    <a:r>
                      <a:rPr kumimoji="1" lang="ja-JP" altLang="en-US" sz="1100">
                        <a:solidFill>
                          <a:sysClr val="windowText" lastClr="000000"/>
                        </a:solidFill>
                      </a:rPr>
                      <a:t>調査、検討、交付決定等</a:t>
                    </a:r>
                    <a:endParaRPr kumimoji="1" lang="en-US" altLang="ja-JP" sz="1100">
                      <a:solidFill>
                        <a:sysClr val="windowText" lastClr="000000"/>
                      </a:solidFill>
                    </a:endParaRPr>
                  </a:p>
                </xdr:txBody>
              </xdr:sp>
              <xdr:sp macro="" textlink="">
                <xdr:nvSpPr>
                  <xdr:cNvPr id="48" name="大かっこ 47"/>
                  <xdr:cNvSpPr/>
                </xdr:nvSpPr>
                <xdr:spPr bwMode="auto">
                  <a:xfrm>
                    <a:off x="3240182" y="11752522"/>
                    <a:ext cx="2485509" cy="1336692"/>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kumimoji="1" lang="ja-JP" altLang="en-US" sz="1000">
                        <a:solidFill>
                          <a:sysClr val="windowText" lastClr="000000"/>
                        </a:solidFill>
                      </a:rPr>
                      <a:t>工事</a:t>
                    </a:r>
                    <a:r>
                      <a:rPr lang="ja-JP" altLang="ja-JP" sz="1000">
                        <a:solidFill>
                          <a:sysClr val="windowText" lastClr="000000"/>
                        </a:solidFill>
                        <a:effectLst/>
                        <a:latin typeface="+mn-lt"/>
                        <a:ea typeface="+mn-ea"/>
                        <a:cs typeface="+mn-cs"/>
                      </a:rPr>
                      <a:t>及び工事に係る調査・設計・用地取得等を実施する地方公共団体に対する補助を実施</a:t>
                    </a:r>
                    <a:endParaRPr kumimoji="1" lang="en-US" altLang="ja-JP" sz="1000">
                      <a:solidFill>
                        <a:sysClr val="windowText" lastClr="000000"/>
                      </a:solidFill>
                    </a:endParaRPr>
                  </a:p>
                </xdr:txBody>
              </xdr:sp>
              <xdr:sp macro="" textlink="">
                <xdr:nvSpPr>
                  <xdr:cNvPr id="49" name="大かっこ 48"/>
                  <xdr:cNvSpPr/>
                </xdr:nvSpPr>
                <xdr:spPr bwMode="auto">
                  <a:xfrm>
                    <a:off x="5054032" y="4887766"/>
                    <a:ext cx="2436879" cy="307082"/>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kumimoji="1" lang="ja-JP" altLang="en-US" sz="1100">
                        <a:solidFill>
                          <a:sysClr val="windowText" lastClr="000000"/>
                        </a:solidFill>
                      </a:rPr>
                      <a:t>工事等</a:t>
                    </a:r>
                    <a:endParaRPr kumimoji="1" lang="en-US" altLang="ja-JP" sz="1100">
                      <a:solidFill>
                        <a:sysClr val="windowText" lastClr="000000"/>
                      </a:solidFill>
                    </a:endParaRPr>
                  </a:p>
                </xdr:txBody>
              </xdr:sp>
              <xdr:sp macro="" textlink="">
                <xdr:nvSpPr>
                  <xdr:cNvPr id="50" name="大かっこ 49"/>
                  <xdr:cNvSpPr/>
                </xdr:nvSpPr>
                <xdr:spPr bwMode="auto">
                  <a:xfrm>
                    <a:off x="5126567" y="6038294"/>
                    <a:ext cx="2397575" cy="215401"/>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kumimoji="1" lang="ja-JP" altLang="en-US" sz="1100">
                        <a:solidFill>
                          <a:sysClr val="windowText" lastClr="000000"/>
                        </a:solidFill>
                      </a:rPr>
                      <a:t>調査検討業務等</a:t>
                    </a:r>
                    <a:endParaRPr kumimoji="1" lang="en-US" altLang="ja-JP" sz="1100">
                      <a:solidFill>
                        <a:sysClr val="windowText" lastClr="000000"/>
                      </a:solidFill>
                    </a:endParaRPr>
                  </a:p>
                </xdr:txBody>
              </xdr:sp>
              <xdr:sp macro="" textlink="">
                <xdr:nvSpPr>
                  <xdr:cNvPr id="51" name="大かっこ 50"/>
                  <xdr:cNvSpPr/>
                </xdr:nvSpPr>
                <xdr:spPr bwMode="auto">
                  <a:xfrm>
                    <a:off x="5084745" y="7260924"/>
                    <a:ext cx="2739498" cy="381927"/>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kumimoji="1" lang="ja-JP" altLang="en-US" sz="1100">
                        <a:solidFill>
                          <a:schemeClr val="tx1"/>
                        </a:solidFill>
                        <a:effectLst/>
                        <a:latin typeface="+mn-lt"/>
                        <a:ea typeface="+mn-ea"/>
                        <a:cs typeface="+mn-cs"/>
                      </a:rPr>
                      <a:t>用地の先行取得</a:t>
                    </a:r>
                    <a:r>
                      <a:rPr kumimoji="1" lang="ja-JP" altLang="ja-JP" sz="1100">
                        <a:solidFill>
                          <a:schemeClr val="tx1"/>
                        </a:solidFill>
                        <a:effectLst/>
                        <a:latin typeface="+mn-lt"/>
                        <a:ea typeface="+mn-ea"/>
                        <a:cs typeface="+mn-cs"/>
                      </a:rPr>
                      <a:t>等</a:t>
                    </a:r>
                    <a:endParaRPr lang="ja-JP" altLang="ja-JP">
                      <a:effectLst/>
                    </a:endParaRPr>
                  </a:p>
                </xdr:txBody>
              </xdr:sp>
              <xdr:sp macro="" textlink="">
                <xdr:nvSpPr>
                  <xdr:cNvPr id="52" name="大かっこ 51"/>
                  <xdr:cNvSpPr/>
                </xdr:nvSpPr>
                <xdr:spPr bwMode="auto">
                  <a:xfrm>
                    <a:off x="5151128" y="8625339"/>
                    <a:ext cx="2348444" cy="23552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kumimoji="1" lang="ja-JP" altLang="en-US" sz="1100">
                        <a:solidFill>
                          <a:schemeClr val="tx1"/>
                        </a:solidFill>
                      </a:rPr>
                      <a:t>用地補償等</a:t>
                    </a:r>
                    <a:endParaRPr kumimoji="1" lang="en-US" altLang="ja-JP" sz="1100">
                      <a:solidFill>
                        <a:schemeClr val="tx1"/>
                      </a:solidFill>
                    </a:endParaRPr>
                  </a:p>
                </xdr:txBody>
              </xdr:sp>
              <xdr:sp macro="" textlink="">
                <xdr:nvSpPr>
                  <xdr:cNvPr id="53" name="テキスト ボックス 52"/>
                  <xdr:cNvSpPr txBox="1"/>
                </xdr:nvSpPr>
                <xdr:spPr>
                  <a:xfrm>
                    <a:off x="3259370" y="14917712"/>
                    <a:ext cx="2486010" cy="692123"/>
                  </a:xfrm>
                  <a:prstGeom prst="rect">
                    <a:avLst/>
                  </a:prstGeom>
                  <a:noFill/>
                  <a:ln>
                    <a:solidFill>
                      <a:sysClr val="windowText" lastClr="000000"/>
                    </a:solidFill>
                  </a:ln>
                  <a:effectLst/>
                </xdr:spPr>
                <xdr:txBody>
                  <a:bodyPr vertOverflow="clip" horzOverflow="clip" wrap="squar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smtClean="0">
                        <a:ln>
                          <a:noFill/>
                        </a:ln>
                        <a:solidFill>
                          <a:sysClr val="windowText" lastClr="000000"/>
                        </a:solidFill>
                        <a:effectLst/>
                        <a:uLnTx/>
                        <a:uFillTx/>
                        <a:latin typeface="+mj-ea"/>
                        <a:ea typeface="+mj-ea"/>
                        <a:cs typeface="+mn-cs"/>
                      </a:rPr>
                      <a:t>I</a:t>
                    </a:r>
                    <a:r>
                      <a:rPr kumimoji="1" lang="en-US" altLang="ja-JP"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baseline="0">
                        <a:effectLst/>
                        <a:latin typeface="+mn-lt"/>
                        <a:ea typeface="+mn-ea"/>
                        <a:cs typeface="+mn-cs"/>
                      </a:rPr>
                      <a:t>独立行政</a:t>
                    </a:r>
                    <a:r>
                      <a:rPr kumimoji="1" lang="ja-JP" altLang="ja-JP" sz="1100" b="0" i="0" baseline="0">
                        <a:effectLst/>
                        <a:latin typeface="+mn-lt"/>
                        <a:ea typeface="+mn-ea"/>
                        <a:cs typeface="+mn-cs"/>
                      </a:rPr>
                      <a:t>法人（</a:t>
                    </a:r>
                    <a:r>
                      <a:rPr kumimoji="1" lang="ja-JP" altLang="en-US" sz="1100" b="0" i="0" baseline="0">
                        <a:effectLst/>
                        <a:latin typeface="+mn-lt"/>
                        <a:ea typeface="+mn-ea"/>
                        <a:cs typeface="+mn-cs"/>
                      </a:rPr>
                      <a:t>１</a:t>
                    </a:r>
                    <a:r>
                      <a:rPr kumimoji="1" lang="ja-JP" altLang="ja-JP" sz="1100" b="0" i="0" baseline="0">
                        <a:effectLst/>
                        <a:latin typeface="+mn-lt"/>
                        <a:ea typeface="+mn-ea"/>
                        <a:cs typeface="+mn-cs"/>
                      </a:rPr>
                      <a:t>団体）</a:t>
                    </a:r>
                    <a:endParaRPr lang="ja-JP" altLang="ja-JP">
                      <a:effectLst/>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54" name="大かっこ 53"/>
                  <xdr:cNvSpPr/>
                </xdr:nvSpPr>
                <xdr:spPr bwMode="auto">
                  <a:xfrm>
                    <a:off x="3317618" y="15646294"/>
                    <a:ext cx="2411158" cy="249753"/>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kumimoji="1" lang="ja-JP" altLang="en-US" sz="1100">
                        <a:solidFill>
                          <a:sysClr val="windowText" lastClr="000000"/>
                        </a:solidFill>
                      </a:rPr>
                      <a:t>研究委託</a:t>
                    </a:r>
                    <a:endParaRPr kumimoji="1" lang="en-US" altLang="ja-JP" sz="1100">
                      <a:solidFill>
                        <a:sysClr val="windowText" lastClr="000000"/>
                      </a:solidFill>
                    </a:endParaRPr>
                  </a:p>
                </xdr:txBody>
              </xdr:sp>
              <xdr:sp macro="" textlink="">
                <xdr:nvSpPr>
                  <xdr:cNvPr id="55" name="テキスト ボックス 54"/>
                  <xdr:cNvSpPr txBox="1"/>
                </xdr:nvSpPr>
                <xdr:spPr>
                  <a:xfrm>
                    <a:off x="3241212" y="13471135"/>
                    <a:ext cx="2484479" cy="594911"/>
                  </a:xfrm>
                  <a:prstGeom prst="rect">
                    <a:avLst/>
                  </a:prstGeom>
                  <a:noFill/>
                  <a:ln>
                    <a:solidFill>
                      <a:sysClr val="windowText" lastClr="000000"/>
                    </a:solidFill>
                  </a:ln>
                  <a:effectLst/>
                </xdr:spPr>
                <xdr:txBody>
                  <a:bodyPr vertOverflow="clip" horzOverflow="clip" wrap="squar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Ｈ</a:t>
                    </a:r>
                    <a:r>
                      <a:rPr kumimoji="1" lang="en-US" altLang="ja-JP"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ja-JP" sz="1100" b="0" i="0" u="none" strike="noStrike" kern="0" cap="none" spc="0" normalizeH="0" baseline="0">
                        <a:ln>
                          <a:noFill/>
                        </a:ln>
                        <a:solidFill>
                          <a:sysClr val="windowText" lastClr="000000"/>
                        </a:solidFill>
                        <a:effectLst/>
                        <a:uLnTx/>
                        <a:uFillTx/>
                        <a:latin typeface="Calibri" panose="020F0502020204030204"/>
                        <a:ea typeface="ＭＳ Ｐゴシック" panose="020B0600070205080204" pitchFamily="50" charset="-128"/>
                        <a:cs typeface="+mn-cs"/>
                      </a:rPr>
                      <a:t>民間企業等（</a:t>
                    </a:r>
                    <a:r>
                      <a:rPr kumimoji="1" lang="ja-JP" altLang="en-US" sz="1100" b="0" i="0" u="none" strike="noStrike" kern="0" cap="none" spc="0" normalizeH="0" baseline="0">
                        <a:ln>
                          <a:noFill/>
                        </a:ln>
                        <a:solidFill>
                          <a:sysClr val="windowText" lastClr="000000"/>
                        </a:solidFill>
                        <a:effectLst/>
                        <a:uLnTx/>
                        <a:uFillTx/>
                        <a:latin typeface="Calibri" panose="020F0502020204030204"/>
                        <a:ea typeface="ＭＳ Ｐゴシック" panose="020B0600070205080204" pitchFamily="50" charset="-128"/>
                        <a:cs typeface="+mn-cs"/>
                      </a:rPr>
                      <a:t>４</a:t>
                    </a:r>
                    <a:r>
                      <a:rPr kumimoji="1" lang="ja-JP" altLang="ja-JP" sz="1100" b="0" i="0" u="none" strike="noStrike" kern="0" cap="none" spc="0" normalizeH="0" baseline="0">
                        <a:ln>
                          <a:noFill/>
                        </a:ln>
                        <a:solidFill>
                          <a:sysClr val="windowText" lastClr="000000"/>
                        </a:solidFill>
                        <a:effectLst/>
                        <a:uLnTx/>
                        <a:uFillTx/>
                        <a:latin typeface="Calibri" panose="020F0502020204030204"/>
                        <a:ea typeface="ＭＳ Ｐゴシック" panose="020B0600070205080204" pitchFamily="50" charset="-128"/>
                        <a:cs typeface="+mn-cs"/>
                      </a:rPr>
                      <a:t>団体）</a:t>
                    </a:r>
                    <a:endParaRPr kumimoji="1" lang="en-US" altLang="ja-JP" sz="1100" b="0" i="0" u="none" strike="noStrike" kern="0" cap="none" spc="0" normalizeH="0" baseline="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a:ln>
                          <a:noFill/>
                        </a:ln>
                        <a:solidFill>
                          <a:sysClr val="windowText" lastClr="000000"/>
                        </a:solidFill>
                        <a:effectLst/>
                        <a:uLnTx/>
                        <a:uFillTx/>
                        <a:latin typeface="Calibri" panose="020F0502020204030204"/>
                        <a:ea typeface="ＭＳ Ｐゴシック" panose="020B0600070205080204" pitchFamily="50" charset="-128"/>
                        <a:cs typeface="+mn-cs"/>
                      </a:rPr>
                      <a:t>１百万円</a:t>
                    </a:r>
                    <a:endParaRPr kumimoji="1" lang="ja-JP" altLang="ja-JP" sz="1100" b="0" i="0" u="none" strike="noStrike" kern="0" cap="none" spc="0" normalizeH="0" baseline="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56" name="大かっこ 55"/>
                  <xdr:cNvSpPr/>
                </xdr:nvSpPr>
                <xdr:spPr bwMode="auto">
                  <a:xfrm>
                    <a:off x="3255249" y="14101280"/>
                    <a:ext cx="2456407" cy="381917"/>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kumimoji="1" lang="ja-JP" altLang="en-US" sz="1100">
                        <a:solidFill>
                          <a:sysClr val="windowText" lastClr="000000"/>
                        </a:solidFill>
                      </a:rPr>
                      <a:t>基礎検討調査等</a:t>
                    </a:r>
                    <a:endParaRPr kumimoji="1" lang="en-US" altLang="ja-JP" sz="1100">
                      <a:solidFill>
                        <a:sysClr val="windowText" lastClr="000000"/>
                      </a:solidFill>
                    </a:endParaRPr>
                  </a:p>
                </xdr:txBody>
              </xdr:sp>
              <xdr:sp macro="" textlink="">
                <xdr:nvSpPr>
                  <xdr:cNvPr id="57" name="大かっこ 56"/>
                  <xdr:cNvSpPr/>
                </xdr:nvSpPr>
                <xdr:spPr bwMode="auto">
                  <a:xfrm>
                    <a:off x="5191225" y="9970142"/>
                    <a:ext cx="2348444" cy="23552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kumimoji="1" lang="ja-JP" altLang="en-US" sz="1100">
                        <a:solidFill>
                          <a:schemeClr val="tx1"/>
                        </a:solidFill>
                      </a:rPr>
                      <a:t>研究委託</a:t>
                    </a:r>
                    <a:endParaRPr kumimoji="1" lang="en-US" altLang="ja-JP" sz="1100">
                      <a:solidFill>
                        <a:schemeClr val="tx1"/>
                      </a:solidFill>
                    </a:endParaRPr>
                  </a:p>
                </xdr:txBody>
              </xdr:sp>
            </xdr:grpSp>
            <xdr:cxnSp macro="">
              <xdr:nvCxnSpPr>
                <xdr:cNvPr id="32" name="直線コネクタ 31"/>
                <xdr:cNvCxnSpPr/>
              </xdr:nvCxnSpPr>
              <xdr:spPr>
                <a:xfrm>
                  <a:off x="4178679" y="60855894"/>
                  <a:ext cx="491281" cy="0"/>
                </a:xfrm>
                <a:prstGeom prst="line">
                  <a:avLst/>
                </a:prstGeom>
              </xdr:spPr>
              <xdr:style>
                <a:lnRef idx="1">
                  <a:schemeClr val="dk1"/>
                </a:lnRef>
                <a:fillRef idx="0">
                  <a:schemeClr val="dk1"/>
                </a:fillRef>
                <a:effectRef idx="0">
                  <a:schemeClr val="dk1"/>
                </a:effectRef>
                <a:fontRef idx="minor">
                  <a:schemeClr val="tx1"/>
                </a:fontRef>
              </xdr:style>
            </xdr:cxnSp>
          </xdr:grpSp>
        </xdr:grpSp>
        <xdr:sp macro="" textlink="">
          <xdr:nvSpPr>
            <xdr:cNvPr id="8" name="テキスト ボックス 7"/>
            <xdr:cNvSpPr txBox="1"/>
          </xdr:nvSpPr>
          <xdr:spPr>
            <a:xfrm>
              <a:off x="6661132" y="49787349"/>
              <a:ext cx="1550425" cy="4208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ysClr val="windowText" lastClr="000000"/>
                  </a:solidFill>
                </a:rPr>
                <a:t>６３，２４１百万円</a:t>
              </a:r>
            </a:p>
          </xdr:txBody>
        </xdr:sp>
        <xdr:sp macro="" textlink="">
          <xdr:nvSpPr>
            <xdr:cNvPr id="9" name="テキスト ボックス 8"/>
            <xdr:cNvSpPr txBox="1"/>
          </xdr:nvSpPr>
          <xdr:spPr>
            <a:xfrm>
              <a:off x="7057865" y="50969550"/>
              <a:ext cx="1199213" cy="389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solidFill>
                    <a:sysClr val="windowText" lastClr="000000"/>
                  </a:solidFill>
                </a:rPr>
                <a:t>８５百万円</a:t>
              </a:r>
            </a:p>
          </xdr:txBody>
        </xdr:sp>
        <xdr:sp macro="" textlink="">
          <xdr:nvSpPr>
            <xdr:cNvPr id="10" name="テキスト ボックス 9"/>
            <xdr:cNvSpPr txBox="1"/>
          </xdr:nvSpPr>
          <xdr:spPr>
            <a:xfrm>
              <a:off x="6974221" y="52214872"/>
              <a:ext cx="1299112" cy="4208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chemeClr val="tx1"/>
                  </a:solidFill>
                </a:rPr>
                <a:t>２，４７７百万円</a:t>
              </a:r>
            </a:p>
          </xdr:txBody>
        </xdr:sp>
        <xdr:sp macro="" textlink="">
          <xdr:nvSpPr>
            <xdr:cNvPr id="11" name="テキスト ボックス 10"/>
            <xdr:cNvSpPr txBox="1"/>
          </xdr:nvSpPr>
          <xdr:spPr>
            <a:xfrm>
              <a:off x="7075520" y="53531190"/>
              <a:ext cx="1287039" cy="4208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chemeClr val="tx1"/>
                  </a:solidFill>
                </a:rPr>
                <a:t>９５１百万円</a:t>
              </a:r>
            </a:p>
          </xdr:txBody>
        </xdr:sp>
        <xdr:sp macro="" textlink="">
          <xdr:nvSpPr>
            <xdr:cNvPr id="12" name="テキスト ボックス 11"/>
            <xdr:cNvSpPr txBox="1"/>
          </xdr:nvSpPr>
          <xdr:spPr>
            <a:xfrm>
              <a:off x="5353235" y="60595028"/>
              <a:ext cx="1007975" cy="4208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ysClr val="windowText" lastClr="000000"/>
                  </a:solidFill>
                </a:rPr>
                <a:t>４７百万円</a:t>
              </a:r>
            </a:p>
          </xdr:txBody>
        </xdr:sp>
        <xdr:sp macro="" textlink="">
          <xdr:nvSpPr>
            <xdr:cNvPr id="13" name="テキスト ボックス 12"/>
            <xdr:cNvSpPr txBox="1"/>
          </xdr:nvSpPr>
          <xdr:spPr>
            <a:xfrm>
              <a:off x="5195454" y="47720319"/>
              <a:ext cx="1579011" cy="4208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ysClr val="windowText" lastClr="000000"/>
                  </a:solidFill>
                </a:rPr>
                <a:t>６６，８１１百万円</a:t>
              </a:r>
            </a:p>
          </xdr:txBody>
        </xdr:sp>
        <xdr:sp macro="" textlink="">
          <xdr:nvSpPr>
            <xdr:cNvPr id="14" name="テキスト ボックス 13"/>
            <xdr:cNvSpPr txBox="1"/>
          </xdr:nvSpPr>
          <xdr:spPr>
            <a:xfrm>
              <a:off x="5093701" y="56714279"/>
              <a:ext cx="1255445" cy="4208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ysClr val="windowText" lastClr="000000"/>
                  </a:solidFill>
                </a:rPr>
                <a:t>８，７５０百万円</a:t>
              </a:r>
            </a:p>
          </xdr:txBody>
        </xdr:sp>
        <xdr:sp macro="" textlink="">
          <xdr:nvSpPr>
            <xdr:cNvPr id="15" name="テキスト ボックス 14"/>
            <xdr:cNvSpPr txBox="1"/>
          </xdr:nvSpPr>
          <xdr:spPr>
            <a:xfrm>
              <a:off x="2143015" y="47739569"/>
              <a:ext cx="1448592" cy="4208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ja-JP" sz="1100">
                  <a:solidFill>
                    <a:schemeClr val="tx1"/>
                  </a:solidFill>
                  <a:effectLst/>
                  <a:latin typeface="+mn-lt"/>
                  <a:ea typeface="+mn-ea"/>
                  <a:cs typeface="+mn-cs"/>
                </a:rPr>
                <a:t>７５，６１０</a:t>
              </a:r>
              <a:r>
                <a:rPr kumimoji="1" lang="ja-JP" altLang="en-US" sz="1100">
                  <a:solidFill>
                    <a:sysClr val="windowText" lastClr="000000"/>
                  </a:solidFill>
                </a:rPr>
                <a:t>百万円</a:t>
              </a:r>
            </a:p>
          </xdr:txBody>
        </xdr:sp>
        <xdr:sp macro="" textlink="">
          <xdr:nvSpPr>
            <xdr:cNvPr id="16" name="テキスト ボックス 15"/>
            <xdr:cNvSpPr txBox="1"/>
          </xdr:nvSpPr>
          <xdr:spPr>
            <a:xfrm>
              <a:off x="2179740" y="45814284"/>
              <a:ext cx="1411866" cy="4208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ysClr val="windowText" lastClr="000000"/>
                  </a:solidFill>
                </a:rPr>
                <a:t>７５，６１０百万円</a:t>
              </a:r>
            </a:p>
          </xdr:txBody>
        </xdr:sp>
        <xdr:sp macro="" textlink="">
          <xdr:nvSpPr>
            <xdr:cNvPr id="17" name="テキスト ボックス 16"/>
            <xdr:cNvSpPr txBox="1"/>
          </xdr:nvSpPr>
          <xdr:spPr>
            <a:xfrm>
              <a:off x="7508341" y="56942424"/>
              <a:ext cx="1301858" cy="4208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ysClr val="windowText" lastClr="000000"/>
                  </a:solidFill>
                </a:rPr>
                <a:t>６，４４０百万円</a:t>
              </a:r>
            </a:p>
          </xdr:txBody>
        </xdr:sp>
        <xdr:sp macro="" textlink="">
          <xdr:nvSpPr>
            <xdr:cNvPr id="18" name="テキスト ボックス 17"/>
            <xdr:cNvSpPr txBox="1"/>
          </xdr:nvSpPr>
          <xdr:spPr>
            <a:xfrm>
              <a:off x="8580270" y="56942423"/>
              <a:ext cx="1753391" cy="3901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ysClr val="windowText" lastClr="000000"/>
                  </a:solidFill>
                </a:rPr>
                <a:t>＜交付決定ベース＞</a:t>
              </a:r>
            </a:p>
          </xdr:txBody>
        </xdr:sp>
        <xdr:sp macro="" textlink="">
          <xdr:nvSpPr>
            <xdr:cNvPr id="19" name="テキスト ボックス 18"/>
            <xdr:cNvSpPr txBox="1"/>
          </xdr:nvSpPr>
          <xdr:spPr>
            <a:xfrm>
              <a:off x="6428996" y="52982227"/>
              <a:ext cx="2185682" cy="4199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a:solidFill>
                    <a:schemeClr val="tx1"/>
                  </a:solidFill>
                </a:rPr>
                <a:t>【 </a:t>
              </a:r>
              <a:r>
                <a:rPr kumimoji="1" lang="ja-JP" altLang="en-US" sz="1100">
                  <a:solidFill>
                    <a:schemeClr val="tx1"/>
                  </a:solidFill>
                </a:rPr>
                <a:t>随意契約（その他）</a:t>
              </a:r>
              <a:r>
                <a:rPr kumimoji="1" lang="en-US" altLang="ja-JP" sz="1100">
                  <a:solidFill>
                    <a:schemeClr val="tx1"/>
                  </a:solidFill>
                </a:rPr>
                <a:t>】</a:t>
              </a:r>
              <a:endParaRPr kumimoji="1" lang="ja-JP" altLang="en-US" sz="1100">
                <a:solidFill>
                  <a:schemeClr val="tx1"/>
                </a:solidFill>
              </a:endParaRPr>
            </a:p>
          </xdr:txBody>
        </xdr:sp>
        <xdr:sp macro="" textlink="">
          <xdr:nvSpPr>
            <xdr:cNvPr id="20" name="テキスト ボックス 19"/>
            <xdr:cNvSpPr txBox="1"/>
          </xdr:nvSpPr>
          <xdr:spPr>
            <a:xfrm>
              <a:off x="6383746" y="51706226"/>
              <a:ext cx="2185682" cy="3056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a:solidFill>
                    <a:schemeClr val="tx1"/>
                  </a:solidFill>
                </a:rPr>
                <a:t>【 </a:t>
              </a:r>
              <a:r>
                <a:rPr kumimoji="1" lang="ja-JP" altLang="en-US" sz="1100">
                  <a:solidFill>
                    <a:schemeClr val="tx1"/>
                  </a:solidFill>
                </a:rPr>
                <a:t>随意契約（その他）等</a:t>
              </a:r>
              <a:r>
                <a:rPr kumimoji="1" lang="en-US" altLang="ja-JP" sz="1100">
                  <a:solidFill>
                    <a:schemeClr val="tx1"/>
                  </a:solidFill>
                </a:rPr>
                <a:t>】</a:t>
              </a:r>
              <a:endParaRPr kumimoji="1" lang="ja-JP" altLang="en-US" sz="1100">
                <a:solidFill>
                  <a:schemeClr val="tx1"/>
                </a:solidFill>
              </a:endParaRPr>
            </a:p>
          </xdr:txBody>
        </xdr:sp>
        <xdr:sp macro="" textlink="">
          <xdr:nvSpPr>
            <xdr:cNvPr id="21" name="テキスト ボックス 20"/>
            <xdr:cNvSpPr txBox="1"/>
          </xdr:nvSpPr>
          <xdr:spPr>
            <a:xfrm>
              <a:off x="7154325" y="54899263"/>
              <a:ext cx="1287039" cy="4208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chemeClr val="tx1"/>
                  </a:solidFill>
                  <a:latin typeface="+mn-lt"/>
                  <a:ea typeface="+mn-ea"/>
                  <a:cs typeface="+mn-cs"/>
                </a:rPr>
                <a:t>５７百万円</a:t>
              </a:r>
            </a:p>
          </xdr:txBody>
        </xdr:sp>
        <xdr:sp macro="" textlink="">
          <xdr:nvSpPr>
            <xdr:cNvPr id="22" name="テキスト ボックス 21"/>
            <xdr:cNvSpPr txBox="1"/>
          </xdr:nvSpPr>
          <xdr:spPr>
            <a:xfrm>
              <a:off x="6440645" y="54303299"/>
              <a:ext cx="2185682" cy="4208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a:solidFill>
                    <a:schemeClr val="tx1"/>
                  </a:solidFill>
                </a:rPr>
                <a:t>【 </a:t>
              </a:r>
              <a:r>
                <a:rPr kumimoji="1" lang="ja-JP" altLang="en-US" sz="1100">
                  <a:solidFill>
                    <a:schemeClr val="tx1"/>
                  </a:solidFill>
                </a:rPr>
                <a:t>随</a:t>
              </a:r>
              <a:r>
                <a:rPr kumimoji="1" lang="ja-JP" altLang="en-US" sz="1100">
                  <a:solidFill>
                    <a:schemeClr val="tx1"/>
                  </a:solidFill>
                  <a:latin typeface="+mn-lt"/>
                  <a:ea typeface="+mn-ea"/>
                  <a:cs typeface="+mn-cs"/>
                </a:rPr>
                <a:t>意</a:t>
              </a:r>
              <a:r>
                <a:rPr kumimoji="1" lang="ja-JP" altLang="en-US" sz="1100">
                  <a:solidFill>
                    <a:schemeClr val="tx1"/>
                  </a:solidFill>
                </a:rPr>
                <a:t>契約（公募）</a:t>
              </a:r>
              <a:r>
                <a:rPr kumimoji="1" lang="en-US" altLang="ja-JP" sz="1100">
                  <a:solidFill>
                    <a:schemeClr val="tx1"/>
                  </a:solidFill>
                </a:rPr>
                <a:t>】</a:t>
              </a:r>
              <a:endParaRPr kumimoji="1" lang="ja-JP" altLang="en-US" sz="1100">
                <a:solidFill>
                  <a:schemeClr val="tx1"/>
                </a:solidFill>
              </a:endParaRPr>
            </a:p>
          </xdr:txBody>
        </xdr:sp>
        <xdr:sp macro="" textlink="">
          <xdr:nvSpPr>
            <xdr:cNvPr id="23" name="テキスト ボックス 22"/>
            <xdr:cNvSpPr txBox="1"/>
          </xdr:nvSpPr>
          <xdr:spPr>
            <a:xfrm>
              <a:off x="6379302" y="50413229"/>
              <a:ext cx="2185682" cy="4156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a:solidFill>
                    <a:schemeClr val="tx1"/>
                  </a:solidFill>
                </a:rPr>
                <a:t>【 </a:t>
              </a:r>
              <a:r>
                <a:rPr kumimoji="1" lang="ja-JP" altLang="en-US" sz="1100">
                  <a:solidFill>
                    <a:schemeClr val="tx1"/>
                  </a:solidFill>
                </a:rPr>
                <a:t>随意契約（公募）等　</a:t>
              </a:r>
              <a:r>
                <a:rPr kumimoji="1" lang="en-US" altLang="ja-JP" sz="1100">
                  <a:solidFill>
                    <a:schemeClr val="tx1"/>
                  </a:solidFill>
                </a:rPr>
                <a:t>】</a:t>
              </a:r>
              <a:endParaRPr kumimoji="1" lang="ja-JP" altLang="en-US" sz="1100">
                <a:solidFill>
                  <a:schemeClr val="tx1"/>
                </a:solidFill>
              </a:endParaRPr>
            </a:p>
          </xdr:txBody>
        </xdr:sp>
        <xdr:sp macro="" textlink="">
          <xdr:nvSpPr>
            <xdr:cNvPr id="24" name="テキスト ボックス 23"/>
            <xdr:cNvSpPr txBox="1"/>
          </xdr:nvSpPr>
          <xdr:spPr>
            <a:xfrm>
              <a:off x="4621949" y="59986174"/>
              <a:ext cx="2185682" cy="3891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a:solidFill>
                    <a:schemeClr val="tx1"/>
                  </a:solidFill>
                </a:rPr>
                <a:t>【 </a:t>
              </a:r>
              <a:r>
                <a:rPr kumimoji="1" lang="ja-JP" altLang="en-US" sz="1100">
                  <a:solidFill>
                    <a:schemeClr val="tx1"/>
                  </a:solidFill>
                </a:rPr>
                <a:t>随意契約（公募）</a:t>
              </a:r>
              <a:r>
                <a:rPr kumimoji="1" lang="en-US" altLang="ja-JP" sz="1100">
                  <a:solidFill>
                    <a:schemeClr val="tx1"/>
                  </a:solidFill>
                </a:rPr>
                <a:t>】</a:t>
              </a:r>
              <a:endParaRPr kumimoji="1" lang="ja-JP" altLang="en-US" sz="1100">
                <a:solidFill>
                  <a:schemeClr val="tx1"/>
                </a:solidFill>
              </a:endParaRPr>
            </a:p>
          </xdr:txBody>
        </xdr:sp>
        <xdr:sp macro="" textlink="">
          <xdr:nvSpPr>
            <xdr:cNvPr id="25" name="テキスト ボックス 24"/>
            <xdr:cNvSpPr txBox="1"/>
          </xdr:nvSpPr>
          <xdr:spPr>
            <a:xfrm>
              <a:off x="4637233" y="58499490"/>
              <a:ext cx="2185682" cy="4156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a:solidFill>
                    <a:schemeClr val="tx1"/>
                  </a:solidFill>
                </a:rPr>
                <a:t>【 </a:t>
              </a:r>
              <a:r>
                <a:rPr kumimoji="1" lang="ja-JP" altLang="ja-JP" sz="1100">
                  <a:solidFill>
                    <a:schemeClr val="tx1"/>
                  </a:solidFill>
                  <a:effectLst/>
                  <a:latin typeface="+mn-lt"/>
                  <a:ea typeface="+mn-ea"/>
                  <a:cs typeface="+mn-cs"/>
                </a:rPr>
                <a:t>随意契約（</a:t>
              </a:r>
              <a:r>
                <a:rPr kumimoji="1" lang="ja-JP" altLang="en-US" sz="1100">
                  <a:solidFill>
                    <a:schemeClr val="tx1"/>
                  </a:solidFill>
                  <a:effectLst/>
                  <a:latin typeface="+mn-lt"/>
                  <a:ea typeface="+mn-ea"/>
                  <a:cs typeface="+mn-cs"/>
                </a:rPr>
                <a:t>企画競争</a:t>
              </a:r>
              <a:r>
                <a:rPr kumimoji="1" lang="ja-JP"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等</a:t>
              </a:r>
              <a:r>
                <a:rPr kumimoji="1" lang="en-US" altLang="ja-JP" sz="1100">
                  <a:solidFill>
                    <a:schemeClr val="tx1"/>
                  </a:solidFill>
                </a:rPr>
                <a:t>】</a:t>
              </a:r>
              <a:endParaRPr kumimoji="1" lang="ja-JP" altLang="en-US" sz="1100">
                <a:solidFill>
                  <a:schemeClr val="tx1"/>
                </a:solidFill>
              </a:endParaRPr>
            </a:p>
          </xdr:txBody>
        </xdr:sp>
        <xdr:sp macro="" textlink="">
          <xdr:nvSpPr>
            <xdr:cNvPr id="26" name="テキスト ボックス 25"/>
            <xdr:cNvSpPr txBox="1"/>
          </xdr:nvSpPr>
          <xdr:spPr>
            <a:xfrm>
              <a:off x="6368731" y="49211656"/>
              <a:ext cx="2185682" cy="3056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a:solidFill>
                    <a:schemeClr val="tx1"/>
                  </a:solidFill>
                </a:rPr>
                <a:t>【 </a:t>
              </a:r>
              <a:r>
                <a:rPr kumimoji="1" lang="ja-JP" altLang="en-US" sz="1100">
                  <a:solidFill>
                    <a:schemeClr val="tx1"/>
                  </a:solidFill>
                </a:rPr>
                <a:t>総合評価等</a:t>
              </a:r>
              <a:r>
                <a:rPr kumimoji="1" lang="en-US" altLang="ja-JP" sz="1100">
                  <a:solidFill>
                    <a:schemeClr val="tx1"/>
                  </a:solidFill>
                </a:rPr>
                <a:t>】</a:t>
              </a:r>
              <a:endParaRPr kumimoji="1" lang="ja-JP" altLang="en-US" sz="1100">
                <a:solidFill>
                  <a:schemeClr val="tx1"/>
                </a:solidFill>
              </a:endParaRPr>
            </a:p>
          </xdr:txBody>
        </xdr:sp>
        <xdr:sp macro="" textlink="">
          <xdr:nvSpPr>
            <xdr:cNvPr id="27" name="テキスト ボックス 26"/>
            <xdr:cNvSpPr txBox="1"/>
          </xdr:nvSpPr>
          <xdr:spPr>
            <a:xfrm>
              <a:off x="4543366" y="47059474"/>
              <a:ext cx="2185682" cy="3901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a:solidFill>
                    <a:schemeClr val="tx1"/>
                  </a:solidFill>
                </a:rPr>
                <a:t>【 </a:t>
              </a:r>
              <a:r>
                <a:rPr kumimoji="1" lang="ja-JP" altLang="en-US" sz="1100">
                  <a:solidFill>
                    <a:schemeClr val="tx1"/>
                  </a:solidFill>
                </a:rPr>
                <a:t>総合評価等</a:t>
              </a:r>
              <a:r>
                <a:rPr kumimoji="1" lang="en-US" altLang="ja-JP" sz="1100">
                  <a:solidFill>
                    <a:schemeClr val="tx1"/>
                  </a:solidFill>
                </a:rPr>
                <a:t>】</a:t>
              </a:r>
              <a:endParaRPr kumimoji="1" lang="ja-JP" altLang="en-US" sz="1100">
                <a:solidFill>
                  <a:schemeClr val="tx1"/>
                </a:solidFill>
              </a:endParaRPr>
            </a:p>
          </xdr:txBody>
        </xdr:sp>
        <xdr:sp macro="" textlink="">
          <xdr:nvSpPr>
            <xdr:cNvPr id="28" name="テキスト ボックス 27"/>
            <xdr:cNvSpPr txBox="1"/>
          </xdr:nvSpPr>
          <xdr:spPr>
            <a:xfrm>
              <a:off x="5456507" y="59130019"/>
              <a:ext cx="1255445" cy="4208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ysClr val="windowText" lastClr="000000"/>
                  </a:solidFill>
                </a:rPr>
                <a:t>２百万円</a:t>
              </a:r>
            </a:p>
          </xdr:txBody>
        </xdr:sp>
      </xdr:grpSp>
    </xdr:grpSp>
    <xdr:clientData/>
  </xdr:twoCellAnchor>
  <xdr:twoCellAnchor>
    <xdr:from>
      <xdr:col>18</xdr:col>
      <xdr:colOff>142875</xdr:colOff>
      <xdr:row>125</xdr:row>
      <xdr:rowOff>485775</xdr:rowOff>
    </xdr:from>
    <xdr:to>
      <xdr:col>20</xdr:col>
      <xdr:colOff>195863</xdr:colOff>
      <xdr:row>125</xdr:row>
      <xdr:rowOff>485782</xdr:rowOff>
    </xdr:to>
    <xdr:cxnSp macro="">
      <xdr:nvCxnSpPr>
        <xdr:cNvPr id="61" name="直線コネクタ 60"/>
        <xdr:cNvCxnSpPr/>
      </xdr:nvCxnSpPr>
      <xdr:spPr bwMode="auto">
        <a:xfrm flipV="1">
          <a:off x="3743325" y="55130700"/>
          <a:ext cx="453038" cy="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142875</xdr:colOff>
      <xdr:row>129</xdr:row>
      <xdr:rowOff>247650</xdr:rowOff>
    </xdr:from>
    <xdr:to>
      <xdr:col>20</xdr:col>
      <xdr:colOff>195863</xdr:colOff>
      <xdr:row>129</xdr:row>
      <xdr:rowOff>247657</xdr:rowOff>
    </xdr:to>
    <xdr:cxnSp macro="">
      <xdr:nvCxnSpPr>
        <xdr:cNvPr id="62" name="直線コネクタ 61"/>
        <xdr:cNvCxnSpPr/>
      </xdr:nvCxnSpPr>
      <xdr:spPr bwMode="auto">
        <a:xfrm flipV="1">
          <a:off x="3743325" y="56607075"/>
          <a:ext cx="453038" cy="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85725</xdr:colOff>
      <xdr:row>121</xdr:row>
      <xdr:rowOff>332846</xdr:rowOff>
    </xdr:from>
    <xdr:to>
      <xdr:col>29</xdr:col>
      <xdr:colOff>158041</xdr:colOff>
      <xdr:row>121</xdr:row>
      <xdr:rowOff>336176</xdr:rowOff>
    </xdr:to>
    <xdr:cxnSp macro="">
      <xdr:nvCxnSpPr>
        <xdr:cNvPr id="63" name="直線コネクタ 62"/>
        <xdr:cNvCxnSpPr>
          <a:endCxn id="58" idx="1"/>
        </xdr:cNvCxnSpPr>
      </xdr:nvCxnSpPr>
      <xdr:spPr bwMode="auto">
        <a:xfrm flipV="1">
          <a:off x="5286375" y="52939421"/>
          <a:ext cx="672391" cy="333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76200</xdr:colOff>
      <xdr:row>119</xdr:row>
      <xdr:rowOff>266700</xdr:rowOff>
    </xdr:from>
    <xdr:to>
      <xdr:col>29</xdr:col>
      <xdr:colOff>148516</xdr:colOff>
      <xdr:row>119</xdr:row>
      <xdr:rowOff>270030</xdr:rowOff>
    </xdr:to>
    <xdr:cxnSp macro="">
      <xdr:nvCxnSpPr>
        <xdr:cNvPr id="64" name="直線コネクタ 63"/>
        <xdr:cNvCxnSpPr/>
      </xdr:nvCxnSpPr>
      <xdr:spPr bwMode="auto">
        <a:xfrm flipV="1">
          <a:off x="5276850" y="52168425"/>
          <a:ext cx="672391" cy="333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95250</xdr:colOff>
      <xdr:row>117</xdr:row>
      <xdr:rowOff>29108</xdr:rowOff>
    </xdr:from>
    <xdr:to>
      <xdr:col>29</xdr:col>
      <xdr:colOff>143242</xdr:colOff>
      <xdr:row>117</xdr:row>
      <xdr:rowOff>38067</xdr:rowOff>
    </xdr:to>
    <xdr:cxnSp macro="">
      <xdr:nvCxnSpPr>
        <xdr:cNvPr id="65" name="直線コネクタ 64"/>
        <xdr:cNvCxnSpPr>
          <a:endCxn id="40" idx="1"/>
        </xdr:cNvCxnSpPr>
      </xdr:nvCxnSpPr>
      <xdr:spPr bwMode="auto">
        <a:xfrm flipV="1">
          <a:off x="5295900" y="51225983"/>
          <a:ext cx="648067" cy="895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76200</xdr:colOff>
      <xdr:row>115</xdr:row>
      <xdr:rowOff>38100</xdr:rowOff>
    </xdr:from>
    <xdr:to>
      <xdr:col>29</xdr:col>
      <xdr:colOff>148516</xdr:colOff>
      <xdr:row>115</xdr:row>
      <xdr:rowOff>41430</xdr:rowOff>
    </xdr:to>
    <xdr:cxnSp macro="">
      <xdr:nvCxnSpPr>
        <xdr:cNvPr id="66" name="直線コネクタ 65"/>
        <xdr:cNvCxnSpPr/>
      </xdr:nvCxnSpPr>
      <xdr:spPr bwMode="auto">
        <a:xfrm flipV="1">
          <a:off x="5276850" y="50530125"/>
          <a:ext cx="672391" cy="333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248"/>
  <sheetViews>
    <sheetView tabSelected="1" view="pageBreakPreview" zoomScaleNormal="75" zoomScaleSheetLayoutView="100" zoomScalePageLayoutView="85" workbookViewId="0"/>
  </sheetViews>
  <sheetFormatPr defaultRowHeight="13.5" x14ac:dyDescent="0.15"/>
  <cols>
    <col min="1" max="49" width="2.625" customWidth="1"/>
    <col min="50" max="50" width="6.625" customWidth="1"/>
    <col min="51" max="51" width="8.625" hidden="1" customWidth="1"/>
    <col min="52" max="57" width="2.125" customWidth="1"/>
    <col min="62" max="62" width="27.875" customWidth="1"/>
    <col min="63" max="63" width="12.125" customWidth="1"/>
  </cols>
  <sheetData>
    <row r="1" spans="1:50" ht="23.25" customHeight="1" x14ac:dyDescent="0.15">
      <c r="AP1" s="11"/>
      <c r="AQ1" s="11"/>
      <c r="AR1" s="11"/>
      <c r="AS1" s="11"/>
      <c r="AT1" s="11"/>
      <c r="AU1" s="11"/>
      <c r="AV1" s="11"/>
      <c r="AW1" s="2"/>
    </row>
    <row r="2" spans="1:50" ht="21.75" customHeight="1" thickBot="1" x14ac:dyDescent="0.2">
      <c r="A2" s="70"/>
      <c r="B2" s="70"/>
      <c r="C2" s="70"/>
      <c r="D2" s="70"/>
      <c r="E2" s="70"/>
      <c r="F2" s="70"/>
      <c r="G2" s="70"/>
      <c r="H2" s="70"/>
      <c r="I2" s="70"/>
      <c r="J2" s="70"/>
      <c r="K2" s="70"/>
      <c r="L2" s="70"/>
      <c r="M2" s="70"/>
      <c r="N2" s="70"/>
      <c r="O2" s="70"/>
      <c r="P2" s="70"/>
      <c r="Q2" s="70"/>
      <c r="R2" s="70"/>
      <c r="S2" s="70"/>
      <c r="T2" s="70"/>
      <c r="U2" s="70"/>
      <c r="V2" s="70"/>
      <c r="W2" s="70"/>
      <c r="X2" s="78" t="s">
        <v>0</v>
      </c>
      <c r="Y2" s="70"/>
      <c r="Z2" s="45"/>
      <c r="AA2" s="45"/>
      <c r="AB2" s="45"/>
      <c r="AC2" s="45"/>
      <c r="AD2" s="689">
        <v>2022</v>
      </c>
      <c r="AE2" s="689"/>
      <c r="AF2" s="689"/>
      <c r="AG2" s="689"/>
      <c r="AH2" s="689"/>
      <c r="AI2" s="80" t="s">
        <v>263</v>
      </c>
      <c r="AJ2" s="689" t="s">
        <v>582</v>
      </c>
      <c r="AK2" s="689"/>
      <c r="AL2" s="689"/>
      <c r="AM2" s="689"/>
      <c r="AN2" s="80" t="s">
        <v>263</v>
      </c>
      <c r="AO2" s="689">
        <v>21</v>
      </c>
      <c r="AP2" s="689"/>
      <c r="AQ2" s="689"/>
      <c r="AR2" s="81" t="s">
        <v>263</v>
      </c>
      <c r="AS2" s="690">
        <v>86</v>
      </c>
      <c r="AT2" s="690"/>
      <c r="AU2" s="690"/>
      <c r="AV2" s="80" t="str">
        <f>IF(AW2="","","-")</f>
        <v/>
      </c>
      <c r="AW2" s="691"/>
      <c r="AX2" s="691"/>
    </row>
    <row r="3" spans="1:50" ht="21" customHeight="1" thickBot="1" x14ac:dyDescent="0.2">
      <c r="A3" s="692" t="s">
        <v>574</v>
      </c>
      <c r="B3" s="693"/>
      <c r="C3" s="693"/>
      <c r="D3" s="693"/>
      <c r="E3" s="693"/>
      <c r="F3" s="693"/>
      <c r="G3" s="693"/>
      <c r="H3" s="693"/>
      <c r="I3" s="693"/>
      <c r="J3" s="693"/>
      <c r="K3" s="693"/>
      <c r="L3" s="693"/>
      <c r="M3" s="693"/>
      <c r="N3" s="693"/>
      <c r="O3" s="693"/>
      <c r="P3" s="693"/>
      <c r="Q3" s="693"/>
      <c r="R3" s="693"/>
      <c r="S3" s="693"/>
      <c r="T3" s="693"/>
      <c r="U3" s="693"/>
      <c r="V3" s="693"/>
      <c r="W3" s="693"/>
      <c r="X3" s="693"/>
      <c r="Y3" s="693"/>
      <c r="Z3" s="693"/>
      <c r="AA3" s="693"/>
      <c r="AB3" s="693"/>
      <c r="AC3" s="693"/>
      <c r="AD3" s="693"/>
      <c r="AE3" s="693"/>
      <c r="AF3" s="693"/>
      <c r="AG3" s="693"/>
      <c r="AH3" s="693"/>
      <c r="AI3" s="23" t="s">
        <v>53</v>
      </c>
      <c r="AJ3" s="694" t="s">
        <v>583</v>
      </c>
      <c r="AK3" s="694"/>
      <c r="AL3" s="694"/>
      <c r="AM3" s="694"/>
      <c r="AN3" s="694"/>
      <c r="AO3" s="694"/>
      <c r="AP3" s="694"/>
      <c r="AQ3" s="694"/>
      <c r="AR3" s="694"/>
      <c r="AS3" s="694"/>
      <c r="AT3" s="694"/>
      <c r="AU3" s="694"/>
      <c r="AV3" s="694"/>
      <c r="AW3" s="694"/>
      <c r="AX3" s="24" t="s">
        <v>54</v>
      </c>
    </row>
    <row r="4" spans="1:50" ht="24.75" customHeight="1" x14ac:dyDescent="0.15">
      <c r="A4" s="664" t="s">
        <v>23</v>
      </c>
      <c r="B4" s="665"/>
      <c r="C4" s="665"/>
      <c r="D4" s="665"/>
      <c r="E4" s="665"/>
      <c r="F4" s="665"/>
      <c r="G4" s="666" t="s">
        <v>584</v>
      </c>
      <c r="H4" s="667"/>
      <c r="I4" s="667"/>
      <c r="J4" s="667"/>
      <c r="K4" s="667"/>
      <c r="L4" s="667"/>
      <c r="M4" s="667"/>
      <c r="N4" s="667"/>
      <c r="O4" s="667"/>
      <c r="P4" s="667"/>
      <c r="Q4" s="667"/>
      <c r="R4" s="667"/>
      <c r="S4" s="667"/>
      <c r="T4" s="667"/>
      <c r="U4" s="667"/>
      <c r="V4" s="667"/>
      <c r="W4" s="667"/>
      <c r="X4" s="667"/>
      <c r="Y4" s="668" t="s">
        <v>1</v>
      </c>
      <c r="Z4" s="669"/>
      <c r="AA4" s="669"/>
      <c r="AB4" s="669"/>
      <c r="AC4" s="669"/>
      <c r="AD4" s="670"/>
      <c r="AE4" s="671" t="s">
        <v>585</v>
      </c>
      <c r="AF4" s="672"/>
      <c r="AG4" s="672"/>
      <c r="AH4" s="672"/>
      <c r="AI4" s="672"/>
      <c r="AJ4" s="672"/>
      <c r="AK4" s="672"/>
      <c r="AL4" s="672"/>
      <c r="AM4" s="672"/>
      <c r="AN4" s="672"/>
      <c r="AO4" s="672"/>
      <c r="AP4" s="673"/>
      <c r="AQ4" s="674" t="s">
        <v>2</v>
      </c>
      <c r="AR4" s="669"/>
      <c r="AS4" s="669"/>
      <c r="AT4" s="669"/>
      <c r="AU4" s="669"/>
      <c r="AV4" s="669"/>
      <c r="AW4" s="669"/>
      <c r="AX4" s="675"/>
    </row>
    <row r="5" spans="1:50" ht="30" customHeight="1" x14ac:dyDescent="0.15">
      <c r="A5" s="676" t="s">
        <v>56</v>
      </c>
      <c r="B5" s="677"/>
      <c r="C5" s="677"/>
      <c r="D5" s="677"/>
      <c r="E5" s="677"/>
      <c r="F5" s="678"/>
      <c r="G5" s="679" t="s">
        <v>357</v>
      </c>
      <c r="H5" s="680"/>
      <c r="I5" s="680"/>
      <c r="J5" s="680"/>
      <c r="K5" s="680"/>
      <c r="L5" s="680"/>
      <c r="M5" s="681" t="s">
        <v>55</v>
      </c>
      <c r="N5" s="682"/>
      <c r="O5" s="682"/>
      <c r="P5" s="682"/>
      <c r="Q5" s="682"/>
      <c r="R5" s="683"/>
      <c r="S5" s="684" t="s">
        <v>59</v>
      </c>
      <c r="T5" s="680"/>
      <c r="U5" s="680"/>
      <c r="V5" s="680"/>
      <c r="W5" s="680"/>
      <c r="X5" s="685"/>
      <c r="Y5" s="686" t="s">
        <v>3</v>
      </c>
      <c r="Z5" s="687"/>
      <c r="AA5" s="687"/>
      <c r="AB5" s="687"/>
      <c r="AC5" s="687"/>
      <c r="AD5" s="688"/>
      <c r="AE5" s="646" t="s">
        <v>586</v>
      </c>
      <c r="AF5" s="646"/>
      <c r="AG5" s="646"/>
      <c r="AH5" s="646"/>
      <c r="AI5" s="646"/>
      <c r="AJ5" s="646"/>
      <c r="AK5" s="646"/>
      <c r="AL5" s="646"/>
      <c r="AM5" s="646"/>
      <c r="AN5" s="646"/>
      <c r="AO5" s="646"/>
      <c r="AP5" s="647"/>
      <c r="AQ5" s="648" t="s">
        <v>587</v>
      </c>
      <c r="AR5" s="649"/>
      <c r="AS5" s="649"/>
      <c r="AT5" s="649"/>
      <c r="AU5" s="649"/>
      <c r="AV5" s="649"/>
      <c r="AW5" s="649"/>
      <c r="AX5" s="650"/>
    </row>
    <row r="6" spans="1:50" ht="39" customHeight="1" x14ac:dyDescent="0.15">
      <c r="A6" s="651" t="s">
        <v>4</v>
      </c>
      <c r="B6" s="652"/>
      <c r="C6" s="652"/>
      <c r="D6" s="652"/>
      <c r="E6" s="652"/>
      <c r="F6" s="652"/>
      <c r="G6" s="653" t="str">
        <f>入力規則等!F39</f>
        <v>一般会計</v>
      </c>
      <c r="H6" s="654"/>
      <c r="I6" s="654"/>
      <c r="J6" s="654"/>
      <c r="K6" s="654"/>
      <c r="L6" s="654"/>
      <c r="M6" s="654"/>
      <c r="N6" s="654"/>
      <c r="O6" s="654"/>
      <c r="P6" s="654"/>
      <c r="Q6" s="654"/>
      <c r="R6" s="654"/>
      <c r="S6" s="654"/>
      <c r="T6" s="654"/>
      <c r="U6" s="654"/>
      <c r="V6" s="654"/>
      <c r="W6" s="654"/>
      <c r="X6" s="654"/>
      <c r="Y6" s="654"/>
      <c r="Z6" s="654"/>
      <c r="AA6" s="654"/>
      <c r="AB6" s="654"/>
      <c r="AC6" s="654"/>
      <c r="AD6" s="654"/>
      <c r="AE6" s="654"/>
      <c r="AF6" s="654"/>
      <c r="AG6" s="654"/>
      <c r="AH6" s="654"/>
      <c r="AI6" s="654"/>
      <c r="AJ6" s="654"/>
      <c r="AK6" s="654"/>
      <c r="AL6" s="654"/>
      <c r="AM6" s="654"/>
      <c r="AN6" s="654"/>
      <c r="AO6" s="654"/>
      <c r="AP6" s="654"/>
      <c r="AQ6" s="654"/>
      <c r="AR6" s="654"/>
      <c r="AS6" s="654"/>
      <c r="AT6" s="654"/>
      <c r="AU6" s="654"/>
      <c r="AV6" s="654"/>
      <c r="AW6" s="654"/>
      <c r="AX6" s="655"/>
    </row>
    <row r="7" spans="1:50" ht="49.5" customHeight="1" x14ac:dyDescent="0.15">
      <c r="A7" s="632" t="s">
        <v>20</v>
      </c>
      <c r="B7" s="633"/>
      <c r="C7" s="633"/>
      <c r="D7" s="633"/>
      <c r="E7" s="633"/>
      <c r="F7" s="634"/>
      <c r="G7" s="656" t="s">
        <v>588</v>
      </c>
      <c r="H7" s="657"/>
      <c r="I7" s="657"/>
      <c r="J7" s="657"/>
      <c r="K7" s="657"/>
      <c r="L7" s="657"/>
      <c r="M7" s="657"/>
      <c r="N7" s="657"/>
      <c r="O7" s="657"/>
      <c r="P7" s="657"/>
      <c r="Q7" s="657"/>
      <c r="R7" s="657"/>
      <c r="S7" s="657"/>
      <c r="T7" s="657"/>
      <c r="U7" s="657"/>
      <c r="V7" s="657"/>
      <c r="W7" s="657"/>
      <c r="X7" s="658"/>
      <c r="Y7" s="659" t="s">
        <v>248</v>
      </c>
      <c r="Z7" s="513"/>
      <c r="AA7" s="513"/>
      <c r="AB7" s="513"/>
      <c r="AC7" s="513"/>
      <c r="AD7" s="660"/>
      <c r="AE7" s="661" t="s">
        <v>589</v>
      </c>
      <c r="AF7" s="662"/>
      <c r="AG7" s="662"/>
      <c r="AH7" s="662"/>
      <c r="AI7" s="662"/>
      <c r="AJ7" s="662"/>
      <c r="AK7" s="662"/>
      <c r="AL7" s="662"/>
      <c r="AM7" s="662"/>
      <c r="AN7" s="662"/>
      <c r="AO7" s="662"/>
      <c r="AP7" s="662"/>
      <c r="AQ7" s="662"/>
      <c r="AR7" s="662"/>
      <c r="AS7" s="662"/>
      <c r="AT7" s="662"/>
      <c r="AU7" s="662"/>
      <c r="AV7" s="662"/>
      <c r="AW7" s="662"/>
      <c r="AX7" s="663"/>
    </row>
    <row r="8" spans="1:50" ht="53.25" customHeight="1" x14ac:dyDescent="0.15">
      <c r="A8" s="632" t="s">
        <v>175</v>
      </c>
      <c r="B8" s="633"/>
      <c r="C8" s="633"/>
      <c r="D8" s="633"/>
      <c r="E8" s="633"/>
      <c r="F8" s="634"/>
      <c r="G8" s="635" t="str">
        <f>入力規則等!A27</f>
        <v>沖縄振興</v>
      </c>
      <c r="H8" s="636"/>
      <c r="I8" s="636"/>
      <c r="J8" s="636"/>
      <c r="K8" s="636"/>
      <c r="L8" s="636"/>
      <c r="M8" s="636"/>
      <c r="N8" s="636"/>
      <c r="O8" s="636"/>
      <c r="P8" s="636"/>
      <c r="Q8" s="636"/>
      <c r="R8" s="636"/>
      <c r="S8" s="636"/>
      <c r="T8" s="636"/>
      <c r="U8" s="636"/>
      <c r="V8" s="636"/>
      <c r="W8" s="636"/>
      <c r="X8" s="637"/>
      <c r="Y8" s="638" t="s">
        <v>176</v>
      </c>
      <c r="Z8" s="639"/>
      <c r="AA8" s="639"/>
      <c r="AB8" s="639"/>
      <c r="AC8" s="639"/>
      <c r="AD8" s="640"/>
      <c r="AE8" s="641" t="str">
        <f>入力規則等!K13</f>
        <v>公共事業</v>
      </c>
      <c r="AF8" s="636"/>
      <c r="AG8" s="636"/>
      <c r="AH8" s="636"/>
      <c r="AI8" s="636"/>
      <c r="AJ8" s="636"/>
      <c r="AK8" s="636"/>
      <c r="AL8" s="636"/>
      <c r="AM8" s="636"/>
      <c r="AN8" s="636"/>
      <c r="AO8" s="636"/>
      <c r="AP8" s="636"/>
      <c r="AQ8" s="636"/>
      <c r="AR8" s="636"/>
      <c r="AS8" s="636"/>
      <c r="AT8" s="636"/>
      <c r="AU8" s="636"/>
      <c r="AV8" s="636"/>
      <c r="AW8" s="636"/>
      <c r="AX8" s="642"/>
    </row>
    <row r="9" spans="1:50" ht="58.5" customHeight="1" x14ac:dyDescent="0.15">
      <c r="A9" s="627" t="s">
        <v>21</v>
      </c>
      <c r="B9" s="628"/>
      <c r="C9" s="628"/>
      <c r="D9" s="628"/>
      <c r="E9" s="628"/>
      <c r="F9" s="628"/>
      <c r="G9" s="643" t="s">
        <v>590</v>
      </c>
      <c r="H9" s="644"/>
      <c r="I9" s="644"/>
      <c r="J9" s="644"/>
      <c r="K9" s="644"/>
      <c r="L9" s="644"/>
      <c r="M9" s="644"/>
      <c r="N9" s="644"/>
      <c r="O9" s="644"/>
      <c r="P9" s="644"/>
      <c r="Q9" s="644"/>
      <c r="R9" s="644"/>
      <c r="S9" s="644"/>
      <c r="T9" s="644"/>
      <c r="U9" s="644"/>
      <c r="V9" s="644"/>
      <c r="W9" s="644"/>
      <c r="X9" s="644"/>
      <c r="Y9" s="644"/>
      <c r="Z9" s="644"/>
      <c r="AA9" s="644"/>
      <c r="AB9" s="644"/>
      <c r="AC9" s="644"/>
      <c r="AD9" s="644"/>
      <c r="AE9" s="644"/>
      <c r="AF9" s="644"/>
      <c r="AG9" s="644"/>
      <c r="AH9" s="644"/>
      <c r="AI9" s="644"/>
      <c r="AJ9" s="644"/>
      <c r="AK9" s="644"/>
      <c r="AL9" s="644"/>
      <c r="AM9" s="644"/>
      <c r="AN9" s="644"/>
      <c r="AO9" s="644"/>
      <c r="AP9" s="644"/>
      <c r="AQ9" s="644"/>
      <c r="AR9" s="644"/>
      <c r="AS9" s="644"/>
      <c r="AT9" s="644"/>
      <c r="AU9" s="644"/>
      <c r="AV9" s="644"/>
      <c r="AW9" s="644"/>
      <c r="AX9" s="645"/>
    </row>
    <row r="10" spans="1:50" ht="80.25" customHeight="1" x14ac:dyDescent="0.15">
      <c r="A10" s="615" t="s">
        <v>28</v>
      </c>
      <c r="B10" s="616"/>
      <c r="C10" s="616"/>
      <c r="D10" s="616"/>
      <c r="E10" s="616"/>
      <c r="F10" s="616"/>
      <c r="G10" s="617" t="s">
        <v>591</v>
      </c>
      <c r="H10" s="618"/>
      <c r="I10" s="618"/>
      <c r="J10" s="618"/>
      <c r="K10" s="618"/>
      <c r="L10" s="618"/>
      <c r="M10" s="618"/>
      <c r="N10" s="618"/>
      <c r="O10" s="618"/>
      <c r="P10" s="618"/>
      <c r="Q10" s="618"/>
      <c r="R10" s="618"/>
      <c r="S10" s="618"/>
      <c r="T10" s="618"/>
      <c r="U10" s="618"/>
      <c r="V10" s="618"/>
      <c r="W10" s="618"/>
      <c r="X10" s="618"/>
      <c r="Y10" s="618"/>
      <c r="Z10" s="618"/>
      <c r="AA10" s="618"/>
      <c r="AB10" s="618"/>
      <c r="AC10" s="618"/>
      <c r="AD10" s="618"/>
      <c r="AE10" s="618"/>
      <c r="AF10" s="618"/>
      <c r="AG10" s="618"/>
      <c r="AH10" s="618"/>
      <c r="AI10" s="618"/>
      <c r="AJ10" s="618"/>
      <c r="AK10" s="618"/>
      <c r="AL10" s="618"/>
      <c r="AM10" s="618"/>
      <c r="AN10" s="618"/>
      <c r="AO10" s="618"/>
      <c r="AP10" s="618"/>
      <c r="AQ10" s="618"/>
      <c r="AR10" s="618"/>
      <c r="AS10" s="618"/>
      <c r="AT10" s="618"/>
      <c r="AU10" s="618"/>
      <c r="AV10" s="618"/>
      <c r="AW10" s="618"/>
      <c r="AX10" s="619"/>
    </row>
    <row r="11" spans="1:50" ht="42" customHeight="1" x14ac:dyDescent="0.15">
      <c r="A11" s="615" t="s">
        <v>5</v>
      </c>
      <c r="B11" s="616"/>
      <c r="C11" s="616"/>
      <c r="D11" s="616"/>
      <c r="E11" s="616"/>
      <c r="F11" s="620"/>
      <c r="G11" s="621" t="str">
        <f>入力規則等!P10</f>
        <v>直接実施、委託・請負、補助</v>
      </c>
      <c r="H11" s="622"/>
      <c r="I11" s="622"/>
      <c r="J11" s="622"/>
      <c r="K11" s="622"/>
      <c r="L11" s="622"/>
      <c r="M11" s="622"/>
      <c r="N11" s="622"/>
      <c r="O11" s="622"/>
      <c r="P11" s="622"/>
      <c r="Q11" s="622"/>
      <c r="R11" s="622"/>
      <c r="S11" s="622"/>
      <c r="T11" s="622"/>
      <c r="U11" s="622"/>
      <c r="V11" s="622"/>
      <c r="W11" s="622"/>
      <c r="X11" s="622"/>
      <c r="Y11" s="622"/>
      <c r="Z11" s="622"/>
      <c r="AA11" s="622"/>
      <c r="AB11" s="622"/>
      <c r="AC11" s="622"/>
      <c r="AD11" s="622"/>
      <c r="AE11" s="622"/>
      <c r="AF11" s="622"/>
      <c r="AG11" s="622"/>
      <c r="AH11" s="622"/>
      <c r="AI11" s="622"/>
      <c r="AJ11" s="622"/>
      <c r="AK11" s="622"/>
      <c r="AL11" s="622"/>
      <c r="AM11" s="622"/>
      <c r="AN11" s="622"/>
      <c r="AO11" s="622"/>
      <c r="AP11" s="622"/>
      <c r="AQ11" s="622"/>
      <c r="AR11" s="622"/>
      <c r="AS11" s="622"/>
      <c r="AT11" s="622"/>
      <c r="AU11" s="622"/>
      <c r="AV11" s="622"/>
      <c r="AW11" s="622"/>
      <c r="AX11" s="623"/>
    </row>
    <row r="12" spans="1:50" ht="21" customHeight="1" x14ac:dyDescent="0.15">
      <c r="A12" s="624" t="s">
        <v>22</v>
      </c>
      <c r="B12" s="625"/>
      <c r="C12" s="625"/>
      <c r="D12" s="625"/>
      <c r="E12" s="625"/>
      <c r="F12" s="626"/>
      <c r="G12" s="630"/>
      <c r="H12" s="631"/>
      <c r="I12" s="631"/>
      <c r="J12" s="631"/>
      <c r="K12" s="631"/>
      <c r="L12" s="631"/>
      <c r="M12" s="631"/>
      <c r="N12" s="631"/>
      <c r="O12" s="631"/>
      <c r="P12" s="407" t="s">
        <v>395</v>
      </c>
      <c r="Q12" s="408"/>
      <c r="R12" s="408"/>
      <c r="S12" s="408"/>
      <c r="T12" s="408"/>
      <c r="U12" s="408"/>
      <c r="V12" s="409"/>
      <c r="W12" s="407" t="s">
        <v>547</v>
      </c>
      <c r="X12" s="408"/>
      <c r="Y12" s="408"/>
      <c r="Z12" s="408"/>
      <c r="AA12" s="408"/>
      <c r="AB12" s="408"/>
      <c r="AC12" s="409"/>
      <c r="AD12" s="407" t="s">
        <v>549</v>
      </c>
      <c r="AE12" s="408"/>
      <c r="AF12" s="408"/>
      <c r="AG12" s="408"/>
      <c r="AH12" s="408"/>
      <c r="AI12" s="408"/>
      <c r="AJ12" s="409"/>
      <c r="AK12" s="407" t="s">
        <v>561</v>
      </c>
      <c r="AL12" s="408"/>
      <c r="AM12" s="408"/>
      <c r="AN12" s="408"/>
      <c r="AO12" s="408"/>
      <c r="AP12" s="408"/>
      <c r="AQ12" s="409"/>
      <c r="AR12" s="377"/>
      <c r="AS12" s="378"/>
      <c r="AT12" s="378"/>
      <c r="AU12" s="378"/>
      <c r="AV12" s="378"/>
      <c r="AW12" s="378"/>
      <c r="AX12" s="578"/>
    </row>
    <row r="13" spans="1:50" ht="21" customHeight="1" x14ac:dyDescent="0.15">
      <c r="A13" s="185"/>
      <c r="B13" s="186"/>
      <c r="C13" s="186"/>
      <c r="D13" s="186"/>
      <c r="E13" s="186"/>
      <c r="F13" s="187"/>
      <c r="G13" s="579" t="s">
        <v>6</v>
      </c>
      <c r="H13" s="580"/>
      <c r="I13" s="586" t="s">
        <v>7</v>
      </c>
      <c r="J13" s="587"/>
      <c r="K13" s="587"/>
      <c r="L13" s="587"/>
      <c r="M13" s="587"/>
      <c r="N13" s="587"/>
      <c r="O13" s="588"/>
      <c r="P13" s="96">
        <v>54617.748</v>
      </c>
      <c r="Q13" s="97"/>
      <c r="R13" s="97"/>
      <c r="S13" s="97"/>
      <c r="T13" s="97"/>
      <c r="U13" s="97"/>
      <c r="V13" s="98"/>
      <c r="W13" s="96">
        <v>64444.686000000002</v>
      </c>
      <c r="X13" s="97"/>
      <c r="Y13" s="97"/>
      <c r="Z13" s="97"/>
      <c r="AA13" s="97"/>
      <c r="AB13" s="97"/>
      <c r="AC13" s="98"/>
      <c r="AD13" s="96">
        <v>64241.362999999998</v>
      </c>
      <c r="AE13" s="97"/>
      <c r="AF13" s="97"/>
      <c r="AG13" s="97"/>
      <c r="AH13" s="97"/>
      <c r="AI13" s="97"/>
      <c r="AJ13" s="98"/>
      <c r="AK13" s="96">
        <v>57689.584999999999</v>
      </c>
      <c r="AL13" s="97"/>
      <c r="AM13" s="97"/>
      <c r="AN13" s="97"/>
      <c r="AO13" s="97"/>
      <c r="AP13" s="97"/>
      <c r="AQ13" s="98"/>
      <c r="AR13" s="606"/>
      <c r="AS13" s="607"/>
      <c r="AT13" s="607"/>
      <c r="AU13" s="607"/>
      <c r="AV13" s="607"/>
      <c r="AW13" s="607"/>
      <c r="AX13" s="608"/>
    </row>
    <row r="14" spans="1:50" ht="21" customHeight="1" x14ac:dyDescent="0.15">
      <c r="A14" s="185"/>
      <c r="B14" s="186"/>
      <c r="C14" s="186"/>
      <c r="D14" s="186"/>
      <c r="E14" s="186"/>
      <c r="F14" s="187"/>
      <c r="G14" s="581"/>
      <c r="H14" s="582"/>
      <c r="I14" s="601" t="s">
        <v>8</v>
      </c>
      <c r="J14" s="602"/>
      <c r="K14" s="602"/>
      <c r="L14" s="602"/>
      <c r="M14" s="602"/>
      <c r="N14" s="602"/>
      <c r="O14" s="603"/>
      <c r="P14" s="96">
        <v>2194</v>
      </c>
      <c r="Q14" s="97"/>
      <c r="R14" s="97"/>
      <c r="S14" s="97"/>
      <c r="T14" s="97"/>
      <c r="U14" s="97"/>
      <c r="V14" s="98"/>
      <c r="W14" s="96">
        <v>4822</v>
      </c>
      <c r="X14" s="97"/>
      <c r="Y14" s="97"/>
      <c r="Z14" s="97"/>
      <c r="AA14" s="97"/>
      <c r="AB14" s="97"/>
      <c r="AC14" s="98"/>
      <c r="AD14" s="96">
        <v>9284</v>
      </c>
      <c r="AE14" s="97"/>
      <c r="AF14" s="97"/>
      <c r="AG14" s="97"/>
      <c r="AH14" s="97"/>
      <c r="AI14" s="97"/>
      <c r="AJ14" s="98"/>
      <c r="AK14" s="96">
        <v>8092</v>
      </c>
      <c r="AL14" s="97"/>
      <c r="AM14" s="97"/>
      <c r="AN14" s="97"/>
      <c r="AO14" s="97"/>
      <c r="AP14" s="97"/>
      <c r="AQ14" s="98"/>
      <c r="AR14" s="609"/>
      <c r="AS14" s="610"/>
      <c r="AT14" s="610"/>
      <c r="AU14" s="610"/>
      <c r="AV14" s="610"/>
      <c r="AW14" s="610"/>
      <c r="AX14" s="611"/>
    </row>
    <row r="15" spans="1:50" ht="21" customHeight="1" x14ac:dyDescent="0.15">
      <c r="A15" s="185"/>
      <c r="B15" s="186"/>
      <c r="C15" s="186"/>
      <c r="D15" s="186"/>
      <c r="E15" s="186"/>
      <c r="F15" s="187"/>
      <c r="G15" s="583"/>
      <c r="H15" s="582"/>
      <c r="I15" s="589" t="s">
        <v>573</v>
      </c>
      <c r="J15" s="590"/>
      <c r="K15" s="590"/>
      <c r="L15" s="590"/>
      <c r="M15" s="590"/>
      <c r="N15" s="590"/>
      <c r="O15" s="591"/>
      <c r="P15" s="592"/>
      <c r="Q15" s="593"/>
      <c r="R15" s="593"/>
      <c r="S15" s="593"/>
      <c r="T15" s="593"/>
      <c r="U15" s="593"/>
      <c r="V15" s="594"/>
      <c r="W15" s="592"/>
      <c r="X15" s="593"/>
      <c r="Y15" s="593"/>
      <c r="Z15" s="593"/>
      <c r="AA15" s="593"/>
      <c r="AB15" s="593"/>
      <c r="AC15" s="594"/>
      <c r="AD15" s="592"/>
      <c r="AE15" s="593"/>
      <c r="AF15" s="593"/>
      <c r="AG15" s="593"/>
      <c r="AH15" s="593"/>
      <c r="AI15" s="593"/>
      <c r="AJ15" s="594"/>
      <c r="AK15" s="96">
        <v>8092</v>
      </c>
      <c r="AL15" s="97"/>
      <c r="AM15" s="97"/>
      <c r="AN15" s="97"/>
      <c r="AO15" s="97"/>
      <c r="AP15" s="97"/>
      <c r="AQ15" s="98"/>
      <c r="AR15" s="609"/>
      <c r="AS15" s="610"/>
      <c r="AT15" s="610"/>
      <c r="AU15" s="610"/>
      <c r="AV15" s="610"/>
      <c r="AW15" s="610"/>
      <c r="AX15" s="611"/>
    </row>
    <row r="16" spans="1:50" ht="21" customHeight="1" x14ac:dyDescent="0.15">
      <c r="A16" s="185"/>
      <c r="B16" s="186"/>
      <c r="C16" s="186"/>
      <c r="D16" s="186"/>
      <c r="E16" s="186"/>
      <c r="F16" s="187"/>
      <c r="G16" s="583"/>
      <c r="H16" s="582"/>
      <c r="I16" s="601" t="s">
        <v>46</v>
      </c>
      <c r="J16" s="604"/>
      <c r="K16" s="604"/>
      <c r="L16" s="604"/>
      <c r="M16" s="604"/>
      <c r="N16" s="604"/>
      <c r="O16" s="605"/>
      <c r="P16" s="96">
        <v>14125.779</v>
      </c>
      <c r="Q16" s="97"/>
      <c r="R16" s="97"/>
      <c r="S16" s="97"/>
      <c r="T16" s="97"/>
      <c r="U16" s="97"/>
      <c r="V16" s="98"/>
      <c r="W16" s="96">
        <v>18847.761999999999</v>
      </c>
      <c r="X16" s="97"/>
      <c r="Y16" s="97"/>
      <c r="Z16" s="97"/>
      <c r="AA16" s="97"/>
      <c r="AB16" s="97"/>
      <c r="AC16" s="98"/>
      <c r="AD16" s="96">
        <v>26504.513999999999</v>
      </c>
      <c r="AE16" s="97"/>
      <c r="AF16" s="97"/>
      <c r="AG16" s="97"/>
      <c r="AH16" s="97"/>
      <c r="AI16" s="97"/>
      <c r="AJ16" s="98"/>
      <c r="AK16" s="96">
        <v>26642.527999999998</v>
      </c>
      <c r="AL16" s="97"/>
      <c r="AM16" s="97"/>
      <c r="AN16" s="97"/>
      <c r="AO16" s="97"/>
      <c r="AP16" s="97"/>
      <c r="AQ16" s="98"/>
      <c r="AR16" s="609"/>
      <c r="AS16" s="610"/>
      <c r="AT16" s="610"/>
      <c r="AU16" s="610"/>
      <c r="AV16" s="610"/>
      <c r="AW16" s="610"/>
      <c r="AX16" s="611"/>
    </row>
    <row r="17" spans="1:50" ht="21" customHeight="1" x14ac:dyDescent="0.15">
      <c r="A17" s="185"/>
      <c r="B17" s="186"/>
      <c r="C17" s="186"/>
      <c r="D17" s="186"/>
      <c r="E17" s="186"/>
      <c r="F17" s="187"/>
      <c r="G17" s="583"/>
      <c r="H17" s="582"/>
      <c r="I17" s="601" t="s">
        <v>47</v>
      </c>
      <c r="J17" s="604"/>
      <c r="K17" s="604"/>
      <c r="L17" s="604"/>
      <c r="M17" s="604"/>
      <c r="N17" s="604"/>
      <c r="O17" s="605"/>
      <c r="P17" s="96">
        <v>-18847.761999999999</v>
      </c>
      <c r="Q17" s="97"/>
      <c r="R17" s="97"/>
      <c r="S17" s="97"/>
      <c r="T17" s="97"/>
      <c r="U17" s="97"/>
      <c r="V17" s="98"/>
      <c r="W17" s="96">
        <v>-26504.513999999999</v>
      </c>
      <c r="X17" s="97"/>
      <c r="Y17" s="97"/>
      <c r="Z17" s="97"/>
      <c r="AA17" s="97"/>
      <c r="AB17" s="97"/>
      <c r="AC17" s="98"/>
      <c r="AD17" s="96">
        <v>-26642.527999999998</v>
      </c>
      <c r="AE17" s="97"/>
      <c r="AF17" s="97"/>
      <c r="AG17" s="97"/>
      <c r="AH17" s="97"/>
      <c r="AI17" s="97"/>
      <c r="AJ17" s="98"/>
      <c r="AK17" s="96" t="s">
        <v>263</v>
      </c>
      <c r="AL17" s="97"/>
      <c r="AM17" s="97"/>
      <c r="AN17" s="97"/>
      <c r="AO17" s="97"/>
      <c r="AP17" s="97"/>
      <c r="AQ17" s="98"/>
      <c r="AR17" s="609"/>
      <c r="AS17" s="610"/>
      <c r="AT17" s="610"/>
      <c r="AU17" s="610"/>
      <c r="AV17" s="610"/>
      <c r="AW17" s="610"/>
      <c r="AX17" s="611"/>
    </row>
    <row r="18" spans="1:50" ht="24.75" customHeight="1" x14ac:dyDescent="0.15">
      <c r="A18" s="185"/>
      <c r="B18" s="186"/>
      <c r="C18" s="186"/>
      <c r="D18" s="186"/>
      <c r="E18" s="186"/>
      <c r="F18" s="187"/>
      <c r="G18" s="583"/>
      <c r="H18" s="582"/>
      <c r="I18" s="601" t="s">
        <v>45</v>
      </c>
      <c r="J18" s="602"/>
      <c r="K18" s="602"/>
      <c r="L18" s="602"/>
      <c r="M18" s="602"/>
      <c r="N18" s="602"/>
      <c r="O18" s="603"/>
      <c r="P18" s="96" t="s">
        <v>592</v>
      </c>
      <c r="Q18" s="97"/>
      <c r="R18" s="97"/>
      <c r="S18" s="97"/>
      <c r="T18" s="97"/>
      <c r="U18" s="97"/>
      <c r="V18" s="98"/>
      <c r="W18" s="96" t="s">
        <v>592</v>
      </c>
      <c r="X18" s="97"/>
      <c r="Y18" s="97"/>
      <c r="Z18" s="97"/>
      <c r="AA18" s="97"/>
      <c r="AB18" s="97"/>
      <c r="AC18" s="98"/>
      <c r="AD18" s="96" t="s">
        <v>592</v>
      </c>
      <c r="AE18" s="97"/>
      <c r="AF18" s="97"/>
      <c r="AG18" s="97"/>
      <c r="AH18" s="97"/>
      <c r="AI18" s="97"/>
      <c r="AJ18" s="98"/>
      <c r="AK18" s="96" t="s">
        <v>263</v>
      </c>
      <c r="AL18" s="97"/>
      <c r="AM18" s="97"/>
      <c r="AN18" s="97"/>
      <c r="AO18" s="97"/>
      <c r="AP18" s="97"/>
      <c r="AQ18" s="98"/>
      <c r="AR18" s="609"/>
      <c r="AS18" s="610"/>
      <c r="AT18" s="610"/>
      <c r="AU18" s="610"/>
      <c r="AV18" s="610"/>
      <c r="AW18" s="610"/>
      <c r="AX18" s="611"/>
    </row>
    <row r="19" spans="1:50" ht="24.75" customHeight="1" x14ac:dyDescent="0.15">
      <c r="A19" s="185"/>
      <c r="B19" s="186"/>
      <c r="C19" s="186"/>
      <c r="D19" s="186"/>
      <c r="E19" s="186"/>
      <c r="F19" s="187"/>
      <c r="G19" s="584"/>
      <c r="H19" s="585"/>
      <c r="I19" s="595" t="s">
        <v>18</v>
      </c>
      <c r="J19" s="596"/>
      <c r="K19" s="596"/>
      <c r="L19" s="596"/>
      <c r="M19" s="596"/>
      <c r="N19" s="596"/>
      <c r="O19" s="597"/>
      <c r="P19" s="598">
        <f>SUM(P13:V18)</f>
        <v>52089.764999999999</v>
      </c>
      <c r="Q19" s="599"/>
      <c r="R19" s="599"/>
      <c r="S19" s="599"/>
      <c r="T19" s="599"/>
      <c r="U19" s="599"/>
      <c r="V19" s="600"/>
      <c r="W19" s="598">
        <f>SUM(W13:AC18)</f>
        <v>61609.934000000008</v>
      </c>
      <c r="X19" s="599"/>
      <c r="Y19" s="599"/>
      <c r="Z19" s="599"/>
      <c r="AA19" s="599"/>
      <c r="AB19" s="599"/>
      <c r="AC19" s="600"/>
      <c r="AD19" s="598">
        <f>SUM(AD13:AJ18)</f>
        <v>73387.348999999987</v>
      </c>
      <c r="AE19" s="599"/>
      <c r="AF19" s="599"/>
      <c r="AG19" s="599"/>
      <c r="AH19" s="599"/>
      <c r="AI19" s="599"/>
      <c r="AJ19" s="600"/>
      <c r="AK19" s="598">
        <f>SUM(AK13:AQ18)-AK15</f>
        <v>92424.112999999983</v>
      </c>
      <c r="AL19" s="599"/>
      <c r="AM19" s="599"/>
      <c r="AN19" s="599"/>
      <c r="AO19" s="599"/>
      <c r="AP19" s="599"/>
      <c r="AQ19" s="600"/>
      <c r="AR19" s="609"/>
      <c r="AS19" s="610"/>
      <c r="AT19" s="610"/>
      <c r="AU19" s="610"/>
      <c r="AV19" s="610"/>
      <c r="AW19" s="610"/>
      <c r="AX19" s="611"/>
    </row>
    <row r="20" spans="1:50" ht="24.75" customHeight="1" x14ac:dyDescent="0.15">
      <c r="A20" s="185"/>
      <c r="B20" s="186"/>
      <c r="C20" s="186"/>
      <c r="D20" s="186"/>
      <c r="E20" s="186"/>
      <c r="F20" s="187"/>
      <c r="G20" s="560" t="s">
        <v>9</v>
      </c>
      <c r="H20" s="561"/>
      <c r="I20" s="561"/>
      <c r="J20" s="561"/>
      <c r="K20" s="561"/>
      <c r="L20" s="561"/>
      <c r="M20" s="561"/>
      <c r="N20" s="561"/>
      <c r="O20" s="561"/>
      <c r="P20" s="96">
        <v>51773.074999999997</v>
      </c>
      <c r="Q20" s="97"/>
      <c r="R20" s="97"/>
      <c r="S20" s="97"/>
      <c r="T20" s="97"/>
      <c r="U20" s="97"/>
      <c r="V20" s="98"/>
      <c r="W20" s="96">
        <v>61468.707999999999</v>
      </c>
      <c r="X20" s="97"/>
      <c r="Y20" s="97"/>
      <c r="Z20" s="97"/>
      <c r="AA20" s="97"/>
      <c r="AB20" s="97"/>
      <c r="AC20" s="98"/>
      <c r="AD20" s="96">
        <v>73173.506999999998</v>
      </c>
      <c r="AE20" s="97"/>
      <c r="AF20" s="97"/>
      <c r="AG20" s="97"/>
      <c r="AH20" s="97"/>
      <c r="AI20" s="97"/>
      <c r="AJ20" s="98"/>
      <c r="AK20" s="558"/>
      <c r="AL20" s="558"/>
      <c r="AM20" s="558"/>
      <c r="AN20" s="558"/>
      <c r="AO20" s="558"/>
      <c r="AP20" s="558"/>
      <c r="AQ20" s="558"/>
      <c r="AR20" s="609"/>
      <c r="AS20" s="610"/>
      <c r="AT20" s="610"/>
      <c r="AU20" s="610"/>
      <c r="AV20" s="610"/>
      <c r="AW20" s="610"/>
      <c r="AX20" s="611"/>
    </row>
    <row r="21" spans="1:50" ht="24.75" customHeight="1" x14ac:dyDescent="0.15">
      <c r="A21" s="185"/>
      <c r="B21" s="186"/>
      <c r="C21" s="186"/>
      <c r="D21" s="186"/>
      <c r="E21" s="186"/>
      <c r="F21" s="187"/>
      <c r="G21" s="560" t="s">
        <v>10</v>
      </c>
      <c r="H21" s="561"/>
      <c r="I21" s="561"/>
      <c r="J21" s="561"/>
      <c r="K21" s="561"/>
      <c r="L21" s="561"/>
      <c r="M21" s="561"/>
      <c r="N21" s="561"/>
      <c r="O21" s="561"/>
      <c r="P21" s="557">
        <f>IF(P19=0, "-", SUM(P20)/P19)</f>
        <v>0.99392030276965149</v>
      </c>
      <c r="Q21" s="557"/>
      <c r="R21" s="557"/>
      <c r="S21" s="557"/>
      <c r="T21" s="557"/>
      <c r="U21" s="557"/>
      <c r="V21" s="557"/>
      <c r="W21" s="557">
        <f>IF(W19=0, "-", SUM(W20)/W19)</f>
        <v>0.99770773979404015</v>
      </c>
      <c r="X21" s="557"/>
      <c r="Y21" s="557"/>
      <c r="Z21" s="557"/>
      <c r="AA21" s="557"/>
      <c r="AB21" s="557"/>
      <c r="AC21" s="557"/>
      <c r="AD21" s="557">
        <f>IF(AD19=0, "-", SUM(AD20)/AD19)</f>
        <v>0.99708611902577393</v>
      </c>
      <c r="AE21" s="557"/>
      <c r="AF21" s="557"/>
      <c r="AG21" s="557"/>
      <c r="AH21" s="557"/>
      <c r="AI21" s="557"/>
      <c r="AJ21" s="557"/>
      <c r="AK21" s="558"/>
      <c r="AL21" s="558"/>
      <c r="AM21" s="558"/>
      <c r="AN21" s="558"/>
      <c r="AO21" s="558"/>
      <c r="AP21" s="558"/>
      <c r="AQ21" s="559"/>
      <c r="AR21" s="609"/>
      <c r="AS21" s="610"/>
      <c r="AT21" s="610"/>
      <c r="AU21" s="610"/>
      <c r="AV21" s="610"/>
      <c r="AW21" s="610"/>
      <c r="AX21" s="611"/>
    </row>
    <row r="22" spans="1:50" ht="25.5" customHeight="1" x14ac:dyDescent="0.15">
      <c r="A22" s="627"/>
      <c r="B22" s="628"/>
      <c r="C22" s="628"/>
      <c r="D22" s="628"/>
      <c r="E22" s="628"/>
      <c r="F22" s="629"/>
      <c r="G22" s="555" t="s">
        <v>222</v>
      </c>
      <c r="H22" s="556"/>
      <c r="I22" s="556"/>
      <c r="J22" s="556"/>
      <c r="K22" s="556"/>
      <c r="L22" s="556"/>
      <c r="M22" s="556"/>
      <c r="N22" s="556"/>
      <c r="O22" s="556"/>
      <c r="P22" s="557">
        <f>IF(P20=0, "-", SUM(P20)/SUM(P13,P14))</f>
        <v>0.91130931229223922</v>
      </c>
      <c r="Q22" s="557"/>
      <c r="R22" s="557"/>
      <c r="S22" s="557"/>
      <c r="T22" s="557"/>
      <c r="U22" s="557"/>
      <c r="V22" s="557"/>
      <c r="W22" s="557">
        <f>IF(W20=0, "-", SUM(W20)/SUM(W13,W14))</f>
        <v>0.88742094576316233</v>
      </c>
      <c r="X22" s="557"/>
      <c r="Y22" s="557"/>
      <c r="Z22" s="557"/>
      <c r="AA22" s="557"/>
      <c r="AB22" s="557"/>
      <c r="AC22" s="557"/>
      <c r="AD22" s="557">
        <f>IF(AD20=0, "-", SUM(AD20)/SUM(AD13,AD14))</f>
        <v>0.99521449489477531</v>
      </c>
      <c r="AE22" s="557"/>
      <c r="AF22" s="557"/>
      <c r="AG22" s="557"/>
      <c r="AH22" s="557"/>
      <c r="AI22" s="557"/>
      <c r="AJ22" s="557"/>
      <c r="AK22" s="558"/>
      <c r="AL22" s="558"/>
      <c r="AM22" s="558"/>
      <c r="AN22" s="558"/>
      <c r="AO22" s="558"/>
      <c r="AP22" s="558"/>
      <c r="AQ22" s="559"/>
      <c r="AR22" s="612"/>
      <c r="AS22" s="613"/>
      <c r="AT22" s="613"/>
      <c r="AU22" s="613"/>
      <c r="AV22" s="613"/>
      <c r="AW22" s="613"/>
      <c r="AX22" s="614"/>
    </row>
    <row r="23" spans="1:50" ht="40.35" customHeight="1" x14ac:dyDescent="0.15">
      <c r="A23" s="541" t="s">
        <v>575</v>
      </c>
      <c r="B23" s="542"/>
      <c r="C23" s="542"/>
      <c r="D23" s="542"/>
      <c r="E23" s="542"/>
      <c r="F23" s="543"/>
      <c r="G23" s="547" t="s">
        <v>214</v>
      </c>
      <c r="H23" s="382"/>
      <c r="I23" s="382"/>
      <c r="J23" s="382"/>
      <c r="K23" s="382"/>
      <c r="L23" s="382"/>
      <c r="M23" s="382"/>
      <c r="N23" s="382"/>
      <c r="O23" s="383"/>
      <c r="P23" s="548" t="s">
        <v>573</v>
      </c>
      <c r="Q23" s="382"/>
      <c r="R23" s="382"/>
      <c r="S23" s="382"/>
      <c r="T23" s="382"/>
      <c r="U23" s="382"/>
      <c r="V23" s="383"/>
      <c r="W23" s="567" t="s">
        <v>213</v>
      </c>
      <c r="X23" s="382"/>
      <c r="Y23" s="382"/>
      <c r="Z23" s="382"/>
      <c r="AA23" s="382"/>
      <c r="AB23" s="382"/>
      <c r="AC23" s="382"/>
      <c r="AD23" s="382"/>
      <c r="AE23" s="382"/>
      <c r="AF23" s="382"/>
      <c r="AG23" s="382"/>
      <c r="AH23" s="382"/>
      <c r="AI23" s="382"/>
      <c r="AJ23" s="382"/>
      <c r="AK23" s="382"/>
      <c r="AL23" s="382"/>
      <c r="AM23" s="382"/>
      <c r="AN23" s="382"/>
      <c r="AO23" s="382"/>
      <c r="AP23" s="382"/>
      <c r="AQ23" s="382"/>
      <c r="AR23" s="382"/>
      <c r="AS23" s="382"/>
      <c r="AT23" s="382"/>
      <c r="AU23" s="382"/>
      <c r="AV23" s="382"/>
      <c r="AW23" s="382"/>
      <c r="AX23" s="568"/>
    </row>
    <row r="24" spans="1:50" ht="25.5" customHeight="1" x14ac:dyDescent="0.15">
      <c r="A24" s="544"/>
      <c r="B24" s="545"/>
      <c r="C24" s="545"/>
      <c r="D24" s="545"/>
      <c r="E24" s="545"/>
      <c r="F24" s="546"/>
      <c r="G24" s="549" t="s">
        <v>760</v>
      </c>
      <c r="H24" s="550"/>
      <c r="I24" s="550"/>
      <c r="J24" s="550"/>
      <c r="K24" s="550"/>
      <c r="L24" s="550"/>
      <c r="M24" s="550"/>
      <c r="N24" s="550"/>
      <c r="O24" s="551"/>
      <c r="P24" s="552">
        <v>3140</v>
      </c>
      <c r="Q24" s="553"/>
      <c r="R24" s="553"/>
      <c r="S24" s="553"/>
      <c r="T24" s="553"/>
      <c r="U24" s="553"/>
      <c r="V24" s="554"/>
      <c r="W24" s="569" t="s">
        <v>593</v>
      </c>
      <c r="X24" s="570"/>
      <c r="Y24" s="570"/>
      <c r="Z24" s="570"/>
      <c r="AA24" s="570"/>
      <c r="AB24" s="570"/>
      <c r="AC24" s="570"/>
      <c r="AD24" s="570"/>
      <c r="AE24" s="570"/>
      <c r="AF24" s="570"/>
      <c r="AG24" s="570"/>
      <c r="AH24" s="570"/>
      <c r="AI24" s="570"/>
      <c r="AJ24" s="570"/>
      <c r="AK24" s="570"/>
      <c r="AL24" s="570"/>
      <c r="AM24" s="570"/>
      <c r="AN24" s="570"/>
      <c r="AO24" s="570"/>
      <c r="AP24" s="570"/>
      <c r="AQ24" s="570"/>
      <c r="AR24" s="570"/>
      <c r="AS24" s="570"/>
      <c r="AT24" s="570"/>
      <c r="AU24" s="570"/>
      <c r="AV24" s="570"/>
      <c r="AW24" s="570"/>
      <c r="AX24" s="571"/>
    </row>
    <row r="25" spans="1:50" ht="25.5" customHeight="1" x14ac:dyDescent="0.15">
      <c r="A25" s="544"/>
      <c r="B25" s="545"/>
      <c r="C25" s="545"/>
      <c r="D25" s="545"/>
      <c r="E25" s="545"/>
      <c r="F25" s="546"/>
      <c r="G25" s="532" t="s">
        <v>766</v>
      </c>
      <c r="H25" s="533"/>
      <c r="I25" s="533"/>
      <c r="J25" s="533"/>
      <c r="K25" s="533"/>
      <c r="L25" s="533"/>
      <c r="M25" s="533"/>
      <c r="N25" s="533"/>
      <c r="O25" s="534"/>
      <c r="P25" s="96">
        <v>2374</v>
      </c>
      <c r="Q25" s="97"/>
      <c r="R25" s="97"/>
      <c r="S25" s="97"/>
      <c r="T25" s="97"/>
      <c r="U25" s="97"/>
      <c r="V25" s="98"/>
      <c r="W25" s="572"/>
      <c r="X25" s="573"/>
      <c r="Y25" s="573"/>
      <c r="Z25" s="573"/>
      <c r="AA25" s="573"/>
      <c r="AB25" s="573"/>
      <c r="AC25" s="573"/>
      <c r="AD25" s="573"/>
      <c r="AE25" s="573"/>
      <c r="AF25" s="573"/>
      <c r="AG25" s="573"/>
      <c r="AH25" s="573"/>
      <c r="AI25" s="573"/>
      <c r="AJ25" s="573"/>
      <c r="AK25" s="573"/>
      <c r="AL25" s="573"/>
      <c r="AM25" s="573"/>
      <c r="AN25" s="573"/>
      <c r="AO25" s="573"/>
      <c r="AP25" s="573"/>
      <c r="AQ25" s="573"/>
      <c r="AR25" s="573"/>
      <c r="AS25" s="573"/>
      <c r="AT25" s="573"/>
      <c r="AU25" s="573"/>
      <c r="AV25" s="573"/>
      <c r="AW25" s="573"/>
      <c r="AX25" s="574"/>
    </row>
    <row r="26" spans="1:50" ht="25.5" customHeight="1" x14ac:dyDescent="0.15">
      <c r="A26" s="544"/>
      <c r="B26" s="545"/>
      <c r="C26" s="545"/>
      <c r="D26" s="545"/>
      <c r="E26" s="545"/>
      <c r="F26" s="546"/>
      <c r="G26" s="532" t="s">
        <v>761</v>
      </c>
      <c r="H26" s="533"/>
      <c r="I26" s="533"/>
      <c r="J26" s="533"/>
      <c r="K26" s="533"/>
      <c r="L26" s="533"/>
      <c r="M26" s="533"/>
      <c r="N26" s="533"/>
      <c r="O26" s="534"/>
      <c r="P26" s="96">
        <v>600</v>
      </c>
      <c r="Q26" s="97"/>
      <c r="R26" s="97"/>
      <c r="S26" s="97"/>
      <c r="T26" s="97"/>
      <c r="U26" s="97"/>
      <c r="V26" s="98"/>
      <c r="W26" s="572"/>
      <c r="X26" s="573"/>
      <c r="Y26" s="573"/>
      <c r="Z26" s="573"/>
      <c r="AA26" s="573"/>
      <c r="AB26" s="573"/>
      <c r="AC26" s="573"/>
      <c r="AD26" s="573"/>
      <c r="AE26" s="573"/>
      <c r="AF26" s="573"/>
      <c r="AG26" s="573"/>
      <c r="AH26" s="573"/>
      <c r="AI26" s="573"/>
      <c r="AJ26" s="573"/>
      <c r="AK26" s="573"/>
      <c r="AL26" s="573"/>
      <c r="AM26" s="573"/>
      <c r="AN26" s="573"/>
      <c r="AO26" s="573"/>
      <c r="AP26" s="573"/>
      <c r="AQ26" s="573"/>
      <c r="AR26" s="573"/>
      <c r="AS26" s="573"/>
      <c r="AT26" s="573"/>
      <c r="AU26" s="573"/>
      <c r="AV26" s="573"/>
      <c r="AW26" s="573"/>
      <c r="AX26" s="574"/>
    </row>
    <row r="27" spans="1:50" ht="25.5" customHeight="1" x14ac:dyDescent="0.15">
      <c r="A27" s="544"/>
      <c r="B27" s="545"/>
      <c r="C27" s="545"/>
      <c r="D27" s="545"/>
      <c r="E27" s="545"/>
      <c r="F27" s="546"/>
      <c r="G27" s="532" t="s">
        <v>762</v>
      </c>
      <c r="H27" s="533"/>
      <c r="I27" s="533"/>
      <c r="J27" s="533"/>
      <c r="K27" s="533"/>
      <c r="L27" s="533"/>
      <c r="M27" s="533"/>
      <c r="N27" s="533"/>
      <c r="O27" s="534"/>
      <c r="P27" s="96">
        <v>480</v>
      </c>
      <c r="Q27" s="97"/>
      <c r="R27" s="97"/>
      <c r="S27" s="97"/>
      <c r="T27" s="97"/>
      <c r="U27" s="97"/>
      <c r="V27" s="98"/>
      <c r="W27" s="572"/>
      <c r="X27" s="573"/>
      <c r="Y27" s="573"/>
      <c r="Z27" s="573"/>
      <c r="AA27" s="573"/>
      <c r="AB27" s="573"/>
      <c r="AC27" s="573"/>
      <c r="AD27" s="573"/>
      <c r="AE27" s="573"/>
      <c r="AF27" s="573"/>
      <c r="AG27" s="573"/>
      <c r="AH27" s="573"/>
      <c r="AI27" s="573"/>
      <c r="AJ27" s="573"/>
      <c r="AK27" s="573"/>
      <c r="AL27" s="573"/>
      <c r="AM27" s="573"/>
      <c r="AN27" s="573"/>
      <c r="AO27" s="573"/>
      <c r="AP27" s="573"/>
      <c r="AQ27" s="573"/>
      <c r="AR27" s="573"/>
      <c r="AS27" s="573"/>
      <c r="AT27" s="573"/>
      <c r="AU27" s="573"/>
      <c r="AV27" s="573"/>
      <c r="AW27" s="573"/>
      <c r="AX27" s="574"/>
    </row>
    <row r="28" spans="1:50" ht="25.5" customHeight="1" x14ac:dyDescent="0.15">
      <c r="A28" s="544"/>
      <c r="B28" s="545"/>
      <c r="C28" s="545"/>
      <c r="D28" s="545"/>
      <c r="E28" s="545"/>
      <c r="F28" s="546"/>
      <c r="G28" s="532" t="s">
        <v>763</v>
      </c>
      <c r="H28" s="533"/>
      <c r="I28" s="533"/>
      <c r="J28" s="533"/>
      <c r="K28" s="533"/>
      <c r="L28" s="533"/>
      <c r="M28" s="533"/>
      <c r="N28" s="533"/>
      <c r="O28" s="534"/>
      <c r="P28" s="96">
        <v>450</v>
      </c>
      <c r="Q28" s="97"/>
      <c r="R28" s="97"/>
      <c r="S28" s="97"/>
      <c r="T28" s="97"/>
      <c r="U28" s="97"/>
      <c r="V28" s="98"/>
      <c r="W28" s="572"/>
      <c r="X28" s="573"/>
      <c r="Y28" s="573"/>
      <c r="Z28" s="573"/>
      <c r="AA28" s="573"/>
      <c r="AB28" s="573"/>
      <c r="AC28" s="573"/>
      <c r="AD28" s="573"/>
      <c r="AE28" s="573"/>
      <c r="AF28" s="573"/>
      <c r="AG28" s="573"/>
      <c r="AH28" s="573"/>
      <c r="AI28" s="573"/>
      <c r="AJ28" s="573"/>
      <c r="AK28" s="573"/>
      <c r="AL28" s="573"/>
      <c r="AM28" s="573"/>
      <c r="AN28" s="573"/>
      <c r="AO28" s="573"/>
      <c r="AP28" s="573"/>
      <c r="AQ28" s="573"/>
      <c r="AR28" s="573"/>
      <c r="AS28" s="573"/>
      <c r="AT28" s="573"/>
      <c r="AU28" s="573"/>
      <c r="AV28" s="573"/>
      <c r="AW28" s="573"/>
      <c r="AX28" s="574"/>
    </row>
    <row r="29" spans="1:50" ht="25.5" customHeight="1" x14ac:dyDescent="0.15">
      <c r="A29" s="544"/>
      <c r="B29" s="545"/>
      <c r="C29" s="545"/>
      <c r="D29" s="545"/>
      <c r="E29" s="545"/>
      <c r="F29" s="546"/>
      <c r="G29" s="535" t="s">
        <v>764</v>
      </c>
      <c r="H29" s="536"/>
      <c r="I29" s="536"/>
      <c r="J29" s="536"/>
      <c r="K29" s="536"/>
      <c r="L29" s="536"/>
      <c r="M29" s="536"/>
      <c r="N29" s="536"/>
      <c r="O29" s="537"/>
      <c r="P29" s="538">
        <v>1048</v>
      </c>
      <c r="Q29" s="539"/>
      <c r="R29" s="539"/>
      <c r="S29" s="539"/>
      <c r="T29" s="539"/>
      <c r="U29" s="539"/>
      <c r="V29" s="540"/>
      <c r="W29" s="572"/>
      <c r="X29" s="573"/>
      <c r="Y29" s="573"/>
      <c r="Z29" s="573"/>
      <c r="AA29" s="573"/>
      <c r="AB29" s="573"/>
      <c r="AC29" s="573"/>
      <c r="AD29" s="573"/>
      <c r="AE29" s="573"/>
      <c r="AF29" s="573"/>
      <c r="AG29" s="573"/>
      <c r="AH29" s="573"/>
      <c r="AI29" s="573"/>
      <c r="AJ29" s="573"/>
      <c r="AK29" s="573"/>
      <c r="AL29" s="573"/>
      <c r="AM29" s="573"/>
      <c r="AN29" s="573"/>
      <c r="AO29" s="573"/>
      <c r="AP29" s="573"/>
      <c r="AQ29" s="573"/>
      <c r="AR29" s="573"/>
      <c r="AS29" s="573"/>
      <c r="AT29" s="573"/>
      <c r="AU29" s="573"/>
      <c r="AV29" s="573"/>
      <c r="AW29" s="573"/>
      <c r="AX29" s="574"/>
    </row>
    <row r="30" spans="1:50" ht="25.5" customHeight="1" thickBot="1" x14ac:dyDescent="0.2">
      <c r="A30" s="544"/>
      <c r="B30" s="545"/>
      <c r="C30" s="545"/>
      <c r="D30" s="545"/>
      <c r="E30" s="545"/>
      <c r="F30" s="546"/>
      <c r="G30" s="174" t="s">
        <v>18</v>
      </c>
      <c r="H30" s="562"/>
      <c r="I30" s="562"/>
      <c r="J30" s="562"/>
      <c r="K30" s="562"/>
      <c r="L30" s="562"/>
      <c r="M30" s="562"/>
      <c r="N30" s="562"/>
      <c r="O30" s="563"/>
      <c r="P30" s="564">
        <f>AK15</f>
        <v>8092</v>
      </c>
      <c r="Q30" s="565"/>
      <c r="R30" s="565"/>
      <c r="S30" s="565"/>
      <c r="T30" s="565"/>
      <c r="U30" s="565"/>
      <c r="V30" s="566"/>
      <c r="W30" s="575"/>
      <c r="X30" s="576"/>
      <c r="Y30" s="576"/>
      <c r="Z30" s="576"/>
      <c r="AA30" s="576"/>
      <c r="AB30" s="576"/>
      <c r="AC30" s="576"/>
      <c r="AD30" s="576"/>
      <c r="AE30" s="576"/>
      <c r="AF30" s="576"/>
      <c r="AG30" s="576"/>
      <c r="AH30" s="576"/>
      <c r="AI30" s="576"/>
      <c r="AJ30" s="576"/>
      <c r="AK30" s="576"/>
      <c r="AL30" s="576"/>
      <c r="AM30" s="576"/>
      <c r="AN30" s="576"/>
      <c r="AO30" s="576"/>
      <c r="AP30" s="576"/>
      <c r="AQ30" s="576"/>
      <c r="AR30" s="576"/>
      <c r="AS30" s="576"/>
      <c r="AT30" s="576"/>
      <c r="AU30" s="576"/>
      <c r="AV30" s="576"/>
      <c r="AW30" s="576"/>
      <c r="AX30" s="577"/>
    </row>
    <row r="31" spans="1:50" ht="47.25" customHeight="1" x14ac:dyDescent="0.15">
      <c r="A31" s="517" t="s">
        <v>554</v>
      </c>
      <c r="B31" s="518"/>
      <c r="C31" s="518"/>
      <c r="D31" s="518"/>
      <c r="E31" s="518"/>
      <c r="F31" s="519"/>
      <c r="G31" s="505" t="s">
        <v>594</v>
      </c>
      <c r="H31" s="493"/>
      <c r="I31" s="493"/>
      <c r="J31" s="493"/>
      <c r="K31" s="493"/>
      <c r="L31" s="493"/>
      <c r="M31" s="493"/>
      <c r="N31" s="493"/>
      <c r="O31" s="493"/>
      <c r="P31" s="493"/>
      <c r="Q31" s="493"/>
      <c r="R31" s="493"/>
      <c r="S31" s="493"/>
      <c r="T31" s="493"/>
      <c r="U31" s="493"/>
      <c r="V31" s="493"/>
      <c r="W31" s="493"/>
      <c r="X31" s="493"/>
      <c r="Y31" s="493"/>
      <c r="Z31" s="493"/>
      <c r="AA31" s="493"/>
      <c r="AB31" s="493"/>
      <c r="AC31" s="493"/>
      <c r="AD31" s="493"/>
      <c r="AE31" s="493"/>
      <c r="AF31" s="493"/>
      <c r="AG31" s="493"/>
      <c r="AH31" s="493"/>
      <c r="AI31" s="493"/>
      <c r="AJ31" s="493"/>
      <c r="AK31" s="493"/>
      <c r="AL31" s="493"/>
      <c r="AM31" s="493"/>
      <c r="AN31" s="493"/>
      <c r="AO31" s="493"/>
      <c r="AP31" s="493"/>
      <c r="AQ31" s="493"/>
      <c r="AR31" s="493"/>
      <c r="AS31" s="493"/>
      <c r="AT31" s="493"/>
      <c r="AU31" s="493"/>
      <c r="AV31" s="493"/>
      <c r="AW31" s="493"/>
      <c r="AX31" s="494"/>
    </row>
    <row r="32" spans="1:50" ht="31.5" customHeight="1" x14ac:dyDescent="0.15">
      <c r="A32" s="495" t="s">
        <v>555</v>
      </c>
      <c r="B32" s="386"/>
      <c r="C32" s="386"/>
      <c r="D32" s="386"/>
      <c r="E32" s="386"/>
      <c r="F32" s="331"/>
      <c r="G32" s="496" t="s">
        <v>551</v>
      </c>
      <c r="H32" s="497"/>
      <c r="I32" s="497"/>
      <c r="J32" s="497"/>
      <c r="K32" s="497"/>
      <c r="L32" s="497"/>
      <c r="M32" s="497"/>
      <c r="N32" s="497"/>
      <c r="O32" s="497"/>
      <c r="P32" s="498" t="s">
        <v>550</v>
      </c>
      <c r="Q32" s="497"/>
      <c r="R32" s="497"/>
      <c r="S32" s="497"/>
      <c r="T32" s="497"/>
      <c r="U32" s="497"/>
      <c r="V32" s="497"/>
      <c r="W32" s="497"/>
      <c r="X32" s="499"/>
      <c r="Y32" s="500"/>
      <c r="Z32" s="501"/>
      <c r="AA32" s="502"/>
      <c r="AB32" s="503" t="s">
        <v>11</v>
      </c>
      <c r="AC32" s="503"/>
      <c r="AD32" s="503"/>
      <c r="AE32" s="388" t="s">
        <v>395</v>
      </c>
      <c r="AF32" s="515"/>
      <c r="AG32" s="515"/>
      <c r="AH32" s="516"/>
      <c r="AI32" s="388" t="s">
        <v>547</v>
      </c>
      <c r="AJ32" s="515"/>
      <c r="AK32" s="515"/>
      <c r="AL32" s="516"/>
      <c r="AM32" s="388" t="s">
        <v>363</v>
      </c>
      <c r="AN32" s="515"/>
      <c r="AO32" s="515"/>
      <c r="AP32" s="516"/>
      <c r="AQ32" s="486" t="s">
        <v>394</v>
      </c>
      <c r="AR32" s="487"/>
      <c r="AS32" s="487"/>
      <c r="AT32" s="488"/>
      <c r="AU32" s="486" t="s">
        <v>562</v>
      </c>
      <c r="AV32" s="487"/>
      <c r="AW32" s="487"/>
      <c r="AX32" s="489"/>
    </row>
    <row r="33" spans="1:51" ht="23.25" customHeight="1" x14ac:dyDescent="0.15">
      <c r="A33" s="495"/>
      <c r="B33" s="386"/>
      <c r="C33" s="386"/>
      <c r="D33" s="386"/>
      <c r="E33" s="386"/>
      <c r="F33" s="331"/>
      <c r="G33" s="504" t="s">
        <v>595</v>
      </c>
      <c r="H33" s="455"/>
      <c r="I33" s="455"/>
      <c r="J33" s="455"/>
      <c r="K33" s="455"/>
      <c r="L33" s="455"/>
      <c r="M33" s="455"/>
      <c r="N33" s="455"/>
      <c r="O33" s="455"/>
      <c r="P33" s="230" t="s">
        <v>596</v>
      </c>
      <c r="Q33" s="459"/>
      <c r="R33" s="459"/>
      <c r="S33" s="459"/>
      <c r="T33" s="459"/>
      <c r="U33" s="459"/>
      <c r="V33" s="459"/>
      <c r="W33" s="459"/>
      <c r="X33" s="460"/>
      <c r="Y33" s="464" t="s">
        <v>49</v>
      </c>
      <c r="Z33" s="465"/>
      <c r="AA33" s="466"/>
      <c r="AB33" s="467" t="s">
        <v>597</v>
      </c>
      <c r="AC33" s="467"/>
      <c r="AD33" s="467"/>
      <c r="AE33" s="468">
        <v>0</v>
      </c>
      <c r="AF33" s="468"/>
      <c r="AG33" s="468"/>
      <c r="AH33" s="468"/>
      <c r="AI33" s="468">
        <v>0</v>
      </c>
      <c r="AJ33" s="468"/>
      <c r="AK33" s="468"/>
      <c r="AL33" s="468"/>
      <c r="AM33" s="468">
        <v>5</v>
      </c>
      <c r="AN33" s="468"/>
      <c r="AO33" s="468"/>
      <c r="AP33" s="468"/>
      <c r="AQ33" s="479" t="s">
        <v>263</v>
      </c>
      <c r="AR33" s="468"/>
      <c r="AS33" s="468"/>
      <c r="AT33" s="468"/>
      <c r="AU33" s="379" t="s">
        <v>263</v>
      </c>
      <c r="AV33" s="481"/>
      <c r="AW33" s="481"/>
      <c r="AX33" s="482"/>
    </row>
    <row r="34" spans="1:51" ht="23.25" customHeight="1" x14ac:dyDescent="0.15">
      <c r="A34" s="396"/>
      <c r="B34" s="394"/>
      <c r="C34" s="394"/>
      <c r="D34" s="394"/>
      <c r="E34" s="394"/>
      <c r="F34" s="333"/>
      <c r="G34" s="456"/>
      <c r="H34" s="457"/>
      <c r="I34" s="457"/>
      <c r="J34" s="457"/>
      <c r="K34" s="457"/>
      <c r="L34" s="457"/>
      <c r="M34" s="457"/>
      <c r="N34" s="457"/>
      <c r="O34" s="457"/>
      <c r="P34" s="461"/>
      <c r="Q34" s="462"/>
      <c r="R34" s="462"/>
      <c r="S34" s="462"/>
      <c r="T34" s="462"/>
      <c r="U34" s="462"/>
      <c r="V34" s="462"/>
      <c r="W34" s="462"/>
      <c r="X34" s="463"/>
      <c r="Y34" s="483" t="s">
        <v>50</v>
      </c>
      <c r="Z34" s="484"/>
      <c r="AA34" s="485"/>
      <c r="AB34" s="467" t="s">
        <v>597</v>
      </c>
      <c r="AC34" s="467"/>
      <c r="AD34" s="467"/>
      <c r="AE34" s="468">
        <v>0</v>
      </c>
      <c r="AF34" s="468"/>
      <c r="AG34" s="468"/>
      <c r="AH34" s="468"/>
      <c r="AI34" s="468">
        <v>0</v>
      </c>
      <c r="AJ34" s="468"/>
      <c r="AK34" s="468"/>
      <c r="AL34" s="468"/>
      <c r="AM34" s="468">
        <v>5</v>
      </c>
      <c r="AN34" s="468"/>
      <c r="AO34" s="468"/>
      <c r="AP34" s="468"/>
      <c r="AQ34" s="468">
        <v>0</v>
      </c>
      <c r="AR34" s="468"/>
      <c r="AS34" s="468"/>
      <c r="AT34" s="468"/>
      <c r="AU34" s="480">
        <v>0</v>
      </c>
      <c r="AV34" s="481"/>
      <c r="AW34" s="481"/>
      <c r="AX34" s="482"/>
    </row>
    <row r="35" spans="1:51" ht="18.75" customHeight="1" x14ac:dyDescent="0.15">
      <c r="A35" s="522" t="s">
        <v>219</v>
      </c>
      <c r="B35" s="523"/>
      <c r="C35" s="523"/>
      <c r="D35" s="523"/>
      <c r="E35" s="523"/>
      <c r="F35" s="524"/>
      <c r="G35" s="432" t="s">
        <v>132</v>
      </c>
      <c r="H35" s="403"/>
      <c r="I35" s="403"/>
      <c r="J35" s="403"/>
      <c r="K35" s="403"/>
      <c r="L35" s="403"/>
      <c r="M35" s="403"/>
      <c r="N35" s="403"/>
      <c r="O35" s="404"/>
      <c r="P35" s="405" t="s">
        <v>52</v>
      </c>
      <c r="Q35" s="403"/>
      <c r="R35" s="403"/>
      <c r="S35" s="403"/>
      <c r="T35" s="403"/>
      <c r="U35" s="403"/>
      <c r="V35" s="403"/>
      <c r="W35" s="403"/>
      <c r="X35" s="404"/>
      <c r="Y35" s="433"/>
      <c r="Z35" s="434"/>
      <c r="AA35" s="435"/>
      <c r="AB35" s="439" t="s">
        <v>11</v>
      </c>
      <c r="AC35" s="440"/>
      <c r="AD35" s="441"/>
      <c r="AE35" s="439" t="s">
        <v>395</v>
      </c>
      <c r="AF35" s="440"/>
      <c r="AG35" s="440"/>
      <c r="AH35" s="441"/>
      <c r="AI35" s="520" t="s">
        <v>547</v>
      </c>
      <c r="AJ35" s="520"/>
      <c r="AK35" s="520"/>
      <c r="AL35" s="439"/>
      <c r="AM35" s="520" t="s">
        <v>363</v>
      </c>
      <c r="AN35" s="520"/>
      <c r="AO35" s="520"/>
      <c r="AP35" s="439"/>
      <c r="AQ35" s="420" t="s">
        <v>166</v>
      </c>
      <c r="AR35" s="421"/>
      <c r="AS35" s="421"/>
      <c r="AT35" s="422"/>
      <c r="AU35" s="403" t="s">
        <v>122</v>
      </c>
      <c r="AV35" s="403"/>
      <c r="AW35" s="403"/>
      <c r="AX35" s="406"/>
    </row>
    <row r="36" spans="1:51" ht="18.75" customHeight="1" x14ac:dyDescent="0.15">
      <c r="A36" s="525"/>
      <c r="B36" s="526"/>
      <c r="C36" s="526"/>
      <c r="D36" s="526"/>
      <c r="E36" s="526"/>
      <c r="F36" s="527"/>
      <c r="G36" s="387"/>
      <c r="H36" s="368"/>
      <c r="I36" s="368"/>
      <c r="J36" s="368"/>
      <c r="K36" s="368"/>
      <c r="L36" s="368"/>
      <c r="M36" s="368"/>
      <c r="N36" s="368"/>
      <c r="O36" s="369"/>
      <c r="P36" s="367"/>
      <c r="Q36" s="368"/>
      <c r="R36" s="368"/>
      <c r="S36" s="368"/>
      <c r="T36" s="368"/>
      <c r="U36" s="368"/>
      <c r="V36" s="368"/>
      <c r="W36" s="368"/>
      <c r="X36" s="369"/>
      <c r="Y36" s="436"/>
      <c r="Z36" s="437"/>
      <c r="AA36" s="438"/>
      <c r="AB36" s="388"/>
      <c r="AC36" s="389"/>
      <c r="AD36" s="390"/>
      <c r="AE36" s="388"/>
      <c r="AF36" s="389"/>
      <c r="AG36" s="389"/>
      <c r="AH36" s="390"/>
      <c r="AI36" s="521"/>
      <c r="AJ36" s="521"/>
      <c r="AK36" s="521"/>
      <c r="AL36" s="388"/>
      <c r="AM36" s="521"/>
      <c r="AN36" s="521"/>
      <c r="AO36" s="521"/>
      <c r="AP36" s="388"/>
      <c r="AQ36" s="380" t="s">
        <v>592</v>
      </c>
      <c r="AR36" s="381"/>
      <c r="AS36" s="365" t="s">
        <v>167</v>
      </c>
      <c r="AT36" s="366"/>
      <c r="AU36" s="384">
        <v>7</v>
      </c>
      <c r="AV36" s="384"/>
      <c r="AW36" s="368" t="s">
        <v>159</v>
      </c>
      <c r="AX36" s="393"/>
    </row>
    <row r="37" spans="1:51" ht="46.5" customHeight="1" x14ac:dyDescent="0.15">
      <c r="A37" s="528"/>
      <c r="B37" s="526"/>
      <c r="C37" s="526"/>
      <c r="D37" s="526"/>
      <c r="E37" s="526"/>
      <c r="F37" s="527"/>
      <c r="G37" s="442" t="s">
        <v>598</v>
      </c>
      <c r="H37" s="443"/>
      <c r="I37" s="443"/>
      <c r="J37" s="443"/>
      <c r="K37" s="443"/>
      <c r="L37" s="443"/>
      <c r="M37" s="443"/>
      <c r="N37" s="443"/>
      <c r="O37" s="444"/>
      <c r="P37" s="231" t="s">
        <v>599</v>
      </c>
      <c r="Q37" s="231"/>
      <c r="R37" s="231"/>
      <c r="S37" s="231"/>
      <c r="T37" s="231"/>
      <c r="U37" s="231"/>
      <c r="V37" s="231"/>
      <c r="W37" s="231"/>
      <c r="X37" s="353"/>
      <c r="Y37" s="451" t="s">
        <v>12</v>
      </c>
      <c r="Z37" s="452"/>
      <c r="AA37" s="453"/>
      <c r="AB37" s="392" t="s">
        <v>231</v>
      </c>
      <c r="AC37" s="392"/>
      <c r="AD37" s="392"/>
      <c r="AE37" s="379">
        <v>57</v>
      </c>
      <c r="AF37" s="372"/>
      <c r="AG37" s="372"/>
      <c r="AH37" s="372"/>
      <c r="AI37" s="379">
        <v>57</v>
      </c>
      <c r="AJ37" s="372"/>
      <c r="AK37" s="372"/>
      <c r="AL37" s="372"/>
      <c r="AM37" s="374" t="s">
        <v>592</v>
      </c>
      <c r="AN37" s="375"/>
      <c r="AO37" s="375"/>
      <c r="AP37" s="376"/>
      <c r="AQ37" s="374" t="s">
        <v>592</v>
      </c>
      <c r="AR37" s="375"/>
      <c r="AS37" s="375"/>
      <c r="AT37" s="376"/>
      <c r="AU37" s="372" t="s">
        <v>592</v>
      </c>
      <c r="AV37" s="372"/>
      <c r="AW37" s="372"/>
      <c r="AX37" s="373"/>
    </row>
    <row r="38" spans="1:51" ht="46.5" customHeight="1" x14ac:dyDescent="0.15">
      <c r="A38" s="529"/>
      <c r="B38" s="530"/>
      <c r="C38" s="530"/>
      <c r="D38" s="530"/>
      <c r="E38" s="530"/>
      <c r="F38" s="531"/>
      <c r="G38" s="445"/>
      <c r="H38" s="446"/>
      <c r="I38" s="446"/>
      <c r="J38" s="446"/>
      <c r="K38" s="446"/>
      <c r="L38" s="446"/>
      <c r="M38" s="446"/>
      <c r="N38" s="446"/>
      <c r="O38" s="447"/>
      <c r="P38" s="234"/>
      <c r="Q38" s="234"/>
      <c r="R38" s="234"/>
      <c r="S38" s="234"/>
      <c r="T38" s="234"/>
      <c r="U38" s="234"/>
      <c r="V38" s="234"/>
      <c r="W38" s="234"/>
      <c r="X38" s="370"/>
      <c r="Y38" s="407" t="s">
        <v>48</v>
      </c>
      <c r="Z38" s="408"/>
      <c r="AA38" s="409"/>
      <c r="AB38" s="391" t="s">
        <v>231</v>
      </c>
      <c r="AC38" s="391"/>
      <c r="AD38" s="391"/>
      <c r="AE38" s="379" t="s">
        <v>592</v>
      </c>
      <c r="AF38" s="372"/>
      <c r="AG38" s="372"/>
      <c r="AH38" s="372"/>
      <c r="AI38" s="379" t="s">
        <v>592</v>
      </c>
      <c r="AJ38" s="372"/>
      <c r="AK38" s="372"/>
      <c r="AL38" s="372"/>
      <c r="AM38" s="374" t="s">
        <v>592</v>
      </c>
      <c r="AN38" s="375"/>
      <c r="AO38" s="375"/>
      <c r="AP38" s="376"/>
      <c r="AQ38" s="374" t="s">
        <v>592</v>
      </c>
      <c r="AR38" s="375"/>
      <c r="AS38" s="375"/>
      <c r="AT38" s="376"/>
      <c r="AU38" s="372">
        <v>63</v>
      </c>
      <c r="AV38" s="372"/>
      <c r="AW38" s="372"/>
      <c r="AX38" s="373"/>
    </row>
    <row r="39" spans="1:51" ht="46.5" customHeight="1" x14ac:dyDescent="0.15">
      <c r="A39" s="528"/>
      <c r="B39" s="526"/>
      <c r="C39" s="526"/>
      <c r="D39" s="526"/>
      <c r="E39" s="526"/>
      <c r="F39" s="527"/>
      <c r="G39" s="448"/>
      <c r="H39" s="449"/>
      <c r="I39" s="449"/>
      <c r="J39" s="449"/>
      <c r="K39" s="449"/>
      <c r="L39" s="449"/>
      <c r="M39" s="449"/>
      <c r="N39" s="449"/>
      <c r="O39" s="450"/>
      <c r="P39" s="220"/>
      <c r="Q39" s="220"/>
      <c r="R39" s="220"/>
      <c r="S39" s="220"/>
      <c r="T39" s="220"/>
      <c r="U39" s="220"/>
      <c r="V39" s="220"/>
      <c r="W39" s="220"/>
      <c r="X39" s="355"/>
      <c r="Y39" s="407" t="s">
        <v>13</v>
      </c>
      <c r="Z39" s="408"/>
      <c r="AA39" s="409"/>
      <c r="AB39" s="454" t="s">
        <v>14</v>
      </c>
      <c r="AC39" s="454"/>
      <c r="AD39" s="454"/>
      <c r="AE39" s="379">
        <v>90</v>
      </c>
      <c r="AF39" s="372"/>
      <c r="AG39" s="372"/>
      <c r="AH39" s="372"/>
      <c r="AI39" s="379">
        <v>90</v>
      </c>
      <c r="AJ39" s="372"/>
      <c r="AK39" s="372"/>
      <c r="AL39" s="372"/>
      <c r="AM39" s="374" t="s">
        <v>592</v>
      </c>
      <c r="AN39" s="375"/>
      <c r="AO39" s="375"/>
      <c r="AP39" s="376"/>
      <c r="AQ39" s="374" t="s">
        <v>592</v>
      </c>
      <c r="AR39" s="375"/>
      <c r="AS39" s="375"/>
      <c r="AT39" s="376"/>
      <c r="AU39" s="372" t="s">
        <v>592</v>
      </c>
      <c r="AV39" s="372"/>
      <c r="AW39" s="372"/>
      <c r="AX39" s="373"/>
    </row>
    <row r="40" spans="1:51" ht="23.25" customHeight="1" x14ac:dyDescent="0.15">
      <c r="A40" s="395" t="s">
        <v>240</v>
      </c>
      <c r="B40" s="385"/>
      <c r="C40" s="385"/>
      <c r="D40" s="385"/>
      <c r="E40" s="385"/>
      <c r="F40" s="329"/>
      <c r="G40" s="397" t="s">
        <v>600</v>
      </c>
      <c r="H40" s="398"/>
      <c r="I40" s="398"/>
      <c r="J40" s="398"/>
      <c r="K40" s="398"/>
      <c r="L40" s="398"/>
      <c r="M40" s="398"/>
      <c r="N40" s="398"/>
      <c r="O40" s="398"/>
      <c r="P40" s="398"/>
      <c r="Q40" s="398"/>
      <c r="R40" s="398"/>
      <c r="S40" s="398"/>
      <c r="T40" s="398"/>
      <c r="U40" s="398"/>
      <c r="V40" s="398"/>
      <c r="W40" s="398"/>
      <c r="X40" s="398"/>
      <c r="Y40" s="398"/>
      <c r="Z40" s="398"/>
      <c r="AA40" s="398"/>
      <c r="AB40" s="398"/>
      <c r="AC40" s="398"/>
      <c r="AD40" s="398"/>
      <c r="AE40" s="398"/>
      <c r="AF40" s="398"/>
      <c r="AG40" s="398"/>
      <c r="AH40" s="398"/>
      <c r="AI40" s="398"/>
      <c r="AJ40" s="398"/>
      <c r="AK40" s="398"/>
      <c r="AL40" s="398"/>
      <c r="AM40" s="398"/>
      <c r="AN40" s="398"/>
      <c r="AO40" s="398"/>
      <c r="AP40" s="398"/>
      <c r="AQ40" s="398"/>
      <c r="AR40" s="398"/>
      <c r="AS40" s="398"/>
      <c r="AT40" s="398"/>
      <c r="AU40" s="398"/>
      <c r="AV40" s="398"/>
      <c r="AW40" s="398"/>
      <c r="AX40" s="399"/>
    </row>
    <row r="41" spans="1:51" ht="23.25" customHeight="1" thickBot="1" x14ac:dyDescent="0.2">
      <c r="A41" s="396"/>
      <c r="B41" s="394"/>
      <c r="C41" s="394"/>
      <c r="D41" s="394"/>
      <c r="E41" s="394"/>
      <c r="F41" s="333"/>
      <c r="G41" s="400"/>
      <c r="H41" s="401"/>
      <c r="I41" s="401"/>
      <c r="J41" s="401"/>
      <c r="K41" s="401"/>
      <c r="L41" s="401"/>
      <c r="M41" s="401"/>
      <c r="N41" s="401"/>
      <c r="O41" s="401"/>
      <c r="P41" s="401"/>
      <c r="Q41" s="401"/>
      <c r="R41" s="401"/>
      <c r="S41" s="401"/>
      <c r="T41" s="401"/>
      <c r="U41" s="401"/>
      <c r="V41" s="401"/>
      <c r="W41" s="401"/>
      <c r="X41" s="401"/>
      <c r="Y41" s="401"/>
      <c r="Z41" s="401"/>
      <c r="AA41" s="401"/>
      <c r="AB41" s="401"/>
      <c r="AC41" s="401"/>
      <c r="AD41" s="401"/>
      <c r="AE41" s="401"/>
      <c r="AF41" s="401"/>
      <c r="AG41" s="401"/>
      <c r="AH41" s="401"/>
      <c r="AI41" s="401"/>
      <c r="AJ41" s="401"/>
      <c r="AK41" s="401"/>
      <c r="AL41" s="401"/>
      <c r="AM41" s="401"/>
      <c r="AN41" s="401"/>
      <c r="AO41" s="401"/>
      <c r="AP41" s="401"/>
      <c r="AQ41" s="401"/>
      <c r="AR41" s="401"/>
      <c r="AS41" s="401"/>
      <c r="AT41" s="401"/>
      <c r="AU41" s="401"/>
      <c r="AV41" s="401"/>
      <c r="AW41" s="401"/>
      <c r="AX41" s="402"/>
    </row>
    <row r="42" spans="1:51" ht="47.25" customHeight="1" x14ac:dyDescent="0.15">
      <c r="A42" s="517" t="s">
        <v>554</v>
      </c>
      <c r="B42" s="518"/>
      <c r="C42" s="518"/>
      <c r="D42" s="518"/>
      <c r="E42" s="518"/>
      <c r="F42" s="519"/>
      <c r="G42" s="505" t="s">
        <v>601</v>
      </c>
      <c r="H42" s="493"/>
      <c r="I42" s="493"/>
      <c r="J42" s="493"/>
      <c r="K42" s="493"/>
      <c r="L42" s="493"/>
      <c r="M42" s="493"/>
      <c r="N42" s="493"/>
      <c r="O42" s="493"/>
      <c r="P42" s="493"/>
      <c r="Q42" s="493"/>
      <c r="R42" s="493"/>
      <c r="S42" s="493"/>
      <c r="T42" s="493"/>
      <c r="U42" s="493"/>
      <c r="V42" s="493"/>
      <c r="W42" s="493"/>
      <c r="X42" s="493"/>
      <c r="Y42" s="493"/>
      <c r="Z42" s="493"/>
      <c r="AA42" s="493"/>
      <c r="AB42" s="493"/>
      <c r="AC42" s="493"/>
      <c r="AD42" s="493"/>
      <c r="AE42" s="493"/>
      <c r="AF42" s="493"/>
      <c r="AG42" s="493"/>
      <c r="AH42" s="493"/>
      <c r="AI42" s="493"/>
      <c r="AJ42" s="493"/>
      <c r="AK42" s="493"/>
      <c r="AL42" s="493"/>
      <c r="AM42" s="493"/>
      <c r="AN42" s="493"/>
      <c r="AO42" s="493"/>
      <c r="AP42" s="493"/>
      <c r="AQ42" s="493"/>
      <c r="AR42" s="493"/>
      <c r="AS42" s="493"/>
      <c r="AT42" s="493"/>
      <c r="AU42" s="493"/>
      <c r="AV42" s="493"/>
      <c r="AW42" s="493"/>
      <c r="AX42" s="494"/>
      <c r="AY42">
        <f>COUNTA($G$42)</f>
        <v>1</v>
      </c>
    </row>
    <row r="43" spans="1:51" ht="31.5" customHeight="1" x14ac:dyDescent="0.15">
      <c r="A43" s="495" t="s">
        <v>555</v>
      </c>
      <c r="B43" s="386"/>
      <c r="C43" s="386"/>
      <c r="D43" s="386"/>
      <c r="E43" s="386"/>
      <c r="F43" s="331"/>
      <c r="G43" s="496" t="s">
        <v>551</v>
      </c>
      <c r="H43" s="497"/>
      <c r="I43" s="497"/>
      <c r="J43" s="497"/>
      <c r="K43" s="497"/>
      <c r="L43" s="497"/>
      <c r="M43" s="497"/>
      <c r="N43" s="497"/>
      <c r="O43" s="497"/>
      <c r="P43" s="498" t="s">
        <v>550</v>
      </c>
      <c r="Q43" s="497"/>
      <c r="R43" s="497"/>
      <c r="S43" s="497"/>
      <c r="T43" s="497"/>
      <c r="U43" s="497"/>
      <c r="V43" s="497"/>
      <c r="W43" s="497"/>
      <c r="X43" s="499"/>
      <c r="Y43" s="500"/>
      <c r="Z43" s="501"/>
      <c r="AA43" s="502"/>
      <c r="AB43" s="503" t="s">
        <v>11</v>
      </c>
      <c r="AC43" s="503"/>
      <c r="AD43" s="503"/>
      <c r="AE43" s="388" t="s">
        <v>395</v>
      </c>
      <c r="AF43" s="515"/>
      <c r="AG43" s="515"/>
      <c r="AH43" s="516"/>
      <c r="AI43" s="388" t="s">
        <v>547</v>
      </c>
      <c r="AJ43" s="515"/>
      <c r="AK43" s="515"/>
      <c r="AL43" s="516"/>
      <c r="AM43" s="388" t="s">
        <v>363</v>
      </c>
      <c r="AN43" s="515"/>
      <c r="AO43" s="515"/>
      <c r="AP43" s="516"/>
      <c r="AQ43" s="486" t="s">
        <v>394</v>
      </c>
      <c r="AR43" s="487"/>
      <c r="AS43" s="487"/>
      <c r="AT43" s="488"/>
      <c r="AU43" s="486" t="s">
        <v>562</v>
      </c>
      <c r="AV43" s="487"/>
      <c r="AW43" s="487"/>
      <c r="AX43" s="489"/>
      <c r="AY43">
        <f>COUNTA($G$44)</f>
        <v>1</v>
      </c>
    </row>
    <row r="44" spans="1:51" ht="23.25" customHeight="1" x14ac:dyDescent="0.15">
      <c r="A44" s="495"/>
      <c r="B44" s="386"/>
      <c r="C44" s="386"/>
      <c r="D44" s="386"/>
      <c r="E44" s="386"/>
      <c r="F44" s="331"/>
      <c r="G44" s="504" t="s">
        <v>602</v>
      </c>
      <c r="H44" s="455"/>
      <c r="I44" s="455"/>
      <c r="J44" s="455"/>
      <c r="K44" s="455"/>
      <c r="L44" s="455"/>
      <c r="M44" s="455"/>
      <c r="N44" s="455"/>
      <c r="O44" s="455"/>
      <c r="P44" s="458" t="s">
        <v>603</v>
      </c>
      <c r="Q44" s="459"/>
      <c r="R44" s="459"/>
      <c r="S44" s="459"/>
      <c r="T44" s="459"/>
      <c r="U44" s="459"/>
      <c r="V44" s="459"/>
      <c r="W44" s="459"/>
      <c r="X44" s="460"/>
      <c r="Y44" s="464" t="s">
        <v>49</v>
      </c>
      <c r="Z44" s="465"/>
      <c r="AA44" s="466"/>
      <c r="AB44" s="467" t="s">
        <v>604</v>
      </c>
      <c r="AC44" s="467"/>
      <c r="AD44" s="467"/>
      <c r="AE44" s="468">
        <v>5</v>
      </c>
      <c r="AF44" s="468"/>
      <c r="AG44" s="468"/>
      <c r="AH44" s="468"/>
      <c r="AI44" s="468">
        <v>5</v>
      </c>
      <c r="AJ44" s="468"/>
      <c r="AK44" s="468"/>
      <c r="AL44" s="468"/>
      <c r="AM44" s="468">
        <v>5</v>
      </c>
      <c r="AN44" s="468"/>
      <c r="AO44" s="468"/>
      <c r="AP44" s="468"/>
      <c r="AQ44" s="479" t="s">
        <v>263</v>
      </c>
      <c r="AR44" s="468"/>
      <c r="AS44" s="468"/>
      <c r="AT44" s="468"/>
      <c r="AU44" s="379" t="s">
        <v>263</v>
      </c>
      <c r="AV44" s="481"/>
      <c r="AW44" s="481"/>
      <c r="AX44" s="482"/>
      <c r="AY44">
        <f>$AY$43</f>
        <v>1</v>
      </c>
    </row>
    <row r="45" spans="1:51" ht="23.25" customHeight="1" x14ac:dyDescent="0.15">
      <c r="A45" s="396"/>
      <c r="B45" s="394"/>
      <c r="C45" s="394"/>
      <c r="D45" s="394"/>
      <c r="E45" s="394"/>
      <c r="F45" s="333"/>
      <c r="G45" s="456"/>
      <c r="H45" s="457"/>
      <c r="I45" s="457"/>
      <c r="J45" s="457"/>
      <c r="K45" s="457"/>
      <c r="L45" s="457"/>
      <c r="M45" s="457"/>
      <c r="N45" s="457"/>
      <c r="O45" s="457"/>
      <c r="P45" s="461"/>
      <c r="Q45" s="462"/>
      <c r="R45" s="462"/>
      <c r="S45" s="462"/>
      <c r="T45" s="462"/>
      <c r="U45" s="462"/>
      <c r="V45" s="462"/>
      <c r="W45" s="462"/>
      <c r="X45" s="463"/>
      <c r="Y45" s="483" t="s">
        <v>50</v>
      </c>
      <c r="Z45" s="484"/>
      <c r="AA45" s="485"/>
      <c r="AB45" s="467" t="s">
        <v>604</v>
      </c>
      <c r="AC45" s="467"/>
      <c r="AD45" s="467"/>
      <c r="AE45" s="468">
        <v>4</v>
      </c>
      <c r="AF45" s="468"/>
      <c r="AG45" s="468"/>
      <c r="AH45" s="468"/>
      <c r="AI45" s="468">
        <v>5</v>
      </c>
      <c r="AJ45" s="468"/>
      <c r="AK45" s="468"/>
      <c r="AL45" s="468"/>
      <c r="AM45" s="468">
        <v>5</v>
      </c>
      <c r="AN45" s="468"/>
      <c r="AO45" s="468"/>
      <c r="AP45" s="468"/>
      <c r="AQ45" s="468">
        <v>5</v>
      </c>
      <c r="AR45" s="468"/>
      <c r="AS45" s="468"/>
      <c r="AT45" s="468"/>
      <c r="AU45" s="379" t="s">
        <v>263</v>
      </c>
      <c r="AV45" s="481"/>
      <c r="AW45" s="481"/>
      <c r="AX45" s="482"/>
      <c r="AY45">
        <f>$AY$43</f>
        <v>1</v>
      </c>
    </row>
    <row r="46" spans="1:51" ht="23.25" customHeight="1" x14ac:dyDescent="0.15">
      <c r="A46" s="506" t="s">
        <v>556</v>
      </c>
      <c r="B46" s="507"/>
      <c r="C46" s="507"/>
      <c r="D46" s="507"/>
      <c r="E46" s="507"/>
      <c r="F46" s="508"/>
      <c r="G46" s="408" t="s">
        <v>557</v>
      </c>
      <c r="H46" s="408"/>
      <c r="I46" s="408"/>
      <c r="J46" s="408"/>
      <c r="K46" s="408"/>
      <c r="L46" s="408"/>
      <c r="M46" s="408"/>
      <c r="N46" s="408"/>
      <c r="O46" s="408"/>
      <c r="P46" s="408"/>
      <c r="Q46" s="408"/>
      <c r="R46" s="408"/>
      <c r="S46" s="408"/>
      <c r="T46" s="408"/>
      <c r="U46" s="408"/>
      <c r="V46" s="408"/>
      <c r="W46" s="408"/>
      <c r="X46" s="409"/>
      <c r="Y46" s="410"/>
      <c r="Z46" s="411"/>
      <c r="AA46" s="412"/>
      <c r="AB46" s="407" t="s">
        <v>11</v>
      </c>
      <c r="AC46" s="408"/>
      <c r="AD46" s="409"/>
      <c r="AE46" s="125" t="s">
        <v>395</v>
      </c>
      <c r="AF46" s="125"/>
      <c r="AG46" s="125"/>
      <c r="AH46" s="125"/>
      <c r="AI46" s="125" t="s">
        <v>547</v>
      </c>
      <c r="AJ46" s="125"/>
      <c r="AK46" s="125"/>
      <c r="AL46" s="125"/>
      <c r="AM46" s="125" t="s">
        <v>363</v>
      </c>
      <c r="AN46" s="125"/>
      <c r="AO46" s="125"/>
      <c r="AP46" s="125"/>
      <c r="AQ46" s="413" t="s">
        <v>563</v>
      </c>
      <c r="AR46" s="414"/>
      <c r="AS46" s="414"/>
      <c r="AT46" s="414"/>
      <c r="AU46" s="414"/>
      <c r="AV46" s="414"/>
      <c r="AW46" s="414"/>
      <c r="AX46" s="415"/>
      <c r="AY46">
        <f>IF(SUBSTITUTE(SUBSTITUTE($G$47,"／",""),"　","")="",0,1)</f>
        <v>1</v>
      </c>
    </row>
    <row r="47" spans="1:51" ht="23.25" customHeight="1" x14ac:dyDescent="0.15">
      <c r="A47" s="509"/>
      <c r="B47" s="510"/>
      <c r="C47" s="510"/>
      <c r="D47" s="510"/>
      <c r="E47" s="510"/>
      <c r="F47" s="511"/>
      <c r="G47" s="416" t="s">
        <v>605</v>
      </c>
      <c r="H47" s="417"/>
      <c r="I47" s="417"/>
      <c r="J47" s="417"/>
      <c r="K47" s="417"/>
      <c r="L47" s="417"/>
      <c r="M47" s="417"/>
      <c r="N47" s="417"/>
      <c r="O47" s="417"/>
      <c r="P47" s="417"/>
      <c r="Q47" s="417"/>
      <c r="R47" s="417"/>
      <c r="S47" s="417"/>
      <c r="T47" s="417"/>
      <c r="U47" s="417"/>
      <c r="V47" s="417"/>
      <c r="W47" s="417"/>
      <c r="X47" s="417"/>
      <c r="Y47" s="473" t="s">
        <v>556</v>
      </c>
      <c r="Z47" s="474"/>
      <c r="AA47" s="475"/>
      <c r="AB47" s="476" t="s">
        <v>606</v>
      </c>
      <c r="AC47" s="477"/>
      <c r="AD47" s="478"/>
      <c r="AE47" s="479">
        <v>2733.6</v>
      </c>
      <c r="AF47" s="479"/>
      <c r="AG47" s="479"/>
      <c r="AH47" s="479"/>
      <c r="AI47" s="479">
        <v>3146</v>
      </c>
      <c r="AJ47" s="479"/>
      <c r="AK47" s="479"/>
      <c r="AL47" s="479"/>
      <c r="AM47" s="479">
        <v>4089</v>
      </c>
      <c r="AN47" s="479"/>
      <c r="AO47" s="479"/>
      <c r="AP47" s="479"/>
      <c r="AQ47" s="379">
        <v>3754.7</v>
      </c>
      <c r="AR47" s="372"/>
      <c r="AS47" s="372"/>
      <c r="AT47" s="372"/>
      <c r="AU47" s="372"/>
      <c r="AV47" s="372"/>
      <c r="AW47" s="372"/>
      <c r="AX47" s="373"/>
      <c r="AY47">
        <f>$AY$46</f>
        <v>1</v>
      </c>
    </row>
    <row r="48" spans="1:51" ht="46.5" customHeight="1" x14ac:dyDescent="0.15">
      <c r="A48" s="512"/>
      <c r="B48" s="513"/>
      <c r="C48" s="513"/>
      <c r="D48" s="513"/>
      <c r="E48" s="513"/>
      <c r="F48" s="514"/>
      <c r="G48" s="418"/>
      <c r="H48" s="419"/>
      <c r="I48" s="419"/>
      <c r="J48" s="419"/>
      <c r="K48" s="419"/>
      <c r="L48" s="419"/>
      <c r="M48" s="419"/>
      <c r="N48" s="419"/>
      <c r="O48" s="419"/>
      <c r="P48" s="419"/>
      <c r="Q48" s="419"/>
      <c r="R48" s="419"/>
      <c r="S48" s="419"/>
      <c r="T48" s="419"/>
      <c r="U48" s="419"/>
      <c r="V48" s="419"/>
      <c r="W48" s="419"/>
      <c r="X48" s="419"/>
      <c r="Y48" s="451" t="s">
        <v>558</v>
      </c>
      <c r="Z48" s="469"/>
      <c r="AA48" s="470"/>
      <c r="AB48" s="476" t="s">
        <v>606</v>
      </c>
      <c r="AC48" s="477"/>
      <c r="AD48" s="478"/>
      <c r="AE48" s="471" t="s">
        <v>607</v>
      </c>
      <c r="AF48" s="471"/>
      <c r="AG48" s="471"/>
      <c r="AH48" s="471"/>
      <c r="AI48" s="471" t="s">
        <v>608</v>
      </c>
      <c r="AJ48" s="471"/>
      <c r="AK48" s="471"/>
      <c r="AL48" s="471"/>
      <c r="AM48" s="471" t="s">
        <v>609</v>
      </c>
      <c r="AN48" s="471"/>
      <c r="AO48" s="471"/>
      <c r="AP48" s="471"/>
      <c r="AQ48" s="471" t="s">
        <v>765</v>
      </c>
      <c r="AR48" s="471"/>
      <c r="AS48" s="471"/>
      <c r="AT48" s="471"/>
      <c r="AU48" s="471"/>
      <c r="AV48" s="471"/>
      <c r="AW48" s="471"/>
      <c r="AX48" s="472"/>
      <c r="AY48">
        <f>$AY$46</f>
        <v>1</v>
      </c>
    </row>
    <row r="49" spans="1:51" ht="18.75" customHeight="1" x14ac:dyDescent="0.15">
      <c r="A49" s="371" t="s">
        <v>219</v>
      </c>
      <c r="B49" s="423"/>
      <c r="C49" s="423"/>
      <c r="D49" s="423"/>
      <c r="E49" s="423"/>
      <c r="F49" s="424"/>
      <c r="G49" s="432" t="s">
        <v>132</v>
      </c>
      <c r="H49" s="403"/>
      <c r="I49" s="403"/>
      <c r="J49" s="403"/>
      <c r="K49" s="403"/>
      <c r="L49" s="403"/>
      <c r="M49" s="403"/>
      <c r="N49" s="403"/>
      <c r="O49" s="404"/>
      <c r="P49" s="405" t="s">
        <v>52</v>
      </c>
      <c r="Q49" s="403"/>
      <c r="R49" s="403"/>
      <c r="S49" s="403"/>
      <c r="T49" s="403"/>
      <c r="U49" s="403"/>
      <c r="V49" s="403"/>
      <c r="W49" s="403"/>
      <c r="X49" s="404"/>
      <c r="Y49" s="433"/>
      <c r="Z49" s="434"/>
      <c r="AA49" s="435"/>
      <c r="AB49" s="439" t="s">
        <v>11</v>
      </c>
      <c r="AC49" s="440"/>
      <c r="AD49" s="441"/>
      <c r="AE49" s="125" t="s">
        <v>395</v>
      </c>
      <c r="AF49" s="125"/>
      <c r="AG49" s="125"/>
      <c r="AH49" s="125"/>
      <c r="AI49" s="125" t="s">
        <v>547</v>
      </c>
      <c r="AJ49" s="125"/>
      <c r="AK49" s="125"/>
      <c r="AL49" s="125"/>
      <c r="AM49" s="125" t="s">
        <v>363</v>
      </c>
      <c r="AN49" s="125"/>
      <c r="AO49" s="125"/>
      <c r="AP49" s="125"/>
      <c r="AQ49" s="420" t="s">
        <v>166</v>
      </c>
      <c r="AR49" s="421"/>
      <c r="AS49" s="421"/>
      <c r="AT49" s="422"/>
      <c r="AU49" s="403" t="s">
        <v>122</v>
      </c>
      <c r="AV49" s="403"/>
      <c r="AW49" s="403"/>
      <c r="AX49" s="406"/>
      <c r="AY49">
        <f>COUNTA($G$51)</f>
        <v>1</v>
      </c>
    </row>
    <row r="50" spans="1:51" ht="18.75" customHeight="1" x14ac:dyDescent="0.15">
      <c r="A50" s="425"/>
      <c r="B50" s="426"/>
      <c r="C50" s="426"/>
      <c r="D50" s="426"/>
      <c r="E50" s="426"/>
      <c r="F50" s="427"/>
      <c r="G50" s="387"/>
      <c r="H50" s="368"/>
      <c r="I50" s="368"/>
      <c r="J50" s="368"/>
      <c r="K50" s="368"/>
      <c r="L50" s="368"/>
      <c r="M50" s="368"/>
      <c r="N50" s="368"/>
      <c r="O50" s="369"/>
      <c r="P50" s="367"/>
      <c r="Q50" s="368"/>
      <c r="R50" s="368"/>
      <c r="S50" s="368"/>
      <c r="T50" s="368"/>
      <c r="U50" s="368"/>
      <c r="V50" s="368"/>
      <c r="W50" s="368"/>
      <c r="X50" s="369"/>
      <c r="Y50" s="436"/>
      <c r="Z50" s="437"/>
      <c r="AA50" s="438"/>
      <c r="AB50" s="388"/>
      <c r="AC50" s="389"/>
      <c r="AD50" s="390"/>
      <c r="AE50" s="125"/>
      <c r="AF50" s="125"/>
      <c r="AG50" s="125"/>
      <c r="AH50" s="125"/>
      <c r="AI50" s="125"/>
      <c r="AJ50" s="125"/>
      <c r="AK50" s="125"/>
      <c r="AL50" s="125"/>
      <c r="AM50" s="125"/>
      <c r="AN50" s="125"/>
      <c r="AO50" s="125"/>
      <c r="AP50" s="125"/>
      <c r="AQ50" s="380" t="s">
        <v>592</v>
      </c>
      <c r="AR50" s="381"/>
      <c r="AS50" s="365" t="s">
        <v>167</v>
      </c>
      <c r="AT50" s="366"/>
      <c r="AU50" s="384">
        <v>7</v>
      </c>
      <c r="AV50" s="384"/>
      <c r="AW50" s="368" t="s">
        <v>159</v>
      </c>
      <c r="AX50" s="393"/>
      <c r="AY50">
        <f t="shared" ref="AY50:AY55" si="0">$AY$49</f>
        <v>1</v>
      </c>
    </row>
    <row r="51" spans="1:51" ht="48" customHeight="1" x14ac:dyDescent="0.15">
      <c r="A51" s="428"/>
      <c r="B51" s="426"/>
      <c r="C51" s="426"/>
      <c r="D51" s="426"/>
      <c r="E51" s="426"/>
      <c r="F51" s="427"/>
      <c r="G51" s="442" t="s">
        <v>610</v>
      </c>
      <c r="H51" s="443"/>
      <c r="I51" s="443"/>
      <c r="J51" s="443"/>
      <c r="K51" s="443"/>
      <c r="L51" s="443"/>
      <c r="M51" s="443"/>
      <c r="N51" s="443"/>
      <c r="O51" s="444"/>
      <c r="P51" s="231" t="s">
        <v>611</v>
      </c>
      <c r="Q51" s="231"/>
      <c r="R51" s="231"/>
      <c r="S51" s="231"/>
      <c r="T51" s="231"/>
      <c r="U51" s="231"/>
      <c r="V51" s="231"/>
      <c r="W51" s="231"/>
      <c r="X51" s="353"/>
      <c r="Y51" s="451" t="s">
        <v>12</v>
      </c>
      <c r="Z51" s="452"/>
      <c r="AA51" s="453"/>
      <c r="AB51" s="392" t="s">
        <v>612</v>
      </c>
      <c r="AC51" s="392"/>
      <c r="AD51" s="392"/>
      <c r="AE51" s="379">
        <v>0.9</v>
      </c>
      <c r="AF51" s="372"/>
      <c r="AG51" s="372"/>
      <c r="AH51" s="372"/>
      <c r="AI51" s="379">
        <v>2.2000000000000002</v>
      </c>
      <c r="AJ51" s="372"/>
      <c r="AK51" s="372"/>
      <c r="AL51" s="372"/>
      <c r="AM51" s="379" t="s">
        <v>592</v>
      </c>
      <c r="AN51" s="372"/>
      <c r="AO51" s="372"/>
      <c r="AP51" s="372"/>
      <c r="AQ51" s="374" t="s">
        <v>592</v>
      </c>
      <c r="AR51" s="375"/>
      <c r="AS51" s="375"/>
      <c r="AT51" s="376"/>
      <c r="AU51" s="372" t="s">
        <v>592</v>
      </c>
      <c r="AV51" s="372"/>
      <c r="AW51" s="372"/>
      <c r="AX51" s="373"/>
      <c r="AY51">
        <f t="shared" si="0"/>
        <v>1</v>
      </c>
    </row>
    <row r="52" spans="1:51" ht="48" customHeight="1" x14ac:dyDescent="0.15">
      <c r="A52" s="429"/>
      <c r="B52" s="430"/>
      <c r="C52" s="430"/>
      <c r="D52" s="430"/>
      <c r="E52" s="430"/>
      <c r="F52" s="431"/>
      <c r="G52" s="445"/>
      <c r="H52" s="446"/>
      <c r="I52" s="446"/>
      <c r="J52" s="446"/>
      <c r="K52" s="446"/>
      <c r="L52" s="446"/>
      <c r="M52" s="446"/>
      <c r="N52" s="446"/>
      <c r="O52" s="447"/>
      <c r="P52" s="234"/>
      <c r="Q52" s="234"/>
      <c r="R52" s="234"/>
      <c r="S52" s="234"/>
      <c r="T52" s="234"/>
      <c r="U52" s="234"/>
      <c r="V52" s="234"/>
      <c r="W52" s="234"/>
      <c r="X52" s="370"/>
      <c r="Y52" s="407" t="s">
        <v>48</v>
      </c>
      <c r="Z52" s="408"/>
      <c r="AA52" s="409"/>
      <c r="AB52" s="391" t="s">
        <v>613</v>
      </c>
      <c r="AC52" s="391"/>
      <c r="AD52" s="391"/>
      <c r="AE52" s="379" t="s">
        <v>592</v>
      </c>
      <c r="AF52" s="372"/>
      <c r="AG52" s="372"/>
      <c r="AH52" s="372"/>
      <c r="AI52" s="379" t="s">
        <v>592</v>
      </c>
      <c r="AJ52" s="372"/>
      <c r="AK52" s="372"/>
      <c r="AL52" s="372"/>
      <c r="AM52" s="379" t="s">
        <v>592</v>
      </c>
      <c r="AN52" s="372"/>
      <c r="AO52" s="372"/>
      <c r="AP52" s="372"/>
      <c r="AQ52" s="374" t="s">
        <v>592</v>
      </c>
      <c r="AR52" s="375"/>
      <c r="AS52" s="375"/>
      <c r="AT52" s="376"/>
      <c r="AU52" s="372">
        <v>5</v>
      </c>
      <c r="AV52" s="372"/>
      <c r="AW52" s="372"/>
      <c r="AX52" s="373"/>
      <c r="AY52">
        <f t="shared" si="0"/>
        <v>1</v>
      </c>
    </row>
    <row r="53" spans="1:51" ht="48" customHeight="1" x14ac:dyDescent="0.15">
      <c r="A53" s="428"/>
      <c r="B53" s="426"/>
      <c r="C53" s="426"/>
      <c r="D53" s="426"/>
      <c r="E53" s="426"/>
      <c r="F53" s="427"/>
      <c r="G53" s="448"/>
      <c r="H53" s="449"/>
      <c r="I53" s="449"/>
      <c r="J53" s="449"/>
      <c r="K53" s="449"/>
      <c r="L53" s="449"/>
      <c r="M53" s="449"/>
      <c r="N53" s="449"/>
      <c r="O53" s="450"/>
      <c r="P53" s="220"/>
      <c r="Q53" s="220"/>
      <c r="R53" s="220"/>
      <c r="S53" s="220"/>
      <c r="T53" s="220"/>
      <c r="U53" s="220"/>
      <c r="V53" s="220"/>
      <c r="W53" s="220"/>
      <c r="X53" s="355"/>
      <c r="Y53" s="407" t="s">
        <v>13</v>
      </c>
      <c r="Z53" s="408"/>
      <c r="AA53" s="409"/>
      <c r="AB53" s="454" t="s">
        <v>14</v>
      </c>
      <c r="AC53" s="454"/>
      <c r="AD53" s="454"/>
      <c r="AE53" s="379">
        <f>AE51/AU52*100</f>
        <v>18</v>
      </c>
      <c r="AF53" s="372"/>
      <c r="AG53" s="372"/>
      <c r="AH53" s="372"/>
      <c r="AI53" s="379">
        <f>AI51/AU52*100</f>
        <v>44.000000000000007</v>
      </c>
      <c r="AJ53" s="372"/>
      <c r="AK53" s="372"/>
      <c r="AL53" s="372"/>
      <c r="AM53" s="379" t="s">
        <v>592</v>
      </c>
      <c r="AN53" s="372"/>
      <c r="AO53" s="372"/>
      <c r="AP53" s="372"/>
      <c r="AQ53" s="374" t="s">
        <v>592</v>
      </c>
      <c r="AR53" s="375"/>
      <c r="AS53" s="375"/>
      <c r="AT53" s="376"/>
      <c r="AU53" s="372" t="s">
        <v>592</v>
      </c>
      <c r="AV53" s="372"/>
      <c r="AW53" s="372"/>
      <c r="AX53" s="373"/>
      <c r="AY53">
        <f t="shared" si="0"/>
        <v>1</v>
      </c>
    </row>
    <row r="54" spans="1:51" ht="23.25" customHeight="1" x14ac:dyDescent="0.15">
      <c r="A54" s="395" t="s">
        <v>240</v>
      </c>
      <c r="B54" s="385"/>
      <c r="C54" s="385"/>
      <c r="D54" s="385"/>
      <c r="E54" s="385"/>
      <c r="F54" s="329"/>
      <c r="G54" s="397" t="s">
        <v>614</v>
      </c>
      <c r="H54" s="398"/>
      <c r="I54" s="398"/>
      <c r="J54" s="398"/>
      <c r="K54" s="398"/>
      <c r="L54" s="398"/>
      <c r="M54" s="398"/>
      <c r="N54" s="398"/>
      <c r="O54" s="398"/>
      <c r="P54" s="398"/>
      <c r="Q54" s="398"/>
      <c r="R54" s="398"/>
      <c r="S54" s="398"/>
      <c r="T54" s="398"/>
      <c r="U54" s="398"/>
      <c r="V54" s="398"/>
      <c r="W54" s="398"/>
      <c r="X54" s="398"/>
      <c r="Y54" s="398"/>
      <c r="Z54" s="398"/>
      <c r="AA54" s="398"/>
      <c r="AB54" s="398"/>
      <c r="AC54" s="398"/>
      <c r="AD54" s="398"/>
      <c r="AE54" s="398"/>
      <c r="AF54" s="398"/>
      <c r="AG54" s="398"/>
      <c r="AH54" s="398"/>
      <c r="AI54" s="398"/>
      <c r="AJ54" s="398"/>
      <c r="AK54" s="398"/>
      <c r="AL54" s="398"/>
      <c r="AM54" s="398"/>
      <c r="AN54" s="398"/>
      <c r="AO54" s="398"/>
      <c r="AP54" s="398"/>
      <c r="AQ54" s="398"/>
      <c r="AR54" s="398"/>
      <c r="AS54" s="398"/>
      <c r="AT54" s="398"/>
      <c r="AU54" s="398"/>
      <c r="AV54" s="398"/>
      <c r="AW54" s="398"/>
      <c r="AX54" s="399"/>
      <c r="AY54">
        <f t="shared" si="0"/>
        <v>1</v>
      </c>
    </row>
    <row r="55" spans="1:51" ht="23.25" customHeight="1" thickBot="1" x14ac:dyDescent="0.2">
      <c r="A55" s="396"/>
      <c r="B55" s="394"/>
      <c r="C55" s="394"/>
      <c r="D55" s="394"/>
      <c r="E55" s="394"/>
      <c r="F55" s="333"/>
      <c r="G55" s="400"/>
      <c r="H55" s="401"/>
      <c r="I55" s="401"/>
      <c r="J55" s="401"/>
      <c r="K55" s="401"/>
      <c r="L55" s="401"/>
      <c r="M55" s="401"/>
      <c r="N55" s="401"/>
      <c r="O55" s="401"/>
      <c r="P55" s="401"/>
      <c r="Q55" s="401"/>
      <c r="R55" s="401"/>
      <c r="S55" s="401"/>
      <c r="T55" s="401"/>
      <c r="U55" s="401"/>
      <c r="V55" s="401"/>
      <c r="W55" s="401"/>
      <c r="X55" s="401"/>
      <c r="Y55" s="401"/>
      <c r="Z55" s="401"/>
      <c r="AA55" s="401"/>
      <c r="AB55" s="401"/>
      <c r="AC55" s="401"/>
      <c r="AD55" s="401"/>
      <c r="AE55" s="401"/>
      <c r="AF55" s="401"/>
      <c r="AG55" s="401"/>
      <c r="AH55" s="401"/>
      <c r="AI55" s="401"/>
      <c r="AJ55" s="401"/>
      <c r="AK55" s="401"/>
      <c r="AL55" s="401"/>
      <c r="AM55" s="401"/>
      <c r="AN55" s="401"/>
      <c r="AO55" s="401"/>
      <c r="AP55" s="401"/>
      <c r="AQ55" s="401"/>
      <c r="AR55" s="401"/>
      <c r="AS55" s="401"/>
      <c r="AT55" s="401"/>
      <c r="AU55" s="401"/>
      <c r="AV55" s="401"/>
      <c r="AW55" s="401"/>
      <c r="AX55" s="402"/>
      <c r="AY55">
        <f t="shared" si="0"/>
        <v>1</v>
      </c>
    </row>
    <row r="56" spans="1:51" ht="47.25" customHeight="1" x14ac:dyDescent="0.15">
      <c r="A56" s="490" t="s">
        <v>554</v>
      </c>
      <c r="B56" s="491"/>
      <c r="C56" s="491"/>
      <c r="D56" s="491"/>
      <c r="E56" s="491"/>
      <c r="F56" s="492"/>
      <c r="G56" s="505" t="s">
        <v>615</v>
      </c>
      <c r="H56" s="493"/>
      <c r="I56" s="493"/>
      <c r="J56" s="493"/>
      <c r="K56" s="493"/>
      <c r="L56" s="493"/>
      <c r="M56" s="493"/>
      <c r="N56" s="493"/>
      <c r="O56" s="493"/>
      <c r="P56" s="493"/>
      <c r="Q56" s="493"/>
      <c r="R56" s="493"/>
      <c r="S56" s="493"/>
      <c r="T56" s="493"/>
      <c r="U56" s="493"/>
      <c r="V56" s="493"/>
      <c r="W56" s="493"/>
      <c r="X56" s="493"/>
      <c r="Y56" s="493"/>
      <c r="Z56" s="493"/>
      <c r="AA56" s="493"/>
      <c r="AB56" s="493"/>
      <c r="AC56" s="493"/>
      <c r="AD56" s="493"/>
      <c r="AE56" s="493"/>
      <c r="AF56" s="493"/>
      <c r="AG56" s="493"/>
      <c r="AH56" s="493"/>
      <c r="AI56" s="493"/>
      <c r="AJ56" s="493"/>
      <c r="AK56" s="493"/>
      <c r="AL56" s="493"/>
      <c r="AM56" s="493"/>
      <c r="AN56" s="493"/>
      <c r="AO56" s="493"/>
      <c r="AP56" s="493"/>
      <c r="AQ56" s="493"/>
      <c r="AR56" s="493"/>
      <c r="AS56" s="493"/>
      <c r="AT56" s="493"/>
      <c r="AU56" s="493"/>
      <c r="AV56" s="493"/>
      <c r="AW56" s="493"/>
      <c r="AX56" s="494"/>
      <c r="AY56">
        <f>COUNTA($G$56)</f>
        <v>1</v>
      </c>
    </row>
    <row r="57" spans="1:51" ht="31.5" customHeight="1" x14ac:dyDescent="0.15">
      <c r="A57" s="495" t="s">
        <v>555</v>
      </c>
      <c r="B57" s="386"/>
      <c r="C57" s="386"/>
      <c r="D57" s="386"/>
      <c r="E57" s="386"/>
      <c r="F57" s="331"/>
      <c r="G57" s="496" t="s">
        <v>551</v>
      </c>
      <c r="H57" s="497"/>
      <c r="I57" s="497"/>
      <c r="J57" s="497"/>
      <c r="K57" s="497"/>
      <c r="L57" s="497"/>
      <c r="M57" s="497"/>
      <c r="N57" s="497"/>
      <c r="O57" s="497"/>
      <c r="P57" s="498" t="s">
        <v>550</v>
      </c>
      <c r="Q57" s="497"/>
      <c r="R57" s="497"/>
      <c r="S57" s="497"/>
      <c r="T57" s="497"/>
      <c r="U57" s="497"/>
      <c r="V57" s="497"/>
      <c r="W57" s="497"/>
      <c r="X57" s="499"/>
      <c r="Y57" s="500"/>
      <c r="Z57" s="501"/>
      <c r="AA57" s="502"/>
      <c r="AB57" s="503" t="s">
        <v>11</v>
      </c>
      <c r="AC57" s="503"/>
      <c r="AD57" s="503"/>
      <c r="AE57" s="125" t="s">
        <v>395</v>
      </c>
      <c r="AF57" s="125"/>
      <c r="AG57" s="125"/>
      <c r="AH57" s="125"/>
      <c r="AI57" s="125" t="s">
        <v>547</v>
      </c>
      <c r="AJ57" s="125"/>
      <c r="AK57" s="125"/>
      <c r="AL57" s="125"/>
      <c r="AM57" s="125" t="s">
        <v>363</v>
      </c>
      <c r="AN57" s="125"/>
      <c r="AO57" s="125"/>
      <c r="AP57" s="125"/>
      <c r="AQ57" s="486" t="s">
        <v>394</v>
      </c>
      <c r="AR57" s="487"/>
      <c r="AS57" s="487"/>
      <c r="AT57" s="488"/>
      <c r="AU57" s="486" t="s">
        <v>562</v>
      </c>
      <c r="AV57" s="487"/>
      <c r="AW57" s="487"/>
      <c r="AX57" s="489"/>
      <c r="AY57">
        <f>COUNTA($G$58)</f>
        <v>1</v>
      </c>
    </row>
    <row r="58" spans="1:51" ht="23.25" customHeight="1" x14ac:dyDescent="0.15">
      <c r="A58" s="495"/>
      <c r="B58" s="386"/>
      <c r="C58" s="386"/>
      <c r="D58" s="386"/>
      <c r="E58" s="386"/>
      <c r="F58" s="331"/>
      <c r="G58" s="504" t="s">
        <v>616</v>
      </c>
      <c r="H58" s="455"/>
      <c r="I58" s="455"/>
      <c r="J58" s="455"/>
      <c r="K58" s="455"/>
      <c r="L58" s="455"/>
      <c r="M58" s="455"/>
      <c r="N58" s="455"/>
      <c r="O58" s="455"/>
      <c r="P58" s="458" t="s">
        <v>617</v>
      </c>
      <c r="Q58" s="459"/>
      <c r="R58" s="459"/>
      <c r="S58" s="459"/>
      <c r="T58" s="459"/>
      <c r="U58" s="459"/>
      <c r="V58" s="459"/>
      <c r="W58" s="459"/>
      <c r="X58" s="460"/>
      <c r="Y58" s="464" t="s">
        <v>49</v>
      </c>
      <c r="Z58" s="465"/>
      <c r="AA58" s="466"/>
      <c r="AB58" s="467" t="s">
        <v>618</v>
      </c>
      <c r="AC58" s="467"/>
      <c r="AD58" s="467"/>
      <c r="AE58" s="468">
        <v>9</v>
      </c>
      <c r="AF58" s="468"/>
      <c r="AG58" s="468"/>
      <c r="AH58" s="468"/>
      <c r="AI58" s="468">
        <v>9</v>
      </c>
      <c r="AJ58" s="468"/>
      <c r="AK58" s="468"/>
      <c r="AL58" s="468"/>
      <c r="AM58" s="468">
        <v>9</v>
      </c>
      <c r="AN58" s="468"/>
      <c r="AO58" s="468"/>
      <c r="AP58" s="468"/>
      <c r="AQ58" s="479" t="s">
        <v>263</v>
      </c>
      <c r="AR58" s="468"/>
      <c r="AS58" s="468"/>
      <c r="AT58" s="468"/>
      <c r="AU58" s="379" t="s">
        <v>263</v>
      </c>
      <c r="AV58" s="481"/>
      <c r="AW58" s="481"/>
      <c r="AX58" s="482"/>
      <c r="AY58">
        <f>$AY$57</f>
        <v>1</v>
      </c>
    </row>
    <row r="59" spans="1:51" ht="23.25" customHeight="1" x14ac:dyDescent="0.15">
      <c r="A59" s="396"/>
      <c r="B59" s="394"/>
      <c r="C59" s="394"/>
      <c r="D59" s="394"/>
      <c r="E59" s="394"/>
      <c r="F59" s="333"/>
      <c r="G59" s="456"/>
      <c r="H59" s="457"/>
      <c r="I59" s="457"/>
      <c r="J59" s="457"/>
      <c r="K59" s="457"/>
      <c r="L59" s="457"/>
      <c r="M59" s="457"/>
      <c r="N59" s="457"/>
      <c r="O59" s="457"/>
      <c r="P59" s="461"/>
      <c r="Q59" s="462"/>
      <c r="R59" s="462"/>
      <c r="S59" s="462"/>
      <c r="T59" s="462"/>
      <c r="U59" s="462"/>
      <c r="V59" s="462"/>
      <c r="W59" s="462"/>
      <c r="X59" s="463"/>
      <c r="Y59" s="483" t="s">
        <v>50</v>
      </c>
      <c r="Z59" s="484"/>
      <c r="AA59" s="485"/>
      <c r="AB59" s="467" t="s">
        <v>618</v>
      </c>
      <c r="AC59" s="467"/>
      <c r="AD59" s="467"/>
      <c r="AE59" s="468">
        <v>9</v>
      </c>
      <c r="AF59" s="468"/>
      <c r="AG59" s="468"/>
      <c r="AH59" s="468"/>
      <c r="AI59" s="468">
        <v>9</v>
      </c>
      <c r="AJ59" s="468"/>
      <c r="AK59" s="468"/>
      <c r="AL59" s="468"/>
      <c r="AM59" s="468">
        <v>9</v>
      </c>
      <c r="AN59" s="468"/>
      <c r="AO59" s="468"/>
      <c r="AP59" s="468"/>
      <c r="AQ59" s="468">
        <v>9</v>
      </c>
      <c r="AR59" s="468"/>
      <c r="AS59" s="468"/>
      <c r="AT59" s="468"/>
      <c r="AU59" s="480">
        <v>9</v>
      </c>
      <c r="AV59" s="481"/>
      <c r="AW59" s="481"/>
      <c r="AX59" s="482"/>
      <c r="AY59">
        <f>$AY$57</f>
        <v>1</v>
      </c>
    </row>
    <row r="60" spans="1:51" ht="18.75" customHeight="1" x14ac:dyDescent="0.15">
      <c r="A60" s="371" t="s">
        <v>219</v>
      </c>
      <c r="B60" s="423"/>
      <c r="C60" s="423"/>
      <c r="D60" s="423"/>
      <c r="E60" s="423"/>
      <c r="F60" s="424"/>
      <c r="G60" s="432" t="s">
        <v>132</v>
      </c>
      <c r="H60" s="403"/>
      <c r="I60" s="403"/>
      <c r="J60" s="403"/>
      <c r="K60" s="403"/>
      <c r="L60" s="403"/>
      <c r="M60" s="403"/>
      <c r="N60" s="403"/>
      <c r="O60" s="404"/>
      <c r="P60" s="405" t="s">
        <v>52</v>
      </c>
      <c r="Q60" s="403"/>
      <c r="R60" s="403"/>
      <c r="S60" s="403"/>
      <c r="T60" s="403"/>
      <c r="U60" s="403"/>
      <c r="V60" s="403"/>
      <c r="W60" s="403"/>
      <c r="X60" s="404"/>
      <c r="Y60" s="433"/>
      <c r="Z60" s="434"/>
      <c r="AA60" s="435"/>
      <c r="AB60" s="439" t="s">
        <v>11</v>
      </c>
      <c r="AC60" s="440"/>
      <c r="AD60" s="441"/>
      <c r="AE60" s="125" t="s">
        <v>395</v>
      </c>
      <c r="AF60" s="125"/>
      <c r="AG60" s="125"/>
      <c r="AH60" s="125"/>
      <c r="AI60" s="125" t="s">
        <v>547</v>
      </c>
      <c r="AJ60" s="125"/>
      <c r="AK60" s="125"/>
      <c r="AL60" s="125"/>
      <c r="AM60" s="125" t="s">
        <v>363</v>
      </c>
      <c r="AN60" s="125"/>
      <c r="AO60" s="125"/>
      <c r="AP60" s="125"/>
      <c r="AQ60" s="420" t="s">
        <v>166</v>
      </c>
      <c r="AR60" s="421"/>
      <c r="AS60" s="421"/>
      <c r="AT60" s="422"/>
      <c r="AU60" s="403" t="s">
        <v>122</v>
      </c>
      <c r="AV60" s="403"/>
      <c r="AW60" s="403"/>
      <c r="AX60" s="406"/>
      <c r="AY60">
        <f>COUNTA($G$62)</f>
        <v>1</v>
      </c>
    </row>
    <row r="61" spans="1:51" ht="18.75" customHeight="1" x14ac:dyDescent="0.15">
      <c r="A61" s="425"/>
      <c r="B61" s="426"/>
      <c r="C61" s="426"/>
      <c r="D61" s="426"/>
      <c r="E61" s="426"/>
      <c r="F61" s="427"/>
      <c r="G61" s="387"/>
      <c r="H61" s="368"/>
      <c r="I61" s="368"/>
      <c r="J61" s="368"/>
      <c r="K61" s="368"/>
      <c r="L61" s="368"/>
      <c r="M61" s="368"/>
      <c r="N61" s="368"/>
      <c r="O61" s="369"/>
      <c r="P61" s="367"/>
      <c r="Q61" s="368"/>
      <c r="R61" s="368"/>
      <c r="S61" s="368"/>
      <c r="T61" s="368"/>
      <c r="U61" s="368"/>
      <c r="V61" s="368"/>
      <c r="W61" s="368"/>
      <c r="X61" s="369"/>
      <c r="Y61" s="436"/>
      <c r="Z61" s="437"/>
      <c r="AA61" s="438"/>
      <c r="AB61" s="388"/>
      <c r="AC61" s="389"/>
      <c r="AD61" s="390"/>
      <c r="AE61" s="125"/>
      <c r="AF61" s="125"/>
      <c r="AG61" s="125"/>
      <c r="AH61" s="125"/>
      <c r="AI61" s="125"/>
      <c r="AJ61" s="125"/>
      <c r="AK61" s="125"/>
      <c r="AL61" s="125"/>
      <c r="AM61" s="125"/>
      <c r="AN61" s="125"/>
      <c r="AO61" s="125"/>
      <c r="AP61" s="125"/>
      <c r="AQ61" s="380" t="s">
        <v>592</v>
      </c>
      <c r="AR61" s="381"/>
      <c r="AS61" s="365" t="s">
        <v>167</v>
      </c>
      <c r="AT61" s="366"/>
      <c r="AU61" s="384" t="s">
        <v>592</v>
      </c>
      <c r="AV61" s="384"/>
      <c r="AW61" s="368" t="s">
        <v>159</v>
      </c>
      <c r="AX61" s="393"/>
      <c r="AY61">
        <f t="shared" ref="AY61:AY66" si="1">$AY$60</f>
        <v>1</v>
      </c>
    </row>
    <row r="62" spans="1:51" ht="23.25" customHeight="1" x14ac:dyDescent="0.15">
      <c r="A62" s="428"/>
      <c r="B62" s="426"/>
      <c r="C62" s="426"/>
      <c r="D62" s="426"/>
      <c r="E62" s="426"/>
      <c r="F62" s="427"/>
      <c r="G62" s="442" t="s">
        <v>619</v>
      </c>
      <c r="H62" s="443"/>
      <c r="I62" s="443"/>
      <c r="J62" s="443"/>
      <c r="K62" s="443"/>
      <c r="L62" s="443"/>
      <c r="M62" s="443"/>
      <c r="N62" s="443"/>
      <c r="O62" s="444"/>
      <c r="P62" s="231" t="s">
        <v>620</v>
      </c>
      <c r="Q62" s="231"/>
      <c r="R62" s="231"/>
      <c r="S62" s="231"/>
      <c r="T62" s="231"/>
      <c r="U62" s="231"/>
      <c r="V62" s="231"/>
      <c r="W62" s="231"/>
      <c r="X62" s="353"/>
      <c r="Y62" s="451" t="s">
        <v>12</v>
      </c>
      <c r="Z62" s="452"/>
      <c r="AA62" s="453"/>
      <c r="AB62" s="392" t="s">
        <v>621</v>
      </c>
      <c r="AC62" s="392"/>
      <c r="AD62" s="392"/>
      <c r="AE62" s="379">
        <v>4</v>
      </c>
      <c r="AF62" s="372"/>
      <c r="AG62" s="372"/>
      <c r="AH62" s="372"/>
      <c r="AI62" s="379">
        <v>4</v>
      </c>
      <c r="AJ62" s="372"/>
      <c r="AK62" s="372"/>
      <c r="AL62" s="372"/>
      <c r="AM62" s="379">
        <v>4</v>
      </c>
      <c r="AN62" s="372"/>
      <c r="AO62" s="372"/>
      <c r="AP62" s="372"/>
      <c r="AQ62" s="374" t="s">
        <v>592</v>
      </c>
      <c r="AR62" s="375"/>
      <c r="AS62" s="375"/>
      <c r="AT62" s="376"/>
      <c r="AU62" s="372" t="s">
        <v>592</v>
      </c>
      <c r="AV62" s="372"/>
      <c r="AW62" s="372"/>
      <c r="AX62" s="373"/>
      <c r="AY62">
        <f t="shared" si="1"/>
        <v>1</v>
      </c>
    </row>
    <row r="63" spans="1:51" ht="23.25" customHeight="1" x14ac:dyDescent="0.15">
      <c r="A63" s="429"/>
      <c r="B63" s="430"/>
      <c r="C63" s="430"/>
      <c r="D63" s="430"/>
      <c r="E63" s="430"/>
      <c r="F63" s="431"/>
      <c r="G63" s="445"/>
      <c r="H63" s="446"/>
      <c r="I63" s="446"/>
      <c r="J63" s="446"/>
      <c r="K63" s="446"/>
      <c r="L63" s="446"/>
      <c r="M63" s="446"/>
      <c r="N63" s="446"/>
      <c r="O63" s="447"/>
      <c r="P63" s="234"/>
      <c r="Q63" s="234"/>
      <c r="R63" s="234"/>
      <c r="S63" s="234"/>
      <c r="T63" s="234"/>
      <c r="U63" s="234"/>
      <c r="V63" s="234"/>
      <c r="W63" s="234"/>
      <c r="X63" s="370"/>
      <c r="Y63" s="407" t="s">
        <v>48</v>
      </c>
      <c r="Z63" s="408"/>
      <c r="AA63" s="409"/>
      <c r="AB63" s="391" t="s">
        <v>231</v>
      </c>
      <c r="AC63" s="391"/>
      <c r="AD63" s="391"/>
      <c r="AE63" s="379" t="s">
        <v>592</v>
      </c>
      <c r="AF63" s="372"/>
      <c r="AG63" s="372"/>
      <c r="AH63" s="372"/>
      <c r="AI63" s="379" t="s">
        <v>592</v>
      </c>
      <c r="AJ63" s="372"/>
      <c r="AK63" s="372"/>
      <c r="AL63" s="372"/>
      <c r="AM63" s="379" t="s">
        <v>263</v>
      </c>
      <c r="AN63" s="372"/>
      <c r="AO63" s="372"/>
      <c r="AP63" s="372"/>
      <c r="AQ63" s="374" t="s">
        <v>592</v>
      </c>
      <c r="AR63" s="375"/>
      <c r="AS63" s="375"/>
      <c r="AT63" s="376"/>
      <c r="AU63" s="372" t="s">
        <v>592</v>
      </c>
      <c r="AV63" s="372"/>
      <c r="AW63" s="372"/>
      <c r="AX63" s="373"/>
      <c r="AY63">
        <f t="shared" si="1"/>
        <v>1</v>
      </c>
    </row>
    <row r="64" spans="1:51" ht="23.25" customHeight="1" x14ac:dyDescent="0.15">
      <c r="A64" s="428"/>
      <c r="B64" s="426"/>
      <c r="C64" s="426"/>
      <c r="D64" s="426"/>
      <c r="E64" s="426"/>
      <c r="F64" s="427"/>
      <c r="G64" s="448"/>
      <c r="H64" s="449"/>
      <c r="I64" s="449"/>
      <c r="J64" s="449"/>
      <c r="K64" s="449"/>
      <c r="L64" s="449"/>
      <c r="M64" s="449"/>
      <c r="N64" s="449"/>
      <c r="O64" s="450"/>
      <c r="P64" s="220"/>
      <c r="Q64" s="220"/>
      <c r="R64" s="220"/>
      <c r="S64" s="220"/>
      <c r="T64" s="220"/>
      <c r="U64" s="220"/>
      <c r="V64" s="220"/>
      <c r="W64" s="220"/>
      <c r="X64" s="355"/>
      <c r="Y64" s="407" t="s">
        <v>13</v>
      </c>
      <c r="Z64" s="408"/>
      <c r="AA64" s="409"/>
      <c r="AB64" s="454" t="s">
        <v>14</v>
      </c>
      <c r="AC64" s="454"/>
      <c r="AD64" s="454"/>
      <c r="AE64" s="379" t="s">
        <v>592</v>
      </c>
      <c r="AF64" s="372"/>
      <c r="AG64" s="372"/>
      <c r="AH64" s="372"/>
      <c r="AI64" s="379" t="s">
        <v>592</v>
      </c>
      <c r="AJ64" s="372"/>
      <c r="AK64" s="372"/>
      <c r="AL64" s="372"/>
      <c r="AM64" s="379" t="s">
        <v>263</v>
      </c>
      <c r="AN64" s="372"/>
      <c r="AO64" s="372"/>
      <c r="AP64" s="372"/>
      <c r="AQ64" s="374" t="s">
        <v>592</v>
      </c>
      <c r="AR64" s="375"/>
      <c r="AS64" s="375"/>
      <c r="AT64" s="376"/>
      <c r="AU64" s="372" t="s">
        <v>592</v>
      </c>
      <c r="AV64" s="372"/>
      <c r="AW64" s="372"/>
      <c r="AX64" s="373"/>
      <c r="AY64">
        <f t="shared" si="1"/>
        <v>1</v>
      </c>
    </row>
    <row r="65" spans="1:51" ht="23.25" customHeight="1" x14ac:dyDescent="0.15">
      <c r="A65" s="395" t="s">
        <v>240</v>
      </c>
      <c r="B65" s="385"/>
      <c r="C65" s="385"/>
      <c r="D65" s="385"/>
      <c r="E65" s="385"/>
      <c r="F65" s="329"/>
      <c r="G65" s="397" t="s">
        <v>622</v>
      </c>
      <c r="H65" s="398"/>
      <c r="I65" s="398"/>
      <c r="J65" s="398"/>
      <c r="K65" s="398"/>
      <c r="L65" s="398"/>
      <c r="M65" s="398"/>
      <c r="N65" s="398"/>
      <c r="O65" s="398"/>
      <c r="P65" s="398"/>
      <c r="Q65" s="398"/>
      <c r="R65" s="398"/>
      <c r="S65" s="398"/>
      <c r="T65" s="398"/>
      <c r="U65" s="398"/>
      <c r="V65" s="398"/>
      <c r="W65" s="398"/>
      <c r="X65" s="398"/>
      <c r="Y65" s="398"/>
      <c r="Z65" s="398"/>
      <c r="AA65" s="398"/>
      <c r="AB65" s="398"/>
      <c r="AC65" s="398"/>
      <c r="AD65" s="398"/>
      <c r="AE65" s="398"/>
      <c r="AF65" s="398"/>
      <c r="AG65" s="398"/>
      <c r="AH65" s="398"/>
      <c r="AI65" s="398"/>
      <c r="AJ65" s="398"/>
      <c r="AK65" s="398"/>
      <c r="AL65" s="398"/>
      <c r="AM65" s="398"/>
      <c r="AN65" s="398"/>
      <c r="AO65" s="398"/>
      <c r="AP65" s="398"/>
      <c r="AQ65" s="398"/>
      <c r="AR65" s="398"/>
      <c r="AS65" s="398"/>
      <c r="AT65" s="398"/>
      <c r="AU65" s="398"/>
      <c r="AV65" s="398"/>
      <c r="AW65" s="398"/>
      <c r="AX65" s="399"/>
      <c r="AY65">
        <f t="shared" si="1"/>
        <v>1</v>
      </c>
    </row>
    <row r="66" spans="1:51" ht="23.25" customHeight="1" thickBot="1" x14ac:dyDescent="0.2">
      <c r="A66" s="396"/>
      <c r="B66" s="394"/>
      <c r="C66" s="394"/>
      <c r="D66" s="394"/>
      <c r="E66" s="394"/>
      <c r="F66" s="333"/>
      <c r="G66" s="400"/>
      <c r="H66" s="401"/>
      <c r="I66" s="401"/>
      <c r="J66" s="401"/>
      <c r="K66" s="401"/>
      <c r="L66" s="401"/>
      <c r="M66" s="401"/>
      <c r="N66" s="401"/>
      <c r="O66" s="401"/>
      <c r="P66" s="401"/>
      <c r="Q66" s="401"/>
      <c r="R66" s="401"/>
      <c r="S66" s="401"/>
      <c r="T66" s="401"/>
      <c r="U66" s="401"/>
      <c r="V66" s="401"/>
      <c r="W66" s="401"/>
      <c r="X66" s="401"/>
      <c r="Y66" s="401"/>
      <c r="Z66" s="401"/>
      <c r="AA66" s="401"/>
      <c r="AB66" s="401"/>
      <c r="AC66" s="401"/>
      <c r="AD66" s="401"/>
      <c r="AE66" s="401"/>
      <c r="AF66" s="401"/>
      <c r="AG66" s="401"/>
      <c r="AH66" s="401"/>
      <c r="AI66" s="401"/>
      <c r="AJ66" s="401"/>
      <c r="AK66" s="401"/>
      <c r="AL66" s="401"/>
      <c r="AM66" s="401"/>
      <c r="AN66" s="401"/>
      <c r="AO66" s="401"/>
      <c r="AP66" s="401"/>
      <c r="AQ66" s="401"/>
      <c r="AR66" s="401"/>
      <c r="AS66" s="401"/>
      <c r="AT66" s="401"/>
      <c r="AU66" s="401"/>
      <c r="AV66" s="401"/>
      <c r="AW66" s="401"/>
      <c r="AX66" s="402"/>
      <c r="AY66">
        <f t="shared" si="1"/>
        <v>1</v>
      </c>
    </row>
    <row r="67" spans="1:51" ht="45" customHeight="1" x14ac:dyDescent="0.15">
      <c r="A67" s="343" t="s">
        <v>262</v>
      </c>
      <c r="B67" s="344"/>
      <c r="C67" s="346" t="s">
        <v>168</v>
      </c>
      <c r="D67" s="344"/>
      <c r="E67" s="347" t="s">
        <v>184</v>
      </c>
      <c r="F67" s="348"/>
      <c r="G67" s="349" t="s">
        <v>623</v>
      </c>
      <c r="H67" s="350"/>
      <c r="I67" s="350"/>
      <c r="J67" s="350"/>
      <c r="K67" s="350"/>
      <c r="L67" s="350"/>
      <c r="M67" s="350"/>
      <c r="N67" s="350"/>
      <c r="O67" s="350"/>
      <c r="P67" s="350"/>
      <c r="Q67" s="350"/>
      <c r="R67" s="350"/>
      <c r="S67" s="350"/>
      <c r="T67" s="350"/>
      <c r="U67" s="350"/>
      <c r="V67" s="350"/>
      <c r="W67" s="350"/>
      <c r="X67" s="350"/>
      <c r="Y67" s="350"/>
      <c r="Z67" s="350"/>
      <c r="AA67" s="350"/>
      <c r="AB67" s="350"/>
      <c r="AC67" s="350"/>
      <c r="AD67" s="350"/>
      <c r="AE67" s="350"/>
      <c r="AF67" s="350"/>
      <c r="AG67" s="350"/>
      <c r="AH67" s="350"/>
      <c r="AI67" s="350"/>
      <c r="AJ67" s="350"/>
      <c r="AK67" s="350"/>
      <c r="AL67" s="350"/>
      <c r="AM67" s="350"/>
      <c r="AN67" s="350"/>
      <c r="AO67" s="350"/>
      <c r="AP67" s="350"/>
      <c r="AQ67" s="350"/>
      <c r="AR67" s="350"/>
      <c r="AS67" s="350"/>
      <c r="AT67" s="350"/>
      <c r="AU67" s="350"/>
      <c r="AV67" s="350"/>
      <c r="AW67" s="350"/>
      <c r="AX67" s="351"/>
    </row>
    <row r="68" spans="1:51" ht="32.25" customHeight="1" x14ac:dyDescent="0.15">
      <c r="A68" s="345"/>
      <c r="B68" s="327"/>
      <c r="C68" s="326"/>
      <c r="D68" s="327"/>
      <c r="E68" s="328" t="s">
        <v>183</v>
      </c>
      <c r="F68" s="329"/>
      <c r="G68" s="352" t="s">
        <v>624</v>
      </c>
      <c r="H68" s="231"/>
      <c r="I68" s="231"/>
      <c r="J68" s="231"/>
      <c r="K68" s="231"/>
      <c r="L68" s="231"/>
      <c r="M68" s="231"/>
      <c r="N68" s="231"/>
      <c r="O68" s="231"/>
      <c r="P68" s="231"/>
      <c r="Q68" s="231"/>
      <c r="R68" s="231"/>
      <c r="S68" s="231"/>
      <c r="T68" s="231"/>
      <c r="U68" s="231"/>
      <c r="V68" s="353"/>
      <c r="W68" s="356" t="s">
        <v>559</v>
      </c>
      <c r="X68" s="357"/>
      <c r="Y68" s="357"/>
      <c r="Z68" s="357"/>
      <c r="AA68" s="358"/>
      <c r="AB68" s="359" t="s">
        <v>625</v>
      </c>
      <c r="AC68" s="360"/>
      <c r="AD68" s="360"/>
      <c r="AE68" s="360"/>
      <c r="AF68" s="360"/>
      <c r="AG68" s="360"/>
      <c r="AH68" s="360"/>
      <c r="AI68" s="360"/>
      <c r="AJ68" s="360"/>
      <c r="AK68" s="360"/>
      <c r="AL68" s="360"/>
      <c r="AM68" s="360"/>
      <c r="AN68" s="360"/>
      <c r="AO68" s="360"/>
      <c r="AP68" s="360"/>
      <c r="AQ68" s="360"/>
      <c r="AR68" s="360"/>
      <c r="AS68" s="360"/>
      <c r="AT68" s="360"/>
      <c r="AU68" s="360"/>
      <c r="AV68" s="360"/>
      <c r="AW68" s="360"/>
      <c r="AX68" s="361"/>
    </row>
    <row r="69" spans="1:51" ht="21" customHeight="1" x14ac:dyDescent="0.15">
      <c r="A69" s="345"/>
      <c r="B69" s="327"/>
      <c r="C69" s="326"/>
      <c r="D69" s="327"/>
      <c r="E69" s="332"/>
      <c r="F69" s="333"/>
      <c r="G69" s="354"/>
      <c r="H69" s="220"/>
      <c r="I69" s="220"/>
      <c r="J69" s="220"/>
      <c r="K69" s="220"/>
      <c r="L69" s="220"/>
      <c r="M69" s="220"/>
      <c r="N69" s="220"/>
      <c r="O69" s="220"/>
      <c r="P69" s="220"/>
      <c r="Q69" s="220"/>
      <c r="R69" s="220"/>
      <c r="S69" s="220"/>
      <c r="T69" s="220"/>
      <c r="U69" s="220"/>
      <c r="V69" s="355"/>
      <c r="W69" s="362" t="s">
        <v>560</v>
      </c>
      <c r="X69" s="363"/>
      <c r="Y69" s="363"/>
      <c r="Z69" s="363"/>
      <c r="AA69" s="364"/>
      <c r="AB69" s="359" t="s">
        <v>626</v>
      </c>
      <c r="AC69" s="360"/>
      <c r="AD69" s="360"/>
      <c r="AE69" s="360"/>
      <c r="AF69" s="360"/>
      <c r="AG69" s="360"/>
      <c r="AH69" s="360"/>
      <c r="AI69" s="360"/>
      <c r="AJ69" s="360"/>
      <c r="AK69" s="360"/>
      <c r="AL69" s="360"/>
      <c r="AM69" s="360"/>
      <c r="AN69" s="360"/>
      <c r="AO69" s="360"/>
      <c r="AP69" s="360"/>
      <c r="AQ69" s="360"/>
      <c r="AR69" s="360"/>
      <c r="AS69" s="360"/>
      <c r="AT69" s="360"/>
      <c r="AU69" s="360"/>
      <c r="AV69" s="360"/>
      <c r="AW69" s="360"/>
      <c r="AX69" s="361"/>
    </row>
    <row r="70" spans="1:51" ht="34.5" customHeight="1" x14ac:dyDescent="0.15">
      <c r="A70" s="345"/>
      <c r="B70" s="327"/>
      <c r="C70" s="324" t="s">
        <v>566</v>
      </c>
      <c r="D70" s="325"/>
      <c r="E70" s="328" t="s">
        <v>258</v>
      </c>
      <c r="F70" s="329"/>
      <c r="G70" s="334" t="s">
        <v>171</v>
      </c>
      <c r="H70" s="335"/>
      <c r="I70" s="335"/>
      <c r="J70" s="336" t="s">
        <v>592</v>
      </c>
      <c r="K70" s="337"/>
      <c r="L70" s="337"/>
      <c r="M70" s="337"/>
      <c r="N70" s="337"/>
      <c r="O70" s="337"/>
      <c r="P70" s="337"/>
      <c r="Q70" s="337"/>
      <c r="R70" s="337"/>
      <c r="S70" s="337"/>
      <c r="T70" s="338"/>
      <c r="U70" s="339" t="s">
        <v>263</v>
      </c>
      <c r="V70" s="339"/>
      <c r="W70" s="339"/>
      <c r="X70" s="339"/>
      <c r="Y70" s="339"/>
      <c r="Z70" s="339"/>
      <c r="AA70" s="339"/>
      <c r="AB70" s="339"/>
      <c r="AC70" s="339"/>
      <c r="AD70" s="339"/>
      <c r="AE70" s="339"/>
      <c r="AF70" s="339"/>
      <c r="AG70" s="339"/>
      <c r="AH70" s="339"/>
      <c r="AI70" s="339"/>
      <c r="AJ70" s="339"/>
      <c r="AK70" s="339"/>
      <c r="AL70" s="339"/>
      <c r="AM70" s="339"/>
      <c r="AN70" s="339"/>
      <c r="AO70" s="339"/>
      <c r="AP70" s="339"/>
      <c r="AQ70" s="339"/>
      <c r="AR70" s="339"/>
      <c r="AS70" s="339"/>
      <c r="AT70" s="339"/>
      <c r="AU70" s="339"/>
      <c r="AV70" s="339"/>
      <c r="AW70" s="339"/>
      <c r="AX70" s="340"/>
      <c r="AY70" s="75"/>
    </row>
    <row r="71" spans="1:51" ht="34.5" customHeight="1" x14ac:dyDescent="0.15">
      <c r="A71" s="345"/>
      <c r="B71" s="327"/>
      <c r="C71" s="326"/>
      <c r="D71" s="327"/>
      <c r="E71" s="330"/>
      <c r="F71" s="331"/>
      <c r="G71" s="334" t="s">
        <v>567</v>
      </c>
      <c r="H71" s="335"/>
      <c r="I71" s="335"/>
      <c r="J71" s="335"/>
      <c r="K71" s="335"/>
      <c r="L71" s="335"/>
      <c r="M71" s="335"/>
      <c r="N71" s="335"/>
      <c r="O71" s="335"/>
      <c r="P71" s="335"/>
      <c r="Q71" s="335"/>
      <c r="R71" s="335"/>
      <c r="S71" s="335"/>
      <c r="T71" s="335"/>
      <c r="U71" s="341" t="s">
        <v>263</v>
      </c>
      <c r="V71" s="339"/>
      <c r="W71" s="339"/>
      <c r="X71" s="339"/>
      <c r="Y71" s="339"/>
      <c r="Z71" s="339"/>
      <c r="AA71" s="339"/>
      <c r="AB71" s="339"/>
      <c r="AC71" s="339"/>
      <c r="AD71" s="339"/>
      <c r="AE71" s="339"/>
      <c r="AF71" s="339"/>
      <c r="AG71" s="339"/>
      <c r="AH71" s="339"/>
      <c r="AI71" s="339"/>
      <c r="AJ71" s="339"/>
      <c r="AK71" s="339"/>
      <c r="AL71" s="339"/>
      <c r="AM71" s="339"/>
      <c r="AN71" s="339"/>
      <c r="AO71" s="339"/>
      <c r="AP71" s="339"/>
      <c r="AQ71" s="339"/>
      <c r="AR71" s="339"/>
      <c r="AS71" s="339"/>
      <c r="AT71" s="339"/>
      <c r="AU71" s="339"/>
      <c r="AV71" s="339"/>
      <c r="AW71" s="339"/>
      <c r="AX71" s="340"/>
      <c r="AY71" s="75"/>
    </row>
    <row r="72" spans="1:51" ht="34.5" customHeight="1" thickBot="1" x14ac:dyDescent="0.2">
      <c r="A72" s="345"/>
      <c r="B72" s="327"/>
      <c r="C72" s="326"/>
      <c r="D72" s="327"/>
      <c r="E72" s="332"/>
      <c r="F72" s="333"/>
      <c r="G72" s="334" t="s">
        <v>560</v>
      </c>
      <c r="H72" s="335"/>
      <c r="I72" s="335"/>
      <c r="J72" s="335"/>
      <c r="K72" s="335"/>
      <c r="L72" s="335"/>
      <c r="M72" s="335"/>
      <c r="N72" s="335"/>
      <c r="O72" s="335"/>
      <c r="P72" s="335"/>
      <c r="Q72" s="335"/>
      <c r="R72" s="335"/>
      <c r="S72" s="335"/>
      <c r="T72" s="335"/>
      <c r="U72" s="342" t="s">
        <v>263</v>
      </c>
      <c r="V72" s="207"/>
      <c r="W72" s="207"/>
      <c r="X72" s="207"/>
      <c r="Y72" s="207"/>
      <c r="Z72" s="207"/>
      <c r="AA72" s="207"/>
      <c r="AB72" s="207"/>
      <c r="AC72" s="207"/>
      <c r="AD72" s="207"/>
      <c r="AE72" s="207"/>
      <c r="AF72" s="207"/>
      <c r="AG72" s="207"/>
      <c r="AH72" s="207"/>
      <c r="AI72" s="207"/>
      <c r="AJ72" s="207"/>
      <c r="AK72" s="207"/>
      <c r="AL72" s="207"/>
      <c r="AM72" s="207"/>
      <c r="AN72" s="207"/>
      <c r="AO72" s="207"/>
      <c r="AP72" s="207"/>
      <c r="AQ72" s="207"/>
      <c r="AR72" s="207"/>
      <c r="AS72" s="207"/>
      <c r="AT72" s="207"/>
      <c r="AU72" s="207"/>
      <c r="AV72" s="207"/>
      <c r="AW72" s="207"/>
      <c r="AX72" s="208"/>
      <c r="AY72" s="75"/>
    </row>
    <row r="73" spans="1:51" ht="27" customHeight="1" x14ac:dyDescent="0.15">
      <c r="A73" s="288" t="s">
        <v>44</v>
      </c>
      <c r="B73" s="289"/>
      <c r="C73" s="289"/>
      <c r="D73" s="289"/>
      <c r="E73" s="289"/>
      <c r="F73" s="289"/>
      <c r="G73" s="289"/>
      <c r="H73" s="289"/>
      <c r="I73" s="289"/>
      <c r="J73" s="289"/>
      <c r="K73" s="289"/>
      <c r="L73" s="289"/>
      <c r="M73" s="289"/>
      <c r="N73" s="289"/>
      <c r="O73" s="289"/>
      <c r="P73" s="289"/>
      <c r="Q73" s="289"/>
      <c r="R73" s="289"/>
      <c r="S73" s="289"/>
      <c r="T73" s="289"/>
      <c r="U73" s="289"/>
      <c r="V73" s="289"/>
      <c r="W73" s="289"/>
      <c r="X73" s="289"/>
      <c r="Y73" s="289"/>
      <c r="Z73" s="289"/>
      <c r="AA73" s="289"/>
      <c r="AB73" s="289"/>
      <c r="AC73" s="289"/>
      <c r="AD73" s="289"/>
      <c r="AE73" s="289"/>
      <c r="AF73" s="289"/>
      <c r="AG73" s="289"/>
      <c r="AH73" s="289"/>
      <c r="AI73" s="289"/>
      <c r="AJ73" s="289"/>
      <c r="AK73" s="289"/>
      <c r="AL73" s="289"/>
      <c r="AM73" s="289"/>
      <c r="AN73" s="289"/>
      <c r="AO73" s="289"/>
      <c r="AP73" s="289"/>
      <c r="AQ73" s="289"/>
      <c r="AR73" s="289"/>
      <c r="AS73" s="289"/>
      <c r="AT73" s="289"/>
      <c r="AU73" s="289"/>
      <c r="AV73" s="289"/>
      <c r="AW73" s="289"/>
      <c r="AX73" s="290"/>
    </row>
    <row r="74" spans="1:51" ht="27" customHeight="1" x14ac:dyDescent="0.15">
      <c r="A74" s="5"/>
      <c r="B74" s="6"/>
      <c r="C74" s="291" t="s">
        <v>30</v>
      </c>
      <c r="D74" s="292"/>
      <c r="E74" s="292"/>
      <c r="F74" s="292"/>
      <c r="G74" s="292"/>
      <c r="H74" s="292"/>
      <c r="I74" s="292"/>
      <c r="J74" s="292"/>
      <c r="K74" s="292"/>
      <c r="L74" s="292"/>
      <c r="M74" s="292"/>
      <c r="N74" s="292"/>
      <c r="O74" s="292"/>
      <c r="P74" s="292"/>
      <c r="Q74" s="292"/>
      <c r="R74" s="292"/>
      <c r="S74" s="292"/>
      <c r="T74" s="292"/>
      <c r="U74" s="292"/>
      <c r="V74" s="292"/>
      <c r="W74" s="292"/>
      <c r="X74" s="292"/>
      <c r="Y74" s="292"/>
      <c r="Z74" s="292"/>
      <c r="AA74" s="292"/>
      <c r="AB74" s="292"/>
      <c r="AC74" s="293"/>
      <c r="AD74" s="292" t="s">
        <v>33</v>
      </c>
      <c r="AE74" s="292"/>
      <c r="AF74" s="292"/>
      <c r="AG74" s="294" t="s">
        <v>29</v>
      </c>
      <c r="AH74" s="292"/>
      <c r="AI74" s="292"/>
      <c r="AJ74" s="292"/>
      <c r="AK74" s="292"/>
      <c r="AL74" s="292"/>
      <c r="AM74" s="292"/>
      <c r="AN74" s="292"/>
      <c r="AO74" s="292"/>
      <c r="AP74" s="292"/>
      <c r="AQ74" s="292"/>
      <c r="AR74" s="292"/>
      <c r="AS74" s="292"/>
      <c r="AT74" s="292"/>
      <c r="AU74" s="292"/>
      <c r="AV74" s="292"/>
      <c r="AW74" s="292"/>
      <c r="AX74" s="295"/>
    </row>
    <row r="75" spans="1:51" ht="27" customHeight="1" x14ac:dyDescent="0.15">
      <c r="A75" s="296" t="s">
        <v>127</v>
      </c>
      <c r="B75" s="297"/>
      <c r="C75" s="302" t="s">
        <v>128</v>
      </c>
      <c r="D75" s="303"/>
      <c r="E75" s="303"/>
      <c r="F75" s="303"/>
      <c r="G75" s="303"/>
      <c r="H75" s="303"/>
      <c r="I75" s="303"/>
      <c r="J75" s="303"/>
      <c r="K75" s="303"/>
      <c r="L75" s="303"/>
      <c r="M75" s="303"/>
      <c r="N75" s="303"/>
      <c r="O75" s="303"/>
      <c r="P75" s="303"/>
      <c r="Q75" s="303"/>
      <c r="R75" s="303"/>
      <c r="S75" s="303"/>
      <c r="T75" s="303"/>
      <c r="U75" s="303"/>
      <c r="V75" s="303"/>
      <c r="W75" s="303"/>
      <c r="X75" s="303"/>
      <c r="Y75" s="303"/>
      <c r="Z75" s="303"/>
      <c r="AA75" s="303"/>
      <c r="AB75" s="303"/>
      <c r="AC75" s="304"/>
      <c r="AD75" s="305" t="s">
        <v>581</v>
      </c>
      <c r="AE75" s="306"/>
      <c r="AF75" s="306"/>
      <c r="AG75" s="307" t="s">
        <v>627</v>
      </c>
      <c r="AH75" s="308"/>
      <c r="AI75" s="308"/>
      <c r="AJ75" s="308"/>
      <c r="AK75" s="308"/>
      <c r="AL75" s="308"/>
      <c r="AM75" s="308"/>
      <c r="AN75" s="308"/>
      <c r="AO75" s="308"/>
      <c r="AP75" s="308"/>
      <c r="AQ75" s="308"/>
      <c r="AR75" s="308"/>
      <c r="AS75" s="308"/>
      <c r="AT75" s="308"/>
      <c r="AU75" s="308"/>
      <c r="AV75" s="308"/>
      <c r="AW75" s="308"/>
      <c r="AX75" s="309"/>
    </row>
    <row r="76" spans="1:51" ht="27" customHeight="1" x14ac:dyDescent="0.15">
      <c r="A76" s="298"/>
      <c r="B76" s="299"/>
      <c r="C76" s="310" t="s">
        <v>34</v>
      </c>
      <c r="D76" s="311"/>
      <c r="E76" s="311"/>
      <c r="F76" s="311"/>
      <c r="G76" s="311"/>
      <c r="H76" s="311"/>
      <c r="I76" s="311"/>
      <c r="J76" s="311"/>
      <c r="K76" s="311"/>
      <c r="L76" s="311"/>
      <c r="M76" s="311"/>
      <c r="N76" s="311"/>
      <c r="O76" s="311"/>
      <c r="P76" s="311"/>
      <c r="Q76" s="311"/>
      <c r="R76" s="311"/>
      <c r="S76" s="311"/>
      <c r="T76" s="311"/>
      <c r="U76" s="311"/>
      <c r="V76" s="311"/>
      <c r="W76" s="311"/>
      <c r="X76" s="311"/>
      <c r="Y76" s="311"/>
      <c r="Z76" s="311"/>
      <c r="AA76" s="311"/>
      <c r="AB76" s="311"/>
      <c r="AC76" s="216"/>
      <c r="AD76" s="217" t="s">
        <v>581</v>
      </c>
      <c r="AE76" s="218"/>
      <c r="AF76" s="218"/>
      <c r="AG76" s="256" t="s">
        <v>628</v>
      </c>
      <c r="AH76" s="257"/>
      <c r="AI76" s="257"/>
      <c r="AJ76" s="257"/>
      <c r="AK76" s="257"/>
      <c r="AL76" s="257"/>
      <c r="AM76" s="257"/>
      <c r="AN76" s="257"/>
      <c r="AO76" s="257"/>
      <c r="AP76" s="257"/>
      <c r="AQ76" s="257"/>
      <c r="AR76" s="257"/>
      <c r="AS76" s="257"/>
      <c r="AT76" s="257"/>
      <c r="AU76" s="257"/>
      <c r="AV76" s="257"/>
      <c r="AW76" s="257"/>
      <c r="AX76" s="258"/>
    </row>
    <row r="77" spans="1:51" ht="27" customHeight="1" x14ac:dyDescent="0.15">
      <c r="A77" s="300"/>
      <c r="B77" s="301"/>
      <c r="C77" s="273" t="s">
        <v>129</v>
      </c>
      <c r="D77" s="274"/>
      <c r="E77" s="274"/>
      <c r="F77" s="274"/>
      <c r="G77" s="274"/>
      <c r="H77" s="274"/>
      <c r="I77" s="274"/>
      <c r="J77" s="274"/>
      <c r="K77" s="274"/>
      <c r="L77" s="274"/>
      <c r="M77" s="274"/>
      <c r="N77" s="274"/>
      <c r="O77" s="274"/>
      <c r="P77" s="274"/>
      <c r="Q77" s="274"/>
      <c r="R77" s="274"/>
      <c r="S77" s="274"/>
      <c r="T77" s="274"/>
      <c r="U77" s="274"/>
      <c r="V77" s="274"/>
      <c r="W77" s="274"/>
      <c r="X77" s="274"/>
      <c r="Y77" s="274"/>
      <c r="Z77" s="274"/>
      <c r="AA77" s="274"/>
      <c r="AB77" s="274"/>
      <c r="AC77" s="275"/>
      <c r="AD77" s="260" t="s">
        <v>581</v>
      </c>
      <c r="AE77" s="261"/>
      <c r="AF77" s="261"/>
      <c r="AG77" s="233" t="s">
        <v>629</v>
      </c>
      <c r="AH77" s="234"/>
      <c r="AI77" s="234"/>
      <c r="AJ77" s="234"/>
      <c r="AK77" s="234"/>
      <c r="AL77" s="234"/>
      <c r="AM77" s="234"/>
      <c r="AN77" s="234"/>
      <c r="AO77" s="234"/>
      <c r="AP77" s="234"/>
      <c r="AQ77" s="234"/>
      <c r="AR77" s="234"/>
      <c r="AS77" s="234"/>
      <c r="AT77" s="234"/>
      <c r="AU77" s="234"/>
      <c r="AV77" s="234"/>
      <c r="AW77" s="234"/>
      <c r="AX77" s="235"/>
    </row>
    <row r="78" spans="1:51" ht="42" customHeight="1" x14ac:dyDescent="0.15">
      <c r="A78" s="236" t="s">
        <v>36</v>
      </c>
      <c r="B78" s="276"/>
      <c r="C78" s="278" t="s">
        <v>38</v>
      </c>
      <c r="D78" s="226"/>
      <c r="E78" s="279"/>
      <c r="F78" s="279"/>
      <c r="G78" s="279"/>
      <c r="H78" s="279"/>
      <c r="I78" s="279"/>
      <c r="J78" s="279"/>
      <c r="K78" s="279"/>
      <c r="L78" s="279"/>
      <c r="M78" s="279"/>
      <c r="N78" s="279"/>
      <c r="O78" s="279"/>
      <c r="P78" s="279"/>
      <c r="Q78" s="279"/>
      <c r="R78" s="279"/>
      <c r="S78" s="279"/>
      <c r="T78" s="279"/>
      <c r="U78" s="279"/>
      <c r="V78" s="279"/>
      <c r="W78" s="279"/>
      <c r="X78" s="279"/>
      <c r="Y78" s="279"/>
      <c r="Z78" s="279"/>
      <c r="AA78" s="279"/>
      <c r="AB78" s="279"/>
      <c r="AC78" s="280"/>
      <c r="AD78" s="227" t="s">
        <v>581</v>
      </c>
      <c r="AE78" s="228"/>
      <c r="AF78" s="228"/>
      <c r="AG78" s="230" t="s">
        <v>630</v>
      </c>
      <c r="AH78" s="231"/>
      <c r="AI78" s="231"/>
      <c r="AJ78" s="231"/>
      <c r="AK78" s="231"/>
      <c r="AL78" s="231"/>
      <c r="AM78" s="231"/>
      <c r="AN78" s="231"/>
      <c r="AO78" s="231"/>
      <c r="AP78" s="231"/>
      <c r="AQ78" s="231"/>
      <c r="AR78" s="231"/>
      <c r="AS78" s="231"/>
      <c r="AT78" s="231"/>
      <c r="AU78" s="231"/>
      <c r="AV78" s="231"/>
      <c r="AW78" s="231"/>
      <c r="AX78" s="232"/>
    </row>
    <row r="79" spans="1:51" ht="42" customHeight="1" x14ac:dyDescent="0.15">
      <c r="A79" s="238"/>
      <c r="B79" s="277"/>
      <c r="C79" s="281"/>
      <c r="D79" s="282"/>
      <c r="E79" s="285" t="s">
        <v>241</v>
      </c>
      <c r="F79" s="286"/>
      <c r="G79" s="286"/>
      <c r="H79" s="286"/>
      <c r="I79" s="286"/>
      <c r="J79" s="286"/>
      <c r="K79" s="286"/>
      <c r="L79" s="286"/>
      <c r="M79" s="286"/>
      <c r="N79" s="286"/>
      <c r="O79" s="286"/>
      <c r="P79" s="286"/>
      <c r="Q79" s="286"/>
      <c r="R79" s="286"/>
      <c r="S79" s="286"/>
      <c r="T79" s="286"/>
      <c r="U79" s="286"/>
      <c r="V79" s="286"/>
      <c r="W79" s="286"/>
      <c r="X79" s="286"/>
      <c r="Y79" s="286"/>
      <c r="Z79" s="286"/>
      <c r="AA79" s="286"/>
      <c r="AB79" s="286"/>
      <c r="AC79" s="287"/>
      <c r="AD79" s="217" t="s">
        <v>631</v>
      </c>
      <c r="AE79" s="218"/>
      <c r="AF79" s="265"/>
      <c r="AG79" s="233"/>
      <c r="AH79" s="234"/>
      <c r="AI79" s="234"/>
      <c r="AJ79" s="234"/>
      <c r="AK79" s="234"/>
      <c r="AL79" s="234"/>
      <c r="AM79" s="234"/>
      <c r="AN79" s="234"/>
      <c r="AO79" s="234"/>
      <c r="AP79" s="234"/>
      <c r="AQ79" s="234"/>
      <c r="AR79" s="234"/>
      <c r="AS79" s="234"/>
      <c r="AT79" s="234"/>
      <c r="AU79" s="234"/>
      <c r="AV79" s="234"/>
      <c r="AW79" s="234"/>
      <c r="AX79" s="235"/>
    </row>
    <row r="80" spans="1:51" ht="42" customHeight="1" x14ac:dyDescent="0.15">
      <c r="A80" s="238"/>
      <c r="B80" s="277"/>
      <c r="C80" s="283"/>
      <c r="D80" s="284"/>
      <c r="E80" s="266" t="s">
        <v>204</v>
      </c>
      <c r="F80" s="267"/>
      <c r="G80" s="267"/>
      <c r="H80" s="267"/>
      <c r="I80" s="267"/>
      <c r="J80" s="267"/>
      <c r="K80" s="267"/>
      <c r="L80" s="267"/>
      <c r="M80" s="267"/>
      <c r="N80" s="267"/>
      <c r="O80" s="267"/>
      <c r="P80" s="267"/>
      <c r="Q80" s="267"/>
      <c r="R80" s="267"/>
      <c r="S80" s="267"/>
      <c r="T80" s="267"/>
      <c r="U80" s="267"/>
      <c r="V80" s="267"/>
      <c r="W80" s="267"/>
      <c r="X80" s="267"/>
      <c r="Y80" s="267"/>
      <c r="Z80" s="267"/>
      <c r="AA80" s="267"/>
      <c r="AB80" s="267"/>
      <c r="AC80" s="268"/>
      <c r="AD80" s="269" t="s">
        <v>631</v>
      </c>
      <c r="AE80" s="270"/>
      <c r="AF80" s="270"/>
      <c r="AG80" s="233"/>
      <c r="AH80" s="234"/>
      <c r="AI80" s="234"/>
      <c r="AJ80" s="234"/>
      <c r="AK80" s="234"/>
      <c r="AL80" s="234"/>
      <c r="AM80" s="234"/>
      <c r="AN80" s="234"/>
      <c r="AO80" s="234"/>
      <c r="AP80" s="234"/>
      <c r="AQ80" s="234"/>
      <c r="AR80" s="234"/>
      <c r="AS80" s="234"/>
      <c r="AT80" s="234"/>
      <c r="AU80" s="234"/>
      <c r="AV80" s="234"/>
      <c r="AW80" s="234"/>
      <c r="AX80" s="235"/>
    </row>
    <row r="81" spans="1:52" ht="26.25" customHeight="1" x14ac:dyDescent="0.15">
      <c r="A81" s="238"/>
      <c r="B81" s="239"/>
      <c r="C81" s="271" t="s">
        <v>39</v>
      </c>
      <c r="D81" s="272"/>
      <c r="E81" s="272"/>
      <c r="F81" s="272"/>
      <c r="G81" s="272"/>
      <c r="H81" s="272"/>
      <c r="I81" s="272"/>
      <c r="J81" s="272"/>
      <c r="K81" s="272"/>
      <c r="L81" s="272"/>
      <c r="M81" s="272"/>
      <c r="N81" s="272"/>
      <c r="O81" s="272"/>
      <c r="P81" s="272"/>
      <c r="Q81" s="272"/>
      <c r="R81" s="272"/>
      <c r="S81" s="272"/>
      <c r="T81" s="272"/>
      <c r="U81" s="272"/>
      <c r="V81" s="272"/>
      <c r="W81" s="272"/>
      <c r="X81" s="272"/>
      <c r="Y81" s="272"/>
      <c r="Z81" s="272"/>
      <c r="AA81" s="272"/>
      <c r="AB81" s="272"/>
      <c r="AC81" s="272"/>
      <c r="AD81" s="245" t="s">
        <v>581</v>
      </c>
      <c r="AE81" s="246"/>
      <c r="AF81" s="246"/>
      <c r="AG81" s="248" t="s">
        <v>632</v>
      </c>
      <c r="AH81" s="249"/>
      <c r="AI81" s="249"/>
      <c r="AJ81" s="249"/>
      <c r="AK81" s="249"/>
      <c r="AL81" s="249"/>
      <c r="AM81" s="249"/>
      <c r="AN81" s="249"/>
      <c r="AO81" s="249"/>
      <c r="AP81" s="249"/>
      <c r="AQ81" s="249"/>
      <c r="AR81" s="249"/>
      <c r="AS81" s="249"/>
      <c r="AT81" s="249"/>
      <c r="AU81" s="249"/>
      <c r="AV81" s="249"/>
      <c r="AW81" s="249"/>
      <c r="AX81" s="250"/>
    </row>
    <row r="82" spans="1:52" ht="26.25" customHeight="1" x14ac:dyDescent="0.15">
      <c r="A82" s="238"/>
      <c r="B82" s="239"/>
      <c r="C82" s="215" t="s">
        <v>130</v>
      </c>
      <c r="D82" s="216"/>
      <c r="E82" s="216"/>
      <c r="F82" s="216"/>
      <c r="G82" s="216"/>
      <c r="H82" s="216"/>
      <c r="I82" s="216"/>
      <c r="J82" s="216"/>
      <c r="K82" s="216"/>
      <c r="L82" s="216"/>
      <c r="M82" s="216"/>
      <c r="N82" s="216"/>
      <c r="O82" s="216"/>
      <c r="P82" s="216"/>
      <c r="Q82" s="216"/>
      <c r="R82" s="216"/>
      <c r="S82" s="216"/>
      <c r="T82" s="216"/>
      <c r="U82" s="216"/>
      <c r="V82" s="216"/>
      <c r="W82" s="216"/>
      <c r="X82" s="216"/>
      <c r="Y82" s="216"/>
      <c r="Z82" s="216"/>
      <c r="AA82" s="216"/>
      <c r="AB82" s="216"/>
      <c r="AC82" s="216"/>
      <c r="AD82" s="217" t="s">
        <v>633</v>
      </c>
      <c r="AE82" s="218"/>
      <c r="AF82" s="218"/>
      <c r="AG82" s="256" t="s">
        <v>263</v>
      </c>
      <c r="AH82" s="257"/>
      <c r="AI82" s="257"/>
      <c r="AJ82" s="257"/>
      <c r="AK82" s="257"/>
      <c r="AL82" s="257"/>
      <c r="AM82" s="257"/>
      <c r="AN82" s="257"/>
      <c r="AO82" s="257"/>
      <c r="AP82" s="257"/>
      <c r="AQ82" s="257"/>
      <c r="AR82" s="257"/>
      <c r="AS82" s="257"/>
      <c r="AT82" s="257"/>
      <c r="AU82" s="257"/>
      <c r="AV82" s="257"/>
      <c r="AW82" s="257"/>
      <c r="AX82" s="258"/>
    </row>
    <row r="83" spans="1:52" ht="26.25" customHeight="1" x14ac:dyDescent="0.15">
      <c r="A83" s="238"/>
      <c r="B83" s="239"/>
      <c r="C83" s="215" t="s">
        <v>35</v>
      </c>
      <c r="D83" s="216"/>
      <c r="E83" s="216"/>
      <c r="F83" s="216"/>
      <c r="G83" s="216"/>
      <c r="H83" s="216"/>
      <c r="I83" s="216"/>
      <c r="J83" s="216"/>
      <c r="K83" s="216"/>
      <c r="L83" s="216"/>
      <c r="M83" s="216"/>
      <c r="N83" s="216"/>
      <c r="O83" s="216"/>
      <c r="P83" s="216"/>
      <c r="Q83" s="216"/>
      <c r="R83" s="216"/>
      <c r="S83" s="216"/>
      <c r="T83" s="216"/>
      <c r="U83" s="216"/>
      <c r="V83" s="216"/>
      <c r="W83" s="216"/>
      <c r="X83" s="216"/>
      <c r="Y83" s="216"/>
      <c r="Z83" s="216"/>
      <c r="AA83" s="216"/>
      <c r="AB83" s="216"/>
      <c r="AC83" s="216"/>
      <c r="AD83" s="217" t="s">
        <v>581</v>
      </c>
      <c r="AE83" s="218"/>
      <c r="AF83" s="218"/>
      <c r="AG83" s="256" t="s">
        <v>634</v>
      </c>
      <c r="AH83" s="257"/>
      <c r="AI83" s="257"/>
      <c r="AJ83" s="257"/>
      <c r="AK83" s="257"/>
      <c r="AL83" s="257"/>
      <c r="AM83" s="257"/>
      <c r="AN83" s="257"/>
      <c r="AO83" s="257"/>
      <c r="AP83" s="257"/>
      <c r="AQ83" s="257"/>
      <c r="AR83" s="257"/>
      <c r="AS83" s="257"/>
      <c r="AT83" s="257"/>
      <c r="AU83" s="257"/>
      <c r="AV83" s="257"/>
      <c r="AW83" s="257"/>
      <c r="AX83" s="258"/>
    </row>
    <row r="84" spans="1:52" ht="26.25" customHeight="1" x14ac:dyDescent="0.15">
      <c r="A84" s="238"/>
      <c r="B84" s="239"/>
      <c r="C84" s="215" t="s">
        <v>40</v>
      </c>
      <c r="D84" s="216"/>
      <c r="E84" s="216"/>
      <c r="F84" s="216"/>
      <c r="G84" s="216"/>
      <c r="H84" s="216"/>
      <c r="I84" s="216"/>
      <c r="J84" s="216"/>
      <c r="K84" s="216"/>
      <c r="L84" s="216"/>
      <c r="M84" s="216"/>
      <c r="N84" s="216"/>
      <c r="O84" s="216"/>
      <c r="P84" s="216"/>
      <c r="Q84" s="216"/>
      <c r="R84" s="216"/>
      <c r="S84" s="216"/>
      <c r="T84" s="216"/>
      <c r="U84" s="216"/>
      <c r="V84" s="216"/>
      <c r="W84" s="216"/>
      <c r="X84" s="216"/>
      <c r="Y84" s="216"/>
      <c r="Z84" s="216"/>
      <c r="AA84" s="216"/>
      <c r="AB84" s="216"/>
      <c r="AC84" s="259"/>
      <c r="AD84" s="217" t="s">
        <v>581</v>
      </c>
      <c r="AE84" s="218"/>
      <c r="AF84" s="218"/>
      <c r="AG84" s="256" t="s">
        <v>635</v>
      </c>
      <c r="AH84" s="257"/>
      <c r="AI84" s="257"/>
      <c r="AJ84" s="257"/>
      <c r="AK84" s="257"/>
      <c r="AL84" s="257"/>
      <c r="AM84" s="257"/>
      <c r="AN84" s="257"/>
      <c r="AO84" s="257"/>
      <c r="AP84" s="257"/>
      <c r="AQ84" s="257"/>
      <c r="AR84" s="257"/>
      <c r="AS84" s="257"/>
      <c r="AT84" s="257"/>
      <c r="AU84" s="257"/>
      <c r="AV84" s="257"/>
      <c r="AW84" s="257"/>
      <c r="AX84" s="258"/>
    </row>
    <row r="85" spans="1:52" ht="26.25" customHeight="1" x14ac:dyDescent="0.15">
      <c r="A85" s="238"/>
      <c r="B85" s="239"/>
      <c r="C85" s="215" t="s">
        <v>217</v>
      </c>
      <c r="D85" s="216"/>
      <c r="E85" s="216"/>
      <c r="F85" s="216"/>
      <c r="G85" s="216"/>
      <c r="H85" s="216"/>
      <c r="I85" s="216"/>
      <c r="J85" s="216"/>
      <c r="K85" s="216"/>
      <c r="L85" s="216"/>
      <c r="M85" s="216"/>
      <c r="N85" s="216"/>
      <c r="O85" s="216"/>
      <c r="P85" s="216"/>
      <c r="Q85" s="216"/>
      <c r="R85" s="216"/>
      <c r="S85" s="216"/>
      <c r="T85" s="216"/>
      <c r="U85" s="216"/>
      <c r="V85" s="216"/>
      <c r="W85" s="216"/>
      <c r="X85" s="216"/>
      <c r="Y85" s="216"/>
      <c r="Z85" s="216"/>
      <c r="AA85" s="216"/>
      <c r="AB85" s="216"/>
      <c r="AC85" s="259"/>
      <c r="AD85" s="260" t="s">
        <v>633</v>
      </c>
      <c r="AE85" s="261"/>
      <c r="AF85" s="261"/>
      <c r="AG85" s="262" t="s">
        <v>263</v>
      </c>
      <c r="AH85" s="263"/>
      <c r="AI85" s="263"/>
      <c r="AJ85" s="263"/>
      <c r="AK85" s="263"/>
      <c r="AL85" s="263"/>
      <c r="AM85" s="263"/>
      <c r="AN85" s="263"/>
      <c r="AO85" s="263"/>
      <c r="AP85" s="263"/>
      <c r="AQ85" s="263"/>
      <c r="AR85" s="263"/>
      <c r="AS85" s="263"/>
      <c r="AT85" s="263"/>
      <c r="AU85" s="263"/>
      <c r="AV85" s="263"/>
      <c r="AW85" s="263"/>
      <c r="AX85" s="264"/>
    </row>
    <row r="86" spans="1:52" ht="26.25" customHeight="1" x14ac:dyDescent="0.15">
      <c r="A86" s="238"/>
      <c r="B86" s="239"/>
      <c r="C86" s="312" t="s">
        <v>218</v>
      </c>
      <c r="D86" s="313"/>
      <c r="E86" s="313"/>
      <c r="F86" s="313"/>
      <c r="G86" s="313"/>
      <c r="H86" s="313"/>
      <c r="I86" s="313"/>
      <c r="J86" s="313"/>
      <c r="K86" s="313"/>
      <c r="L86" s="313"/>
      <c r="M86" s="313"/>
      <c r="N86" s="313"/>
      <c r="O86" s="313"/>
      <c r="P86" s="313"/>
      <c r="Q86" s="313"/>
      <c r="R86" s="313"/>
      <c r="S86" s="313"/>
      <c r="T86" s="313"/>
      <c r="U86" s="313"/>
      <c r="V86" s="313"/>
      <c r="W86" s="313"/>
      <c r="X86" s="313"/>
      <c r="Y86" s="313"/>
      <c r="Z86" s="313"/>
      <c r="AA86" s="313"/>
      <c r="AB86" s="313"/>
      <c r="AC86" s="314"/>
      <c r="AD86" s="217" t="s">
        <v>633</v>
      </c>
      <c r="AE86" s="218"/>
      <c r="AF86" s="265"/>
      <c r="AG86" s="256" t="s">
        <v>263</v>
      </c>
      <c r="AH86" s="257"/>
      <c r="AI86" s="257"/>
      <c r="AJ86" s="257"/>
      <c r="AK86" s="257"/>
      <c r="AL86" s="257"/>
      <c r="AM86" s="257"/>
      <c r="AN86" s="257"/>
      <c r="AO86" s="257"/>
      <c r="AP86" s="257"/>
      <c r="AQ86" s="257"/>
      <c r="AR86" s="257"/>
      <c r="AS86" s="257"/>
      <c r="AT86" s="257"/>
      <c r="AU86" s="257"/>
      <c r="AV86" s="257"/>
      <c r="AW86" s="257"/>
      <c r="AX86" s="258"/>
    </row>
    <row r="87" spans="1:52" ht="26.25" customHeight="1" x14ac:dyDescent="0.15">
      <c r="A87" s="240"/>
      <c r="B87" s="241"/>
      <c r="C87" s="315" t="s">
        <v>208</v>
      </c>
      <c r="D87" s="316"/>
      <c r="E87" s="316"/>
      <c r="F87" s="316"/>
      <c r="G87" s="316"/>
      <c r="H87" s="316"/>
      <c r="I87" s="316"/>
      <c r="J87" s="316"/>
      <c r="K87" s="316"/>
      <c r="L87" s="316"/>
      <c r="M87" s="316"/>
      <c r="N87" s="316"/>
      <c r="O87" s="316"/>
      <c r="P87" s="316"/>
      <c r="Q87" s="316"/>
      <c r="R87" s="316"/>
      <c r="S87" s="316"/>
      <c r="T87" s="316"/>
      <c r="U87" s="316"/>
      <c r="V87" s="316"/>
      <c r="W87" s="316"/>
      <c r="X87" s="316"/>
      <c r="Y87" s="316"/>
      <c r="Z87" s="316"/>
      <c r="AA87" s="316"/>
      <c r="AB87" s="316"/>
      <c r="AC87" s="317"/>
      <c r="AD87" s="318" t="s">
        <v>581</v>
      </c>
      <c r="AE87" s="319"/>
      <c r="AF87" s="320"/>
      <c r="AG87" s="321" t="s">
        <v>636</v>
      </c>
      <c r="AH87" s="322"/>
      <c r="AI87" s="322"/>
      <c r="AJ87" s="322"/>
      <c r="AK87" s="322"/>
      <c r="AL87" s="322"/>
      <c r="AM87" s="322"/>
      <c r="AN87" s="322"/>
      <c r="AO87" s="322"/>
      <c r="AP87" s="322"/>
      <c r="AQ87" s="322"/>
      <c r="AR87" s="322"/>
      <c r="AS87" s="322"/>
      <c r="AT87" s="322"/>
      <c r="AU87" s="322"/>
      <c r="AV87" s="322"/>
      <c r="AW87" s="322"/>
      <c r="AX87" s="323"/>
    </row>
    <row r="88" spans="1:52" ht="27" customHeight="1" x14ac:dyDescent="0.15">
      <c r="A88" s="236" t="s">
        <v>37</v>
      </c>
      <c r="B88" s="237"/>
      <c r="C88" s="242" t="s">
        <v>209</v>
      </c>
      <c r="D88" s="243"/>
      <c r="E88" s="243"/>
      <c r="F88" s="243"/>
      <c r="G88" s="243"/>
      <c r="H88" s="243"/>
      <c r="I88" s="243"/>
      <c r="J88" s="243"/>
      <c r="K88" s="243"/>
      <c r="L88" s="243"/>
      <c r="M88" s="243"/>
      <c r="N88" s="243"/>
      <c r="O88" s="243"/>
      <c r="P88" s="243"/>
      <c r="Q88" s="243"/>
      <c r="R88" s="243"/>
      <c r="S88" s="243"/>
      <c r="T88" s="243"/>
      <c r="U88" s="243"/>
      <c r="V88" s="243"/>
      <c r="W88" s="243"/>
      <c r="X88" s="243"/>
      <c r="Y88" s="243"/>
      <c r="Z88" s="243"/>
      <c r="AA88" s="243"/>
      <c r="AB88" s="243"/>
      <c r="AC88" s="244"/>
      <c r="AD88" s="245" t="s">
        <v>581</v>
      </c>
      <c r="AE88" s="246"/>
      <c r="AF88" s="247"/>
      <c r="AG88" s="248" t="s">
        <v>637</v>
      </c>
      <c r="AH88" s="249"/>
      <c r="AI88" s="249"/>
      <c r="AJ88" s="249"/>
      <c r="AK88" s="249"/>
      <c r="AL88" s="249"/>
      <c r="AM88" s="249"/>
      <c r="AN88" s="249"/>
      <c r="AO88" s="249"/>
      <c r="AP88" s="249"/>
      <c r="AQ88" s="249"/>
      <c r="AR88" s="249"/>
      <c r="AS88" s="249"/>
      <c r="AT88" s="249"/>
      <c r="AU88" s="249"/>
      <c r="AV88" s="249"/>
      <c r="AW88" s="249"/>
      <c r="AX88" s="250"/>
    </row>
    <row r="89" spans="1:52" ht="94.5" customHeight="1" x14ac:dyDescent="0.15">
      <c r="A89" s="238"/>
      <c r="B89" s="239"/>
      <c r="C89" s="251" t="s">
        <v>42</v>
      </c>
      <c r="D89" s="252"/>
      <c r="E89" s="252"/>
      <c r="F89" s="252"/>
      <c r="G89" s="252"/>
      <c r="H89" s="252"/>
      <c r="I89" s="252"/>
      <c r="J89" s="252"/>
      <c r="K89" s="252"/>
      <c r="L89" s="252"/>
      <c r="M89" s="252"/>
      <c r="N89" s="252"/>
      <c r="O89" s="252"/>
      <c r="P89" s="252"/>
      <c r="Q89" s="252"/>
      <c r="R89" s="252"/>
      <c r="S89" s="252"/>
      <c r="T89" s="252"/>
      <c r="U89" s="252"/>
      <c r="V89" s="252"/>
      <c r="W89" s="252"/>
      <c r="X89" s="252"/>
      <c r="Y89" s="252"/>
      <c r="Z89" s="252"/>
      <c r="AA89" s="252"/>
      <c r="AB89" s="252"/>
      <c r="AC89" s="253"/>
      <c r="AD89" s="254" t="s">
        <v>581</v>
      </c>
      <c r="AE89" s="255"/>
      <c r="AF89" s="255"/>
      <c r="AG89" s="256" t="s">
        <v>638</v>
      </c>
      <c r="AH89" s="257"/>
      <c r="AI89" s="257"/>
      <c r="AJ89" s="257"/>
      <c r="AK89" s="257"/>
      <c r="AL89" s="257"/>
      <c r="AM89" s="257"/>
      <c r="AN89" s="257"/>
      <c r="AO89" s="257"/>
      <c r="AP89" s="257"/>
      <c r="AQ89" s="257"/>
      <c r="AR89" s="257"/>
      <c r="AS89" s="257"/>
      <c r="AT89" s="257"/>
      <c r="AU89" s="257"/>
      <c r="AV89" s="257"/>
      <c r="AW89" s="257"/>
      <c r="AX89" s="258"/>
    </row>
    <row r="90" spans="1:52" ht="27" customHeight="1" x14ac:dyDescent="0.15">
      <c r="A90" s="238"/>
      <c r="B90" s="239"/>
      <c r="C90" s="215" t="s">
        <v>169</v>
      </c>
      <c r="D90" s="216"/>
      <c r="E90" s="216"/>
      <c r="F90" s="216"/>
      <c r="G90" s="216"/>
      <c r="H90" s="216"/>
      <c r="I90" s="216"/>
      <c r="J90" s="216"/>
      <c r="K90" s="216"/>
      <c r="L90" s="216"/>
      <c r="M90" s="216"/>
      <c r="N90" s="216"/>
      <c r="O90" s="216"/>
      <c r="P90" s="216"/>
      <c r="Q90" s="216"/>
      <c r="R90" s="216"/>
      <c r="S90" s="216"/>
      <c r="T90" s="216"/>
      <c r="U90" s="216"/>
      <c r="V90" s="216"/>
      <c r="W90" s="216"/>
      <c r="X90" s="216"/>
      <c r="Y90" s="216"/>
      <c r="Z90" s="216"/>
      <c r="AA90" s="216"/>
      <c r="AB90" s="216"/>
      <c r="AC90" s="216"/>
      <c r="AD90" s="217" t="s">
        <v>581</v>
      </c>
      <c r="AE90" s="218"/>
      <c r="AF90" s="218"/>
      <c r="AG90" s="256" t="s">
        <v>639</v>
      </c>
      <c r="AH90" s="257"/>
      <c r="AI90" s="257"/>
      <c r="AJ90" s="257"/>
      <c r="AK90" s="257"/>
      <c r="AL90" s="257"/>
      <c r="AM90" s="257"/>
      <c r="AN90" s="257"/>
      <c r="AO90" s="257"/>
      <c r="AP90" s="257"/>
      <c r="AQ90" s="257"/>
      <c r="AR90" s="257"/>
      <c r="AS90" s="257"/>
      <c r="AT90" s="257"/>
      <c r="AU90" s="257"/>
      <c r="AV90" s="257"/>
      <c r="AW90" s="257"/>
      <c r="AX90" s="258"/>
    </row>
    <row r="91" spans="1:52" ht="27" customHeight="1" x14ac:dyDescent="0.15">
      <c r="A91" s="240"/>
      <c r="B91" s="241"/>
      <c r="C91" s="215" t="s">
        <v>41</v>
      </c>
      <c r="D91" s="216"/>
      <c r="E91" s="216"/>
      <c r="F91" s="216"/>
      <c r="G91" s="216"/>
      <c r="H91" s="216"/>
      <c r="I91" s="216"/>
      <c r="J91" s="216"/>
      <c r="K91" s="216"/>
      <c r="L91" s="216"/>
      <c r="M91" s="216"/>
      <c r="N91" s="216"/>
      <c r="O91" s="216"/>
      <c r="P91" s="216"/>
      <c r="Q91" s="216"/>
      <c r="R91" s="216"/>
      <c r="S91" s="216"/>
      <c r="T91" s="216"/>
      <c r="U91" s="216"/>
      <c r="V91" s="216"/>
      <c r="W91" s="216"/>
      <c r="X91" s="216"/>
      <c r="Y91" s="216"/>
      <c r="Z91" s="216"/>
      <c r="AA91" s="216"/>
      <c r="AB91" s="216"/>
      <c r="AC91" s="216"/>
      <c r="AD91" s="217" t="s">
        <v>581</v>
      </c>
      <c r="AE91" s="218"/>
      <c r="AF91" s="218"/>
      <c r="AG91" s="219" t="s">
        <v>640</v>
      </c>
      <c r="AH91" s="220"/>
      <c r="AI91" s="220"/>
      <c r="AJ91" s="220"/>
      <c r="AK91" s="220"/>
      <c r="AL91" s="220"/>
      <c r="AM91" s="220"/>
      <c r="AN91" s="220"/>
      <c r="AO91" s="220"/>
      <c r="AP91" s="220"/>
      <c r="AQ91" s="220"/>
      <c r="AR91" s="220"/>
      <c r="AS91" s="220"/>
      <c r="AT91" s="220"/>
      <c r="AU91" s="220"/>
      <c r="AV91" s="220"/>
      <c r="AW91" s="220"/>
      <c r="AX91" s="221"/>
    </row>
    <row r="92" spans="1:52" ht="41.25" customHeight="1" thickBot="1" x14ac:dyDescent="0.2">
      <c r="A92" s="222" t="s">
        <v>51</v>
      </c>
      <c r="B92" s="223"/>
      <c r="C92" s="224" t="s">
        <v>131</v>
      </c>
      <c r="D92" s="225"/>
      <c r="E92" s="225"/>
      <c r="F92" s="225"/>
      <c r="G92" s="225"/>
      <c r="H92" s="225"/>
      <c r="I92" s="225"/>
      <c r="J92" s="225"/>
      <c r="K92" s="225"/>
      <c r="L92" s="225"/>
      <c r="M92" s="225"/>
      <c r="N92" s="225"/>
      <c r="O92" s="225"/>
      <c r="P92" s="225"/>
      <c r="Q92" s="225"/>
      <c r="R92" s="225"/>
      <c r="S92" s="225"/>
      <c r="T92" s="225"/>
      <c r="U92" s="225"/>
      <c r="V92" s="225"/>
      <c r="W92" s="225"/>
      <c r="X92" s="225"/>
      <c r="Y92" s="225"/>
      <c r="Z92" s="225"/>
      <c r="AA92" s="225"/>
      <c r="AB92" s="225"/>
      <c r="AC92" s="226"/>
      <c r="AD92" s="227" t="s">
        <v>633</v>
      </c>
      <c r="AE92" s="228"/>
      <c r="AF92" s="229"/>
      <c r="AG92" s="230" t="s">
        <v>593</v>
      </c>
      <c r="AH92" s="231"/>
      <c r="AI92" s="231"/>
      <c r="AJ92" s="231"/>
      <c r="AK92" s="231"/>
      <c r="AL92" s="231"/>
      <c r="AM92" s="231"/>
      <c r="AN92" s="231"/>
      <c r="AO92" s="231"/>
      <c r="AP92" s="231"/>
      <c r="AQ92" s="231"/>
      <c r="AR92" s="231"/>
      <c r="AS92" s="231"/>
      <c r="AT92" s="231"/>
      <c r="AU92" s="231"/>
      <c r="AV92" s="231"/>
      <c r="AW92" s="231"/>
      <c r="AX92" s="232"/>
    </row>
    <row r="93" spans="1:52" ht="24.75" customHeight="1" x14ac:dyDescent="0.15">
      <c r="A93" s="203" t="s">
        <v>32</v>
      </c>
      <c r="B93" s="204"/>
      <c r="C93" s="204"/>
      <c r="D93" s="204"/>
      <c r="E93" s="204"/>
      <c r="F93" s="204"/>
      <c r="G93" s="204"/>
      <c r="H93" s="204"/>
      <c r="I93" s="204"/>
      <c r="J93" s="204"/>
      <c r="K93" s="204"/>
      <c r="L93" s="204"/>
      <c r="M93" s="204"/>
      <c r="N93" s="204"/>
      <c r="O93" s="204"/>
      <c r="P93" s="204"/>
      <c r="Q93" s="204"/>
      <c r="R93" s="204"/>
      <c r="S93" s="204"/>
      <c r="T93" s="204"/>
      <c r="U93" s="204"/>
      <c r="V93" s="204"/>
      <c r="W93" s="204"/>
      <c r="X93" s="204"/>
      <c r="Y93" s="204"/>
      <c r="Z93" s="204"/>
      <c r="AA93" s="204"/>
      <c r="AB93" s="204"/>
      <c r="AC93" s="204"/>
      <c r="AD93" s="204"/>
      <c r="AE93" s="204"/>
      <c r="AF93" s="204"/>
      <c r="AG93" s="204"/>
      <c r="AH93" s="204"/>
      <c r="AI93" s="204"/>
      <c r="AJ93" s="204"/>
      <c r="AK93" s="204"/>
      <c r="AL93" s="204"/>
      <c r="AM93" s="204"/>
      <c r="AN93" s="204"/>
      <c r="AO93" s="204"/>
      <c r="AP93" s="204"/>
      <c r="AQ93" s="204"/>
      <c r="AR93" s="204"/>
      <c r="AS93" s="204"/>
      <c r="AT93" s="204"/>
      <c r="AU93" s="204"/>
      <c r="AV93" s="204"/>
      <c r="AW93" s="204"/>
      <c r="AX93" s="205"/>
    </row>
    <row r="94" spans="1:52" ht="67.5" customHeight="1" thickBot="1" x14ac:dyDescent="0.2">
      <c r="A94" s="206" t="s">
        <v>641</v>
      </c>
      <c r="B94" s="207"/>
      <c r="C94" s="207"/>
      <c r="D94" s="207"/>
      <c r="E94" s="207"/>
      <c r="F94" s="207"/>
      <c r="G94" s="207"/>
      <c r="H94" s="207"/>
      <c r="I94" s="207"/>
      <c r="J94" s="207"/>
      <c r="K94" s="207"/>
      <c r="L94" s="207"/>
      <c r="M94" s="207"/>
      <c r="N94" s="207"/>
      <c r="O94" s="207"/>
      <c r="P94" s="207"/>
      <c r="Q94" s="207"/>
      <c r="R94" s="207"/>
      <c r="S94" s="207"/>
      <c r="T94" s="207"/>
      <c r="U94" s="207"/>
      <c r="V94" s="207"/>
      <c r="W94" s="207"/>
      <c r="X94" s="207"/>
      <c r="Y94" s="207"/>
      <c r="Z94" s="207"/>
      <c r="AA94" s="207"/>
      <c r="AB94" s="207"/>
      <c r="AC94" s="207"/>
      <c r="AD94" s="207"/>
      <c r="AE94" s="207"/>
      <c r="AF94" s="207"/>
      <c r="AG94" s="207"/>
      <c r="AH94" s="207"/>
      <c r="AI94" s="207"/>
      <c r="AJ94" s="207"/>
      <c r="AK94" s="207"/>
      <c r="AL94" s="207"/>
      <c r="AM94" s="207"/>
      <c r="AN94" s="207"/>
      <c r="AO94" s="207"/>
      <c r="AP94" s="207"/>
      <c r="AQ94" s="207"/>
      <c r="AR94" s="207"/>
      <c r="AS94" s="207"/>
      <c r="AT94" s="207"/>
      <c r="AU94" s="207"/>
      <c r="AV94" s="207"/>
      <c r="AW94" s="207"/>
      <c r="AX94" s="208"/>
    </row>
    <row r="95" spans="1:52" ht="24.75" customHeight="1" x14ac:dyDescent="0.15">
      <c r="A95" s="209" t="s">
        <v>220</v>
      </c>
      <c r="B95" s="210"/>
      <c r="C95" s="210"/>
      <c r="D95" s="210"/>
      <c r="E95" s="210"/>
      <c r="F95" s="210"/>
      <c r="G95" s="210"/>
      <c r="H95" s="210"/>
      <c r="I95" s="210"/>
      <c r="J95" s="210"/>
      <c r="K95" s="210"/>
      <c r="L95" s="210"/>
      <c r="M95" s="210"/>
      <c r="N95" s="210"/>
      <c r="O95" s="210"/>
      <c r="P95" s="210"/>
      <c r="Q95" s="210"/>
      <c r="R95" s="210"/>
      <c r="S95" s="210"/>
      <c r="T95" s="210"/>
      <c r="U95" s="210"/>
      <c r="V95" s="210"/>
      <c r="W95" s="210"/>
      <c r="X95" s="210"/>
      <c r="Y95" s="210"/>
      <c r="Z95" s="210"/>
      <c r="AA95" s="210"/>
      <c r="AB95" s="210"/>
      <c r="AC95" s="210"/>
      <c r="AD95" s="210"/>
      <c r="AE95" s="210"/>
      <c r="AF95" s="210"/>
      <c r="AG95" s="210"/>
      <c r="AH95" s="210"/>
      <c r="AI95" s="210"/>
      <c r="AJ95" s="210"/>
      <c r="AK95" s="210"/>
      <c r="AL95" s="210"/>
      <c r="AM95" s="210"/>
      <c r="AN95" s="210"/>
      <c r="AO95" s="210"/>
      <c r="AP95" s="210"/>
      <c r="AQ95" s="210"/>
      <c r="AR95" s="210"/>
      <c r="AS95" s="210"/>
      <c r="AT95" s="210"/>
      <c r="AU95" s="210"/>
      <c r="AV95" s="210"/>
      <c r="AW95" s="210"/>
      <c r="AX95" s="211"/>
      <c r="AZ95" s="10"/>
    </row>
    <row r="96" spans="1:52" ht="24.75" customHeight="1" x14ac:dyDescent="0.15">
      <c r="A96" s="212" t="s">
        <v>256</v>
      </c>
      <c r="B96" s="213"/>
      <c r="C96" s="213"/>
      <c r="D96" s="214"/>
      <c r="E96" s="199" t="s">
        <v>642</v>
      </c>
      <c r="F96" s="200"/>
      <c r="G96" s="200"/>
      <c r="H96" s="200"/>
      <c r="I96" s="200"/>
      <c r="J96" s="200"/>
      <c r="K96" s="200"/>
      <c r="L96" s="200"/>
      <c r="M96" s="200"/>
      <c r="N96" s="200"/>
      <c r="O96" s="200"/>
      <c r="P96" s="201"/>
      <c r="Q96" s="199"/>
      <c r="R96" s="200"/>
      <c r="S96" s="200"/>
      <c r="T96" s="200"/>
      <c r="U96" s="200"/>
      <c r="V96" s="200"/>
      <c r="W96" s="200"/>
      <c r="X96" s="200"/>
      <c r="Y96" s="200"/>
      <c r="Z96" s="200"/>
      <c r="AA96" s="200"/>
      <c r="AB96" s="201"/>
      <c r="AC96" s="199"/>
      <c r="AD96" s="200"/>
      <c r="AE96" s="200"/>
      <c r="AF96" s="200"/>
      <c r="AG96" s="200"/>
      <c r="AH96" s="200"/>
      <c r="AI96" s="200"/>
      <c r="AJ96" s="200"/>
      <c r="AK96" s="200"/>
      <c r="AL96" s="200"/>
      <c r="AM96" s="200"/>
      <c r="AN96" s="201"/>
      <c r="AO96" s="199"/>
      <c r="AP96" s="200"/>
      <c r="AQ96" s="200"/>
      <c r="AR96" s="200"/>
      <c r="AS96" s="200"/>
      <c r="AT96" s="200"/>
      <c r="AU96" s="200"/>
      <c r="AV96" s="200"/>
      <c r="AW96" s="200"/>
      <c r="AX96" s="202"/>
      <c r="AY96" s="79"/>
    </row>
    <row r="97" spans="1:50" ht="24.75" customHeight="1" x14ac:dyDescent="0.15">
      <c r="A97" s="124" t="s">
        <v>255</v>
      </c>
      <c r="B97" s="124"/>
      <c r="C97" s="124"/>
      <c r="D97" s="124"/>
      <c r="E97" s="199" t="s">
        <v>643</v>
      </c>
      <c r="F97" s="200"/>
      <c r="G97" s="200"/>
      <c r="H97" s="200"/>
      <c r="I97" s="200"/>
      <c r="J97" s="200"/>
      <c r="K97" s="200"/>
      <c r="L97" s="200"/>
      <c r="M97" s="200"/>
      <c r="N97" s="200"/>
      <c r="O97" s="200"/>
      <c r="P97" s="201"/>
      <c r="Q97" s="199"/>
      <c r="R97" s="200"/>
      <c r="S97" s="200"/>
      <c r="T97" s="200"/>
      <c r="U97" s="200"/>
      <c r="V97" s="200"/>
      <c r="W97" s="200"/>
      <c r="X97" s="200"/>
      <c r="Y97" s="200"/>
      <c r="Z97" s="200"/>
      <c r="AA97" s="200"/>
      <c r="AB97" s="201"/>
      <c r="AC97" s="199"/>
      <c r="AD97" s="200"/>
      <c r="AE97" s="200"/>
      <c r="AF97" s="200"/>
      <c r="AG97" s="200"/>
      <c r="AH97" s="200"/>
      <c r="AI97" s="200"/>
      <c r="AJ97" s="200"/>
      <c r="AK97" s="200"/>
      <c r="AL97" s="200"/>
      <c r="AM97" s="200"/>
      <c r="AN97" s="201"/>
      <c r="AO97" s="199"/>
      <c r="AP97" s="200"/>
      <c r="AQ97" s="200"/>
      <c r="AR97" s="200"/>
      <c r="AS97" s="200"/>
      <c r="AT97" s="200"/>
      <c r="AU97" s="200"/>
      <c r="AV97" s="200"/>
      <c r="AW97" s="200"/>
      <c r="AX97" s="202"/>
    </row>
    <row r="98" spans="1:50" ht="24.75" customHeight="1" x14ac:dyDescent="0.15">
      <c r="A98" s="124" t="s">
        <v>254</v>
      </c>
      <c r="B98" s="124"/>
      <c r="C98" s="124"/>
      <c r="D98" s="124"/>
      <c r="E98" s="199" t="s">
        <v>644</v>
      </c>
      <c r="F98" s="200"/>
      <c r="G98" s="200"/>
      <c r="H98" s="200"/>
      <c r="I98" s="200"/>
      <c r="J98" s="200"/>
      <c r="K98" s="200"/>
      <c r="L98" s="200"/>
      <c r="M98" s="200"/>
      <c r="N98" s="200"/>
      <c r="O98" s="200"/>
      <c r="P98" s="201"/>
      <c r="Q98" s="199"/>
      <c r="R98" s="200"/>
      <c r="S98" s="200"/>
      <c r="T98" s="200"/>
      <c r="U98" s="200"/>
      <c r="V98" s="200"/>
      <c r="W98" s="200"/>
      <c r="X98" s="200"/>
      <c r="Y98" s="200"/>
      <c r="Z98" s="200"/>
      <c r="AA98" s="200"/>
      <c r="AB98" s="201"/>
      <c r="AC98" s="199"/>
      <c r="AD98" s="200"/>
      <c r="AE98" s="200"/>
      <c r="AF98" s="200"/>
      <c r="AG98" s="200"/>
      <c r="AH98" s="200"/>
      <c r="AI98" s="200"/>
      <c r="AJ98" s="200"/>
      <c r="AK98" s="200"/>
      <c r="AL98" s="200"/>
      <c r="AM98" s="200"/>
      <c r="AN98" s="201"/>
      <c r="AO98" s="199"/>
      <c r="AP98" s="200"/>
      <c r="AQ98" s="200"/>
      <c r="AR98" s="200"/>
      <c r="AS98" s="200"/>
      <c r="AT98" s="200"/>
      <c r="AU98" s="200"/>
      <c r="AV98" s="200"/>
      <c r="AW98" s="200"/>
      <c r="AX98" s="202"/>
    </row>
    <row r="99" spans="1:50" ht="24.75" customHeight="1" x14ac:dyDescent="0.15">
      <c r="A99" s="124" t="s">
        <v>253</v>
      </c>
      <c r="B99" s="124"/>
      <c r="C99" s="124"/>
      <c r="D99" s="124"/>
      <c r="E99" s="199" t="s">
        <v>645</v>
      </c>
      <c r="F99" s="200"/>
      <c r="G99" s="200"/>
      <c r="H99" s="200"/>
      <c r="I99" s="200"/>
      <c r="J99" s="200"/>
      <c r="K99" s="200"/>
      <c r="L99" s="200"/>
      <c r="M99" s="200"/>
      <c r="N99" s="200"/>
      <c r="O99" s="200"/>
      <c r="P99" s="201"/>
      <c r="Q99" s="199"/>
      <c r="R99" s="200"/>
      <c r="S99" s="200"/>
      <c r="T99" s="200"/>
      <c r="U99" s="200"/>
      <c r="V99" s="200"/>
      <c r="W99" s="200"/>
      <c r="X99" s="200"/>
      <c r="Y99" s="200"/>
      <c r="Z99" s="200"/>
      <c r="AA99" s="200"/>
      <c r="AB99" s="201"/>
      <c r="AC99" s="199"/>
      <c r="AD99" s="200"/>
      <c r="AE99" s="200"/>
      <c r="AF99" s="200"/>
      <c r="AG99" s="200"/>
      <c r="AH99" s="200"/>
      <c r="AI99" s="200"/>
      <c r="AJ99" s="200"/>
      <c r="AK99" s="200"/>
      <c r="AL99" s="200"/>
      <c r="AM99" s="200"/>
      <c r="AN99" s="201"/>
      <c r="AO99" s="199"/>
      <c r="AP99" s="200"/>
      <c r="AQ99" s="200"/>
      <c r="AR99" s="200"/>
      <c r="AS99" s="200"/>
      <c r="AT99" s="200"/>
      <c r="AU99" s="200"/>
      <c r="AV99" s="200"/>
      <c r="AW99" s="200"/>
      <c r="AX99" s="202"/>
    </row>
    <row r="100" spans="1:50" ht="24.75" customHeight="1" x14ac:dyDescent="0.15">
      <c r="A100" s="124" t="s">
        <v>252</v>
      </c>
      <c r="B100" s="124"/>
      <c r="C100" s="124"/>
      <c r="D100" s="124"/>
      <c r="E100" s="199" t="s">
        <v>646</v>
      </c>
      <c r="F100" s="200"/>
      <c r="G100" s="200"/>
      <c r="H100" s="200"/>
      <c r="I100" s="200"/>
      <c r="J100" s="200"/>
      <c r="K100" s="200"/>
      <c r="L100" s="200"/>
      <c r="M100" s="200"/>
      <c r="N100" s="200"/>
      <c r="O100" s="200"/>
      <c r="P100" s="201"/>
      <c r="Q100" s="199"/>
      <c r="R100" s="200"/>
      <c r="S100" s="200"/>
      <c r="T100" s="200"/>
      <c r="U100" s="200"/>
      <c r="V100" s="200"/>
      <c r="W100" s="200"/>
      <c r="X100" s="200"/>
      <c r="Y100" s="200"/>
      <c r="Z100" s="200"/>
      <c r="AA100" s="200"/>
      <c r="AB100" s="201"/>
      <c r="AC100" s="199"/>
      <c r="AD100" s="200"/>
      <c r="AE100" s="200"/>
      <c r="AF100" s="200"/>
      <c r="AG100" s="200"/>
      <c r="AH100" s="200"/>
      <c r="AI100" s="200"/>
      <c r="AJ100" s="200"/>
      <c r="AK100" s="200"/>
      <c r="AL100" s="200"/>
      <c r="AM100" s="200"/>
      <c r="AN100" s="201"/>
      <c r="AO100" s="199"/>
      <c r="AP100" s="200"/>
      <c r="AQ100" s="200"/>
      <c r="AR100" s="200"/>
      <c r="AS100" s="200"/>
      <c r="AT100" s="200"/>
      <c r="AU100" s="200"/>
      <c r="AV100" s="200"/>
      <c r="AW100" s="200"/>
      <c r="AX100" s="202"/>
    </row>
    <row r="101" spans="1:50" ht="24.75" customHeight="1" x14ac:dyDescent="0.15">
      <c r="A101" s="124" t="s">
        <v>251</v>
      </c>
      <c r="B101" s="124"/>
      <c r="C101" s="124"/>
      <c r="D101" s="124"/>
      <c r="E101" s="199" t="s">
        <v>647</v>
      </c>
      <c r="F101" s="200"/>
      <c r="G101" s="200"/>
      <c r="H101" s="200"/>
      <c r="I101" s="200"/>
      <c r="J101" s="200"/>
      <c r="K101" s="200"/>
      <c r="L101" s="200"/>
      <c r="M101" s="200"/>
      <c r="N101" s="200"/>
      <c r="O101" s="200"/>
      <c r="P101" s="201"/>
      <c r="Q101" s="199"/>
      <c r="R101" s="200"/>
      <c r="S101" s="200"/>
      <c r="T101" s="200"/>
      <c r="U101" s="200"/>
      <c r="V101" s="200"/>
      <c r="W101" s="200"/>
      <c r="X101" s="200"/>
      <c r="Y101" s="200"/>
      <c r="Z101" s="200"/>
      <c r="AA101" s="200"/>
      <c r="AB101" s="201"/>
      <c r="AC101" s="199"/>
      <c r="AD101" s="200"/>
      <c r="AE101" s="200"/>
      <c r="AF101" s="200"/>
      <c r="AG101" s="200"/>
      <c r="AH101" s="200"/>
      <c r="AI101" s="200"/>
      <c r="AJ101" s="200"/>
      <c r="AK101" s="200"/>
      <c r="AL101" s="200"/>
      <c r="AM101" s="200"/>
      <c r="AN101" s="201"/>
      <c r="AO101" s="199"/>
      <c r="AP101" s="200"/>
      <c r="AQ101" s="200"/>
      <c r="AR101" s="200"/>
      <c r="AS101" s="200"/>
      <c r="AT101" s="200"/>
      <c r="AU101" s="200"/>
      <c r="AV101" s="200"/>
      <c r="AW101" s="200"/>
      <c r="AX101" s="202"/>
    </row>
    <row r="102" spans="1:50" ht="24.75" customHeight="1" x14ac:dyDescent="0.15">
      <c r="A102" s="124" t="s">
        <v>250</v>
      </c>
      <c r="B102" s="124"/>
      <c r="C102" s="124"/>
      <c r="D102" s="124"/>
      <c r="E102" s="199" t="s">
        <v>648</v>
      </c>
      <c r="F102" s="200"/>
      <c r="G102" s="200"/>
      <c r="H102" s="200"/>
      <c r="I102" s="200"/>
      <c r="J102" s="200"/>
      <c r="K102" s="200"/>
      <c r="L102" s="200"/>
      <c r="M102" s="200"/>
      <c r="N102" s="200"/>
      <c r="O102" s="200"/>
      <c r="P102" s="201"/>
      <c r="Q102" s="199"/>
      <c r="R102" s="200"/>
      <c r="S102" s="200"/>
      <c r="T102" s="200"/>
      <c r="U102" s="200"/>
      <c r="V102" s="200"/>
      <c r="W102" s="200"/>
      <c r="X102" s="200"/>
      <c r="Y102" s="200"/>
      <c r="Z102" s="200"/>
      <c r="AA102" s="200"/>
      <c r="AB102" s="201"/>
      <c r="AC102" s="199"/>
      <c r="AD102" s="200"/>
      <c r="AE102" s="200"/>
      <c r="AF102" s="200"/>
      <c r="AG102" s="200"/>
      <c r="AH102" s="200"/>
      <c r="AI102" s="200"/>
      <c r="AJ102" s="200"/>
      <c r="AK102" s="200"/>
      <c r="AL102" s="200"/>
      <c r="AM102" s="200"/>
      <c r="AN102" s="201"/>
      <c r="AO102" s="199"/>
      <c r="AP102" s="200"/>
      <c r="AQ102" s="200"/>
      <c r="AR102" s="200"/>
      <c r="AS102" s="200"/>
      <c r="AT102" s="200"/>
      <c r="AU102" s="200"/>
      <c r="AV102" s="200"/>
      <c r="AW102" s="200"/>
      <c r="AX102" s="202"/>
    </row>
    <row r="103" spans="1:50" ht="24.75" customHeight="1" x14ac:dyDescent="0.15">
      <c r="A103" s="124" t="s">
        <v>249</v>
      </c>
      <c r="B103" s="124"/>
      <c r="C103" s="124"/>
      <c r="D103" s="124"/>
      <c r="E103" s="199" t="s">
        <v>649</v>
      </c>
      <c r="F103" s="200"/>
      <c r="G103" s="200"/>
      <c r="H103" s="200"/>
      <c r="I103" s="200"/>
      <c r="J103" s="200"/>
      <c r="K103" s="200"/>
      <c r="L103" s="200"/>
      <c r="M103" s="200"/>
      <c r="N103" s="200"/>
      <c r="O103" s="200"/>
      <c r="P103" s="201"/>
      <c r="Q103" s="199"/>
      <c r="R103" s="200"/>
      <c r="S103" s="200"/>
      <c r="T103" s="200"/>
      <c r="U103" s="200"/>
      <c r="V103" s="200"/>
      <c r="W103" s="200"/>
      <c r="X103" s="200"/>
      <c r="Y103" s="200"/>
      <c r="Z103" s="200"/>
      <c r="AA103" s="200"/>
      <c r="AB103" s="201"/>
      <c r="AC103" s="199"/>
      <c r="AD103" s="200"/>
      <c r="AE103" s="200"/>
      <c r="AF103" s="200"/>
      <c r="AG103" s="200"/>
      <c r="AH103" s="200"/>
      <c r="AI103" s="200"/>
      <c r="AJ103" s="200"/>
      <c r="AK103" s="200"/>
      <c r="AL103" s="200"/>
      <c r="AM103" s="200"/>
      <c r="AN103" s="201"/>
      <c r="AO103" s="199"/>
      <c r="AP103" s="200"/>
      <c r="AQ103" s="200"/>
      <c r="AR103" s="200"/>
      <c r="AS103" s="200"/>
      <c r="AT103" s="200"/>
      <c r="AU103" s="200"/>
      <c r="AV103" s="200"/>
      <c r="AW103" s="200"/>
      <c r="AX103" s="202"/>
    </row>
    <row r="104" spans="1:50" ht="24.75" customHeight="1" x14ac:dyDescent="0.15">
      <c r="A104" s="124" t="s">
        <v>395</v>
      </c>
      <c r="B104" s="124"/>
      <c r="C104" s="124"/>
      <c r="D104" s="124"/>
      <c r="E104" s="198" t="s">
        <v>583</v>
      </c>
      <c r="F104" s="182"/>
      <c r="G104" s="182"/>
      <c r="H104" s="82" t="str">
        <f>IF(E104="","","-")</f>
        <v>-</v>
      </c>
      <c r="I104" s="182"/>
      <c r="J104" s="182"/>
      <c r="K104" s="82" t="str">
        <f>IF(I104="","","-")</f>
        <v/>
      </c>
      <c r="L104" s="184">
        <v>80</v>
      </c>
      <c r="M104" s="184"/>
      <c r="N104" s="82" t="str">
        <f>IF(O104="","","-")</f>
        <v/>
      </c>
      <c r="O104" s="196"/>
      <c r="P104" s="197"/>
      <c r="Q104" s="198"/>
      <c r="R104" s="182"/>
      <c r="S104" s="182"/>
      <c r="T104" s="82" t="str">
        <f>IF(Q104="","","-")</f>
        <v/>
      </c>
      <c r="U104" s="182"/>
      <c r="V104" s="182"/>
      <c r="W104" s="82" t="str">
        <f>IF(U104="","","-")</f>
        <v/>
      </c>
      <c r="X104" s="184"/>
      <c r="Y104" s="184"/>
      <c r="Z104" s="82" t="str">
        <f>IF(AA104="","","-")</f>
        <v/>
      </c>
      <c r="AA104" s="196"/>
      <c r="AB104" s="197"/>
      <c r="AC104" s="198"/>
      <c r="AD104" s="182"/>
      <c r="AE104" s="182"/>
      <c r="AF104" s="82" t="str">
        <f>IF(AC104="","","-")</f>
        <v/>
      </c>
      <c r="AG104" s="182"/>
      <c r="AH104" s="182"/>
      <c r="AI104" s="82" t="str">
        <f>IF(AG104="","","-")</f>
        <v/>
      </c>
      <c r="AJ104" s="184"/>
      <c r="AK104" s="184"/>
      <c r="AL104" s="82" t="str">
        <f>IF(AM104="","","-")</f>
        <v/>
      </c>
      <c r="AM104" s="196"/>
      <c r="AN104" s="197"/>
      <c r="AO104" s="198"/>
      <c r="AP104" s="182"/>
      <c r="AQ104" s="82" t="str">
        <f>IF(AO104="","","-")</f>
        <v/>
      </c>
      <c r="AR104" s="182"/>
      <c r="AS104" s="182"/>
      <c r="AT104" s="82" t="str">
        <f>IF(AR104="","","-")</f>
        <v/>
      </c>
      <c r="AU104" s="184"/>
      <c r="AV104" s="184"/>
      <c r="AW104" s="82" t="str">
        <f>IF(AX104="","","-")</f>
        <v/>
      </c>
      <c r="AX104" s="85"/>
    </row>
    <row r="105" spans="1:50" ht="24.75" customHeight="1" x14ac:dyDescent="0.15">
      <c r="A105" s="124" t="s">
        <v>564</v>
      </c>
      <c r="B105" s="124"/>
      <c r="C105" s="124"/>
      <c r="D105" s="124"/>
      <c r="E105" s="198" t="s">
        <v>583</v>
      </c>
      <c r="F105" s="182"/>
      <c r="G105" s="182"/>
      <c r="H105" s="82"/>
      <c r="I105" s="182"/>
      <c r="J105" s="182"/>
      <c r="K105" s="82"/>
      <c r="L105" s="184">
        <v>79</v>
      </c>
      <c r="M105" s="184"/>
      <c r="N105" s="82" t="str">
        <f>IF(O105="","","-")</f>
        <v/>
      </c>
      <c r="O105" s="196"/>
      <c r="P105" s="197"/>
      <c r="Q105" s="198"/>
      <c r="R105" s="182"/>
      <c r="S105" s="182"/>
      <c r="T105" s="82" t="str">
        <f>IF(Q105="","","-")</f>
        <v/>
      </c>
      <c r="U105" s="182"/>
      <c r="V105" s="182"/>
      <c r="W105" s="82" t="str">
        <f>IF(U105="","","-")</f>
        <v/>
      </c>
      <c r="X105" s="184"/>
      <c r="Y105" s="184"/>
      <c r="Z105" s="82" t="str">
        <f>IF(AA105="","","-")</f>
        <v/>
      </c>
      <c r="AA105" s="196"/>
      <c r="AB105" s="197"/>
      <c r="AC105" s="198"/>
      <c r="AD105" s="182"/>
      <c r="AE105" s="182"/>
      <c r="AF105" s="82" t="str">
        <f>IF(AC105="","","-")</f>
        <v/>
      </c>
      <c r="AG105" s="182"/>
      <c r="AH105" s="182"/>
      <c r="AI105" s="82" t="str">
        <f>IF(AG105="","","-")</f>
        <v/>
      </c>
      <c r="AJ105" s="184"/>
      <c r="AK105" s="184"/>
      <c r="AL105" s="82" t="str">
        <f>IF(AM105="","","-")</f>
        <v/>
      </c>
      <c r="AM105" s="196"/>
      <c r="AN105" s="197"/>
      <c r="AO105" s="198"/>
      <c r="AP105" s="182"/>
      <c r="AQ105" s="82" t="str">
        <f>IF(AO105="","","-")</f>
        <v/>
      </c>
      <c r="AR105" s="182"/>
      <c r="AS105" s="182"/>
      <c r="AT105" s="82" t="str">
        <f>IF(AR105="","","-")</f>
        <v/>
      </c>
      <c r="AU105" s="184"/>
      <c r="AV105" s="184"/>
      <c r="AW105" s="82" t="str">
        <f>IF(AX105="","","-")</f>
        <v/>
      </c>
      <c r="AX105" s="85"/>
    </row>
    <row r="106" spans="1:50" ht="24.75" customHeight="1" x14ac:dyDescent="0.15">
      <c r="A106" s="124" t="s">
        <v>363</v>
      </c>
      <c r="B106" s="124"/>
      <c r="C106" s="124"/>
      <c r="D106" s="124"/>
      <c r="E106" s="194">
        <v>2021</v>
      </c>
      <c r="F106" s="183"/>
      <c r="G106" s="182" t="s">
        <v>582</v>
      </c>
      <c r="H106" s="182"/>
      <c r="I106" s="182"/>
      <c r="J106" s="183">
        <v>20</v>
      </c>
      <c r="K106" s="183"/>
      <c r="L106" s="184">
        <v>90</v>
      </c>
      <c r="M106" s="184"/>
      <c r="N106" s="184"/>
      <c r="O106" s="183"/>
      <c r="P106" s="183"/>
      <c r="Q106" s="194"/>
      <c r="R106" s="183"/>
      <c r="S106" s="182"/>
      <c r="T106" s="182"/>
      <c r="U106" s="182"/>
      <c r="V106" s="183"/>
      <c r="W106" s="183"/>
      <c r="X106" s="184"/>
      <c r="Y106" s="184"/>
      <c r="Z106" s="184"/>
      <c r="AA106" s="183"/>
      <c r="AB106" s="195"/>
      <c r="AC106" s="194"/>
      <c r="AD106" s="183"/>
      <c r="AE106" s="182"/>
      <c r="AF106" s="182"/>
      <c r="AG106" s="182"/>
      <c r="AH106" s="183"/>
      <c r="AI106" s="183"/>
      <c r="AJ106" s="184"/>
      <c r="AK106" s="184"/>
      <c r="AL106" s="184"/>
      <c r="AM106" s="183"/>
      <c r="AN106" s="195"/>
      <c r="AO106" s="194"/>
      <c r="AP106" s="183"/>
      <c r="AQ106" s="182"/>
      <c r="AR106" s="182"/>
      <c r="AS106" s="182"/>
      <c r="AT106" s="183"/>
      <c r="AU106" s="183"/>
      <c r="AV106" s="184"/>
      <c r="AW106" s="184"/>
      <c r="AX106" s="85"/>
    </row>
    <row r="107" spans="1:50" ht="28.35" customHeight="1" x14ac:dyDescent="0.15">
      <c r="A107" s="185" t="s">
        <v>243</v>
      </c>
      <c r="B107" s="186"/>
      <c r="C107" s="186"/>
      <c r="D107" s="186"/>
      <c r="E107" s="186"/>
      <c r="F107" s="187"/>
      <c r="G107" s="69" t="s">
        <v>565</v>
      </c>
      <c r="H107" s="39"/>
      <c r="I107" s="39"/>
      <c r="J107" s="39"/>
      <c r="K107" s="39"/>
      <c r="L107" s="39"/>
      <c r="M107" s="39"/>
      <c r="N107" s="39"/>
      <c r="O107" s="39"/>
      <c r="P107" s="39"/>
      <c r="Q107" s="39"/>
      <c r="R107" s="39"/>
      <c r="S107" s="39"/>
      <c r="T107" s="39"/>
      <c r="U107" s="39"/>
      <c r="V107" s="39"/>
      <c r="W107" s="39"/>
      <c r="X107" s="39"/>
      <c r="Y107" s="39"/>
      <c r="Z107" s="39"/>
      <c r="AA107" s="39"/>
      <c r="AB107" s="39"/>
      <c r="AC107" s="39"/>
      <c r="AD107" s="39"/>
      <c r="AE107" s="39"/>
      <c r="AF107" s="39"/>
      <c r="AG107" s="39"/>
      <c r="AH107" s="39"/>
      <c r="AI107" s="39"/>
      <c r="AJ107" s="39"/>
      <c r="AK107" s="39"/>
      <c r="AL107" s="39"/>
      <c r="AM107" s="39"/>
      <c r="AN107" s="39"/>
      <c r="AO107" s="39"/>
      <c r="AP107" s="39"/>
      <c r="AQ107" s="39"/>
      <c r="AR107" s="39"/>
      <c r="AS107" s="39"/>
      <c r="AT107" s="39"/>
      <c r="AU107" s="39"/>
      <c r="AV107" s="39"/>
      <c r="AW107" s="39"/>
      <c r="AX107" s="40"/>
    </row>
    <row r="108" spans="1:50" ht="28.35" customHeight="1" x14ac:dyDescent="0.15">
      <c r="A108" s="185"/>
      <c r="B108" s="186"/>
      <c r="C108" s="186"/>
      <c r="D108" s="186"/>
      <c r="E108" s="186"/>
      <c r="F108" s="187"/>
      <c r="G108" s="38"/>
      <c r="H108" s="39"/>
      <c r="I108" s="39"/>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c r="AG108" s="39"/>
      <c r="AH108" s="39"/>
      <c r="AI108" s="39"/>
      <c r="AJ108" s="39"/>
      <c r="AK108" s="39"/>
      <c r="AL108" s="39"/>
      <c r="AM108" s="39"/>
      <c r="AN108" s="39"/>
      <c r="AO108" s="39"/>
      <c r="AP108" s="39"/>
      <c r="AQ108" s="39"/>
      <c r="AR108" s="39"/>
      <c r="AS108" s="39"/>
      <c r="AT108" s="39"/>
      <c r="AU108" s="39"/>
      <c r="AV108" s="39"/>
      <c r="AW108" s="39"/>
      <c r="AX108" s="40"/>
    </row>
    <row r="109" spans="1:50" ht="28.35" customHeight="1" x14ac:dyDescent="0.15">
      <c r="A109" s="185"/>
      <c r="B109" s="186"/>
      <c r="C109" s="186"/>
      <c r="D109" s="186"/>
      <c r="E109" s="186"/>
      <c r="F109" s="187"/>
      <c r="G109" s="38"/>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c r="AE109" s="39"/>
      <c r="AF109" s="39"/>
      <c r="AG109" s="39"/>
      <c r="AH109" s="39"/>
      <c r="AI109" s="39"/>
      <c r="AJ109" s="39"/>
      <c r="AK109" s="39"/>
      <c r="AL109" s="39"/>
      <c r="AM109" s="39"/>
      <c r="AN109" s="39"/>
      <c r="AO109" s="39"/>
      <c r="AP109" s="39"/>
      <c r="AQ109" s="39"/>
      <c r="AR109" s="39"/>
      <c r="AS109" s="39"/>
      <c r="AT109" s="39"/>
      <c r="AU109" s="39"/>
      <c r="AV109" s="39"/>
      <c r="AW109" s="39"/>
      <c r="AX109" s="40"/>
    </row>
    <row r="110" spans="1:50" ht="28.35" customHeight="1" x14ac:dyDescent="0.15">
      <c r="A110" s="185"/>
      <c r="B110" s="186"/>
      <c r="C110" s="186"/>
      <c r="D110" s="186"/>
      <c r="E110" s="186"/>
      <c r="F110" s="187"/>
      <c r="G110" s="38"/>
      <c r="H110" s="39"/>
      <c r="I110" s="39"/>
      <c r="J110" s="39"/>
      <c r="K110" s="39"/>
      <c r="L110" s="39"/>
      <c r="M110" s="39"/>
      <c r="N110" s="39"/>
      <c r="O110" s="39"/>
      <c r="P110" s="39"/>
      <c r="Q110" s="39"/>
      <c r="R110" s="39"/>
      <c r="S110" s="39"/>
      <c r="T110" s="39"/>
      <c r="U110" s="39"/>
      <c r="V110" s="39"/>
      <c r="W110" s="39"/>
      <c r="X110" s="39"/>
      <c r="Y110" s="39"/>
      <c r="Z110" s="39"/>
      <c r="AA110" s="39"/>
      <c r="AB110" s="39"/>
      <c r="AC110" s="39"/>
      <c r="AD110" s="39"/>
      <c r="AE110" s="39"/>
      <c r="AF110" s="39"/>
      <c r="AG110" s="39"/>
      <c r="AH110" s="39"/>
      <c r="AI110" s="39"/>
      <c r="AJ110" s="39"/>
      <c r="AK110" s="39"/>
      <c r="AL110" s="39"/>
      <c r="AM110" s="39"/>
      <c r="AN110" s="39"/>
      <c r="AO110" s="39"/>
      <c r="AP110" s="39"/>
      <c r="AQ110" s="39"/>
      <c r="AR110" s="39"/>
      <c r="AS110" s="39"/>
      <c r="AT110" s="39"/>
      <c r="AU110" s="39"/>
      <c r="AV110" s="39"/>
      <c r="AW110" s="39"/>
      <c r="AX110" s="40"/>
    </row>
    <row r="111" spans="1:50" ht="27.75" customHeight="1" x14ac:dyDescent="0.15">
      <c r="A111" s="185"/>
      <c r="B111" s="186"/>
      <c r="C111" s="186"/>
      <c r="D111" s="186"/>
      <c r="E111" s="186"/>
      <c r="F111" s="187"/>
      <c r="G111" s="38"/>
      <c r="H111" s="39"/>
      <c r="I111" s="39"/>
      <c r="J111" s="39"/>
      <c r="K111" s="39"/>
      <c r="L111" s="39"/>
      <c r="M111" s="39"/>
      <c r="N111" s="39"/>
      <c r="O111" s="39"/>
      <c r="P111" s="39"/>
      <c r="Q111" s="39"/>
      <c r="R111" s="39"/>
      <c r="S111" s="39"/>
      <c r="T111" s="39"/>
      <c r="U111" s="39"/>
      <c r="V111" s="39"/>
      <c r="W111" s="39"/>
      <c r="X111" s="39"/>
      <c r="Y111" s="39"/>
      <c r="Z111" s="39"/>
      <c r="AA111" s="39"/>
      <c r="AB111" s="39"/>
      <c r="AC111" s="39"/>
      <c r="AD111" s="39"/>
      <c r="AE111" s="39"/>
      <c r="AF111" s="39"/>
      <c r="AG111" s="39"/>
      <c r="AH111" s="39"/>
      <c r="AI111" s="39"/>
      <c r="AJ111" s="39"/>
      <c r="AK111" s="39"/>
      <c r="AL111" s="39"/>
      <c r="AM111" s="39"/>
      <c r="AN111" s="39"/>
      <c r="AO111" s="39"/>
      <c r="AP111" s="39"/>
      <c r="AQ111" s="39"/>
      <c r="AR111" s="39"/>
      <c r="AS111" s="39"/>
      <c r="AT111" s="39"/>
      <c r="AU111" s="39"/>
      <c r="AV111" s="39"/>
      <c r="AW111" s="39"/>
      <c r="AX111" s="40"/>
    </row>
    <row r="112" spans="1:50" ht="28.35" customHeight="1" x14ac:dyDescent="0.15">
      <c r="A112" s="185"/>
      <c r="B112" s="186"/>
      <c r="C112" s="186"/>
      <c r="D112" s="186"/>
      <c r="E112" s="186"/>
      <c r="F112" s="187"/>
      <c r="G112" s="38"/>
      <c r="H112" s="39"/>
      <c r="I112" s="39"/>
      <c r="J112" s="39"/>
      <c r="K112" s="39"/>
      <c r="L112" s="39"/>
      <c r="M112" s="39"/>
      <c r="N112" s="39"/>
      <c r="O112" s="39"/>
      <c r="P112" s="39"/>
      <c r="Q112" s="39"/>
      <c r="R112" s="39"/>
      <c r="S112" s="39"/>
      <c r="T112" s="39"/>
      <c r="U112" s="39"/>
      <c r="V112" s="39"/>
      <c r="W112" s="39"/>
      <c r="X112" s="39"/>
      <c r="Y112" s="39"/>
      <c r="Z112" s="39"/>
      <c r="AA112" s="39"/>
      <c r="AB112" s="39"/>
      <c r="AC112" s="39"/>
      <c r="AD112" s="39"/>
      <c r="AE112" s="39"/>
      <c r="AF112" s="39"/>
      <c r="AG112" s="39"/>
      <c r="AH112" s="39"/>
      <c r="AI112" s="39"/>
      <c r="AJ112" s="39"/>
      <c r="AK112" s="39"/>
      <c r="AL112" s="39"/>
      <c r="AM112" s="39"/>
      <c r="AN112" s="39"/>
      <c r="AO112" s="39"/>
      <c r="AP112" s="39"/>
      <c r="AQ112" s="39"/>
      <c r="AR112" s="39"/>
      <c r="AS112" s="39"/>
      <c r="AT112" s="39"/>
      <c r="AU112" s="39"/>
      <c r="AV112" s="39"/>
      <c r="AW112" s="39"/>
      <c r="AX112" s="40"/>
    </row>
    <row r="113" spans="1:50" ht="28.35" customHeight="1" x14ac:dyDescent="0.15">
      <c r="A113" s="185"/>
      <c r="B113" s="186"/>
      <c r="C113" s="186"/>
      <c r="D113" s="186"/>
      <c r="E113" s="186"/>
      <c r="F113" s="187"/>
      <c r="G113" s="38"/>
      <c r="H113" s="39"/>
      <c r="I113" s="39"/>
      <c r="J113" s="39"/>
      <c r="K113" s="39"/>
      <c r="L113" s="39"/>
      <c r="M113" s="39"/>
      <c r="N113" s="39"/>
      <c r="O113" s="39"/>
      <c r="P113" s="39"/>
      <c r="Q113" s="39"/>
      <c r="R113" s="39"/>
      <c r="S113" s="39"/>
      <c r="T113" s="39"/>
      <c r="U113" s="39"/>
      <c r="V113" s="39"/>
      <c r="W113" s="39"/>
      <c r="X113" s="39"/>
      <c r="Y113" s="39"/>
      <c r="Z113" s="39"/>
      <c r="AA113" s="39"/>
      <c r="AB113" s="39"/>
      <c r="AC113" s="39"/>
      <c r="AD113" s="39"/>
      <c r="AE113" s="39"/>
      <c r="AF113" s="39"/>
      <c r="AG113" s="39"/>
      <c r="AH113" s="39"/>
      <c r="AI113" s="39"/>
      <c r="AJ113" s="39"/>
      <c r="AK113" s="39"/>
      <c r="AL113" s="39"/>
      <c r="AM113" s="39"/>
      <c r="AN113" s="39"/>
      <c r="AO113" s="39"/>
      <c r="AP113" s="39"/>
      <c r="AQ113" s="39"/>
      <c r="AR113" s="39"/>
      <c r="AS113" s="39"/>
      <c r="AT113" s="39"/>
      <c r="AU113" s="39"/>
      <c r="AV113" s="39"/>
      <c r="AW113" s="39"/>
      <c r="AX113" s="40"/>
    </row>
    <row r="114" spans="1:50" ht="27.75" customHeight="1" x14ac:dyDescent="0.15">
      <c r="A114" s="185"/>
      <c r="B114" s="186"/>
      <c r="C114" s="186"/>
      <c r="D114" s="186"/>
      <c r="E114" s="186"/>
      <c r="F114" s="187"/>
      <c r="G114" s="38"/>
      <c r="H114" s="39"/>
      <c r="I114" s="39"/>
      <c r="J114" s="39"/>
      <c r="K114" s="39"/>
      <c r="L114" s="39"/>
      <c r="M114" s="39"/>
      <c r="N114" s="39"/>
      <c r="O114" s="39"/>
      <c r="P114" s="39"/>
      <c r="Q114" s="39"/>
      <c r="R114" s="39"/>
      <c r="S114" s="39"/>
      <c r="T114" s="39"/>
      <c r="U114" s="39"/>
      <c r="V114" s="39"/>
      <c r="W114" s="39"/>
      <c r="X114" s="39"/>
      <c r="Y114" s="39"/>
      <c r="Z114" s="39"/>
      <c r="AA114" s="39"/>
      <c r="AB114" s="39"/>
      <c r="AC114" s="39"/>
      <c r="AD114" s="39"/>
      <c r="AE114" s="39"/>
      <c r="AF114" s="39"/>
      <c r="AG114" s="39"/>
      <c r="AH114" s="39"/>
      <c r="AI114" s="39"/>
      <c r="AJ114" s="39"/>
      <c r="AK114" s="39"/>
      <c r="AL114" s="39"/>
      <c r="AM114" s="39"/>
      <c r="AN114" s="39"/>
      <c r="AO114" s="39"/>
      <c r="AP114" s="39"/>
      <c r="AQ114" s="39"/>
      <c r="AR114" s="39"/>
      <c r="AS114" s="39"/>
      <c r="AT114" s="39"/>
      <c r="AU114" s="39"/>
      <c r="AV114" s="39"/>
      <c r="AW114" s="39"/>
      <c r="AX114" s="40"/>
    </row>
    <row r="115" spans="1:50" ht="28.35" customHeight="1" x14ac:dyDescent="0.15">
      <c r="A115" s="185"/>
      <c r="B115" s="186"/>
      <c r="C115" s="186"/>
      <c r="D115" s="186"/>
      <c r="E115" s="186"/>
      <c r="F115" s="187"/>
      <c r="G115" s="38"/>
      <c r="H115" s="39"/>
      <c r="I115" s="39"/>
      <c r="J115" s="39"/>
      <c r="K115" s="39"/>
      <c r="L115" s="39"/>
      <c r="M115" s="39"/>
      <c r="N115" s="39"/>
      <c r="O115" s="39"/>
      <c r="P115" s="39"/>
      <c r="Q115" s="39"/>
      <c r="R115" s="39"/>
      <c r="S115" s="39"/>
      <c r="T115" s="39"/>
      <c r="U115" s="39"/>
      <c r="V115" s="39"/>
      <c r="W115" s="39"/>
      <c r="X115" s="39"/>
      <c r="Y115" s="39"/>
      <c r="Z115" s="39"/>
      <c r="AA115" s="39"/>
      <c r="AB115" s="39"/>
      <c r="AC115" s="39"/>
      <c r="AD115" s="39"/>
      <c r="AE115" s="39"/>
      <c r="AF115" s="39"/>
      <c r="AG115" s="39"/>
      <c r="AH115" s="39"/>
      <c r="AI115" s="39"/>
      <c r="AJ115" s="39"/>
      <c r="AK115" s="39"/>
      <c r="AL115" s="39"/>
      <c r="AM115" s="39"/>
      <c r="AN115" s="39"/>
      <c r="AO115" s="39"/>
      <c r="AP115" s="39"/>
      <c r="AQ115" s="39"/>
      <c r="AR115" s="39"/>
      <c r="AS115" s="39"/>
      <c r="AT115" s="39"/>
      <c r="AU115" s="39"/>
      <c r="AV115" s="39"/>
      <c r="AW115" s="39"/>
      <c r="AX115" s="40"/>
    </row>
    <row r="116" spans="1:50" ht="28.35" customHeight="1" x14ac:dyDescent="0.15">
      <c r="A116" s="185"/>
      <c r="B116" s="186"/>
      <c r="C116" s="186"/>
      <c r="D116" s="186"/>
      <c r="E116" s="186"/>
      <c r="F116" s="187"/>
      <c r="G116" s="38"/>
      <c r="H116" s="39"/>
      <c r="I116" s="39"/>
      <c r="J116" s="39"/>
      <c r="K116" s="39"/>
      <c r="L116" s="39"/>
      <c r="M116" s="39"/>
      <c r="N116" s="39"/>
      <c r="O116" s="39"/>
      <c r="P116" s="39"/>
      <c r="Q116" s="39"/>
      <c r="R116" s="39"/>
      <c r="S116" s="39"/>
      <c r="T116" s="39"/>
      <c r="U116" s="39"/>
      <c r="V116" s="39"/>
      <c r="W116" s="39"/>
      <c r="X116" s="39"/>
      <c r="Y116" s="39"/>
      <c r="Z116" s="39"/>
      <c r="AA116" s="39"/>
      <c r="AB116" s="39"/>
      <c r="AC116" s="39"/>
      <c r="AD116" s="39"/>
      <c r="AE116" s="39"/>
      <c r="AF116" s="39"/>
      <c r="AG116" s="39"/>
      <c r="AH116" s="39"/>
      <c r="AI116" s="39"/>
      <c r="AJ116" s="39"/>
      <c r="AK116" s="39"/>
      <c r="AL116" s="39"/>
      <c r="AM116" s="39"/>
      <c r="AN116" s="39"/>
      <c r="AO116" s="39"/>
      <c r="AP116" s="39"/>
      <c r="AQ116" s="39"/>
      <c r="AR116" s="39"/>
      <c r="AS116" s="39"/>
      <c r="AT116" s="39"/>
      <c r="AU116" s="39"/>
      <c r="AV116" s="39"/>
      <c r="AW116" s="39"/>
      <c r="AX116" s="40"/>
    </row>
    <row r="117" spans="1:50" ht="28.35" customHeight="1" x14ac:dyDescent="0.15">
      <c r="A117" s="185"/>
      <c r="B117" s="186"/>
      <c r="C117" s="186"/>
      <c r="D117" s="186"/>
      <c r="E117" s="186"/>
      <c r="F117" s="187"/>
      <c r="G117" s="38"/>
      <c r="H117" s="39"/>
      <c r="I117" s="39"/>
      <c r="J117" s="39"/>
      <c r="K117" s="39"/>
      <c r="L117" s="39"/>
      <c r="M117" s="39"/>
      <c r="N117" s="39"/>
      <c r="O117" s="39"/>
      <c r="P117" s="39"/>
      <c r="Q117" s="39"/>
      <c r="R117" s="39"/>
      <c r="S117" s="39"/>
      <c r="T117" s="39"/>
      <c r="U117" s="39"/>
      <c r="V117" s="39"/>
      <c r="W117" s="39"/>
      <c r="X117" s="39"/>
      <c r="Y117" s="39"/>
      <c r="Z117" s="39"/>
      <c r="AA117" s="39"/>
      <c r="AB117" s="39"/>
      <c r="AC117" s="39"/>
      <c r="AD117" s="39"/>
      <c r="AE117" s="39"/>
      <c r="AF117" s="39"/>
      <c r="AG117" s="39"/>
      <c r="AH117" s="39"/>
      <c r="AI117" s="39"/>
      <c r="AJ117" s="39"/>
      <c r="AK117" s="39"/>
      <c r="AL117" s="39"/>
      <c r="AM117" s="39"/>
      <c r="AN117" s="39"/>
      <c r="AO117" s="39"/>
      <c r="AP117" s="39"/>
      <c r="AQ117" s="39"/>
      <c r="AR117" s="39"/>
      <c r="AS117" s="39"/>
      <c r="AT117" s="39"/>
      <c r="AU117" s="39"/>
      <c r="AV117" s="39"/>
      <c r="AW117" s="39"/>
      <c r="AX117" s="40"/>
    </row>
    <row r="118" spans="1:50" ht="28.35" customHeight="1" x14ac:dyDescent="0.15">
      <c r="A118" s="185"/>
      <c r="B118" s="186"/>
      <c r="C118" s="186"/>
      <c r="D118" s="186"/>
      <c r="E118" s="186"/>
      <c r="F118" s="187"/>
      <c r="G118" s="38"/>
      <c r="H118" s="39"/>
      <c r="I118" s="39"/>
      <c r="J118" s="39"/>
      <c r="K118" s="39"/>
      <c r="L118" s="39"/>
      <c r="M118" s="39"/>
      <c r="N118" s="39"/>
      <c r="O118" s="39"/>
      <c r="P118" s="39"/>
      <c r="Q118" s="39"/>
      <c r="R118" s="39"/>
      <c r="S118" s="39"/>
      <c r="T118" s="39"/>
      <c r="U118" s="39"/>
      <c r="V118" s="39"/>
      <c r="W118" s="39"/>
      <c r="X118" s="39"/>
      <c r="Y118" s="39"/>
      <c r="Z118" s="39"/>
      <c r="AA118" s="39"/>
      <c r="AB118" s="39"/>
      <c r="AC118" s="39"/>
      <c r="AD118" s="39"/>
      <c r="AE118" s="39"/>
      <c r="AF118" s="39"/>
      <c r="AG118" s="39"/>
      <c r="AH118" s="39"/>
      <c r="AI118" s="39"/>
      <c r="AJ118" s="39"/>
      <c r="AK118" s="39"/>
      <c r="AL118" s="39"/>
      <c r="AM118" s="39"/>
      <c r="AN118" s="39"/>
      <c r="AO118" s="39"/>
      <c r="AP118" s="39"/>
      <c r="AQ118" s="39"/>
      <c r="AR118" s="39"/>
      <c r="AS118" s="39"/>
      <c r="AT118" s="39"/>
      <c r="AU118" s="39"/>
      <c r="AV118" s="39"/>
      <c r="AW118" s="39"/>
      <c r="AX118" s="40"/>
    </row>
    <row r="119" spans="1:50" ht="28.35" customHeight="1" x14ac:dyDescent="0.15">
      <c r="A119" s="185"/>
      <c r="B119" s="186"/>
      <c r="C119" s="186"/>
      <c r="D119" s="186"/>
      <c r="E119" s="186"/>
      <c r="F119" s="187"/>
      <c r="G119" s="38"/>
      <c r="H119" s="39"/>
      <c r="I119" s="39"/>
      <c r="J119" s="39"/>
      <c r="K119" s="39"/>
      <c r="L119" s="39"/>
      <c r="M119" s="39"/>
      <c r="N119" s="39"/>
      <c r="O119" s="39"/>
      <c r="P119" s="39"/>
      <c r="Q119" s="39"/>
      <c r="R119" s="39"/>
      <c r="S119" s="39"/>
      <c r="T119" s="39"/>
      <c r="U119" s="39"/>
      <c r="V119" s="39"/>
      <c r="W119" s="39"/>
      <c r="X119" s="39"/>
      <c r="Y119" s="39"/>
      <c r="Z119" s="39"/>
      <c r="AA119" s="39"/>
      <c r="AB119" s="39"/>
      <c r="AC119" s="39"/>
      <c r="AD119" s="39"/>
      <c r="AE119" s="39"/>
      <c r="AF119" s="39"/>
      <c r="AG119" s="39"/>
      <c r="AH119" s="39"/>
      <c r="AI119" s="39"/>
      <c r="AJ119" s="39"/>
      <c r="AK119" s="39"/>
      <c r="AL119" s="39"/>
      <c r="AM119" s="39"/>
      <c r="AN119" s="39"/>
      <c r="AO119" s="39"/>
      <c r="AP119" s="39"/>
      <c r="AQ119" s="39"/>
      <c r="AR119" s="39"/>
      <c r="AS119" s="39"/>
      <c r="AT119" s="39"/>
      <c r="AU119" s="39"/>
      <c r="AV119" s="39"/>
      <c r="AW119" s="39"/>
      <c r="AX119" s="40"/>
    </row>
    <row r="120" spans="1:50" ht="27.75" customHeight="1" x14ac:dyDescent="0.15">
      <c r="A120" s="185"/>
      <c r="B120" s="186"/>
      <c r="C120" s="186"/>
      <c r="D120" s="186"/>
      <c r="E120" s="186"/>
      <c r="F120" s="187"/>
      <c r="G120" s="38"/>
      <c r="H120" s="39"/>
      <c r="I120" s="39"/>
      <c r="J120" s="39"/>
      <c r="K120" s="39"/>
      <c r="L120" s="39"/>
      <c r="M120" s="39"/>
      <c r="N120" s="39"/>
      <c r="O120" s="39"/>
      <c r="P120" s="39"/>
      <c r="Q120" s="39"/>
      <c r="R120" s="39"/>
      <c r="S120" s="39"/>
      <c r="T120" s="39"/>
      <c r="U120" s="39"/>
      <c r="V120" s="39"/>
      <c r="W120" s="39"/>
      <c r="X120" s="39"/>
      <c r="Y120" s="39"/>
      <c r="Z120" s="39"/>
      <c r="AA120" s="39"/>
      <c r="AB120" s="39"/>
      <c r="AC120" s="39"/>
      <c r="AD120" s="39"/>
      <c r="AE120" s="39"/>
      <c r="AF120" s="39"/>
      <c r="AG120" s="39"/>
      <c r="AH120" s="39"/>
      <c r="AI120" s="39"/>
      <c r="AJ120" s="39"/>
      <c r="AK120" s="39"/>
      <c r="AL120" s="39"/>
      <c r="AM120" s="39"/>
      <c r="AN120" s="39"/>
      <c r="AO120" s="39"/>
      <c r="AP120" s="39"/>
      <c r="AQ120" s="39"/>
      <c r="AR120" s="39"/>
      <c r="AS120" s="39"/>
      <c r="AT120" s="39"/>
      <c r="AU120" s="39"/>
      <c r="AV120" s="39"/>
      <c r="AW120" s="39"/>
      <c r="AX120" s="40"/>
    </row>
    <row r="121" spans="1:50" ht="28.35" customHeight="1" x14ac:dyDescent="0.15">
      <c r="A121" s="185"/>
      <c r="B121" s="186"/>
      <c r="C121" s="186"/>
      <c r="D121" s="186"/>
      <c r="E121" s="186"/>
      <c r="F121" s="187"/>
      <c r="G121" s="38"/>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c r="AE121" s="39"/>
      <c r="AF121" s="39"/>
      <c r="AG121" s="39"/>
      <c r="AH121" s="39"/>
      <c r="AI121" s="39"/>
      <c r="AJ121" s="39"/>
      <c r="AK121" s="39"/>
      <c r="AL121" s="39"/>
      <c r="AM121" s="39"/>
      <c r="AN121" s="39"/>
      <c r="AO121" s="39"/>
      <c r="AP121" s="39"/>
      <c r="AQ121" s="39"/>
      <c r="AR121" s="39"/>
      <c r="AS121" s="39"/>
      <c r="AT121" s="39"/>
      <c r="AU121" s="39"/>
      <c r="AV121" s="39"/>
      <c r="AW121" s="39"/>
      <c r="AX121" s="40"/>
    </row>
    <row r="122" spans="1:50" ht="28.35" customHeight="1" x14ac:dyDescent="0.15">
      <c r="A122" s="185"/>
      <c r="B122" s="186"/>
      <c r="C122" s="186"/>
      <c r="D122" s="186"/>
      <c r="E122" s="186"/>
      <c r="F122" s="187"/>
      <c r="G122" s="38"/>
      <c r="H122" s="39"/>
      <c r="I122" s="39"/>
      <c r="J122" s="39"/>
      <c r="K122" s="39"/>
      <c r="L122" s="39"/>
      <c r="M122" s="39"/>
      <c r="N122" s="39"/>
      <c r="O122" s="39"/>
      <c r="P122" s="39"/>
      <c r="Q122" s="39"/>
      <c r="R122" s="39"/>
      <c r="S122" s="39"/>
      <c r="T122" s="39"/>
      <c r="U122" s="39"/>
      <c r="V122" s="39"/>
      <c r="W122" s="39"/>
      <c r="X122" s="39"/>
      <c r="Y122" s="39"/>
      <c r="Z122" s="39"/>
      <c r="AA122" s="39"/>
      <c r="AB122" s="39"/>
      <c r="AC122" s="39"/>
      <c r="AD122" s="39"/>
      <c r="AE122" s="39"/>
      <c r="AF122" s="39"/>
      <c r="AG122" s="39"/>
      <c r="AH122" s="39"/>
      <c r="AI122" s="39"/>
      <c r="AJ122" s="39"/>
      <c r="AK122" s="39"/>
      <c r="AL122" s="39"/>
      <c r="AM122" s="39"/>
      <c r="AN122" s="39"/>
      <c r="AO122" s="39"/>
      <c r="AP122" s="39"/>
      <c r="AQ122" s="39"/>
      <c r="AR122" s="39"/>
      <c r="AS122" s="39"/>
      <c r="AT122" s="39"/>
      <c r="AU122" s="39"/>
      <c r="AV122" s="39"/>
      <c r="AW122" s="39"/>
      <c r="AX122" s="40"/>
    </row>
    <row r="123" spans="1:50" ht="28.35" customHeight="1" x14ac:dyDescent="0.15">
      <c r="A123" s="185"/>
      <c r="B123" s="186"/>
      <c r="C123" s="186"/>
      <c r="D123" s="186"/>
      <c r="E123" s="186"/>
      <c r="F123" s="187"/>
      <c r="G123" s="38"/>
      <c r="H123" s="39"/>
      <c r="I123" s="39"/>
      <c r="J123" s="39"/>
      <c r="K123" s="39"/>
      <c r="L123" s="39"/>
      <c r="M123" s="39"/>
      <c r="N123" s="39"/>
      <c r="O123" s="39"/>
      <c r="P123" s="39"/>
      <c r="Q123" s="39"/>
      <c r="R123" s="39"/>
      <c r="S123" s="39"/>
      <c r="T123" s="39"/>
      <c r="U123" s="39"/>
      <c r="V123" s="39"/>
      <c r="W123" s="39"/>
      <c r="X123" s="39"/>
      <c r="Y123" s="39"/>
      <c r="Z123" s="39"/>
      <c r="AA123" s="39"/>
      <c r="AB123" s="39"/>
      <c r="AC123" s="39"/>
      <c r="AD123" s="39"/>
      <c r="AE123" s="39"/>
      <c r="AF123" s="39"/>
      <c r="AG123" s="39"/>
      <c r="AH123" s="39"/>
      <c r="AI123" s="39"/>
      <c r="AJ123" s="39"/>
      <c r="AK123" s="39"/>
      <c r="AL123" s="39"/>
      <c r="AM123" s="39"/>
      <c r="AN123" s="39"/>
      <c r="AO123" s="39"/>
      <c r="AP123" s="39"/>
      <c r="AQ123" s="39"/>
      <c r="AR123" s="39"/>
      <c r="AS123" s="39"/>
      <c r="AT123" s="39"/>
      <c r="AU123" s="39"/>
      <c r="AV123" s="39"/>
      <c r="AW123" s="39"/>
      <c r="AX123" s="40"/>
    </row>
    <row r="124" spans="1:50" ht="52.5" customHeight="1" x14ac:dyDescent="0.15">
      <c r="A124" s="185"/>
      <c r="B124" s="186"/>
      <c r="C124" s="186"/>
      <c r="D124" s="186"/>
      <c r="E124" s="186"/>
      <c r="F124" s="187"/>
      <c r="G124" s="38"/>
      <c r="H124" s="39"/>
      <c r="I124" s="39"/>
      <c r="J124" s="39"/>
      <c r="K124" s="39"/>
      <c r="L124" s="39"/>
      <c r="M124" s="39"/>
      <c r="N124" s="39"/>
      <c r="O124" s="39"/>
      <c r="P124" s="39"/>
      <c r="Q124" s="39"/>
      <c r="R124" s="39"/>
      <c r="S124" s="39"/>
      <c r="T124" s="39"/>
      <c r="U124" s="39"/>
      <c r="V124" s="39"/>
      <c r="W124" s="39"/>
      <c r="X124" s="39"/>
      <c r="Y124" s="39"/>
      <c r="Z124" s="39"/>
      <c r="AA124" s="39"/>
      <c r="AB124" s="39"/>
      <c r="AC124" s="39"/>
      <c r="AD124" s="39"/>
      <c r="AE124" s="39"/>
      <c r="AF124" s="39"/>
      <c r="AG124" s="39"/>
      <c r="AH124" s="39"/>
      <c r="AI124" s="39"/>
      <c r="AJ124" s="39"/>
      <c r="AK124" s="39"/>
      <c r="AL124" s="39"/>
      <c r="AM124" s="39"/>
      <c r="AN124" s="39"/>
      <c r="AO124" s="39"/>
      <c r="AP124" s="39"/>
      <c r="AQ124" s="39"/>
      <c r="AR124" s="39"/>
      <c r="AS124" s="39"/>
      <c r="AT124" s="39"/>
      <c r="AU124" s="39"/>
      <c r="AV124" s="39"/>
      <c r="AW124" s="39"/>
      <c r="AX124" s="40"/>
    </row>
    <row r="125" spans="1:50" ht="52.5" customHeight="1" x14ac:dyDescent="0.15">
      <c r="A125" s="185"/>
      <c r="B125" s="186"/>
      <c r="C125" s="186"/>
      <c r="D125" s="186"/>
      <c r="E125" s="186"/>
      <c r="F125" s="187"/>
      <c r="G125" s="38"/>
      <c r="H125" s="39"/>
      <c r="I125" s="39"/>
      <c r="J125" s="39"/>
      <c r="K125" s="39"/>
      <c r="L125" s="39"/>
      <c r="M125" s="39"/>
      <c r="N125" s="39"/>
      <c r="O125" s="39"/>
      <c r="P125" s="39"/>
      <c r="Q125" s="39"/>
      <c r="R125" s="39"/>
      <c r="S125" s="39"/>
      <c r="T125" s="39"/>
      <c r="U125" s="39"/>
      <c r="V125" s="39"/>
      <c r="W125" s="39"/>
      <c r="X125" s="39"/>
      <c r="Y125" s="39"/>
      <c r="Z125" s="39"/>
      <c r="AA125" s="39"/>
      <c r="AB125" s="39"/>
      <c r="AC125" s="39"/>
      <c r="AD125" s="39"/>
      <c r="AE125" s="39"/>
      <c r="AF125" s="39"/>
      <c r="AG125" s="39"/>
      <c r="AH125" s="39"/>
      <c r="AI125" s="39"/>
      <c r="AJ125" s="39"/>
      <c r="AK125" s="39"/>
      <c r="AL125" s="39"/>
      <c r="AM125" s="39"/>
      <c r="AN125" s="39"/>
      <c r="AO125" s="39"/>
      <c r="AP125" s="39"/>
      <c r="AQ125" s="39"/>
      <c r="AR125" s="39"/>
      <c r="AS125" s="39"/>
      <c r="AT125" s="39"/>
      <c r="AU125" s="39"/>
      <c r="AV125" s="39"/>
      <c r="AW125" s="39"/>
      <c r="AX125" s="40"/>
    </row>
    <row r="126" spans="1:50" ht="52.5" customHeight="1" x14ac:dyDescent="0.15">
      <c r="A126" s="185"/>
      <c r="B126" s="186"/>
      <c r="C126" s="186"/>
      <c r="D126" s="186"/>
      <c r="E126" s="186"/>
      <c r="F126" s="187"/>
      <c r="G126" s="38"/>
      <c r="H126" s="39"/>
      <c r="I126" s="39"/>
      <c r="J126" s="39"/>
      <c r="K126" s="39"/>
      <c r="L126" s="39"/>
      <c r="M126" s="39"/>
      <c r="N126" s="39"/>
      <c r="O126" s="39"/>
      <c r="P126" s="39"/>
      <c r="Q126" s="39"/>
      <c r="R126" s="39"/>
      <c r="S126" s="39"/>
      <c r="T126" s="39"/>
      <c r="U126" s="39"/>
      <c r="V126" s="39"/>
      <c r="W126" s="39"/>
      <c r="X126" s="39"/>
      <c r="Y126" s="39"/>
      <c r="Z126" s="39"/>
      <c r="AA126" s="39"/>
      <c r="AB126" s="39"/>
      <c r="AC126" s="39"/>
      <c r="AD126" s="39"/>
      <c r="AE126" s="39"/>
      <c r="AF126" s="39"/>
      <c r="AG126" s="39"/>
      <c r="AH126" s="39"/>
      <c r="AI126" s="39"/>
      <c r="AJ126" s="39"/>
      <c r="AK126" s="39"/>
      <c r="AL126" s="39"/>
      <c r="AM126" s="39"/>
      <c r="AN126" s="39"/>
      <c r="AO126" s="39"/>
      <c r="AP126" s="39"/>
      <c r="AQ126" s="39"/>
      <c r="AR126" s="39"/>
      <c r="AS126" s="39"/>
      <c r="AT126" s="39"/>
      <c r="AU126" s="39"/>
      <c r="AV126" s="39"/>
      <c r="AW126" s="39"/>
      <c r="AX126" s="40"/>
    </row>
    <row r="127" spans="1:50" ht="29.25" customHeight="1" x14ac:dyDescent="0.15">
      <c r="A127" s="185"/>
      <c r="B127" s="186"/>
      <c r="C127" s="186"/>
      <c r="D127" s="186"/>
      <c r="E127" s="186"/>
      <c r="F127" s="187"/>
      <c r="G127" s="38"/>
      <c r="H127" s="39"/>
      <c r="I127" s="39"/>
      <c r="J127" s="39"/>
      <c r="K127" s="39"/>
      <c r="L127" s="39"/>
      <c r="M127" s="39"/>
      <c r="N127" s="39"/>
      <c r="O127" s="39"/>
      <c r="P127" s="39"/>
      <c r="Q127" s="39"/>
      <c r="R127" s="39"/>
      <c r="S127" s="39"/>
      <c r="T127" s="39"/>
      <c r="U127" s="39"/>
      <c r="V127" s="39"/>
      <c r="W127" s="39"/>
      <c r="X127" s="39"/>
      <c r="Y127" s="39"/>
      <c r="Z127" s="39"/>
      <c r="AA127" s="39"/>
      <c r="AB127" s="39"/>
      <c r="AC127" s="39"/>
      <c r="AD127" s="39"/>
      <c r="AE127" s="39"/>
      <c r="AF127" s="39"/>
      <c r="AG127" s="39"/>
      <c r="AH127" s="39"/>
      <c r="AI127" s="39"/>
      <c r="AJ127" s="39"/>
      <c r="AK127" s="39"/>
      <c r="AL127" s="39"/>
      <c r="AM127" s="39"/>
      <c r="AN127" s="39"/>
      <c r="AO127" s="39"/>
      <c r="AP127" s="39"/>
      <c r="AQ127" s="39"/>
      <c r="AR127" s="39"/>
      <c r="AS127" s="39"/>
      <c r="AT127" s="39"/>
      <c r="AU127" s="39"/>
      <c r="AV127" s="39"/>
      <c r="AW127" s="39"/>
      <c r="AX127" s="40"/>
    </row>
    <row r="128" spans="1:50" ht="18.600000000000001" customHeight="1" x14ac:dyDescent="0.15">
      <c r="A128" s="185"/>
      <c r="B128" s="186"/>
      <c r="C128" s="186"/>
      <c r="D128" s="186"/>
      <c r="E128" s="186"/>
      <c r="F128" s="187"/>
      <c r="G128" s="38"/>
      <c r="H128" s="39"/>
      <c r="I128" s="87"/>
      <c r="J128" s="39"/>
      <c r="K128" s="39"/>
      <c r="L128" s="39"/>
      <c r="M128" s="39"/>
      <c r="N128" s="39"/>
      <c r="O128" s="39"/>
      <c r="P128" s="39"/>
      <c r="Q128" s="39"/>
      <c r="R128" s="39"/>
      <c r="S128" s="39"/>
      <c r="T128" s="39"/>
      <c r="U128" s="39"/>
      <c r="V128" s="39"/>
      <c r="W128" s="39"/>
      <c r="X128" s="39"/>
      <c r="Y128" s="39"/>
      <c r="Z128" s="39"/>
      <c r="AA128" s="39"/>
      <c r="AB128" s="39"/>
      <c r="AC128" s="39"/>
      <c r="AD128" s="39"/>
      <c r="AE128" s="39"/>
      <c r="AF128" s="39"/>
      <c r="AG128" s="39"/>
      <c r="AH128" s="39"/>
      <c r="AI128" s="39"/>
      <c r="AJ128" s="39"/>
      <c r="AK128" s="39"/>
      <c r="AL128" s="39"/>
      <c r="AM128" s="39"/>
      <c r="AN128" s="39"/>
      <c r="AO128" s="39"/>
      <c r="AP128" s="39"/>
      <c r="AQ128" s="39"/>
      <c r="AR128" s="39"/>
      <c r="AS128" s="39"/>
      <c r="AT128" s="39"/>
      <c r="AU128" s="39"/>
      <c r="AV128" s="39"/>
      <c r="AW128" s="39"/>
      <c r="AX128" s="40"/>
    </row>
    <row r="129" spans="1:51" ht="35.25" customHeight="1" x14ac:dyDescent="0.15">
      <c r="A129" s="185"/>
      <c r="B129" s="186"/>
      <c r="C129" s="186"/>
      <c r="D129" s="186"/>
      <c r="E129" s="186"/>
      <c r="F129" s="187"/>
      <c r="G129" s="38"/>
      <c r="H129" s="39"/>
      <c r="I129" s="39"/>
      <c r="J129" s="39"/>
      <c r="K129" s="39"/>
      <c r="L129" s="39"/>
      <c r="M129" s="39"/>
      <c r="N129" s="39"/>
      <c r="O129" s="39"/>
      <c r="P129" s="39"/>
      <c r="Q129" s="39"/>
      <c r="R129" s="39"/>
      <c r="S129" s="39"/>
      <c r="T129" s="39"/>
      <c r="U129" s="39"/>
      <c r="V129" s="39"/>
      <c r="W129" s="39"/>
      <c r="X129" s="39"/>
      <c r="Y129" s="39"/>
      <c r="Z129" s="39"/>
      <c r="AA129" s="39"/>
      <c r="AB129" s="39"/>
      <c r="AC129" s="39"/>
      <c r="AD129" s="39"/>
      <c r="AE129" s="39"/>
      <c r="AF129" s="39"/>
      <c r="AG129" s="39"/>
      <c r="AH129" s="39"/>
      <c r="AI129" s="39"/>
      <c r="AJ129" s="39"/>
      <c r="AK129" s="39"/>
      <c r="AL129" s="39"/>
      <c r="AM129" s="39"/>
      <c r="AN129" s="39"/>
      <c r="AO129" s="39"/>
      <c r="AP129" s="39"/>
      <c r="AQ129" s="39"/>
      <c r="AR129" s="39"/>
      <c r="AS129" s="39"/>
      <c r="AT129" s="39"/>
      <c r="AU129" s="39"/>
      <c r="AV129" s="39"/>
      <c r="AW129" s="39"/>
      <c r="AX129" s="40"/>
    </row>
    <row r="130" spans="1:51" ht="30" customHeight="1" x14ac:dyDescent="0.15">
      <c r="A130" s="185"/>
      <c r="B130" s="186"/>
      <c r="C130" s="186"/>
      <c r="D130" s="186"/>
      <c r="E130" s="186"/>
      <c r="F130" s="187"/>
      <c r="G130" s="38"/>
      <c r="H130" s="39"/>
      <c r="I130" s="39"/>
      <c r="J130" s="39"/>
      <c r="K130" s="39"/>
      <c r="L130" s="39"/>
      <c r="M130" s="39"/>
      <c r="N130" s="39"/>
      <c r="O130" s="39"/>
      <c r="P130" s="39"/>
      <c r="Q130" s="39"/>
      <c r="R130" s="39"/>
      <c r="S130" s="39"/>
      <c r="T130" s="39"/>
      <c r="U130" s="39"/>
      <c r="V130" s="39"/>
      <c r="W130" s="39"/>
      <c r="X130" s="39"/>
      <c r="Y130" s="39"/>
      <c r="Z130" s="39"/>
      <c r="AA130" s="39"/>
      <c r="AB130" s="39"/>
      <c r="AC130" s="39"/>
      <c r="AD130" s="39"/>
      <c r="AE130" s="39"/>
      <c r="AF130" s="39"/>
      <c r="AG130" s="39"/>
      <c r="AH130" s="39"/>
      <c r="AI130" s="39"/>
      <c r="AJ130" s="39"/>
      <c r="AK130" s="39"/>
      <c r="AL130" s="39"/>
      <c r="AM130" s="39"/>
      <c r="AN130" s="39"/>
      <c r="AO130" s="39"/>
      <c r="AP130" s="39"/>
      <c r="AQ130" s="39"/>
      <c r="AR130" s="39"/>
      <c r="AS130" s="39"/>
      <c r="AT130" s="39"/>
      <c r="AU130" s="39"/>
      <c r="AV130" s="39"/>
      <c r="AW130" s="39"/>
      <c r="AX130" s="40"/>
    </row>
    <row r="131" spans="1:51" ht="24.75" customHeight="1" x14ac:dyDescent="0.15">
      <c r="A131" s="185"/>
      <c r="B131" s="186"/>
      <c r="C131" s="186"/>
      <c r="D131" s="186"/>
      <c r="E131" s="186"/>
      <c r="F131" s="187"/>
      <c r="G131" s="38"/>
      <c r="H131" s="39"/>
      <c r="I131" s="39"/>
      <c r="J131" s="39"/>
      <c r="K131" s="39"/>
      <c r="L131" s="39"/>
      <c r="M131" s="39"/>
      <c r="N131" s="39"/>
      <c r="O131" s="39"/>
      <c r="P131" s="39"/>
      <c r="Q131" s="39"/>
      <c r="R131" s="39"/>
      <c r="S131" s="39"/>
      <c r="T131" s="39"/>
      <c r="U131" s="39"/>
      <c r="V131" s="39"/>
      <c r="W131" s="39"/>
      <c r="X131" s="39"/>
      <c r="Y131" s="39"/>
      <c r="Z131" s="39"/>
      <c r="AA131" s="39"/>
      <c r="AB131" s="39"/>
      <c r="AC131" s="39"/>
      <c r="AD131" s="39"/>
      <c r="AE131" s="39"/>
      <c r="AF131" s="39"/>
      <c r="AG131" s="39"/>
      <c r="AH131" s="39"/>
      <c r="AI131" s="39"/>
      <c r="AJ131" s="39"/>
      <c r="AK131" s="39"/>
      <c r="AL131" s="39"/>
      <c r="AM131" s="39"/>
      <c r="AN131" s="39"/>
      <c r="AO131" s="39"/>
      <c r="AP131" s="39"/>
      <c r="AQ131" s="39"/>
      <c r="AR131" s="39"/>
      <c r="AS131" s="39"/>
      <c r="AT131" s="39"/>
      <c r="AU131" s="39"/>
      <c r="AV131" s="39"/>
      <c r="AW131" s="39"/>
      <c r="AX131" s="40"/>
    </row>
    <row r="132" spans="1:51" ht="24.75" customHeight="1" x14ac:dyDescent="0.15">
      <c r="A132" s="185"/>
      <c r="B132" s="186"/>
      <c r="C132" s="186"/>
      <c r="D132" s="186"/>
      <c r="E132" s="186"/>
      <c r="F132" s="187"/>
      <c r="G132" s="38"/>
      <c r="H132" s="39"/>
      <c r="I132" s="39"/>
      <c r="J132" s="39"/>
      <c r="K132" s="39"/>
      <c r="L132" s="39"/>
      <c r="M132" s="39"/>
      <c r="N132" s="39"/>
      <c r="O132" s="39"/>
      <c r="P132" s="39"/>
      <c r="Q132" s="39"/>
      <c r="R132" s="39"/>
      <c r="S132" s="39"/>
      <c r="T132" s="39"/>
      <c r="U132" s="39"/>
      <c r="V132" s="39"/>
      <c r="W132" s="39"/>
      <c r="X132" s="39"/>
      <c r="Y132" s="39"/>
      <c r="Z132" s="39"/>
      <c r="AA132" s="39"/>
      <c r="AB132" s="39"/>
      <c r="AC132" s="39"/>
      <c r="AD132" s="39"/>
      <c r="AE132" s="39"/>
      <c r="AF132" s="39"/>
      <c r="AG132" s="39"/>
      <c r="AH132" s="39"/>
      <c r="AI132" s="39"/>
      <c r="AJ132" s="39"/>
      <c r="AK132" s="39"/>
      <c r="AL132" s="39"/>
      <c r="AM132" s="39"/>
      <c r="AN132" s="39"/>
      <c r="AO132" s="39"/>
      <c r="AP132" s="39"/>
      <c r="AQ132" s="39"/>
      <c r="AR132" s="39"/>
      <c r="AS132" s="39"/>
      <c r="AT132" s="39"/>
      <c r="AU132" s="39"/>
      <c r="AV132" s="39"/>
      <c r="AW132" s="39"/>
      <c r="AX132" s="40"/>
    </row>
    <row r="133" spans="1:51" ht="24.75" customHeight="1" x14ac:dyDescent="0.15">
      <c r="A133" s="185"/>
      <c r="B133" s="186"/>
      <c r="C133" s="186"/>
      <c r="D133" s="186"/>
      <c r="E133" s="186"/>
      <c r="F133" s="187"/>
      <c r="G133" s="38"/>
      <c r="H133" s="39"/>
      <c r="I133" s="39"/>
      <c r="J133" s="39"/>
      <c r="K133" s="39"/>
      <c r="L133" s="39"/>
      <c r="M133" s="39"/>
      <c r="N133" s="39"/>
      <c r="O133" s="39"/>
      <c r="P133" s="39"/>
      <c r="Q133" s="39"/>
      <c r="R133" s="39"/>
      <c r="S133" s="39"/>
      <c r="T133" s="39"/>
      <c r="U133" s="39"/>
      <c r="V133" s="39"/>
      <c r="W133" s="39"/>
      <c r="X133" s="39"/>
      <c r="Y133" s="39"/>
      <c r="Z133" s="39"/>
      <c r="AA133" s="39"/>
      <c r="AB133" s="39"/>
      <c r="AC133" s="39"/>
      <c r="AD133" s="39"/>
      <c r="AE133" s="39"/>
      <c r="AF133" s="39"/>
      <c r="AG133" s="39"/>
      <c r="AH133" s="39"/>
      <c r="AI133" s="39"/>
      <c r="AJ133" s="39"/>
      <c r="AK133" s="39"/>
      <c r="AL133" s="39"/>
      <c r="AM133" s="39"/>
      <c r="AN133" s="39"/>
      <c r="AO133" s="39"/>
      <c r="AP133" s="39"/>
      <c r="AQ133" s="39"/>
      <c r="AR133" s="39"/>
      <c r="AS133" s="39"/>
      <c r="AT133" s="39"/>
      <c r="AU133" s="39"/>
      <c r="AV133" s="39"/>
      <c r="AW133" s="39"/>
      <c r="AX133" s="40"/>
    </row>
    <row r="134" spans="1:51" ht="24.75" customHeight="1" x14ac:dyDescent="0.15">
      <c r="A134" s="185"/>
      <c r="B134" s="186"/>
      <c r="C134" s="186"/>
      <c r="D134" s="186"/>
      <c r="E134" s="186"/>
      <c r="F134" s="187"/>
      <c r="G134" s="38"/>
      <c r="H134" s="39"/>
      <c r="I134" s="39"/>
      <c r="J134" s="39"/>
      <c r="K134" s="39"/>
      <c r="L134" s="39"/>
      <c r="M134" s="39"/>
      <c r="N134" s="39"/>
      <c r="O134" s="39"/>
      <c r="P134" s="39"/>
      <c r="Q134" s="39"/>
      <c r="R134" s="39"/>
      <c r="S134" s="39"/>
      <c r="T134" s="39"/>
      <c r="U134" s="39"/>
      <c r="V134" s="39"/>
      <c r="W134" s="39"/>
      <c r="X134" s="39"/>
      <c r="Y134" s="39"/>
      <c r="Z134" s="39"/>
      <c r="AA134" s="39"/>
      <c r="AB134" s="39"/>
      <c r="AC134" s="39"/>
      <c r="AD134" s="39"/>
      <c r="AE134" s="39"/>
      <c r="AF134" s="39"/>
      <c r="AG134" s="39"/>
      <c r="AH134" s="39"/>
      <c r="AI134" s="39"/>
      <c r="AJ134" s="39"/>
      <c r="AK134" s="39"/>
      <c r="AL134" s="39"/>
      <c r="AM134" s="39"/>
      <c r="AN134" s="39"/>
      <c r="AO134" s="39"/>
      <c r="AP134" s="39"/>
      <c r="AQ134" s="39"/>
      <c r="AR134" s="39"/>
      <c r="AS134" s="39"/>
      <c r="AT134" s="39"/>
      <c r="AU134" s="39"/>
      <c r="AV134" s="39"/>
      <c r="AW134" s="39"/>
      <c r="AX134" s="40"/>
    </row>
    <row r="135" spans="1:51" ht="24.75" customHeight="1" x14ac:dyDescent="0.15">
      <c r="A135" s="185"/>
      <c r="B135" s="186"/>
      <c r="C135" s="186"/>
      <c r="D135" s="186"/>
      <c r="E135" s="186"/>
      <c r="F135" s="187"/>
      <c r="G135" s="38"/>
      <c r="H135" s="39"/>
      <c r="I135" s="39" t="s">
        <v>650</v>
      </c>
      <c r="J135" s="39"/>
      <c r="K135" s="39"/>
      <c r="L135" s="39"/>
      <c r="M135" s="39"/>
      <c r="N135" s="39"/>
      <c r="O135" s="39"/>
      <c r="P135" s="39"/>
      <c r="Q135" s="39"/>
      <c r="R135" s="39"/>
      <c r="S135" s="39"/>
      <c r="T135" s="39"/>
      <c r="U135" s="39"/>
      <c r="V135" s="39"/>
      <c r="W135" s="39"/>
      <c r="X135" s="39"/>
      <c r="Y135" s="39"/>
      <c r="Z135" s="39"/>
      <c r="AA135" s="39"/>
      <c r="AB135" s="39"/>
      <c r="AC135" s="39"/>
      <c r="AD135" s="39"/>
      <c r="AE135" s="39"/>
      <c r="AF135" s="39"/>
      <c r="AG135" s="39"/>
      <c r="AH135" s="39"/>
      <c r="AI135" s="39"/>
      <c r="AJ135" s="39"/>
      <c r="AK135" s="39"/>
      <c r="AL135" s="39"/>
      <c r="AM135" s="39"/>
      <c r="AN135" s="39"/>
      <c r="AO135" s="39"/>
      <c r="AP135" s="39"/>
      <c r="AQ135" s="39"/>
      <c r="AR135" s="39"/>
      <c r="AS135" s="39"/>
      <c r="AT135" s="39"/>
      <c r="AU135" s="39"/>
      <c r="AV135" s="39"/>
      <c r="AW135" s="39"/>
      <c r="AX135" s="40"/>
    </row>
    <row r="136" spans="1:51" ht="24.75" customHeight="1" x14ac:dyDescent="0.15">
      <c r="A136" s="185"/>
      <c r="B136" s="186"/>
      <c r="C136" s="186"/>
      <c r="D136" s="186"/>
      <c r="E136" s="186"/>
      <c r="F136" s="187"/>
      <c r="G136" s="38"/>
      <c r="H136" s="39"/>
      <c r="I136" s="39"/>
      <c r="J136" s="39"/>
      <c r="K136" s="39"/>
      <c r="L136" s="39"/>
      <c r="M136" s="39"/>
      <c r="N136" s="39"/>
      <c r="O136" s="39"/>
      <c r="P136" s="39"/>
      <c r="Q136" s="39"/>
      <c r="R136" s="39"/>
      <c r="S136" s="39"/>
      <c r="T136" s="39"/>
      <c r="U136" s="39"/>
      <c r="V136" s="39"/>
      <c r="W136" s="39"/>
      <c r="X136" s="39"/>
      <c r="Y136" s="39"/>
      <c r="Z136" s="39"/>
      <c r="AA136" s="39"/>
      <c r="AB136" s="39"/>
      <c r="AC136" s="39"/>
      <c r="AD136" s="39"/>
      <c r="AE136" s="39"/>
      <c r="AF136" s="39"/>
      <c r="AG136" s="39"/>
      <c r="AH136" s="39"/>
      <c r="AI136" s="39"/>
      <c r="AJ136" s="39"/>
      <c r="AK136" s="39"/>
      <c r="AL136" s="39"/>
      <c r="AM136" s="39"/>
      <c r="AN136" s="39"/>
      <c r="AO136" s="39"/>
      <c r="AP136" s="39"/>
      <c r="AQ136" s="39"/>
      <c r="AR136" s="39"/>
      <c r="AS136" s="39"/>
      <c r="AT136" s="39"/>
      <c r="AU136" s="39"/>
      <c r="AV136" s="39"/>
      <c r="AW136" s="39"/>
      <c r="AX136" s="40"/>
    </row>
    <row r="137" spans="1:51" ht="24.75" customHeight="1" thickBot="1" x14ac:dyDescent="0.2">
      <c r="A137" s="185"/>
      <c r="B137" s="186"/>
      <c r="C137" s="186"/>
      <c r="D137" s="186"/>
      <c r="E137" s="186"/>
      <c r="F137" s="187"/>
      <c r="G137" s="38"/>
      <c r="H137" s="39"/>
      <c r="I137" s="39"/>
      <c r="J137" s="39"/>
      <c r="K137" s="39"/>
      <c r="L137" s="39"/>
      <c r="M137" s="39"/>
      <c r="N137" s="39"/>
      <c r="O137" s="39"/>
      <c r="P137" s="39"/>
      <c r="Q137" s="39"/>
      <c r="R137" s="39"/>
      <c r="S137" s="39"/>
      <c r="T137" s="39"/>
      <c r="U137" s="39"/>
      <c r="V137" s="39"/>
      <c r="W137" s="39"/>
      <c r="X137" s="39"/>
      <c r="Y137" s="39"/>
      <c r="Z137" s="39"/>
      <c r="AA137" s="39"/>
      <c r="AB137" s="39"/>
      <c r="AC137" s="39"/>
      <c r="AD137" s="39"/>
      <c r="AE137" s="39"/>
      <c r="AF137" s="39"/>
      <c r="AG137" s="39"/>
      <c r="AH137" s="39"/>
      <c r="AI137" s="39"/>
      <c r="AJ137" s="39"/>
      <c r="AK137" s="39"/>
      <c r="AL137" s="39"/>
      <c r="AM137" s="39"/>
      <c r="AN137" s="39"/>
      <c r="AO137" s="39"/>
      <c r="AP137" s="39"/>
      <c r="AQ137" s="39"/>
      <c r="AR137" s="39"/>
      <c r="AS137" s="39"/>
      <c r="AT137" s="39"/>
      <c r="AU137" s="39"/>
      <c r="AV137" s="39"/>
      <c r="AW137" s="39"/>
      <c r="AX137" s="40"/>
    </row>
    <row r="138" spans="1:51" ht="24.75" customHeight="1" x14ac:dyDescent="0.15">
      <c r="A138" s="188" t="s">
        <v>245</v>
      </c>
      <c r="B138" s="189"/>
      <c r="C138" s="189"/>
      <c r="D138" s="189"/>
      <c r="E138" s="189"/>
      <c r="F138" s="190"/>
      <c r="G138" s="170" t="s">
        <v>651</v>
      </c>
      <c r="H138" s="171"/>
      <c r="I138" s="171"/>
      <c r="J138" s="171"/>
      <c r="K138" s="171"/>
      <c r="L138" s="171"/>
      <c r="M138" s="171"/>
      <c r="N138" s="171"/>
      <c r="O138" s="171"/>
      <c r="P138" s="171"/>
      <c r="Q138" s="171"/>
      <c r="R138" s="171"/>
      <c r="S138" s="171"/>
      <c r="T138" s="171"/>
      <c r="U138" s="171"/>
      <c r="V138" s="171"/>
      <c r="W138" s="171"/>
      <c r="X138" s="171"/>
      <c r="Y138" s="171"/>
      <c r="Z138" s="171"/>
      <c r="AA138" s="171"/>
      <c r="AB138" s="172"/>
      <c r="AC138" s="170" t="s">
        <v>652</v>
      </c>
      <c r="AD138" s="171"/>
      <c r="AE138" s="171"/>
      <c r="AF138" s="171"/>
      <c r="AG138" s="171"/>
      <c r="AH138" s="171"/>
      <c r="AI138" s="171"/>
      <c r="AJ138" s="171"/>
      <c r="AK138" s="171"/>
      <c r="AL138" s="171"/>
      <c r="AM138" s="171"/>
      <c r="AN138" s="171"/>
      <c r="AO138" s="171"/>
      <c r="AP138" s="171"/>
      <c r="AQ138" s="171"/>
      <c r="AR138" s="171"/>
      <c r="AS138" s="171"/>
      <c r="AT138" s="171"/>
      <c r="AU138" s="171"/>
      <c r="AV138" s="171"/>
      <c r="AW138" s="171"/>
      <c r="AX138" s="173"/>
    </row>
    <row r="139" spans="1:51" ht="24.75" customHeight="1" x14ac:dyDescent="0.15">
      <c r="A139" s="191"/>
      <c r="B139" s="192"/>
      <c r="C139" s="192"/>
      <c r="D139" s="192"/>
      <c r="E139" s="192"/>
      <c r="F139" s="193"/>
      <c r="G139" s="174" t="s">
        <v>15</v>
      </c>
      <c r="H139" s="175"/>
      <c r="I139" s="175"/>
      <c r="J139" s="175"/>
      <c r="K139" s="175"/>
      <c r="L139" s="176" t="s">
        <v>16</v>
      </c>
      <c r="M139" s="175"/>
      <c r="N139" s="175"/>
      <c r="O139" s="175"/>
      <c r="P139" s="175"/>
      <c r="Q139" s="175"/>
      <c r="R139" s="175"/>
      <c r="S139" s="175"/>
      <c r="T139" s="175"/>
      <c r="U139" s="175"/>
      <c r="V139" s="175"/>
      <c r="W139" s="175"/>
      <c r="X139" s="177"/>
      <c r="Y139" s="178" t="s">
        <v>17</v>
      </c>
      <c r="Z139" s="179"/>
      <c r="AA139" s="179"/>
      <c r="AB139" s="180"/>
      <c r="AC139" s="174" t="s">
        <v>15</v>
      </c>
      <c r="AD139" s="175"/>
      <c r="AE139" s="175"/>
      <c r="AF139" s="175"/>
      <c r="AG139" s="175"/>
      <c r="AH139" s="176" t="s">
        <v>16</v>
      </c>
      <c r="AI139" s="175"/>
      <c r="AJ139" s="175"/>
      <c r="AK139" s="175"/>
      <c r="AL139" s="175"/>
      <c r="AM139" s="175"/>
      <c r="AN139" s="175"/>
      <c r="AO139" s="175"/>
      <c r="AP139" s="175"/>
      <c r="AQ139" s="175"/>
      <c r="AR139" s="175"/>
      <c r="AS139" s="175"/>
      <c r="AT139" s="177"/>
      <c r="AU139" s="178" t="s">
        <v>17</v>
      </c>
      <c r="AV139" s="179"/>
      <c r="AW139" s="179"/>
      <c r="AX139" s="181"/>
    </row>
    <row r="140" spans="1:51" ht="24.75" customHeight="1" x14ac:dyDescent="0.15">
      <c r="A140" s="191"/>
      <c r="B140" s="192"/>
      <c r="C140" s="192"/>
      <c r="D140" s="192"/>
      <c r="E140" s="192"/>
      <c r="F140" s="193"/>
      <c r="G140" s="160" t="s">
        <v>576</v>
      </c>
      <c r="H140" s="161"/>
      <c r="I140" s="161"/>
      <c r="J140" s="161"/>
      <c r="K140" s="162"/>
      <c r="L140" s="163" t="s">
        <v>653</v>
      </c>
      <c r="M140" s="164"/>
      <c r="N140" s="164"/>
      <c r="O140" s="164"/>
      <c r="P140" s="164"/>
      <c r="Q140" s="164"/>
      <c r="R140" s="164"/>
      <c r="S140" s="164"/>
      <c r="T140" s="164"/>
      <c r="U140" s="164"/>
      <c r="V140" s="164"/>
      <c r="W140" s="164"/>
      <c r="X140" s="165"/>
      <c r="Y140" s="166">
        <v>66658.496545000002</v>
      </c>
      <c r="Z140" s="167"/>
      <c r="AA140" s="167"/>
      <c r="AB140" s="168"/>
      <c r="AC140" s="160" t="s">
        <v>576</v>
      </c>
      <c r="AD140" s="161"/>
      <c r="AE140" s="161"/>
      <c r="AF140" s="161"/>
      <c r="AG140" s="162"/>
      <c r="AH140" s="163" t="s">
        <v>654</v>
      </c>
      <c r="AI140" s="164"/>
      <c r="AJ140" s="164"/>
      <c r="AK140" s="164"/>
      <c r="AL140" s="164"/>
      <c r="AM140" s="164"/>
      <c r="AN140" s="164"/>
      <c r="AO140" s="164"/>
      <c r="AP140" s="164"/>
      <c r="AQ140" s="164"/>
      <c r="AR140" s="164"/>
      <c r="AS140" s="164"/>
      <c r="AT140" s="165"/>
      <c r="AU140" s="166">
        <v>3833.203</v>
      </c>
      <c r="AV140" s="167"/>
      <c r="AW140" s="167"/>
      <c r="AX140" s="169"/>
    </row>
    <row r="141" spans="1:51" ht="24.75" customHeight="1" thickBot="1" x14ac:dyDescent="0.2">
      <c r="A141" s="191"/>
      <c r="B141" s="192"/>
      <c r="C141" s="192"/>
      <c r="D141" s="192"/>
      <c r="E141" s="192"/>
      <c r="F141" s="193"/>
      <c r="G141" s="141" t="s">
        <v>18</v>
      </c>
      <c r="H141" s="142"/>
      <c r="I141" s="142"/>
      <c r="J141" s="142"/>
      <c r="K141" s="142"/>
      <c r="L141" s="143"/>
      <c r="M141" s="144"/>
      <c r="N141" s="144"/>
      <c r="O141" s="144"/>
      <c r="P141" s="144"/>
      <c r="Q141" s="144"/>
      <c r="R141" s="144"/>
      <c r="S141" s="144"/>
      <c r="T141" s="144"/>
      <c r="U141" s="144"/>
      <c r="V141" s="144"/>
      <c r="W141" s="144"/>
      <c r="X141" s="145"/>
      <c r="Y141" s="146">
        <f>SUM(Y140:AB140)</f>
        <v>66658.496545000002</v>
      </c>
      <c r="Z141" s="147"/>
      <c r="AA141" s="147"/>
      <c r="AB141" s="148"/>
      <c r="AC141" s="141" t="s">
        <v>18</v>
      </c>
      <c r="AD141" s="142"/>
      <c r="AE141" s="142"/>
      <c r="AF141" s="142"/>
      <c r="AG141" s="142"/>
      <c r="AH141" s="143"/>
      <c r="AI141" s="144"/>
      <c r="AJ141" s="144"/>
      <c r="AK141" s="144"/>
      <c r="AL141" s="144"/>
      <c r="AM141" s="144"/>
      <c r="AN141" s="144"/>
      <c r="AO141" s="144"/>
      <c r="AP141" s="144"/>
      <c r="AQ141" s="144"/>
      <c r="AR141" s="144"/>
      <c r="AS141" s="144"/>
      <c r="AT141" s="145"/>
      <c r="AU141" s="146">
        <f>SUM(AU140:AX140)</f>
        <v>3833.203</v>
      </c>
      <c r="AV141" s="147"/>
      <c r="AW141" s="147"/>
      <c r="AX141" s="149"/>
    </row>
    <row r="142" spans="1:51" ht="24.75" customHeight="1" x14ac:dyDescent="0.15">
      <c r="A142" s="191"/>
      <c r="B142" s="192"/>
      <c r="C142" s="192"/>
      <c r="D142" s="192"/>
      <c r="E142" s="192"/>
      <c r="F142" s="193"/>
      <c r="G142" s="170" t="s">
        <v>655</v>
      </c>
      <c r="H142" s="171"/>
      <c r="I142" s="171"/>
      <c r="J142" s="171"/>
      <c r="K142" s="171"/>
      <c r="L142" s="171"/>
      <c r="M142" s="171"/>
      <c r="N142" s="171"/>
      <c r="O142" s="171"/>
      <c r="P142" s="171"/>
      <c r="Q142" s="171"/>
      <c r="R142" s="171"/>
      <c r="S142" s="171"/>
      <c r="T142" s="171"/>
      <c r="U142" s="171"/>
      <c r="V142" s="171"/>
      <c r="W142" s="171"/>
      <c r="X142" s="171"/>
      <c r="Y142" s="171"/>
      <c r="Z142" s="171"/>
      <c r="AA142" s="171"/>
      <c r="AB142" s="172"/>
      <c r="AC142" s="170" t="s">
        <v>656</v>
      </c>
      <c r="AD142" s="171"/>
      <c r="AE142" s="171"/>
      <c r="AF142" s="171"/>
      <c r="AG142" s="171"/>
      <c r="AH142" s="171"/>
      <c r="AI142" s="171"/>
      <c r="AJ142" s="171"/>
      <c r="AK142" s="171"/>
      <c r="AL142" s="171"/>
      <c r="AM142" s="171"/>
      <c r="AN142" s="171"/>
      <c r="AO142" s="171"/>
      <c r="AP142" s="171"/>
      <c r="AQ142" s="171"/>
      <c r="AR142" s="171"/>
      <c r="AS142" s="171"/>
      <c r="AT142" s="171"/>
      <c r="AU142" s="171"/>
      <c r="AV142" s="171"/>
      <c r="AW142" s="171"/>
      <c r="AX142" s="173"/>
      <c r="AY142">
        <f>COUNTA($G$144,$AC$144)</f>
        <v>2</v>
      </c>
    </row>
    <row r="143" spans="1:51" ht="24.75" customHeight="1" x14ac:dyDescent="0.15">
      <c r="A143" s="191"/>
      <c r="B143" s="192"/>
      <c r="C143" s="192"/>
      <c r="D143" s="192"/>
      <c r="E143" s="192"/>
      <c r="F143" s="193"/>
      <c r="G143" s="174" t="s">
        <v>15</v>
      </c>
      <c r="H143" s="175"/>
      <c r="I143" s="175"/>
      <c r="J143" s="175"/>
      <c r="K143" s="175"/>
      <c r="L143" s="176" t="s">
        <v>16</v>
      </c>
      <c r="M143" s="175"/>
      <c r="N143" s="175"/>
      <c r="O143" s="175"/>
      <c r="P143" s="175"/>
      <c r="Q143" s="175"/>
      <c r="R143" s="175"/>
      <c r="S143" s="175"/>
      <c r="T143" s="175"/>
      <c r="U143" s="175"/>
      <c r="V143" s="175"/>
      <c r="W143" s="175"/>
      <c r="X143" s="177"/>
      <c r="Y143" s="178" t="s">
        <v>17</v>
      </c>
      <c r="Z143" s="179"/>
      <c r="AA143" s="179"/>
      <c r="AB143" s="180"/>
      <c r="AC143" s="174" t="s">
        <v>15</v>
      </c>
      <c r="AD143" s="175"/>
      <c r="AE143" s="175"/>
      <c r="AF143" s="175"/>
      <c r="AG143" s="175"/>
      <c r="AH143" s="176" t="s">
        <v>16</v>
      </c>
      <c r="AI143" s="175"/>
      <c r="AJ143" s="175"/>
      <c r="AK143" s="175"/>
      <c r="AL143" s="175"/>
      <c r="AM143" s="175"/>
      <c r="AN143" s="175"/>
      <c r="AO143" s="175"/>
      <c r="AP143" s="175"/>
      <c r="AQ143" s="175"/>
      <c r="AR143" s="175"/>
      <c r="AS143" s="175"/>
      <c r="AT143" s="177"/>
      <c r="AU143" s="178" t="s">
        <v>17</v>
      </c>
      <c r="AV143" s="179"/>
      <c r="AW143" s="179"/>
      <c r="AX143" s="181"/>
      <c r="AY143">
        <f>$AY$142</f>
        <v>2</v>
      </c>
    </row>
    <row r="144" spans="1:51" ht="24.75" customHeight="1" x14ac:dyDescent="0.15">
      <c r="A144" s="191"/>
      <c r="B144" s="192"/>
      <c r="C144" s="192"/>
      <c r="D144" s="192"/>
      <c r="E144" s="192"/>
      <c r="F144" s="193"/>
      <c r="G144" s="160" t="s">
        <v>576</v>
      </c>
      <c r="H144" s="161"/>
      <c r="I144" s="161"/>
      <c r="J144" s="161"/>
      <c r="K144" s="162"/>
      <c r="L144" s="163" t="s">
        <v>657</v>
      </c>
      <c r="M144" s="164"/>
      <c r="N144" s="164"/>
      <c r="O144" s="164"/>
      <c r="P144" s="164"/>
      <c r="Q144" s="164"/>
      <c r="R144" s="164"/>
      <c r="S144" s="164"/>
      <c r="T144" s="164"/>
      <c r="U144" s="164"/>
      <c r="V144" s="164"/>
      <c r="W144" s="164"/>
      <c r="X144" s="165"/>
      <c r="Y144" s="166">
        <v>49.972999999999999</v>
      </c>
      <c r="Z144" s="167"/>
      <c r="AA144" s="167"/>
      <c r="AB144" s="168"/>
      <c r="AC144" s="160" t="s">
        <v>576</v>
      </c>
      <c r="AD144" s="161"/>
      <c r="AE144" s="161"/>
      <c r="AF144" s="161"/>
      <c r="AG144" s="162"/>
      <c r="AH144" s="163" t="s">
        <v>658</v>
      </c>
      <c r="AI144" s="164"/>
      <c r="AJ144" s="164"/>
      <c r="AK144" s="164"/>
      <c r="AL144" s="164"/>
      <c r="AM144" s="164"/>
      <c r="AN144" s="164"/>
      <c r="AO144" s="164"/>
      <c r="AP144" s="164"/>
      <c r="AQ144" s="164"/>
      <c r="AR144" s="164"/>
      <c r="AS144" s="164"/>
      <c r="AT144" s="165"/>
      <c r="AU144" s="166">
        <v>2116.1375990000001</v>
      </c>
      <c r="AV144" s="167"/>
      <c r="AW144" s="167"/>
      <c r="AX144" s="169"/>
      <c r="AY144">
        <f>$AY$142</f>
        <v>2</v>
      </c>
    </row>
    <row r="145" spans="1:51" ht="24.75" customHeight="1" thickBot="1" x14ac:dyDescent="0.2">
      <c r="A145" s="191"/>
      <c r="B145" s="192"/>
      <c r="C145" s="192"/>
      <c r="D145" s="192"/>
      <c r="E145" s="192"/>
      <c r="F145" s="193"/>
      <c r="G145" s="141" t="s">
        <v>18</v>
      </c>
      <c r="H145" s="142"/>
      <c r="I145" s="142"/>
      <c r="J145" s="142"/>
      <c r="K145" s="142"/>
      <c r="L145" s="143"/>
      <c r="M145" s="144"/>
      <c r="N145" s="144"/>
      <c r="O145" s="144"/>
      <c r="P145" s="144"/>
      <c r="Q145" s="144"/>
      <c r="R145" s="144"/>
      <c r="S145" s="144"/>
      <c r="T145" s="144"/>
      <c r="U145" s="144"/>
      <c r="V145" s="144"/>
      <c r="W145" s="144"/>
      <c r="X145" s="145"/>
      <c r="Y145" s="146">
        <f>SUM(Y144:AB144)</f>
        <v>49.972999999999999</v>
      </c>
      <c r="Z145" s="147"/>
      <c r="AA145" s="147"/>
      <c r="AB145" s="148"/>
      <c r="AC145" s="141" t="s">
        <v>18</v>
      </c>
      <c r="AD145" s="142"/>
      <c r="AE145" s="142"/>
      <c r="AF145" s="142"/>
      <c r="AG145" s="142"/>
      <c r="AH145" s="143"/>
      <c r="AI145" s="144"/>
      <c r="AJ145" s="144"/>
      <c r="AK145" s="144"/>
      <c r="AL145" s="144"/>
      <c r="AM145" s="144"/>
      <c r="AN145" s="144"/>
      <c r="AO145" s="144"/>
      <c r="AP145" s="144"/>
      <c r="AQ145" s="144"/>
      <c r="AR145" s="144"/>
      <c r="AS145" s="144"/>
      <c r="AT145" s="145"/>
      <c r="AU145" s="146">
        <f>SUM(AU144:AX144)</f>
        <v>2116.1375990000001</v>
      </c>
      <c r="AV145" s="147"/>
      <c r="AW145" s="147"/>
      <c r="AX145" s="149"/>
      <c r="AY145">
        <f>$AY$142</f>
        <v>2</v>
      </c>
    </row>
    <row r="146" spans="1:51" ht="24.75" customHeight="1" x14ac:dyDescent="0.15">
      <c r="A146" s="191"/>
      <c r="B146" s="192"/>
      <c r="C146" s="192"/>
      <c r="D146" s="192"/>
      <c r="E146" s="192"/>
      <c r="F146" s="193"/>
      <c r="G146" s="170" t="s">
        <v>659</v>
      </c>
      <c r="H146" s="171"/>
      <c r="I146" s="171"/>
      <c r="J146" s="171"/>
      <c r="K146" s="171"/>
      <c r="L146" s="171"/>
      <c r="M146" s="171"/>
      <c r="N146" s="171"/>
      <c r="O146" s="171"/>
      <c r="P146" s="171"/>
      <c r="Q146" s="171"/>
      <c r="R146" s="171"/>
      <c r="S146" s="171"/>
      <c r="T146" s="171"/>
      <c r="U146" s="171"/>
      <c r="V146" s="171"/>
      <c r="W146" s="171"/>
      <c r="X146" s="171"/>
      <c r="Y146" s="171"/>
      <c r="Z146" s="171"/>
      <c r="AA146" s="171"/>
      <c r="AB146" s="172"/>
      <c r="AC146" s="170" t="s">
        <v>660</v>
      </c>
      <c r="AD146" s="171"/>
      <c r="AE146" s="171"/>
      <c r="AF146" s="171"/>
      <c r="AG146" s="171"/>
      <c r="AH146" s="171"/>
      <c r="AI146" s="171"/>
      <c r="AJ146" s="171"/>
      <c r="AK146" s="171"/>
      <c r="AL146" s="171"/>
      <c r="AM146" s="171"/>
      <c r="AN146" s="171"/>
      <c r="AO146" s="171"/>
      <c r="AP146" s="171"/>
      <c r="AQ146" s="171"/>
      <c r="AR146" s="171"/>
      <c r="AS146" s="171"/>
      <c r="AT146" s="171"/>
      <c r="AU146" s="171"/>
      <c r="AV146" s="171"/>
      <c r="AW146" s="171"/>
      <c r="AX146" s="173"/>
      <c r="AY146">
        <f>COUNTA($G$148,$AC$148)</f>
        <v>2</v>
      </c>
    </row>
    <row r="147" spans="1:51" ht="24.75" customHeight="1" x14ac:dyDescent="0.15">
      <c r="A147" s="191"/>
      <c r="B147" s="192"/>
      <c r="C147" s="192"/>
      <c r="D147" s="192"/>
      <c r="E147" s="192"/>
      <c r="F147" s="193"/>
      <c r="G147" s="174" t="s">
        <v>15</v>
      </c>
      <c r="H147" s="175"/>
      <c r="I147" s="175"/>
      <c r="J147" s="175"/>
      <c r="K147" s="175"/>
      <c r="L147" s="176" t="s">
        <v>16</v>
      </c>
      <c r="M147" s="175"/>
      <c r="N147" s="175"/>
      <c r="O147" s="175"/>
      <c r="P147" s="175"/>
      <c r="Q147" s="175"/>
      <c r="R147" s="175"/>
      <c r="S147" s="175"/>
      <c r="T147" s="175"/>
      <c r="U147" s="175"/>
      <c r="V147" s="175"/>
      <c r="W147" s="175"/>
      <c r="X147" s="177"/>
      <c r="Y147" s="178" t="s">
        <v>17</v>
      </c>
      <c r="Z147" s="179"/>
      <c r="AA147" s="179"/>
      <c r="AB147" s="180"/>
      <c r="AC147" s="174" t="s">
        <v>15</v>
      </c>
      <c r="AD147" s="175"/>
      <c r="AE147" s="175"/>
      <c r="AF147" s="175"/>
      <c r="AG147" s="175"/>
      <c r="AH147" s="176" t="s">
        <v>16</v>
      </c>
      <c r="AI147" s="175"/>
      <c r="AJ147" s="175"/>
      <c r="AK147" s="175"/>
      <c r="AL147" s="175"/>
      <c r="AM147" s="175"/>
      <c r="AN147" s="175"/>
      <c r="AO147" s="175"/>
      <c r="AP147" s="175"/>
      <c r="AQ147" s="175"/>
      <c r="AR147" s="175"/>
      <c r="AS147" s="175"/>
      <c r="AT147" s="177"/>
      <c r="AU147" s="178" t="s">
        <v>17</v>
      </c>
      <c r="AV147" s="179"/>
      <c r="AW147" s="179"/>
      <c r="AX147" s="181"/>
      <c r="AY147">
        <f>$AY$146</f>
        <v>2</v>
      </c>
    </row>
    <row r="148" spans="1:51" ht="24.75" customHeight="1" x14ac:dyDescent="0.15">
      <c r="A148" s="191"/>
      <c r="B148" s="192"/>
      <c r="C148" s="192"/>
      <c r="D148" s="192"/>
      <c r="E148" s="192"/>
      <c r="F148" s="193"/>
      <c r="G148" s="160" t="s">
        <v>576</v>
      </c>
      <c r="H148" s="161"/>
      <c r="I148" s="161"/>
      <c r="J148" s="161"/>
      <c r="K148" s="162"/>
      <c r="L148" s="163" t="s">
        <v>661</v>
      </c>
      <c r="M148" s="164"/>
      <c r="N148" s="164"/>
      <c r="O148" s="164"/>
      <c r="P148" s="164"/>
      <c r="Q148" s="164"/>
      <c r="R148" s="164"/>
      <c r="S148" s="164"/>
      <c r="T148" s="164"/>
      <c r="U148" s="164"/>
      <c r="V148" s="164"/>
      <c r="W148" s="164"/>
      <c r="X148" s="165"/>
      <c r="Y148" s="166">
        <v>211.16357500000001</v>
      </c>
      <c r="Z148" s="167"/>
      <c r="AA148" s="167"/>
      <c r="AB148" s="168"/>
      <c r="AC148" s="160" t="s">
        <v>576</v>
      </c>
      <c r="AD148" s="161"/>
      <c r="AE148" s="161"/>
      <c r="AF148" s="161"/>
      <c r="AG148" s="162"/>
      <c r="AH148" s="163" t="s">
        <v>577</v>
      </c>
      <c r="AI148" s="164"/>
      <c r="AJ148" s="164"/>
      <c r="AK148" s="164"/>
      <c r="AL148" s="164"/>
      <c r="AM148" s="164"/>
      <c r="AN148" s="164"/>
      <c r="AO148" s="164"/>
      <c r="AP148" s="164"/>
      <c r="AQ148" s="164"/>
      <c r="AR148" s="164"/>
      <c r="AS148" s="164"/>
      <c r="AT148" s="165"/>
      <c r="AU148" s="166">
        <v>56.938699999999997</v>
      </c>
      <c r="AV148" s="167"/>
      <c r="AW148" s="167"/>
      <c r="AX148" s="169"/>
      <c r="AY148">
        <f>$AY$146</f>
        <v>2</v>
      </c>
    </row>
    <row r="149" spans="1:51" ht="24.75" customHeight="1" thickBot="1" x14ac:dyDescent="0.2">
      <c r="A149" s="191"/>
      <c r="B149" s="192"/>
      <c r="C149" s="192"/>
      <c r="D149" s="192"/>
      <c r="E149" s="192"/>
      <c r="F149" s="193"/>
      <c r="G149" s="141" t="s">
        <v>18</v>
      </c>
      <c r="H149" s="142"/>
      <c r="I149" s="142"/>
      <c r="J149" s="142"/>
      <c r="K149" s="142"/>
      <c r="L149" s="143"/>
      <c r="M149" s="144"/>
      <c r="N149" s="144"/>
      <c r="O149" s="144"/>
      <c r="P149" s="144"/>
      <c r="Q149" s="144"/>
      <c r="R149" s="144"/>
      <c r="S149" s="144"/>
      <c r="T149" s="144"/>
      <c r="U149" s="144"/>
      <c r="V149" s="144"/>
      <c r="W149" s="144"/>
      <c r="X149" s="145"/>
      <c r="Y149" s="146">
        <f>SUM(Y148:AB148)</f>
        <v>211.16357500000001</v>
      </c>
      <c r="Z149" s="147"/>
      <c r="AA149" s="147"/>
      <c r="AB149" s="148"/>
      <c r="AC149" s="141" t="s">
        <v>18</v>
      </c>
      <c r="AD149" s="142"/>
      <c r="AE149" s="142"/>
      <c r="AF149" s="142"/>
      <c r="AG149" s="142"/>
      <c r="AH149" s="143"/>
      <c r="AI149" s="144"/>
      <c r="AJ149" s="144"/>
      <c r="AK149" s="144"/>
      <c r="AL149" s="144"/>
      <c r="AM149" s="144"/>
      <c r="AN149" s="144"/>
      <c r="AO149" s="144"/>
      <c r="AP149" s="144"/>
      <c r="AQ149" s="144"/>
      <c r="AR149" s="144"/>
      <c r="AS149" s="144"/>
      <c r="AT149" s="145"/>
      <c r="AU149" s="146">
        <f>SUM(AU148:AX148)</f>
        <v>56.938699999999997</v>
      </c>
      <c r="AV149" s="147"/>
      <c r="AW149" s="147"/>
      <c r="AX149" s="149"/>
      <c r="AY149">
        <f>$AY$146</f>
        <v>2</v>
      </c>
    </row>
    <row r="150" spans="1:51" ht="24.75" customHeight="1" x14ac:dyDescent="0.15">
      <c r="A150" s="191"/>
      <c r="B150" s="192"/>
      <c r="C150" s="192"/>
      <c r="D150" s="192"/>
      <c r="E150" s="192"/>
      <c r="F150" s="193"/>
      <c r="G150" s="170" t="s">
        <v>662</v>
      </c>
      <c r="H150" s="171"/>
      <c r="I150" s="171"/>
      <c r="J150" s="171"/>
      <c r="K150" s="171"/>
      <c r="L150" s="171"/>
      <c r="M150" s="171"/>
      <c r="N150" s="171"/>
      <c r="O150" s="171"/>
      <c r="P150" s="171"/>
      <c r="Q150" s="171"/>
      <c r="R150" s="171"/>
      <c r="S150" s="171"/>
      <c r="T150" s="171"/>
      <c r="U150" s="171"/>
      <c r="V150" s="171"/>
      <c r="W150" s="171"/>
      <c r="X150" s="171"/>
      <c r="Y150" s="171"/>
      <c r="Z150" s="171"/>
      <c r="AA150" s="171"/>
      <c r="AB150" s="172"/>
      <c r="AC150" s="170" t="s">
        <v>663</v>
      </c>
      <c r="AD150" s="171"/>
      <c r="AE150" s="171"/>
      <c r="AF150" s="171"/>
      <c r="AG150" s="171"/>
      <c r="AH150" s="171"/>
      <c r="AI150" s="171"/>
      <c r="AJ150" s="171"/>
      <c r="AK150" s="171"/>
      <c r="AL150" s="171"/>
      <c r="AM150" s="171"/>
      <c r="AN150" s="171"/>
      <c r="AO150" s="171"/>
      <c r="AP150" s="171"/>
      <c r="AQ150" s="171"/>
      <c r="AR150" s="171"/>
      <c r="AS150" s="171"/>
      <c r="AT150" s="171"/>
      <c r="AU150" s="171"/>
      <c r="AV150" s="171"/>
      <c r="AW150" s="171"/>
      <c r="AX150" s="173"/>
      <c r="AY150">
        <f>COUNTA($G$152,$AC$152)</f>
        <v>2</v>
      </c>
    </row>
    <row r="151" spans="1:51" ht="24.75" customHeight="1" x14ac:dyDescent="0.15">
      <c r="A151" s="191"/>
      <c r="B151" s="192"/>
      <c r="C151" s="192"/>
      <c r="D151" s="192"/>
      <c r="E151" s="192"/>
      <c r="F151" s="193"/>
      <c r="G151" s="174" t="s">
        <v>15</v>
      </c>
      <c r="H151" s="175"/>
      <c r="I151" s="175"/>
      <c r="J151" s="175"/>
      <c r="K151" s="175"/>
      <c r="L151" s="176" t="s">
        <v>16</v>
      </c>
      <c r="M151" s="175"/>
      <c r="N151" s="175"/>
      <c r="O151" s="175"/>
      <c r="P151" s="175"/>
      <c r="Q151" s="175"/>
      <c r="R151" s="175"/>
      <c r="S151" s="175"/>
      <c r="T151" s="175"/>
      <c r="U151" s="175"/>
      <c r="V151" s="175"/>
      <c r="W151" s="175"/>
      <c r="X151" s="177"/>
      <c r="Y151" s="178" t="s">
        <v>17</v>
      </c>
      <c r="Z151" s="179"/>
      <c r="AA151" s="179"/>
      <c r="AB151" s="180"/>
      <c r="AC151" s="174" t="s">
        <v>15</v>
      </c>
      <c r="AD151" s="175"/>
      <c r="AE151" s="175"/>
      <c r="AF151" s="175"/>
      <c r="AG151" s="175"/>
      <c r="AH151" s="176" t="s">
        <v>16</v>
      </c>
      <c r="AI151" s="175"/>
      <c r="AJ151" s="175"/>
      <c r="AK151" s="175"/>
      <c r="AL151" s="175"/>
      <c r="AM151" s="175"/>
      <c r="AN151" s="175"/>
      <c r="AO151" s="175"/>
      <c r="AP151" s="175"/>
      <c r="AQ151" s="175"/>
      <c r="AR151" s="175"/>
      <c r="AS151" s="175"/>
      <c r="AT151" s="177"/>
      <c r="AU151" s="178" t="s">
        <v>17</v>
      </c>
      <c r="AV151" s="179"/>
      <c r="AW151" s="179"/>
      <c r="AX151" s="181"/>
      <c r="AY151">
        <f>$AY$150</f>
        <v>2</v>
      </c>
    </row>
    <row r="152" spans="1:51" s="16" customFormat="1" ht="24.75" customHeight="1" x14ac:dyDescent="0.15">
      <c r="A152" s="191"/>
      <c r="B152" s="192"/>
      <c r="C152" s="192"/>
      <c r="D152" s="192"/>
      <c r="E152" s="192"/>
      <c r="F152" s="193"/>
      <c r="G152" s="160" t="s">
        <v>576</v>
      </c>
      <c r="H152" s="161"/>
      <c r="I152" s="161"/>
      <c r="J152" s="161"/>
      <c r="K152" s="162"/>
      <c r="L152" s="163" t="s">
        <v>664</v>
      </c>
      <c r="M152" s="164"/>
      <c r="N152" s="164"/>
      <c r="O152" s="164"/>
      <c r="P152" s="164"/>
      <c r="Q152" s="164"/>
      <c r="R152" s="164"/>
      <c r="S152" s="164"/>
      <c r="T152" s="164"/>
      <c r="U152" s="164"/>
      <c r="V152" s="164"/>
      <c r="W152" s="164"/>
      <c r="X152" s="165"/>
      <c r="Y152" s="166">
        <v>5251.5</v>
      </c>
      <c r="Z152" s="167"/>
      <c r="AA152" s="167"/>
      <c r="AB152" s="168"/>
      <c r="AC152" s="160" t="s">
        <v>576</v>
      </c>
      <c r="AD152" s="161"/>
      <c r="AE152" s="161"/>
      <c r="AF152" s="161"/>
      <c r="AG152" s="162"/>
      <c r="AH152" s="163" t="s">
        <v>666</v>
      </c>
      <c r="AI152" s="164"/>
      <c r="AJ152" s="164"/>
      <c r="AK152" s="164"/>
      <c r="AL152" s="164"/>
      <c r="AM152" s="164"/>
      <c r="AN152" s="164"/>
      <c r="AO152" s="164"/>
      <c r="AP152" s="164"/>
      <c r="AQ152" s="164"/>
      <c r="AR152" s="164"/>
      <c r="AS152" s="164"/>
      <c r="AT152" s="165"/>
      <c r="AU152" s="166">
        <v>0.99622699999999997</v>
      </c>
      <c r="AV152" s="167"/>
      <c r="AW152" s="167"/>
      <c r="AX152" s="169"/>
      <c r="AY152">
        <f>$AY$150</f>
        <v>2</v>
      </c>
    </row>
    <row r="153" spans="1:51" ht="24.75" customHeight="1" x14ac:dyDescent="0.15">
      <c r="A153" s="191"/>
      <c r="B153" s="192"/>
      <c r="C153" s="192"/>
      <c r="D153" s="192"/>
      <c r="E153" s="192"/>
      <c r="F153" s="193"/>
      <c r="G153" s="150" t="s">
        <v>576</v>
      </c>
      <c r="H153" s="151"/>
      <c r="I153" s="151"/>
      <c r="J153" s="151"/>
      <c r="K153" s="152"/>
      <c r="L153" s="153" t="s">
        <v>665</v>
      </c>
      <c r="M153" s="154"/>
      <c r="N153" s="154"/>
      <c r="O153" s="154"/>
      <c r="P153" s="154"/>
      <c r="Q153" s="154"/>
      <c r="R153" s="154"/>
      <c r="S153" s="154"/>
      <c r="T153" s="154"/>
      <c r="U153" s="154"/>
      <c r="V153" s="154"/>
      <c r="W153" s="154"/>
      <c r="X153" s="155"/>
      <c r="Y153" s="156">
        <v>1188</v>
      </c>
      <c r="Z153" s="157"/>
      <c r="AA153" s="157"/>
      <c r="AB153" s="158"/>
      <c r="AC153" s="150" t="s">
        <v>263</v>
      </c>
      <c r="AD153" s="151"/>
      <c r="AE153" s="151"/>
      <c r="AF153" s="151"/>
      <c r="AG153" s="152"/>
      <c r="AH153" s="153" t="s">
        <v>263</v>
      </c>
      <c r="AI153" s="154"/>
      <c r="AJ153" s="154"/>
      <c r="AK153" s="154"/>
      <c r="AL153" s="154"/>
      <c r="AM153" s="154"/>
      <c r="AN153" s="154"/>
      <c r="AO153" s="154"/>
      <c r="AP153" s="154"/>
      <c r="AQ153" s="154"/>
      <c r="AR153" s="154"/>
      <c r="AS153" s="154"/>
      <c r="AT153" s="155"/>
      <c r="AU153" s="156" t="s">
        <v>263</v>
      </c>
      <c r="AV153" s="157"/>
      <c r="AW153" s="157"/>
      <c r="AX153" s="159"/>
      <c r="AY153">
        <f>$AY$150</f>
        <v>2</v>
      </c>
    </row>
    <row r="154" spans="1:51" ht="24.75" customHeight="1" x14ac:dyDescent="0.15">
      <c r="A154" s="191"/>
      <c r="B154" s="192"/>
      <c r="C154" s="192"/>
      <c r="D154" s="192"/>
      <c r="E154" s="192"/>
      <c r="F154" s="193"/>
      <c r="G154" s="141" t="s">
        <v>18</v>
      </c>
      <c r="H154" s="142"/>
      <c r="I154" s="142"/>
      <c r="J154" s="142"/>
      <c r="K154" s="142"/>
      <c r="L154" s="143"/>
      <c r="M154" s="144"/>
      <c r="N154" s="144"/>
      <c r="O154" s="144"/>
      <c r="P154" s="144"/>
      <c r="Q154" s="144"/>
      <c r="R154" s="144"/>
      <c r="S154" s="144"/>
      <c r="T154" s="144"/>
      <c r="U154" s="144"/>
      <c r="V154" s="144"/>
      <c r="W154" s="144"/>
      <c r="X154" s="145"/>
      <c r="Y154" s="146">
        <f>SUM(Y152:AB153)</f>
        <v>6439.5</v>
      </c>
      <c r="Z154" s="147"/>
      <c r="AA154" s="147"/>
      <c r="AB154" s="148"/>
      <c r="AC154" s="141" t="s">
        <v>18</v>
      </c>
      <c r="AD154" s="142"/>
      <c r="AE154" s="142"/>
      <c r="AF154" s="142"/>
      <c r="AG154" s="142"/>
      <c r="AH154" s="143"/>
      <c r="AI154" s="144"/>
      <c r="AJ154" s="144"/>
      <c r="AK154" s="144"/>
      <c r="AL154" s="144"/>
      <c r="AM154" s="144"/>
      <c r="AN154" s="144"/>
      <c r="AO154" s="144"/>
      <c r="AP154" s="144"/>
      <c r="AQ154" s="144"/>
      <c r="AR154" s="144"/>
      <c r="AS154" s="144"/>
      <c r="AT154" s="145"/>
      <c r="AU154" s="146">
        <f>SUM(AU152:AX153)</f>
        <v>0.99622699999999997</v>
      </c>
      <c r="AV154" s="147"/>
      <c r="AW154" s="147"/>
      <c r="AX154" s="149"/>
      <c r="AY154">
        <f>$AY$150</f>
        <v>2</v>
      </c>
    </row>
    <row r="155" spans="1:51" ht="24.75" customHeight="1" thickBot="1" x14ac:dyDescent="0.2">
      <c r="A155" s="136" t="s">
        <v>552</v>
      </c>
      <c r="B155" s="137"/>
      <c r="C155" s="137"/>
      <c r="D155" s="137"/>
      <c r="E155" s="137"/>
      <c r="F155" s="137"/>
      <c r="G155" s="137"/>
      <c r="H155" s="137"/>
      <c r="I155" s="137"/>
      <c r="J155" s="137"/>
      <c r="K155" s="137"/>
      <c r="L155" s="137"/>
      <c r="M155" s="137"/>
      <c r="N155" s="137"/>
      <c r="O155" s="137"/>
      <c r="P155" s="137"/>
      <c r="Q155" s="137"/>
      <c r="R155" s="137"/>
      <c r="S155" s="137"/>
      <c r="T155" s="137"/>
      <c r="U155" s="137"/>
      <c r="V155" s="137"/>
      <c r="W155" s="137"/>
      <c r="X155" s="137"/>
      <c r="Y155" s="137"/>
      <c r="Z155" s="137"/>
      <c r="AA155" s="137"/>
      <c r="AB155" s="137"/>
      <c r="AC155" s="137"/>
      <c r="AD155" s="137"/>
      <c r="AE155" s="137"/>
      <c r="AF155" s="137"/>
      <c r="AG155" s="137"/>
      <c r="AH155" s="137"/>
      <c r="AI155" s="137"/>
      <c r="AJ155" s="137"/>
      <c r="AK155" s="138"/>
      <c r="AL155" s="139" t="s">
        <v>216</v>
      </c>
      <c r="AM155" s="140"/>
      <c r="AN155" s="140"/>
      <c r="AO155" s="84" t="s">
        <v>667</v>
      </c>
      <c r="AP155" s="21"/>
      <c r="AQ155" s="21"/>
      <c r="AR155" s="21"/>
      <c r="AS155" s="21"/>
      <c r="AT155" s="21"/>
      <c r="AU155" s="21"/>
      <c r="AV155" s="21"/>
      <c r="AW155" s="21"/>
      <c r="AX155" s="22"/>
      <c r="AY155">
        <f>COUNTIF($AO$155,"☑")</f>
        <v>1</v>
      </c>
    </row>
    <row r="156" spans="1:51" ht="24.75" customHeight="1" x14ac:dyDescent="0.15">
      <c r="A156" s="4"/>
      <c r="B156" s="4"/>
      <c r="C156" s="4"/>
      <c r="D156" s="4"/>
      <c r="E156" s="4"/>
      <c r="F156" s="4"/>
      <c r="G156" s="7"/>
      <c r="H156" s="7"/>
      <c r="I156" s="7"/>
      <c r="J156" s="7"/>
      <c r="K156" s="7"/>
      <c r="L156" s="3"/>
      <c r="M156" s="7"/>
      <c r="N156" s="7"/>
      <c r="O156" s="7"/>
      <c r="P156" s="7"/>
      <c r="Q156" s="7"/>
      <c r="R156" s="7"/>
      <c r="S156" s="7"/>
      <c r="T156" s="7"/>
      <c r="U156" s="7"/>
      <c r="V156" s="7"/>
      <c r="W156" s="7"/>
      <c r="X156" s="7"/>
      <c r="Y156" s="8"/>
      <c r="Z156" s="8"/>
      <c r="AA156" s="8"/>
      <c r="AB156" s="8"/>
      <c r="AC156" s="7"/>
      <c r="AD156" s="7"/>
      <c r="AE156" s="7"/>
      <c r="AF156" s="7"/>
      <c r="AG156" s="7"/>
      <c r="AH156" s="3"/>
      <c r="AI156" s="7"/>
      <c r="AJ156" s="7"/>
      <c r="AK156" s="7"/>
      <c r="AL156" s="7"/>
      <c r="AM156" s="7"/>
      <c r="AN156" s="7"/>
      <c r="AO156" s="7"/>
      <c r="AP156" s="7"/>
      <c r="AQ156" s="7"/>
      <c r="AR156" s="7"/>
      <c r="AS156" s="7"/>
      <c r="AT156" s="7"/>
      <c r="AU156" s="8"/>
      <c r="AV156" s="8"/>
      <c r="AW156" s="8"/>
      <c r="AX156" s="8"/>
    </row>
    <row r="157" spans="1:51" ht="24.75" customHeight="1" x14ac:dyDescent="0.15"/>
    <row r="158" spans="1:51" ht="24.75" customHeight="1" x14ac:dyDescent="0.15">
      <c r="A158" s="9"/>
      <c r="B158" s="1" t="s">
        <v>27</v>
      </c>
      <c r="C158" s="9"/>
      <c r="D158" s="9"/>
      <c r="E158" s="9"/>
      <c r="F158" s="9"/>
      <c r="G158" s="9"/>
      <c r="H158" s="9"/>
      <c r="I158" s="9"/>
      <c r="J158" s="9"/>
      <c r="K158" s="9"/>
      <c r="L158" s="9"/>
      <c r="M158" s="9"/>
      <c r="N158" s="9"/>
      <c r="O158" s="9"/>
      <c r="P158" s="9"/>
      <c r="Q158" s="9"/>
      <c r="R158" s="9"/>
      <c r="S158" s="9"/>
      <c r="T158" s="9"/>
      <c r="U158" s="9"/>
      <c r="V158" s="9"/>
      <c r="W158" s="9"/>
      <c r="X158" s="9"/>
      <c r="Y158" s="9"/>
      <c r="Z158" s="9"/>
      <c r="AA158" s="9"/>
      <c r="AB158" s="9"/>
      <c r="AC158" s="9"/>
      <c r="AD158" s="9"/>
      <c r="AE158" s="9"/>
      <c r="AF158" s="9"/>
      <c r="AG158" s="9"/>
      <c r="AH158" s="9"/>
      <c r="AI158" s="9"/>
      <c r="AJ158" s="9"/>
      <c r="AK158" s="9"/>
      <c r="AL158" s="9"/>
      <c r="AM158" s="9"/>
      <c r="AN158" s="9"/>
      <c r="AO158" s="9"/>
      <c r="AP158" s="9"/>
      <c r="AQ158" s="9"/>
      <c r="AR158" s="9"/>
      <c r="AS158" s="9"/>
      <c r="AT158" s="9"/>
      <c r="AU158" s="9"/>
      <c r="AV158" s="9"/>
      <c r="AW158" s="9"/>
      <c r="AX158" s="9"/>
    </row>
    <row r="159" spans="1:51" ht="24.75" customHeight="1" x14ac:dyDescent="0.15">
      <c r="A159" s="9"/>
      <c r="B159" s="41" t="s">
        <v>225</v>
      </c>
      <c r="C159" s="9"/>
      <c r="D159" s="9"/>
      <c r="E159" s="9"/>
      <c r="F159" s="9"/>
      <c r="G159" s="9"/>
      <c r="H159" s="9"/>
      <c r="I159" s="9"/>
      <c r="J159" s="9"/>
      <c r="K159" s="9"/>
      <c r="L159" s="9"/>
      <c r="M159" s="9"/>
      <c r="N159" s="9"/>
      <c r="O159" s="9"/>
      <c r="P159" s="9"/>
      <c r="Q159" s="9"/>
      <c r="R159" s="9"/>
      <c r="S159" s="9"/>
      <c r="T159" s="9"/>
      <c r="U159" s="9"/>
      <c r="V159" s="9"/>
      <c r="W159" s="9"/>
      <c r="X159" s="9"/>
      <c r="Y159" s="9"/>
      <c r="Z159" s="9"/>
      <c r="AA159" s="9"/>
      <c r="AB159" s="9"/>
      <c r="AC159" s="9"/>
      <c r="AD159" s="9"/>
      <c r="AE159" s="9"/>
      <c r="AF159" s="9"/>
      <c r="AG159" s="9"/>
      <c r="AH159" s="9"/>
      <c r="AI159" s="9"/>
      <c r="AJ159" s="9"/>
      <c r="AK159" s="9"/>
      <c r="AL159" s="9"/>
      <c r="AM159" s="9"/>
      <c r="AN159" s="9"/>
      <c r="AO159" s="9"/>
      <c r="AP159" s="9"/>
      <c r="AQ159" s="9"/>
      <c r="AR159" s="9"/>
      <c r="AS159" s="9"/>
      <c r="AT159" s="9"/>
      <c r="AU159" s="9"/>
      <c r="AV159" s="9"/>
      <c r="AW159" s="9"/>
      <c r="AX159" s="9"/>
    </row>
    <row r="160" spans="1:51" ht="59.25" customHeight="1" x14ac:dyDescent="0.15">
      <c r="A160" s="123"/>
      <c r="B160" s="123"/>
      <c r="C160" s="123" t="s">
        <v>24</v>
      </c>
      <c r="D160" s="123"/>
      <c r="E160" s="123"/>
      <c r="F160" s="123"/>
      <c r="G160" s="123"/>
      <c r="H160" s="123"/>
      <c r="I160" s="123"/>
      <c r="J160" s="110" t="s">
        <v>186</v>
      </c>
      <c r="K160" s="124"/>
      <c r="L160" s="124"/>
      <c r="M160" s="124"/>
      <c r="N160" s="124"/>
      <c r="O160" s="124"/>
      <c r="P160" s="125" t="s">
        <v>25</v>
      </c>
      <c r="Q160" s="125"/>
      <c r="R160" s="125"/>
      <c r="S160" s="125"/>
      <c r="T160" s="125"/>
      <c r="U160" s="125"/>
      <c r="V160" s="125"/>
      <c r="W160" s="125"/>
      <c r="X160" s="125"/>
      <c r="Y160" s="126" t="s">
        <v>185</v>
      </c>
      <c r="Z160" s="127"/>
      <c r="AA160" s="127"/>
      <c r="AB160" s="127"/>
      <c r="AC160" s="110" t="s">
        <v>215</v>
      </c>
      <c r="AD160" s="110"/>
      <c r="AE160" s="110"/>
      <c r="AF160" s="110"/>
      <c r="AG160" s="110"/>
      <c r="AH160" s="126" t="s">
        <v>230</v>
      </c>
      <c r="AI160" s="123"/>
      <c r="AJ160" s="123"/>
      <c r="AK160" s="123"/>
      <c r="AL160" s="123" t="s">
        <v>19</v>
      </c>
      <c r="AM160" s="123"/>
      <c r="AN160" s="123"/>
      <c r="AO160" s="128"/>
      <c r="AP160" s="113" t="s">
        <v>187</v>
      </c>
      <c r="AQ160" s="113"/>
      <c r="AR160" s="113"/>
      <c r="AS160" s="113"/>
      <c r="AT160" s="113"/>
      <c r="AU160" s="113"/>
      <c r="AV160" s="113"/>
      <c r="AW160" s="113"/>
      <c r="AX160" s="113"/>
    </row>
    <row r="161" spans="1:51" ht="30" customHeight="1" x14ac:dyDescent="0.15">
      <c r="A161" s="99">
        <v>1</v>
      </c>
      <c r="B161" s="99">
        <v>1</v>
      </c>
      <c r="C161" s="120" t="s">
        <v>668</v>
      </c>
      <c r="D161" s="119"/>
      <c r="E161" s="119"/>
      <c r="F161" s="119"/>
      <c r="G161" s="119"/>
      <c r="H161" s="119"/>
      <c r="I161" s="119"/>
      <c r="J161" s="102">
        <v>2000012010019</v>
      </c>
      <c r="K161" s="103"/>
      <c r="L161" s="103"/>
      <c r="M161" s="103"/>
      <c r="N161" s="103"/>
      <c r="O161" s="103"/>
      <c r="P161" s="109" t="s">
        <v>669</v>
      </c>
      <c r="Q161" s="104"/>
      <c r="R161" s="104"/>
      <c r="S161" s="104"/>
      <c r="T161" s="104"/>
      <c r="U161" s="104"/>
      <c r="V161" s="104"/>
      <c r="W161" s="104"/>
      <c r="X161" s="104"/>
      <c r="Y161" s="105">
        <v>66658.496545000002</v>
      </c>
      <c r="Z161" s="106"/>
      <c r="AA161" s="106"/>
      <c r="AB161" s="107"/>
      <c r="AC161" s="88" t="s">
        <v>69</v>
      </c>
      <c r="AD161" s="89"/>
      <c r="AE161" s="89"/>
      <c r="AF161" s="89"/>
      <c r="AG161" s="89"/>
      <c r="AH161" s="121" t="s">
        <v>263</v>
      </c>
      <c r="AI161" s="122"/>
      <c r="AJ161" s="122"/>
      <c r="AK161" s="122"/>
      <c r="AL161" s="92" t="s">
        <v>263</v>
      </c>
      <c r="AM161" s="93"/>
      <c r="AN161" s="93"/>
      <c r="AO161" s="94"/>
      <c r="AP161" s="95" t="s">
        <v>263</v>
      </c>
      <c r="AQ161" s="95"/>
      <c r="AR161" s="95"/>
      <c r="AS161" s="95"/>
      <c r="AT161" s="95"/>
      <c r="AU161" s="95"/>
      <c r="AV161" s="95"/>
      <c r="AW161" s="95"/>
      <c r="AX161" s="95"/>
    </row>
    <row r="162" spans="1:51" ht="30" customHeight="1" x14ac:dyDescent="0.15">
      <c r="A162" s="99">
        <v>2</v>
      </c>
      <c r="B162" s="99">
        <v>1</v>
      </c>
      <c r="C162" s="120" t="s">
        <v>670</v>
      </c>
      <c r="D162" s="119"/>
      <c r="E162" s="119"/>
      <c r="F162" s="119"/>
      <c r="G162" s="119"/>
      <c r="H162" s="119"/>
      <c r="I162" s="119"/>
      <c r="J162" s="102">
        <v>2000012100001</v>
      </c>
      <c r="K162" s="103"/>
      <c r="L162" s="103"/>
      <c r="M162" s="103"/>
      <c r="N162" s="103"/>
      <c r="O162" s="103"/>
      <c r="P162" s="109" t="s">
        <v>671</v>
      </c>
      <c r="Q162" s="104"/>
      <c r="R162" s="104"/>
      <c r="S162" s="104"/>
      <c r="T162" s="104"/>
      <c r="U162" s="104"/>
      <c r="V162" s="104"/>
      <c r="W162" s="104"/>
      <c r="X162" s="104"/>
      <c r="Y162" s="105">
        <v>151.96299999999999</v>
      </c>
      <c r="Z162" s="106"/>
      <c r="AA162" s="106"/>
      <c r="AB162" s="107"/>
      <c r="AC162" s="88" t="s">
        <v>69</v>
      </c>
      <c r="AD162" s="89"/>
      <c r="AE162" s="89"/>
      <c r="AF162" s="89"/>
      <c r="AG162" s="89"/>
      <c r="AH162" s="121" t="s">
        <v>263</v>
      </c>
      <c r="AI162" s="122"/>
      <c r="AJ162" s="122"/>
      <c r="AK162" s="122"/>
      <c r="AL162" s="92" t="s">
        <v>263</v>
      </c>
      <c r="AM162" s="93"/>
      <c r="AN162" s="93"/>
      <c r="AO162" s="94"/>
      <c r="AP162" s="95" t="s">
        <v>263</v>
      </c>
      <c r="AQ162" s="95"/>
      <c r="AR162" s="95"/>
      <c r="AS162" s="95"/>
      <c r="AT162" s="95"/>
      <c r="AU162" s="95"/>
      <c r="AV162" s="95"/>
      <c r="AW162" s="95"/>
      <c r="AX162" s="95"/>
      <c r="AY162">
        <f>COUNTA($C$162)</f>
        <v>1</v>
      </c>
    </row>
    <row r="163" spans="1:51" ht="30" customHeight="1" x14ac:dyDescent="0.15">
      <c r="A163" s="99">
        <v>3</v>
      </c>
      <c r="B163" s="99">
        <v>1</v>
      </c>
      <c r="C163" s="120" t="s">
        <v>672</v>
      </c>
      <c r="D163" s="119"/>
      <c r="E163" s="119"/>
      <c r="F163" s="119"/>
      <c r="G163" s="119"/>
      <c r="H163" s="119"/>
      <c r="I163" s="119"/>
      <c r="J163" s="102">
        <v>2000012100001</v>
      </c>
      <c r="K163" s="103"/>
      <c r="L163" s="103"/>
      <c r="M163" s="103"/>
      <c r="N163" s="103"/>
      <c r="O163" s="103"/>
      <c r="P163" s="109" t="s">
        <v>673</v>
      </c>
      <c r="Q163" s="104"/>
      <c r="R163" s="104"/>
      <c r="S163" s="104"/>
      <c r="T163" s="104"/>
      <c r="U163" s="104"/>
      <c r="V163" s="104"/>
      <c r="W163" s="104"/>
      <c r="X163" s="104"/>
      <c r="Y163" s="105">
        <v>0.56599999999999995</v>
      </c>
      <c r="Z163" s="106"/>
      <c r="AA163" s="106"/>
      <c r="AB163" s="107"/>
      <c r="AC163" s="88" t="s">
        <v>69</v>
      </c>
      <c r="AD163" s="89"/>
      <c r="AE163" s="89"/>
      <c r="AF163" s="89"/>
      <c r="AG163" s="89"/>
      <c r="AH163" s="90" t="s">
        <v>263</v>
      </c>
      <c r="AI163" s="91"/>
      <c r="AJ163" s="91"/>
      <c r="AK163" s="91"/>
      <c r="AL163" s="92" t="s">
        <v>263</v>
      </c>
      <c r="AM163" s="93"/>
      <c r="AN163" s="93"/>
      <c r="AO163" s="94"/>
      <c r="AP163" s="95" t="s">
        <v>263</v>
      </c>
      <c r="AQ163" s="95"/>
      <c r="AR163" s="95"/>
      <c r="AS163" s="95"/>
      <c r="AT163" s="95"/>
      <c r="AU163" s="95"/>
      <c r="AV163" s="95"/>
      <c r="AW163" s="95"/>
      <c r="AX163" s="95"/>
      <c r="AY163">
        <f>COUNTA($C$163)</f>
        <v>1</v>
      </c>
    </row>
    <row r="164" spans="1:51" ht="24.75" customHeight="1" x14ac:dyDescent="0.15">
      <c r="A164" s="46"/>
      <c r="B164" s="46"/>
      <c r="C164" s="46"/>
      <c r="D164" s="46"/>
      <c r="E164" s="46"/>
      <c r="F164" s="46"/>
      <c r="G164" s="46"/>
      <c r="H164" s="46"/>
      <c r="I164" s="46"/>
      <c r="J164" s="47"/>
      <c r="K164" s="47"/>
      <c r="L164" s="47"/>
      <c r="M164" s="47"/>
      <c r="N164" s="47"/>
      <c r="O164" s="47"/>
      <c r="P164" s="48"/>
      <c r="Q164" s="48"/>
      <c r="R164" s="48"/>
      <c r="S164" s="48"/>
      <c r="T164" s="48"/>
      <c r="U164" s="48"/>
      <c r="V164" s="48"/>
      <c r="W164" s="48"/>
      <c r="X164" s="48"/>
      <c r="Y164" s="49"/>
      <c r="Z164" s="49"/>
      <c r="AA164" s="49"/>
      <c r="AB164" s="49"/>
      <c r="AC164" s="49"/>
      <c r="AD164" s="49"/>
      <c r="AE164" s="49"/>
      <c r="AF164" s="49"/>
      <c r="AG164" s="49"/>
      <c r="AH164" s="49"/>
      <c r="AI164" s="49"/>
      <c r="AJ164" s="49"/>
      <c r="AK164" s="49"/>
      <c r="AL164" s="49"/>
      <c r="AM164" s="49"/>
      <c r="AN164" s="49"/>
      <c r="AO164" s="49"/>
      <c r="AP164" s="48"/>
      <c r="AQ164" s="48"/>
      <c r="AR164" s="48"/>
      <c r="AS164" s="48"/>
      <c r="AT164" s="48"/>
      <c r="AU164" s="48"/>
      <c r="AV164" s="48"/>
      <c r="AW164" s="48"/>
      <c r="AX164" s="48"/>
      <c r="AY164">
        <f>COUNTA($C$167)</f>
        <v>1</v>
      </c>
    </row>
    <row r="165" spans="1:51" ht="24.75" customHeight="1" x14ac:dyDescent="0.15">
      <c r="A165" s="46"/>
      <c r="B165" s="50" t="s">
        <v>160</v>
      </c>
      <c r="C165" s="46"/>
      <c r="D165" s="46"/>
      <c r="E165" s="46"/>
      <c r="F165" s="46"/>
      <c r="G165" s="46"/>
      <c r="H165" s="46"/>
      <c r="I165" s="46"/>
      <c r="J165" s="46"/>
      <c r="K165" s="46"/>
      <c r="L165" s="46"/>
      <c r="M165" s="46"/>
      <c r="N165" s="46"/>
      <c r="O165" s="46"/>
      <c r="P165" s="51"/>
      <c r="Q165" s="51"/>
      <c r="R165" s="51"/>
      <c r="S165" s="51"/>
      <c r="T165" s="51"/>
      <c r="U165" s="51"/>
      <c r="V165" s="51"/>
      <c r="W165" s="51"/>
      <c r="X165" s="51"/>
      <c r="Y165" s="52"/>
      <c r="Z165" s="52"/>
      <c r="AA165" s="52"/>
      <c r="AB165" s="52"/>
      <c r="AC165" s="52"/>
      <c r="AD165" s="52"/>
      <c r="AE165" s="52"/>
      <c r="AF165" s="52"/>
      <c r="AG165" s="52"/>
      <c r="AH165" s="52"/>
      <c r="AI165" s="52"/>
      <c r="AJ165" s="52"/>
      <c r="AK165" s="52"/>
      <c r="AL165" s="52"/>
      <c r="AM165" s="52"/>
      <c r="AN165" s="52"/>
      <c r="AO165" s="52"/>
      <c r="AP165" s="51"/>
      <c r="AQ165" s="51"/>
      <c r="AR165" s="51"/>
      <c r="AS165" s="51"/>
      <c r="AT165" s="51"/>
      <c r="AU165" s="51"/>
      <c r="AV165" s="51"/>
      <c r="AW165" s="51"/>
      <c r="AX165" s="51"/>
      <c r="AY165">
        <f>$AY$164</f>
        <v>1</v>
      </c>
    </row>
    <row r="166" spans="1:51" ht="59.25" customHeight="1" x14ac:dyDescent="0.15">
      <c r="A166" s="123"/>
      <c r="B166" s="123"/>
      <c r="C166" s="123" t="s">
        <v>24</v>
      </c>
      <c r="D166" s="123"/>
      <c r="E166" s="123"/>
      <c r="F166" s="123"/>
      <c r="G166" s="123"/>
      <c r="H166" s="123"/>
      <c r="I166" s="123"/>
      <c r="J166" s="110" t="s">
        <v>186</v>
      </c>
      <c r="K166" s="124"/>
      <c r="L166" s="124"/>
      <c r="M166" s="124"/>
      <c r="N166" s="124"/>
      <c r="O166" s="124"/>
      <c r="P166" s="125" t="s">
        <v>25</v>
      </c>
      <c r="Q166" s="125"/>
      <c r="R166" s="125"/>
      <c r="S166" s="125"/>
      <c r="T166" s="125"/>
      <c r="U166" s="125"/>
      <c r="V166" s="125"/>
      <c r="W166" s="125"/>
      <c r="X166" s="125"/>
      <c r="Y166" s="126" t="s">
        <v>185</v>
      </c>
      <c r="Z166" s="127"/>
      <c r="AA166" s="127"/>
      <c r="AB166" s="127"/>
      <c r="AC166" s="110" t="s">
        <v>215</v>
      </c>
      <c r="AD166" s="110"/>
      <c r="AE166" s="110"/>
      <c r="AF166" s="110"/>
      <c r="AG166" s="110"/>
      <c r="AH166" s="126" t="s">
        <v>230</v>
      </c>
      <c r="AI166" s="123"/>
      <c r="AJ166" s="123"/>
      <c r="AK166" s="123"/>
      <c r="AL166" s="123" t="s">
        <v>19</v>
      </c>
      <c r="AM166" s="123"/>
      <c r="AN166" s="123"/>
      <c r="AO166" s="128"/>
      <c r="AP166" s="113" t="s">
        <v>187</v>
      </c>
      <c r="AQ166" s="113"/>
      <c r="AR166" s="113"/>
      <c r="AS166" s="113"/>
      <c r="AT166" s="113"/>
      <c r="AU166" s="113"/>
      <c r="AV166" s="113"/>
      <c r="AW166" s="113"/>
      <c r="AX166" s="113"/>
      <c r="AY166">
        <f>$AY$164</f>
        <v>1</v>
      </c>
    </row>
    <row r="167" spans="1:51" ht="30" customHeight="1" x14ac:dyDescent="0.15">
      <c r="A167" s="99">
        <v>1</v>
      </c>
      <c r="B167" s="99">
        <v>1</v>
      </c>
      <c r="C167" s="120" t="s">
        <v>674</v>
      </c>
      <c r="D167" s="119"/>
      <c r="E167" s="119"/>
      <c r="F167" s="119"/>
      <c r="G167" s="119"/>
      <c r="H167" s="119"/>
      <c r="I167" s="119"/>
      <c r="J167" s="102" t="s">
        <v>263</v>
      </c>
      <c r="K167" s="103"/>
      <c r="L167" s="103"/>
      <c r="M167" s="103"/>
      <c r="N167" s="103"/>
      <c r="O167" s="103"/>
      <c r="P167" s="109" t="s">
        <v>675</v>
      </c>
      <c r="Q167" s="104"/>
      <c r="R167" s="104"/>
      <c r="S167" s="104"/>
      <c r="T167" s="104"/>
      <c r="U167" s="104"/>
      <c r="V167" s="104"/>
      <c r="W167" s="104"/>
      <c r="X167" s="104"/>
      <c r="Y167" s="105">
        <v>3833.203</v>
      </c>
      <c r="Z167" s="106"/>
      <c r="AA167" s="106"/>
      <c r="AB167" s="107"/>
      <c r="AC167" s="88" t="s">
        <v>233</v>
      </c>
      <c r="AD167" s="89"/>
      <c r="AE167" s="89"/>
      <c r="AF167" s="89"/>
      <c r="AG167" s="89"/>
      <c r="AH167" s="121">
        <v>6</v>
      </c>
      <c r="AI167" s="122"/>
      <c r="AJ167" s="122"/>
      <c r="AK167" s="122"/>
      <c r="AL167" s="92">
        <v>90</v>
      </c>
      <c r="AM167" s="93"/>
      <c r="AN167" s="93"/>
      <c r="AO167" s="94"/>
      <c r="AP167" s="95" t="s">
        <v>263</v>
      </c>
      <c r="AQ167" s="95"/>
      <c r="AR167" s="95"/>
      <c r="AS167" s="95"/>
      <c r="AT167" s="95"/>
      <c r="AU167" s="95"/>
      <c r="AV167" s="95"/>
      <c r="AW167" s="95"/>
      <c r="AX167" s="95"/>
      <c r="AY167">
        <f>$AY$164</f>
        <v>1</v>
      </c>
    </row>
    <row r="168" spans="1:51" ht="30" customHeight="1" x14ac:dyDescent="0.15">
      <c r="A168" s="99">
        <v>2</v>
      </c>
      <c r="B168" s="99">
        <v>1</v>
      </c>
      <c r="C168" s="120" t="s">
        <v>676</v>
      </c>
      <c r="D168" s="119"/>
      <c r="E168" s="119"/>
      <c r="F168" s="119"/>
      <c r="G168" s="119"/>
      <c r="H168" s="119"/>
      <c r="I168" s="119"/>
      <c r="J168" s="102">
        <v>2360005003753</v>
      </c>
      <c r="K168" s="103"/>
      <c r="L168" s="103"/>
      <c r="M168" s="103"/>
      <c r="N168" s="103"/>
      <c r="O168" s="103"/>
      <c r="P168" s="109" t="s">
        <v>677</v>
      </c>
      <c r="Q168" s="104"/>
      <c r="R168" s="104"/>
      <c r="S168" s="104"/>
      <c r="T168" s="104"/>
      <c r="U168" s="104"/>
      <c r="V168" s="104"/>
      <c r="W168" s="104"/>
      <c r="X168" s="104"/>
      <c r="Y168" s="105">
        <v>3060.1308450000001</v>
      </c>
      <c r="Z168" s="106"/>
      <c r="AA168" s="106"/>
      <c r="AB168" s="107"/>
      <c r="AC168" s="88" t="s">
        <v>69</v>
      </c>
      <c r="AD168" s="89"/>
      <c r="AE168" s="89"/>
      <c r="AF168" s="89"/>
      <c r="AG168" s="89"/>
      <c r="AH168" s="121" t="s">
        <v>263</v>
      </c>
      <c r="AI168" s="122"/>
      <c r="AJ168" s="122"/>
      <c r="AK168" s="122"/>
      <c r="AL168" s="92" t="s">
        <v>263</v>
      </c>
      <c r="AM168" s="93"/>
      <c r="AN168" s="93"/>
      <c r="AO168" s="94"/>
      <c r="AP168" s="95" t="s">
        <v>263</v>
      </c>
      <c r="AQ168" s="95"/>
      <c r="AR168" s="95"/>
      <c r="AS168" s="95"/>
      <c r="AT168" s="95"/>
      <c r="AU168" s="95"/>
      <c r="AV168" s="95"/>
      <c r="AW168" s="95"/>
      <c r="AX168" s="95"/>
      <c r="AY168">
        <f>COUNTA($C$168)</f>
        <v>1</v>
      </c>
    </row>
    <row r="169" spans="1:51" ht="53.25" customHeight="1" x14ac:dyDescent="0.15">
      <c r="A169" s="99">
        <v>3</v>
      </c>
      <c r="B169" s="99">
        <v>1</v>
      </c>
      <c r="C169" s="120" t="s">
        <v>678</v>
      </c>
      <c r="D169" s="119"/>
      <c r="E169" s="119"/>
      <c r="F169" s="119"/>
      <c r="G169" s="119"/>
      <c r="H169" s="119"/>
      <c r="I169" s="119"/>
      <c r="J169" s="102" t="s">
        <v>263</v>
      </c>
      <c r="K169" s="103"/>
      <c r="L169" s="103"/>
      <c r="M169" s="103"/>
      <c r="N169" s="103"/>
      <c r="O169" s="103"/>
      <c r="P169" s="109" t="s">
        <v>677</v>
      </c>
      <c r="Q169" s="104"/>
      <c r="R169" s="104"/>
      <c r="S169" s="104"/>
      <c r="T169" s="104"/>
      <c r="U169" s="104"/>
      <c r="V169" s="104"/>
      <c r="W169" s="104"/>
      <c r="X169" s="104"/>
      <c r="Y169" s="105">
        <v>2996.2130000000002</v>
      </c>
      <c r="Z169" s="106"/>
      <c r="AA169" s="106"/>
      <c r="AB169" s="107"/>
      <c r="AC169" s="88" t="s">
        <v>69</v>
      </c>
      <c r="AD169" s="89"/>
      <c r="AE169" s="89"/>
      <c r="AF169" s="89"/>
      <c r="AG169" s="89"/>
      <c r="AH169" s="90" t="s">
        <v>263</v>
      </c>
      <c r="AI169" s="91"/>
      <c r="AJ169" s="91"/>
      <c r="AK169" s="91"/>
      <c r="AL169" s="92" t="s">
        <v>263</v>
      </c>
      <c r="AM169" s="93"/>
      <c r="AN169" s="93"/>
      <c r="AO169" s="94"/>
      <c r="AP169" s="95" t="s">
        <v>263</v>
      </c>
      <c r="AQ169" s="95"/>
      <c r="AR169" s="95"/>
      <c r="AS169" s="95"/>
      <c r="AT169" s="95"/>
      <c r="AU169" s="95"/>
      <c r="AV169" s="95"/>
      <c r="AW169" s="95"/>
      <c r="AX169" s="95"/>
      <c r="AY169">
        <f>COUNTA($C$169)</f>
        <v>1</v>
      </c>
    </row>
    <row r="170" spans="1:51" ht="78.75" customHeight="1" x14ac:dyDescent="0.15">
      <c r="A170" s="99">
        <v>4</v>
      </c>
      <c r="B170" s="99">
        <v>1</v>
      </c>
      <c r="C170" s="120" t="s">
        <v>679</v>
      </c>
      <c r="D170" s="119"/>
      <c r="E170" s="119"/>
      <c r="F170" s="119"/>
      <c r="G170" s="119"/>
      <c r="H170" s="119"/>
      <c r="I170" s="119"/>
      <c r="J170" s="102" t="s">
        <v>263</v>
      </c>
      <c r="K170" s="103"/>
      <c r="L170" s="103"/>
      <c r="M170" s="103"/>
      <c r="N170" s="103"/>
      <c r="O170" s="103"/>
      <c r="P170" s="109" t="s">
        <v>680</v>
      </c>
      <c r="Q170" s="104"/>
      <c r="R170" s="104"/>
      <c r="S170" s="104"/>
      <c r="T170" s="104"/>
      <c r="U170" s="104"/>
      <c r="V170" s="104"/>
      <c r="W170" s="104"/>
      <c r="X170" s="104"/>
      <c r="Y170" s="105">
        <v>2933.8892000000001</v>
      </c>
      <c r="Z170" s="106"/>
      <c r="AA170" s="106"/>
      <c r="AB170" s="107"/>
      <c r="AC170" s="88" t="s">
        <v>233</v>
      </c>
      <c r="AD170" s="89"/>
      <c r="AE170" s="89"/>
      <c r="AF170" s="89"/>
      <c r="AG170" s="89"/>
      <c r="AH170" s="90">
        <v>6</v>
      </c>
      <c r="AI170" s="91"/>
      <c r="AJ170" s="91"/>
      <c r="AK170" s="91"/>
      <c r="AL170" s="92">
        <v>90</v>
      </c>
      <c r="AM170" s="93"/>
      <c r="AN170" s="93"/>
      <c r="AO170" s="94"/>
      <c r="AP170" s="95" t="s">
        <v>263</v>
      </c>
      <c r="AQ170" s="95"/>
      <c r="AR170" s="95"/>
      <c r="AS170" s="95"/>
      <c r="AT170" s="95"/>
      <c r="AU170" s="95"/>
      <c r="AV170" s="95"/>
      <c r="AW170" s="95"/>
      <c r="AX170" s="95"/>
      <c r="AY170">
        <f>COUNTA($C$170)</f>
        <v>1</v>
      </c>
    </row>
    <row r="171" spans="1:51" ht="78.75" customHeight="1" x14ac:dyDescent="0.15">
      <c r="A171" s="99">
        <v>5</v>
      </c>
      <c r="B171" s="99">
        <v>1</v>
      </c>
      <c r="C171" s="120" t="s">
        <v>681</v>
      </c>
      <c r="D171" s="119"/>
      <c r="E171" s="119"/>
      <c r="F171" s="119"/>
      <c r="G171" s="119"/>
      <c r="H171" s="119"/>
      <c r="I171" s="119"/>
      <c r="J171" s="102" t="s">
        <v>263</v>
      </c>
      <c r="K171" s="103"/>
      <c r="L171" s="103"/>
      <c r="M171" s="103"/>
      <c r="N171" s="103"/>
      <c r="O171" s="103"/>
      <c r="P171" s="109" t="s">
        <v>682</v>
      </c>
      <c r="Q171" s="104"/>
      <c r="R171" s="104"/>
      <c r="S171" s="104"/>
      <c r="T171" s="104"/>
      <c r="U171" s="104"/>
      <c r="V171" s="104"/>
      <c r="W171" s="104"/>
      <c r="X171" s="104"/>
      <c r="Y171" s="105">
        <v>2094.7570000000001</v>
      </c>
      <c r="Z171" s="106"/>
      <c r="AA171" s="106"/>
      <c r="AB171" s="107"/>
      <c r="AC171" s="88" t="s">
        <v>233</v>
      </c>
      <c r="AD171" s="89"/>
      <c r="AE171" s="89"/>
      <c r="AF171" s="89"/>
      <c r="AG171" s="89"/>
      <c r="AH171" s="90">
        <v>9</v>
      </c>
      <c r="AI171" s="91"/>
      <c r="AJ171" s="91"/>
      <c r="AK171" s="91"/>
      <c r="AL171" s="92">
        <v>90</v>
      </c>
      <c r="AM171" s="93"/>
      <c r="AN171" s="93"/>
      <c r="AO171" s="94"/>
      <c r="AP171" s="95" t="s">
        <v>263</v>
      </c>
      <c r="AQ171" s="95"/>
      <c r="AR171" s="95"/>
      <c r="AS171" s="95"/>
      <c r="AT171" s="95"/>
      <c r="AU171" s="95"/>
      <c r="AV171" s="95"/>
      <c r="AW171" s="95"/>
      <c r="AX171" s="95"/>
      <c r="AY171">
        <f>COUNTA($C$171)</f>
        <v>1</v>
      </c>
    </row>
    <row r="172" spans="1:51" ht="30" customHeight="1" x14ac:dyDescent="0.15">
      <c r="A172" s="99">
        <v>6</v>
      </c>
      <c r="B172" s="99">
        <v>1</v>
      </c>
      <c r="C172" s="120" t="s">
        <v>683</v>
      </c>
      <c r="D172" s="119"/>
      <c r="E172" s="119"/>
      <c r="F172" s="119"/>
      <c r="G172" s="119"/>
      <c r="H172" s="119"/>
      <c r="I172" s="119"/>
      <c r="J172" s="102">
        <v>9360001002273</v>
      </c>
      <c r="K172" s="103"/>
      <c r="L172" s="103"/>
      <c r="M172" s="103"/>
      <c r="N172" s="103"/>
      <c r="O172" s="103"/>
      <c r="P172" s="109" t="s">
        <v>677</v>
      </c>
      <c r="Q172" s="104"/>
      <c r="R172" s="104"/>
      <c r="S172" s="104"/>
      <c r="T172" s="104"/>
      <c r="U172" s="104"/>
      <c r="V172" s="104"/>
      <c r="W172" s="104"/>
      <c r="X172" s="104"/>
      <c r="Y172" s="105">
        <v>2020.4720600000001</v>
      </c>
      <c r="Z172" s="106"/>
      <c r="AA172" s="106"/>
      <c r="AB172" s="107"/>
      <c r="AC172" s="88" t="s">
        <v>69</v>
      </c>
      <c r="AD172" s="89"/>
      <c r="AE172" s="89"/>
      <c r="AF172" s="89"/>
      <c r="AG172" s="89"/>
      <c r="AH172" s="90" t="s">
        <v>263</v>
      </c>
      <c r="AI172" s="91"/>
      <c r="AJ172" s="91"/>
      <c r="AK172" s="91"/>
      <c r="AL172" s="92" t="s">
        <v>263</v>
      </c>
      <c r="AM172" s="93"/>
      <c r="AN172" s="93"/>
      <c r="AO172" s="94"/>
      <c r="AP172" s="95" t="s">
        <v>263</v>
      </c>
      <c r="AQ172" s="95"/>
      <c r="AR172" s="95"/>
      <c r="AS172" s="95"/>
      <c r="AT172" s="95"/>
      <c r="AU172" s="95"/>
      <c r="AV172" s="95"/>
      <c r="AW172" s="95"/>
      <c r="AX172" s="95"/>
      <c r="AY172">
        <f>COUNTA($C$172)</f>
        <v>1</v>
      </c>
    </row>
    <row r="173" spans="1:51" ht="30" customHeight="1" x14ac:dyDescent="0.15">
      <c r="A173" s="99">
        <v>7</v>
      </c>
      <c r="B173" s="99">
        <v>1</v>
      </c>
      <c r="C173" s="120" t="s">
        <v>684</v>
      </c>
      <c r="D173" s="119"/>
      <c r="E173" s="119"/>
      <c r="F173" s="119"/>
      <c r="G173" s="119"/>
      <c r="H173" s="119"/>
      <c r="I173" s="119"/>
      <c r="J173" s="102">
        <v>6360001013595</v>
      </c>
      <c r="K173" s="103"/>
      <c r="L173" s="103"/>
      <c r="M173" s="103"/>
      <c r="N173" s="103"/>
      <c r="O173" s="103"/>
      <c r="P173" s="109" t="s">
        <v>677</v>
      </c>
      <c r="Q173" s="104"/>
      <c r="R173" s="104"/>
      <c r="S173" s="104"/>
      <c r="T173" s="104"/>
      <c r="U173" s="104"/>
      <c r="V173" s="104"/>
      <c r="W173" s="104"/>
      <c r="X173" s="104"/>
      <c r="Y173" s="105">
        <v>1656.7057199999999</v>
      </c>
      <c r="Z173" s="106"/>
      <c r="AA173" s="106"/>
      <c r="AB173" s="107"/>
      <c r="AC173" s="88" t="s">
        <v>69</v>
      </c>
      <c r="AD173" s="89"/>
      <c r="AE173" s="89"/>
      <c r="AF173" s="89"/>
      <c r="AG173" s="89"/>
      <c r="AH173" s="90" t="s">
        <v>263</v>
      </c>
      <c r="AI173" s="91"/>
      <c r="AJ173" s="91"/>
      <c r="AK173" s="91"/>
      <c r="AL173" s="92" t="s">
        <v>263</v>
      </c>
      <c r="AM173" s="93"/>
      <c r="AN173" s="93"/>
      <c r="AO173" s="94"/>
      <c r="AP173" s="95" t="s">
        <v>263</v>
      </c>
      <c r="AQ173" s="95"/>
      <c r="AR173" s="95"/>
      <c r="AS173" s="95"/>
      <c r="AT173" s="95"/>
      <c r="AU173" s="95"/>
      <c r="AV173" s="95"/>
      <c r="AW173" s="95"/>
      <c r="AX173" s="95"/>
      <c r="AY173">
        <f>COUNTA($C$173)</f>
        <v>1</v>
      </c>
    </row>
    <row r="174" spans="1:51" ht="53.25" customHeight="1" x14ac:dyDescent="0.15">
      <c r="A174" s="99">
        <v>8</v>
      </c>
      <c r="B174" s="99">
        <v>1</v>
      </c>
      <c r="C174" s="120" t="s">
        <v>685</v>
      </c>
      <c r="D174" s="119"/>
      <c r="E174" s="119"/>
      <c r="F174" s="119"/>
      <c r="G174" s="119"/>
      <c r="H174" s="119"/>
      <c r="I174" s="119"/>
      <c r="J174" s="102" t="s">
        <v>263</v>
      </c>
      <c r="K174" s="103"/>
      <c r="L174" s="103"/>
      <c r="M174" s="103"/>
      <c r="N174" s="103"/>
      <c r="O174" s="103"/>
      <c r="P174" s="109" t="s">
        <v>677</v>
      </c>
      <c r="Q174" s="104"/>
      <c r="R174" s="104"/>
      <c r="S174" s="104"/>
      <c r="T174" s="104"/>
      <c r="U174" s="104"/>
      <c r="V174" s="104"/>
      <c r="W174" s="104"/>
      <c r="X174" s="104"/>
      <c r="Y174" s="105">
        <v>1351.9880000000001</v>
      </c>
      <c r="Z174" s="106"/>
      <c r="AA174" s="106"/>
      <c r="AB174" s="107"/>
      <c r="AC174" s="88" t="s">
        <v>69</v>
      </c>
      <c r="AD174" s="89"/>
      <c r="AE174" s="89"/>
      <c r="AF174" s="89"/>
      <c r="AG174" s="89"/>
      <c r="AH174" s="90" t="s">
        <v>263</v>
      </c>
      <c r="AI174" s="91"/>
      <c r="AJ174" s="91"/>
      <c r="AK174" s="91"/>
      <c r="AL174" s="92" t="s">
        <v>263</v>
      </c>
      <c r="AM174" s="93"/>
      <c r="AN174" s="93"/>
      <c r="AO174" s="94"/>
      <c r="AP174" s="95" t="s">
        <v>263</v>
      </c>
      <c r="AQ174" s="95"/>
      <c r="AR174" s="95"/>
      <c r="AS174" s="95"/>
      <c r="AT174" s="95"/>
      <c r="AU174" s="95"/>
      <c r="AV174" s="95"/>
      <c r="AW174" s="95"/>
      <c r="AX174" s="95"/>
      <c r="AY174">
        <f>COUNTA($C$174)</f>
        <v>1</v>
      </c>
    </row>
    <row r="175" spans="1:51" ht="78.75" customHeight="1" x14ac:dyDescent="0.15">
      <c r="A175" s="99">
        <v>9</v>
      </c>
      <c r="B175" s="99">
        <v>1</v>
      </c>
      <c r="C175" s="120" t="s">
        <v>686</v>
      </c>
      <c r="D175" s="119"/>
      <c r="E175" s="119"/>
      <c r="F175" s="119"/>
      <c r="G175" s="119"/>
      <c r="H175" s="119"/>
      <c r="I175" s="119"/>
      <c r="J175" s="102" t="s">
        <v>263</v>
      </c>
      <c r="K175" s="103"/>
      <c r="L175" s="103"/>
      <c r="M175" s="103"/>
      <c r="N175" s="103"/>
      <c r="O175" s="103"/>
      <c r="P175" s="109" t="s">
        <v>677</v>
      </c>
      <c r="Q175" s="104"/>
      <c r="R175" s="104"/>
      <c r="S175" s="104"/>
      <c r="T175" s="104"/>
      <c r="U175" s="104"/>
      <c r="V175" s="104"/>
      <c r="W175" s="104"/>
      <c r="X175" s="104"/>
      <c r="Y175" s="105">
        <v>1253.296</v>
      </c>
      <c r="Z175" s="106"/>
      <c r="AA175" s="106"/>
      <c r="AB175" s="107"/>
      <c r="AC175" s="88" t="s">
        <v>69</v>
      </c>
      <c r="AD175" s="89"/>
      <c r="AE175" s="89"/>
      <c r="AF175" s="89"/>
      <c r="AG175" s="89"/>
      <c r="AH175" s="90" t="s">
        <v>263</v>
      </c>
      <c r="AI175" s="91"/>
      <c r="AJ175" s="91"/>
      <c r="AK175" s="91"/>
      <c r="AL175" s="92" t="s">
        <v>263</v>
      </c>
      <c r="AM175" s="93"/>
      <c r="AN175" s="93"/>
      <c r="AO175" s="94"/>
      <c r="AP175" s="95" t="s">
        <v>263</v>
      </c>
      <c r="AQ175" s="95"/>
      <c r="AR175" s="95"/>
      <c r="AS175" s="95"/>
      <c r="AT175" s="95"/>
      <c r="AU175" s="95"/>
      <c r="AV175" s="95"/>
      <c r="AW175" s="95"/>
      <c r="AX175" s="95"/>
      <c r="AY175">
        <f>COUNTA($C$175)</f>
        <v>1</v>
      </c>
    </row>
    <row r="176" spans="1:51" ht="30" customHeight="1" x14ac:dyDescent="0.15">
      <c r="A176" s="99">
        <v>10</v>
      </c>
      <c r="B176" s="99">
        <v>1</v>
      </c>
      <c r="C176" s="120" t="s">
        <v>687</v>
      </c>
      <c r="D176" s="119"/>
      <c r="E176" s="119"/>
      <c r="F176" s="119"/>
      <c r="G176" s="119"/>
      <c r="H176" s="119"/>
      <c r="I176" s="119"/>
      <c r="J176" s="102">
        <v>3360001012162</v>
      </c>
      <c r="K176" s="103"/>
      <c r="L176" s="103"/>
      <c r="M176" s="103"/>
      <c r="N176" s="103"/>
      <c r="O176" s="103"/>
      <c r="P176" s="109" t="s">
        <v>677</v>
      </c>
      <c r="Q176" s="104"/>
      <c r="R176" s="104"/>
      <c r="S176" s="104"/>
      <c r="T176" s="104"/>
      <c r="U176" s="104"/>
      <c r="V176" s="104"/>
      <c r="W176" s="104"/>
      <c r="X176" s="104"/>
      <c r="Y176" s="105">
        <v>1213.8052</v>
      </c>
      <c r="Z176" s="106"/>
      <c r="AA176" s="106"/>
      <c r="AB176" s="107"/>
      <c r="AC176" s="88" t="s">
        <v>69</v>
      </c>
      <c r="AD176" s="89"/>
      <c r="AE176" s="89"/>
      <c r="AF176" s="89"/>
      <c r="AG176" s="89"/>
      <c r="AH176" s="90" t="s">
        <v>263</v>
      </c>
      <c r="AI176" s="91"/>
      <c r="AJ176" s="91"/>
      <c r="AK176" s="91"/>
      <c r="AL176" s="92" t="s">
        <v>263</v>
      </c>
      <c r="AM176" s="93"/>
      <c r="AN176" s="93"/>
      <c r="AO176" s="94"/>
      <c r="AP176" s="95" t="s">
        <v>263</v>
      </c>
      <c r="AQ176" s="95"/>
      <c r="AR176" s="95"/>
      <c r="AS176" s="95"/>
      <c r="AT176" s="95"/>
      <c r="AU176" s="95"/>
      <c r="AV176" s="95"/>
      <c r="AW176" s="95"/>
      <c r="AX176" s="95"/>
      <c r="AY176">
        <f>COUNTA($C$176)</f>
        <v>1</v>
      </c>
    </row>
    <row r="177" spans="1:51" ht="24.75" customHeight="1" x14ac:dyDescent="0.15">
      <c r="A177" s="53"/>
      <c r="B177" s="53"/>
      <c r="C177" s="53"/>
      <c r="D177" s="53"/>
      <c r="E177" s="53"/>
      <c r="F177" s="53"/>
      <c r="G177" s="53"/>
      <c r="H177" s="53"/>
      <c r="I177" s="53"/>
      <c r="J177" s="53"/>
      <c r="K177" s="53"/>
      <c r="L177" s="53"/>
      <c r="M177" s="53"/>
      <c r="N177" s="53"/>
      <c r="O177" s="53"/>
      <c r="P177" s="54"/>
      <c r="Q177" s="54"/>
      <c r="R177" s="54"/>
      <c r="S177" s="54"/>
      <c r="T177" s="54"/>
      <c r="U177" s="54"/>
      <c r="V177" s="54"/>
      <c r="W177" s="54"/>
      <c r="X177" s="54"/>
      <c r="Y177" s="55"/>
      <c r="Z177" s="55"/>
      <c r="AA177" s="55"/>
      <c r="AB177" s="55"/>
      <c r="AC177" s="55"/>
      <c r="AD177" s="55"/>
      <c r="AE177" s="55"/>
      <c r="AF177" s="55"/>
      <c r="AG177" s="55"/>
      <c r="AH177" s="55"/>
      <c r="AI177" s="55"/>
      <c r="AJ177" s="55"/>
      <c r="AK177" s="55"/>
      <c r="AL177" s="55"/>
      <c r="AM177" s="55"/>
      <c r="AN177" s="55"/>
      <c r="AO177" s="55"/>
      <c r="AP177" s="54"/>
      <c r="AQ177" s="54"/>
      <c r="AR177" s="54"/>
      <c r="AS177" s="54"/>
      <c r="AT177" s="54"/>
      <c r="AU177" s="54"/>
      <c r="AV177" s="54"/>
      <c r="AW177" s="54"/>
      <c r="AX177" s="54"/>
      <c r="AY177">
        <f>COUNTA($C$180)</f>
        <v>1</v>
      </c>
    </row>
    <row r="178" spans="1:51" ht="24.75" customHeight="1" x14ac:dyDescent="0.15">
      <c r="A178" s="46"/>
      <c r="B178" s="50" t="s">
        <v>206</v>
      </c>
      <c r="C178" s="46"/>
      <c r="D178" s="46"/>
      <c r="E178" s="46"/>
      <c r="F178" s="46"/>
      <c r="G178" s="46"/>
      <c r="H178" s="46"/>
      <c r="I178" s="46"/>
      <c r="J178" s="46"/>
      <c r="K178" s="46"/>
      <c r="L178" s="46"/>
      <c r="M178" s="46"/>
      <c r="N178" s="46"/>
      <c r="O178" s="46"/>
      <c r="P178" s="51"/>
      <c r="Q178" s="51"/>
      <c r="R178" s="51"/>
      <c r="S178" s="51"/>
      <c r="T178" s="51"/>
      <c r="U178" s="51"/>
      <c r="V178" s="51"/>
      <c r="W178" s="51"/>
      <c r="X178" s="51"/>
      <c r="Y178" s="52"/>
      <c r="Z178" s="52"/>
      <c r="AA178" s="52"/>
      <c r="AB178" s="52"/>
      <c r="AC178" s="52"/>
      <c r="AD178" s="52"/>
      <c r="AE178" s="52"/>
      <c r="AF178" s="52"/>
      <c r="AG178" s="52"/>
      <c r="AH178" s="52"/>
      <c r="AI178" s="52"/>
      <c r="AJ178" s="52"/>
      <c r="AK178" s="52"/>
      <c r="AL178" s="52"/>
      <c r="AM178" s="52"/>
      <c r="AN178" s="52"/>
      <c r="AO178" s="52"/>
      <c r="AP178" s="51"/>
      <c r="AQ178" s="51"/>
      <c r="AR178" s="51"/>
      <c r="AS178" s="51"/>
      <c r="AT178" s="51"/>
      <c r="AU178" s="51"/>
      <c r="AV178" s="51"/>
      <c r="AW178" s="51"/>
      <c r="AX178" s="51"/>
      <c r="AY178">
        <f>$AY$177</f>
        <v>1</v>
      </c>
    </row>
    <row r="179" spans="1:51" ht="59.25" customHeight="1" x14ac:dyDescent="0.15">
      <c r="A179" s="123"/>
      <c r="B179" s="123"/>
      <c r="C179" s="123" t="s">
        <v>24</v>
      </c>
      <c r="D179" s="123"/>
      <c r="E179" s="123"/>
      <c r="F179" s="123"/>
      <c r="G179" s="123"/>
      <c r="H179" s="123"/>
      <c r="I179" s="123"/>
      <c r="J179" s="110" t="s">
        <v>186</v>
      </c>
      <c r="K179" s="124"/>
      <c r="L179" s="124"/>
      <c r="M179" s="124"/>
      <c r="N179" s="124"/>
      <c r="O179" s="124"/>
      <c r="P179" s="125" t="s">
        <v>25</v>
      </c>
      <c r="Q179" s="125"/>
      <c r="R179" s="125"/>
      <c r="S179" s="125"/>
      <c r="T179" s="125"/>
      <c r="U179" s="125"/>
      <c r="V179" s="125"/>
      <c r="W179" s="125"/>
      <c r="X179" s="125"/>
      <c r="Y179" s="126" t="s">
        <v>185</v>
      </c>
      <c r="Z179" s="127"/>
      <c r="AA179" s="127"/>
      <c r="AB179" s="127"/>
      <c r="AC179" s="110" t="s">
        <v>215</v>
      </c>
      <c r="AD179" s="110"/>
      <c r="AE179" s="110"/>
      <c r="AF179" s="110"/>
      <c r="AG179" s="110"/>
      <c r="AH179" s="126" t="s">
        <v>230</v>
      </c>
      <c r="AI179" s="123"/>
      <c r="AJ179" s="123"/>
      <c r="AK179" s="123"/>
      <c r="AL179" s="123" t="s">
        <v>19</v>
      </c>
      <c r="AM179" s="123"/>
      <c r="AN179" s="123"/>
      <c r="AO179" s="128"/>
      <c r="AP179" s="113" t="s">
        <v>187</v>
      </c>
      <c r="AQ179" s="113"/>
      <c r="AR179" s="113"/>
      <c r="AS179" s="113"/>
      <c r="AT179" s="113"/>
      <c r="AU179" s="113"/>
      <c r="AV179" s="113"/>
      <c r="AW179" s="113"/>
      <c r="AX179" s="113"/>
      <c r="AY179">
        <f>$AY$177</f>
        <v>1</v>
      </c>
    </row>
    <row r="180" spans="1:51" ht="30" customHeight="1" x14ac:dyDescent="0.15">
      <c r="A180" s="99">
        <v>1</v>
      </c>
      <c r="B180" s="99">
        <v>1</v>
      </c>
      <c r="C180" s="120" t="s">
        <v>688</v>
      </c>
      <c r="D180" s="119"/>
      <c r="E180" s="119"/>
      <c r="F180" s="119"/>
      <c r="G180" s="119"/>
      <c r="H180" s="119"/>
      <c r="I180" s="119"/>
      <c r="J180" s="102">
        <v>1010005018655</v>
      </c>
      <c r="K180" s="103"/>
      <c r="L180" s="103"/>
      <c r="M180" s="103"/>
      <c r="N180" s="103"/>
      <c r="O180" s="103"/>
      <c r="P180" s="109" t="s">
        <v>689</v>
      </c>
      <c r="Q180" s="104"/>
      <c r="R180" s="104"/>
      <c r="S180" s="104"/>
      <c r="T180" s="104"/>
      <c r="U180" s="104"/>
      <c r="V180" s="104"/>
      <c r="W180" s="104"/>
      <c r="X180" s="104"/>
      <c r="Y180" s="105">
        <v>49.972999999999999</v>
      </c>
      <c r="Z180" s="106"/>
      <c r="AA180" s="106"/>
      <c r="AB180" s="107"/>
      <c r="AC180" s="88" t="s">
        <v>237</v>
      </c>
      <c r="AD180" s="89"/>
      <c r="AE180" s="89"/>
      <c r="AF180" s="89"/>
      <c r="AG180" s="89"/>
      <c r="AH180" s="121">
        <v>1</v>
      </c>
      <c r="AI180" s="122"/>
      <c r="AJ180" s="122"/>
      <c r="AK180" s="122"/>
      <c r="AL180" s="92">
        <v>100</v>
      </c>
      <c r="AM180" s="93"/>
      <c r="AN180" s="93"/>
      <c r="AO180" s="94"/>
      <c r="AP180" s="95" t="s">
        <v>263</v>
      </c>
      <c r="AQ180" s="95"/>
      <c r="AR180" s="95"/>
      <c r="AS180" s="95"/>
      <c r="AT180" s="95"/>
      <c r="AU180" s="95"/>
      <c r="AV180" s="95"/>
      <c r="AW180" s="95"/>
      <c r="AX180" s="95"/>
      <c r="AY180">
        <f>$AY$177</f>
        <v>1</v>
      </c>
    </row>
    <row r="181" spans="1:51" ht="30" customHeight="1" x14ac:dyDescent="0.15">
      <c r="A181" s="99">
        <v>2</v>
      </c>
      <c r="B181" s="99">
        <v>1</v>
      </c>
      <c r="C181" s="120" t="s">
        <v>690</v>
      </c>
      <c r="D181" s="119"/>
      <c r="E181" s="119"/>
      <c r="F181" s="119"/>
      <c r="G181" s="119"/>
      <c r="H181" s="119"/>
      <c r="I181" s="119"/>
      <c r="J181" s="102">
        <v>7010405000967</v>
      </c>
      <c r="K181" s="103"/>
      <c r="L181" s="103"/>
      <c r="M181" s="103"/>
      <c r="N181" s="103"/>
      <c r="O181" s="103"/>
      <c r="P181" s="109" t="s">
        <v>677</v>
      </c>
      <c r="Q181" s="104"/>
      <c r="R181" s="104"/>
      <c r="S181" s="104"/>
      <c r="T181" s="104"/>
      <c r="U181" s="104"/>
      <c r="V181" s="104"/>
      <c r="W181" s="104"/>
      <c r="X181" s="104"/>
      <c r="Y181" s="105">
        <v>13.284000000000001</v>
      </c>
      <c r="Z181" s="106"/>
      <c r="AA181" s="106"/>
      <c r="AB181" s="107"/>
      <c r="AC181" s="88" t="s">
        <v>69</v>
      </c>
      <c r="AD181" s="89"/>
      <c r="AE181" s="89"/>
      <c r="AF181" s="89"/>
      <c r="AG181" s="89"/>
      <c r="AH181" s="121" t="s">
        <v>263</v>
      </c>
      <c r="AI181" s="122"/>
      <c r="AJ181" s="122"/>
      <c r="AK181" s="122"/>
      <c r="AL181" s="92" t="s">
        <v>263</v>
      </c>
      <c r="AM181" s="93"/>
      <c r="AN181" s="93"/>
      <c r="AO181" s="94"/>
      <c r="AP181" s="95" t="s">
        <v>263</v>
      </c>
      <c r="AQ181" s="95"/>
      <c r="AR181" s="95"/>
      <c r="AS181" s="95"/>
      <c r="AT181" s="95"/>
      <c r="AU181" s="95"/>
      <c r="AV181" s="95"/>
      <c r="AW181" s="95"/>
      <c r="AX181" s="95"/>
      <c r="AY181">
        <f>COUNTA($C$181)</f>
        <v>1</v>
      </c>
    </row>
    <row r="182" spans="1:51" ht="53.25" customHeight="1" x14ac:dyDescent="0.15">
      <c r="A182" s="99">
        <v>3</v>
      </c>
      <c r="B182" s="99">
        <v>1</v>
      </c>
      <c r="C182" s="120" t="s">
        <v>691</v>
      </c>
      <c r="D182" s="119"/>
      <c r="E182" s="119"/>
      <c r="F182" s="119"/>
      <c r="G182" s="119"/>
      <c r="H182" s="119"/>
      <c r="I182" s="119"/>
      <c r="J182" s="102">
        <v>5360005000062</v>
      </c>
      <c r="K182" s="103"/>
      <c r="L182" s="103"/>
      <c r="M182" s="103"/>
      <c r="N182" s="103"/>
      <c r="O182" s="103"/>
      <c r="P182" s="109" t="s">
        <v>677</v>
      </c>
      <c r="Q182" s="104"/>
      <c r="R182" s="104"/>
      <c r="S182" s="104"/>
      <c r="T182" s="104"/>
      <c r="U182" s="104"/>
      <c r="V182" s="104"/>
      <c r="W182" s="104"/>
      <c r="X182" s="104"/>
      <c r="Y182" s="105">
        <v>13.109406999999999</v>
      </c>
      <c r="Z182" s="106"/>
      <c r="AA182" s="106"/>
      <c r="AB182" s="107"/>
      <c r="AC182" s="88" t="s">
        <v>69</v>
      </c>
      <c r="AD182" s="89"/>
      <c r="AE182" s="89"/>
      <c r="AF182" s="89"/>
      <c r="AG182" s="89"/>
      <c r="AH182" s="90" t="s">
        <v>263</v>
      </c>
      <c r="AI182" s="91"/>
      <c r="AJ182" s="91"/>
      <c r="AK182" s="91"/>
      <c r="AL182" s="92" t="s">
        <v>263</v>
      </c>
      <c r="AM182" s="93"/>
      <c r="AN182" s="93"/>
      <c r="AO182" s="94"/>
      <c r="AP182" s="95" t="s">
        <v>263</v>
      </c>
      <c r="AQ182" s="95"/>
      <c r="AR182" s="95"/>
      <c r="AS182" s="95"/>
      <c r="AT182" s="95"/>
      <c r="AU182" s="95"/>
      <c r="AV182" s="95"/>
      <c r="AW182" s="95"/>
      <c r="AX182" s="95"/>
      <c r="AY182">
        <f>COUNTA($C$182)</f>
        <v>1</v>
      </c>
    </row>
    <row r="183" spans="1:51" ht="30" customHeight="1" x14ac:dyDescent="0.15">
      <c r="A183" s="99">
        <v>4</v>
      </c>
      <c r="B183" s="99">
        <v>1</v>
      </c>
      <c r="C183" s="120" t="s">
        <v>692</v>
      </c>
      <c r="D183" s="119"/>
      <c r="E183" s="119"/>
      <c r="F183" s="119"/>
      <c r="G183" s="119"/>
      <c r="H183" s="119"/>
      <c r="I183" s="119"/>
      <c r="J183" s="102">
        <v>5290805003008</v>
      </c>
      <c r="K183" s="103"/>
      <c r="L183" s="103"/>
      <c r="M183" s="103"/>
      <c r="N183" s="103"/>
      <c r="O183" s="103"/>
      <c r="P183" s="109" t="s">
        <v>693</v>
      </c>
      <c r="Q183" s="104"/>
      <c r="R183" s="104"/>
      <c r="S183" s="104"/>
      <c r="T183" s="104"/>
      <c r="U183" s="104"/>
      <c r="V183" s="104"/>
      <c r="W183" s="104"/>
      <c r="X183" s="104"/>
      <c r="Y183" s="105">
        <v>8.58</v>
      </c>
      <c r="Z183" s="106"/>
      <c r="AA183" s="106"/>
      <c r="AB183" s="107"/>
      <c r="AC183" s="88" t="s">
        <v>233</v>
      </c>
      <c r="AD183" s="89"/>
      <c r="AE183" s="89"/>
      <c r="AF183" s="89"/>
      <c r="AG183" s="89"/>
      <c r="AH183" s="90">
        <v>1</v>
      </c>
      <c r="AI183" s="91"/>
      <c r="AJ183" s="91"/>
      <c r="AK183" s="91"/>
      <c r="AL183" s="92">
        <v>94</v>
      </c>
      <c r="AM183" s="93"/>
      <c r="AN183" s="93"/>
      <c r="AO183" s="94"/>
      <c r="AP183" s="95" t="s">
        <v>263</v>
      </c>
      <c r="AQ183" s="95"/>
      <c r="AR183" s="95"/>
      <c r="AS183" s="95"/>
      <c r="AT183" s="95"/>
      <c r="AU183" s="95"/>
      <c r="AV183" s="95"/>
      <c r="AW183" s="95"/>
      <c r="AX183" s="95"/>
      <c r="AY183">
        <f>COUNTA($C$183)</f>
        <v>1</v>
      </c>
    </row>
    <row r="184" spans="1:51" ht="30" customHeight="1" x14ac:dyDescent="0.15">
      <c r="A184" s="99">
        <v>5</v>
      </c>
      <c r="B184" s="99">
        <v>1</v>
      </c>
      <c r="C184" s="120" t="s">
        <v>694</v>
      </c>
      <c r="D184" s="119"/>
      <c r="E184" s="119"/>
      <c r="F184" s="119"/>
      <c r="G184" s="119"/>
      <c r="H184" s="119"/>
      <c r="I184" s="119"/>
      <c r="J184" s="102">
        <v>1360005001857</v>
      </c>
      <c r="K184" s="103"/>
      <c r="L184" s="103"/>
      <c r="M184" s="103"/>
      <c r="N184" s="103"/>
      <c r="O184" s="103"/>
      <c r="P184" s="109" t="s">
        <v>695</v>
      </c>
      <c r="Q184" s="104"/>
      <c r="R184" s="104"/>
      <c r="S184" s="104"/>
      <c r="T184" s="104"/>
      <c r="U184" s="104"/>
      <c r="V184" s="104"/>
      <c r="W184" s="104"/>
      <c r="X184" s="104"/>
      <c r="Y184" s="105">
        <v>4.1999999999999997E-3</v>
      </c>
      <c r="Z184" s="106"/>
      <c r="AA184" s="106"/>
      <c r="AB184" s="107"/>
      <c r="AC184" s="88" t="s">
        <v>238</v>
      </c>
      <c r="AD184" s="89"/>
      <c r="AE184" s="89"/>
      <c r="AF184" s="89"/>
      <c r="AG184" s="89"/>
      <c r="AH184" s="90">
        <v>1</v>
      </c>
      <c r="AI184" s="91"/>
      <c r="AJ184" s="91"/>
      <c r="AK184" s="91"/>
      <c r="AL184" s="92">
        <v>100</v>
      </c>
      <c r="AM184" s="93"/>
      <c r="AN184" s="93"/>
      <c r="AO184" s="94"/>
      <c r="AP184" s="95" t="s">
        <v>263</v>
      </c>
      <c r="AQ184" s="95"/>
      <c r="AR184" s="95"/>
      <c r="AS184" s="95"/>
      <c r="AT184" s="95"/>
      <c r="AU184" s="95"/>
      <c r="AV184" s="95"/>
      <c r="AW184" s="95"/>
      <c r="AX184" s="95"/>
      <c r="AY184">
        <f>COUNTA($C$184)</f>
        <v>1</v>
      </c>
    </row>
    <row r="185" spans="1:51" ht="24.75" customHeight="1" x14ac:dyDescent="0.15">
      <c r="A185" s="53"/>
      <c r="B185" s="53"/>
      <c r="C185" s="53"/>
      <c r="D185" s="53"/>
      <c r="E185" s="53"/>
      <c r="F185" s="53"/>
      <c r="G185" s="53"/>
      <c r="H185" s="53"/>
      <c r="I185" s="53"/>
      <c r="J185" s="53"/>
      <c r="K185" s="53"/>
      <c r="L185" s="53"/>
      <c r="M185" s="53"/>
      <c r="N185" s="53"/>
      <c r="O185" s="53"/>
      <c r="P185" s="54"/>
      <c r="Q185" s="54"/>
      <c r="R185" s="54"/>
      <c r="S185" s="54"/>
      <c r="T185" s="54"/>
      <c r="U185" s="54"/>
      <c r="V185" s="54"/>
      <c r="W185" s="54"/>
      <c r="X185" s="54"/>
      <c r="Y185" s="55"/>
      <c r="Z185" s="55"/>
      <c r="AA185" s="55"/>
      <c r="AB185" s="55"/>
      <c r="AC185" s="55"/>
      <c r="AD185" s="55"/>
      <c r="AE185" s="55"/>
      <c r="AF185" s="55"/>
      <c r="AG185" s="55"/>
      <c r="AH185" s="55"/>
      <c r="AI185" s="55"/>
      <c r="AJ185" s="55"/>
      <c r="AK185" s="55"/>
      <c r="AL185" s="55"/>
      <c r="AM185" s="55"/>
      <c r="AN185" s="55"/>
      <c r="AO185" s="55"/>
      <c r="AP185" s="54"/>
      <c r="AQ185" s="54"/>
      <c r="AR185" s="54"/>
      <c r="AS185" s="54"/>
      <c r="AT185" s="54"/>
      <c r="AU185" s="54"/>
      <c r="AV185" s="54"/>
      <c r="AW185" s="54"/>
      <c r="AX185" s="54"/>
      <c r="AY185">
        <f>COUNTA($C$188)</f>
        <v>1</v>
      </c>
    </row>
    <row r="186" spans="1:51" ht="24.75" customHeight="1" x14ac:dyDescent="0.15">
      <c r="A186" s="46"/>
      <c r="B186" s="50" t="s">
        <v>161</v>
      </c>
      <c r="C186" s="46"/>
      <c r="D186" s="46"/>
      <c r="E186" s="46"/>
      <c r="F186" s="46"/>
      <c r="G186" s="46"/>
      <c r="H186" s="46"/>
      <c r="I186" s="46"/>
      <c r="J186" s="46"/>
      <c r="K186" s="46"/>
      <c r="L186" s="46"/>
      <c r="M186" s="46"/>
      <c r="N186" s="46"/>
      <c r="O186" s="46"/>
      <c r="P186" s="51"/>
      <c r="Q186" s="51"/>
      <c r="R186" s="51"/>
      <c r="S186" s="51"/>
      <c r="T186" s="51"/>
      <c r="U186" s="51"/>
      <c r="V186" s="51"/>
      <c r="W186" s="51"/>
      <c r="X186" s="51"/>
      <c r="Y186" s="52"/>
      <c r="Z186" s="52"/>
      <c r="AA186" s="52"/>
      <c r="AB186" s="52"/>
      <c r="AC186" s="52"/>
      <c r="AD186" s="52"/>
      <c r="AE186" s="52"/>
      <c r="AF186" s="52"/>
      <c r="AG186" s="52"/>
      <c r="AH186" s="52"/>
      <c r="AI186" s="52"/>
      <c r="AJ186" s="52"/>
      <c r="AK186" s="52"/>
      <c r="AL186" s="52"/>
      <c r="AM186" s="52"/>
      <c r="AN186" s="52"/>
      <c r="AO186" s="52"/>
      <c r="AP186" s="51"/>
      <c r="AQ186" s="51"/>
      <c r="AR186" s="51"/>
      <c r="AS186" s="51"/>
      <c r="AT186" s="51"/>
      <c r="AU186" s="51"/>
      <c r="AV186" s="51"/>
      <c r="AW186" s="51"/>
      <c r="AX186" s="51"/>
      <c r="AY186">
        <f>$AY$185</f>
        <v>1</v>
      </c>
    </row>
    <row r="187" spans="1:51" ht="59.25" customHeight="1" x14ac:dyDescent="0.15">
      <c r="A187" s="123"/>
      <c r="B187" s="123"/>
      <c r="C187" s="123" t="s">
        <v>24</v>
      </c>
      <c r="D187" s="123"/>
      <c r="E187" s="123"/>
      <c r="F187" s="123"/>
      <c r="G187" s="123"/>
      <c r="H187" s="123"/>
      <c r="I187" s="123"/>
      <c r="J187" s="110" t="s">
        <v>186</v>
      </c>
      <c r="K187" s="124"/>
      <c r="L187" s="124"/>
      <c r="M187" s="124"/>
      <c r="N187" s="124"/>
      <c r="O187" s="124"/>
      <c r="P187" s="125" t="s">
        <v>25</v>
      </c>
      <c r="Q187" s="125"/>
      <c r="R187" s="125"/>
      <c r="S187" s="125"/>
      <c r="T187" s="125"/>
      <c r="U187" s="125"/>
      <c r="V187" s="125"/>
      <c r="W187" s="125"/>
      <c r="X187" s="125"/>
      <c r="Y187" s="126" t="s">
        <v>185</v>
      </c>
      <c r="Z187" s="127"/>
      <c r="AA187" s="127"/>
      <c r="AB187" s="127"/>
      <c r="AC187" s="110" t="s">
        <v>215</v>
      </c>
      <c r="AD187" s="110"/>
      <c r="AE187" s="110"/>
      <c r="AF187" s="110"/>
      <c r="AG187" s="110"/>
      <c r="AH187" s="126" t="s">
        <v>230</v>
      </c>
      <c r="AI187" s="123"/>
      <c r="AJ187" s="123"/>
      <c r="AK187" s="123"/>
      <c r="AL187" s="123" t="s">
        <v>19</v>
      </c>
      <c r="AM187" s="123"/>
      <c r="AN187" s="123"/>
      <c r="AO187" s="128"/>
      <c r="AP187" s="113" t="s">
        <v>187</v>
      </c>
      <c r="AQ187" s="113"/>
      <c r="AR187" s="113"/>
      <c r="AS187" s="113"/>
      <c r="AT187" s="113"/>
      <c r="AU187" s="113"/>
      <c r="AV187" s="113"/>
      <c r="AW187" s="113"/>
      <c r="AX187" s="113"/>
      <c r="AY187">
        <f>$AY$185</f>
        <v>1</v>
      </c>
    </row>
    <row r="188" spans="1:51" ht="53.25" customHeight="1" x14ac:dyDescent="0.15">
      <c r="A188" s="99">
        <v>1</v>
      </c>
      <c r="B188" s="99">
        <v>1</v>
      </c>
      <c r="C188" s="120" t="s">
        <v>696</v>
      </c>
      <c r="D188" s="119"/>
      <c r="E188" s="119"/>
      <c r="F188" s="119"/>
      <c r="G188" s="119"/>
      <c r="H188" s="119"/>
      <c r="I188" s="119"/>
      <c r="J188" s="102">
        <v>2360005000453</v>
      </c>
      <c r="K188" s="103"/>
      <c r="L188" s="103"/>
      <c r="M188" s="103"/>
      <c r="N188" s="103"/>
      <c r="O188" s="103"/>
      <c r="P188" s="109" t="s">
        <v>697</v>
      </c>
      <c r="Q188" s="104"/>
      <c r="R188" s="104"/>
      <c r="S188" s="104"/>
      <c r="T188" s="104"/>
      <c r="U188" s="104"/>
      <c r="V188" s="104"/>
      <c r="W188" s="104"/>
      <c r="X188" s="104"/>
      <c r="Y188" s="105">
        <v>2116.1375990000001</v>
      </c>
      <c r="Z188" s="106"/>
      <c r="AA188" s="106"/>
      <c r="AB188" s="107"/>
      <c r="AC188" s="88" t="s">
        <v>69</v>
      </c>
      <c r="AD188" s="89"/>
      <c r="AE188" s="89"/>
      <c r="AF188" s="89"/>
      <c r="AG188" s="89"/>
      <c r="AH188" s="121" t="s">
        <v>263</v>
      </c>
      <c r="AI188" s="122"/>
      <c r="AJ188" s="122"/>
      <c r="AK188" s="122"/>
      <c r="AL188" s="92" t="s">
        <v>263</v>
      </c>
      <c r="AM188" s="93"/>
      <c r="AN188" s="93"/>
      <c r="AO188" s="94"/>
      <c r="AP188" s="95" t="s">
        <v>263</v>
      </c>
      <c r="AQ188" s="95"/>
      <c r="AR188" s="95"/>
      <c r="AS188" s="95"/>
      <c r="AT188" s="95"/>
      <c r="AU188" s="95"/>
      <c r="AV188" s="95"/>
      <c r="AW188" s="95"/>
      <c r="AX188" s="95"/>
      <c r="AY188">
        <f>$AY$185</f>
        <v>1</v>
      </c>
    </row>
    <row r="189" spans="1:51" ht="53.25" customHeight="1" x14ac:dyDescent="0.15">
      <c r="A189" s="99">
        <v>2</v>
      </c>
      <c r="B189" s="99">
        <v>1</v>
      </c>
      <c r="C189" s="120" t="s">
        <v>698</v>
      </c>
      <c r="D189" s="119"/>
      <c r="E189" s="119"/>
      <c r="F189" s="119"/>
      <c r="G189" s="119"/>
      <c r="H189" s="119"/>
      <c r="I189" s="119"/>
      <c r="J189" s="102">
        <v>3700150066486</v>
      </c>
      <c r="K189" s="103"/>
      <c r="L189" s="103"/>
      <c r="M189" s="103"/>
      <c r="N189" s="103"/>
      <c r="O189" s="103"/>
      <c r="P189" s="109" t="s">
        <v>699</v>
      </c>
      <c r="Q189" s="104"/>
      <c r="R189" s="104"/>
      <c r="S189" s="104"/>
      <c r="T189" s="104"/>
      <c r="U189" s="104"/>
      <c r="V189" s="104"/>
      <c r="W189" s="104"/>
      <c r="X189" s="104"/>
      <c r="Y189" s="105">
        <v>136.34</v>
      </c>
      <c r="Z189" s="106"/>
      <c r="AA189" s="106"/>
      <c r="AB189" s="107"/>
      <c r="AC189" s="88" t="s">
        <v>69</v>
      </c>
      <c r="AD189" s="89"/>
      <c r="AE189" s="89"/>
      <c r="AF189" s="89"/>
      <c r="AG189" s="89"/>
      <c r="AH189" s="121" t="s">
        <v>263</v>
      </c>
      <c r="AI189" s="122"/>
      <c r="AJ189" s="122"/>
      <c r="AK189" s="122"/>
      <c r="AL189" s="92" t="s">
        <v>263</v>
      </c>
      <c r="AM189" s="93"/>
      <c r="AN189" s="93"/>
      <c r="AO189" s="94"/>
      <c r="AP189" s="95" t="s">
        <v>263</v>
      </c>
      <c r="AQ189" s="95"/>
      <c r="AR189" s="95"/>
      <c r="AS189" s="95"/>
      <c r="AT189" s="95"/>
      <c r="AU189" s="95"/>
      <c r="AV189" s="95"/>
      <c r="AW189" s="95"/>
      <c r="AX189" s="95"/>
      <c r="AY189">
        <f>COUNTA($C$189)</f>
        <v>1</v>
      </c>
    </row>
    <row r="190" spans="1:51" ht="53.25" customHeight="1" x14ac:dyDescent="0.15">
      <c r="A190" s="99">
        <v>3</v>
      </c>
      <c r="B190" s="99">
        <v>1</v>
      </c>
      <c r="C190" s="120" t="s">
        <v>700</v>
      </c>
      <c r="D190" s="119"/>
      <c r="E190" s="119"/>
      <c r="F190" s="119"/>
      <c r="G190" s="119"/>
      <c r="H190" s="119"/>
      <c r="I190" s="119"/>
      <c r="J190" s="102">
        <v>8000020478431</v>
      </c>
      <c r="K190" s="103"/>
      <c r="L190" s="103"/>
      <c r="M190" s="103"/>
      <c r="N190" s="103"/>
      <c r="O190" s="103"/>
      <c r="P190" s="109" t="s">
        <v>701</v>
      </c>
      <c r="Q190" s="104"/>
      <c r="R190" s="104"/>
      <c r="S190" s="104"/>
      <c r="T190" s="104"/>
      <c r="U190" s="104"/>
      <c r="V190" s="104"/>
      <c r="W190" s="104"/>
      <c r="X190" s="104"/>
      <c r="Y190" s="105">
        <v>58.875683000000002</v>
      </c>
      <c r="Z190" s="106"/>
      <c r="AA190" s="106"/>
      <c r="AB190" s="107"/>
      <c r="AC190" s="88" t="s">
        <v>69</v>
      </c>
      <c r="AD190" s="89"/>
      <c r="AE190" s="89"/>
      <c r="AF190" s="89"/>
      <c r="AG190" s="89"/>
      <c r="AH190" s="90" t="s">
        <v>263</v>
      </c>
      <c r="AI190" s="91"/>
      <c r="AJ190" s="91"/>
      <c r="AK190" s="91"/>
      <c r="AL190" s="92" t="s">
        <v>263</v>
      </c>
      <c r="AM190" s="93"/>
      <c r="AN190" s="93"/>
      <c r="AO190" s="94"/>
      <c r="AP190" s="95" t="s">
        <v>263</v>
      </c>
      <c r="AQ190" s="95"/>
      <c r="AR190" s="95"/>
      <c r="AS190" s="95"/>
      <c r="AT190" s="95"/>
      <c r="AU190" s="95"/>
      <c r="AV190" s="95"/>
      <c r="AW190" s="95"/>
      <c r="AX190" s="95"/>
      <c r="AY190">
        <f>COUNTA($C$190)</f>
        <v>1</v>
      </c>
    </row>
    <row r="191" spans="1:51" ht="54" customHeight="1" x14ac:dyDescent="0.15">
      <c r="A191" s="99">
        <v>4</v>
      </c>
      <c r="B191" s="99">
        <v>1</v>
      </c>
      <c r="C191" s="120" t="s">
        <v>702</v>
      </c>
      <c r="D191" s="119"/>
      <c r="E191" s="119"/>
      <c r="F191" s="119"/>
      <c r="G191" s="119"/>
      <c r="H191" s="119"/>
      <c r="I191" s="119"/>
      <c r="J191" s="102">
        <v>3000020472018</v>
      </c>
      <c r="K191" s="103"/>
      <c r="L191" s="103"/>
      <c r="M191" s="103"/>
      <c r="N191" s="103"/>
      <c r="O191" s="103"/>
      <c r="P191" s="109" t="s">
        <v>703</v>
      </c>
      <c r="Q191" s="104"/>
      <c r="R191" s="104"/>
      <c r="S191" s="104"/>
      <c r="T191" s="104"/>
      <c r="U191" s="104"/>
      <c r="V191" s="104"/>
      <c r="W191" s="104"/>
      <c r="X191" s="104"/>
      <c r="Y191" s="105">
        <v>46.379703999999997</v>
      </c>
      <c r="Z191" s="106"/>
      <c r="AA191" s="106"/>
      <c r="AB191" s="107"/>
      <c r="AC191" s="88" t="s">
        <v>69</v>
      </c>
      <c r="AD191" s="89"/>
      <c r="AE191" s="89"/>
      <c r="AF191" s="89"/>
      <c r="AG191" s="89"/>
      <c r="AH191" s="90" t="s">
        <v>263</v>
      </c>
      <c r="AI191" s="91"/>
      <c r="AJ191" s="91"/>
      <c r="AK191" s="91"/>
      <c r="AL191" s="92" t="s">
        <v>263</v>
      </c>
      <c r="AM191" s="93"/>
      <c r="AN191" s="93"/>
      <c r="AO191" s="94"/>
      <c r="AP191" s="95" t="s">
        <v>263</v>
      </c>
      <c r="AQ191" s="95"/>
      <c r="AR191" s="95"/>
      <c r="AS191" s="95"/>
      <c r="AT191" s="95"/>
      <c r="AU191" s="95"/>
      <c r="AV191" s="95"/>
      <c r="AW191" s="95"/>
      <c r="AX191" s="95"/>
      <c r="AY191">
        <f>COUNTA($C$191)</f>
        <v>1</v>
      </c>
    </row>
    <row r="192" spans="1:51" ht="53.25" customHeight="1" x14ac:dyDescent="0.15">
      <c r="A192" s="99">
        <v>5</v>
      </c>
      <c r="B192" s="99">
        <v>1</v>
      </c>
      <c r="C192" s="120" t="s">
        <v>704</v>
      </c>
      <c r="D192" s="119"/>
      <c r="E192" s="119"/>
      <c r="F192" s="119"/>
      <c r="G192" s="119"/>
      <c r="H192" s="119"/>
      <c r="I192" s="119"/>
      <c r="J192" s="102">
        <v>1000020470007</v>
      </c>
      <c r="K192" s="103"/>
      <c r="L192" s="103"/>
      <c r="M192" s="103"/>
      <c r="N192" s="103"/>
      <c r="O192" s="103"/>
      <c r="P192" s="109" t="s">
        <v>705</v>
      </c>
      <c r="Q192" s="104"/>
      <c r="R192" s="104"/>
      <c r="S192" s="104"/>
      <c r="T192" s="104"/>
      <c r="U192" s="104"/>
      <c r="V192" s="104"/>
      <c r="W192" s="104"/>
      <c r="X192" s="104"/>
      <c r="Y192" s="105">
        <v>36.395750999999997</v>
      </c>
      <c r="Z192" s="106"/>
      <c r="AA192" s="106"/>
      <c r="AB192" s="107"/>
      <c r="AC192" s="88" t="s">
        <v>69</v>
      </c>
      <c r="AD192" s="89"/>
      <c r="AE192" s="89"/>
      <c r="AF192" s="89"/>
      <c r="AG192" s="89"/>
      <c r="AH192" s="90" t="s">
        <v>263</v>
      </c>
      <c r="AI192" s="91"/>
      <c r="AJ192" s="91"/>
      <c r="AK192" s="91"/>
      <c r="AL192" s="92" t="s">
        <v>263</v>
      </c>
      <c r="AM192" s="93"/>
      <c r="AN192" s="93"/>
      <c r="AO192" s="94"/>
      <c r="AP192" s="95" t="s">
        <v>263</v>
      </c>
      <c r="AQ192" s="95"/>
      <c r="AR192" s="95"/>
      <c r="AS192" s="95"/>
      <c r="AT192" s="95"/>
      <c r="AU192" s="95"/>
      <c r="AV192" s="95"/>
      <c r="AW192" s="95"/>
      <c r="AX192" s="95"/>
      <c r="AY192">
        <f>COUNTA($C$192)</f>
        <v>1</v>
      </c>
    </row>
    <row r="193" spans="1:51" ht="30" customHeight="1" x14ac:dyDescent="0.15">
      <c r="A193" s="99">
        <v>6</v>
      </c>
      <c r="B193" s="99">
        <v>1</v>
      </c>
      <c r="C193" s="120" t="s">
        <v>706</v>
      </c>
      <c r="D193" s="119"/>
      <c r="E193" s="119"/>
      <c r="F193" s="119"/>
      <c r="G193" s="119"/>
      <c r="H193" s="119"/>
      <c r="I193" s="119"/>
      <c r="J193" s="102">
        <v>5000020473138</v>
      </c>
      <c r="K193" s="103"/>
      <c r="L193" s="103"/>
      <c r="M193" s="103"/>
      <c r="N193" s="103"/>
      <c r="O193" s="103"/>
      <c r="P193" s="109" t="s">
        <v>707</v>
      </c>
      <c r="Q193" s="104"/>
      <c r="R193" s="104"/>
      <c r="S193" s="104"/>
      <c r="T193" s="104"/>
      <c r="U193" s="104"/>
      <c r="V193" s="104"/>
      <c r="W193" s="104"/>
      <c r="X193" s="104"/>
      <c r="Y193" s="105">
        <v>20.736211000000001</v>
      </c>
      <c r="Z193" s="106"/>
      <c r="AA193" s="106"/>
      <c r="AB193" s="107"/>
      <c r="AC193" s="88" t="s">
        <v>69</v>
      </c>
      <c r="AD193" s="89"/>
      <c r="AE193" s="89"/>
      <c r="AF193" s="89"/>
      <c r="AG193" s="89"/>
      <c r="AH193" s="90" t="s">
        <v>263</v>
      </c>
      <c r="AI193" s="91"/>
      <c r="AJ193" s="91"/>
      <c r="AK193" s="91"/>
      <c r="AL193" s="92" t="s">
        <v>263</v>
      </c>
      <c r="AM193" s="93"/>
      <c r="AN193" s="93"/>
      <c r="AO193" s="94"/>
      <c r="AP193" s="95" t="s">
        <v>263</v>
      </c>
      <c r="AQ193" s="95"/>
      <c r="AR193" s="95"/>
      <c r="AS193" s="95"/>
      <c r="AT193" s="95"/>
      <c r="AU193" s="95"/>
      <c r="AV193" s="95"/>
      <c r="AW193" s="95"/>
      <c r="AX193" s="95"/>
      <c r="AY193">
        <f>COUNTA($C$193)</f>
        <v>1</v>
      </c>
    </row>
    <row r="194" spans="1:51" ht="53.25" customHeight="1" x14ac:dyDescent="0.15">
      <c r="A194" s="99">
        <v>7</v>
      </c>
      <c r="B194" s="99">
        <v>1</v>
      </c>
      <c r="C194" s="120" t="s">
        <v>708</v>
      </c>
      <c r="D194" s="119"/>
      <c r="E194" s="119"/>
      <c r="F194" s="119"/>
      <c r="G194" s="119"/>
      <c r="H194" s="119"/>
      <c r="I194" s="119"/>
      <c r="J194" s="102">
        <v>5000020473014</v>
      </c>
      <c r="K194" s="103"/>
      <c r="L194" s="103"/>
      <c r="M194" s="103"/>
      <c r="N194" s="103"/>
      <c r="O194" s="103"/>
      <c r="P194" s="109" t="s">
        <v>709</v>
      </c>
      <c r="Q194" s="104"/>
      <c r="R194" s="104"/>
      <c r="S194" s="104"/>
      <c r="T194" s="104"/>
      <c r="U194" s="104"/>
      <c r="V194" s="104"/>
      <c r="W194" s="104"/>
      <c r="X194" s="104"/>
      <c r="Y194" s="105">
        <v>13.714185000000001</v>
      </c>
      <c r="Z194" s="106"/>
      <c r="AA194" s="106"/>
      <c r="AB194" s="107"/>
      <c r="AC194" s="88" t="s">
        <v>69</v>
      </c>
      <c r="AD194" s="89"/>
      <c r="AE194" s="89"/>
      <c r="AF194" s="89"/>
      <c r="AG194" s="89"/>
      <c r="AH194" s="90" t="s">
        <v>263</v>
      </c>
      <c r="AI194" s="91"/>
      <c r="AJ194" s="91"/>
      <c r="AK194" s="91"/>
      <c r="AL194" s="92" t="s">
        <v>263</v>
      </c>
      <c r="AM194" s="93"/>
      <c r="AN194" s="93"/>
      <c r="AO194" s="94"/>
      <c r="AP194" s="95" t="s">
        <v>263</v>
      </c>
      <c r="AQ194" s="95"/>
      <c r="AR194" s="95"/>
      <c r="AS194" s="95"/>
      <c r="AT194" s="95"/>
      <c r="AU194" s="95"/>
      <c r="AV194" s="95"/>
      <c r="AW194" s="95"/>
      <c r="AX194" s="95"/>
      <c r="AY194">
        <f>COUNTA($C$194)</f>
        <v>1</v>
      </c>
    </row>
    <row r="195" spans="1:51" ht="30" customHeight="1" x14ac:dyDescent="0.15">
      <c r="A195" s="99">
        <v>8</v>
      </c>
      <c r="B195" s="99">
        <v>1</v>
      </c>
      <c r="C195" s="120" t="s">
        <v>710</v>
      </c>
      <c r="D195" s="119"/>
      <c r="E195" s="119"/>
      <c r="F195" s="119"/>
      <c r="G195" s="119"/>
      <c r="H195" s="119"/>
      <c r="I195" s="119"/>
      <c r="J195" s="102">
        <v>4000020473031</v>
      </c>
      <c r="K195" s="103"/>
      <c r="L195" s="103"/>
      <c r="M195" s="103"/>
      <c r="N195" s="103"/>
      <c r="O195" s="103"/>
      <c r="P195" s="109" t="s">
        <v>711</v>
      </c>
      <c r="Q195" s="104"/>
      <c r="R195" s="104"/>
      <c r="S195" s="104"/>
      <c r="T195" s="104"/>
      <c r="U195" s="104"/>
      <c r="V195" s="104"/>
      <c r="W195" s="104"/>
      <c r="X195" s="104"/>
      <c r="Y195" s="105">
        <v>13.598998</v>
      </c>
      <c r="Z195" s="106"/>
      <c r="AA195" s="106"/>
      <c r="AB195" s="107"/>
      <c r="AC195" s="88" t="s">
        <v>69</v>
      </c>
      <c r="AD195" s="89"/>
      <c r="AE195" s="89"/>
      <c r="AF195" s="89"/>
      <c r="AG195" s="89"/>
      <c r="AH195" s="90" t="s">
        <v>263</v>
      </c>
      <c r="AI195" s="91"/>
      <c r="AJ195" s="91"/>
      <c r="AK195" s="91"/>
      <c r="AL195" s="92" t="s">
        <v>263</v>
      </c>
      <c r="AM195" s="93"/>
      <c r="AN195" s="93"/>
      <c r="AO195" s="94"/>
      <c r="AP195" s="95" t="s">
        <v>263</v>
      </c>
      <c r="AQ195" s="95"/>
      <c r="AR195" s="95"/>
      <c r="AS195" s="95"/>
      <c r="AT195" s="95"/>
      <c r="AU195" s="95"/>
      <c r="AV195" s="95"/>
      <c r="AW195" s="95"/>
      <c r="AX195" s="95"/>
      <c r="AY195">
        <f>COUNTA($C$195)</f>
        <v>1</v>
      </c>
    </row>
    <row r="196" spans="1:51" ht="30" customHeight="1" x14ac:dyDescent="0.15">
      <c r="A196" s="99">
        <v>9</v>
      </c>
      <c r="B196" s="99">
        <v>1</v>
      </c>
      <c r="C196" s="120" t="s">
        <v>712</v>
      </c>
      <c r="D196" s="119"/>
      <c r="E196" s="119"/>
      <c r="F196" s="119"/>
      <c r="G196" s="119"/>
      <c r="H196" s="119"/>
      <c r="I196" s="119"/>
      <c r="J196" s="102">
        <v>4000020472140</v>
      </c>
      <c r="K196" s="103"/>
      <c r="L196" s="103"/>
      <c r="M196" s="103"/>
      <c r="N196" s="103"/>
      <c r="O196" s="103"/>
      <c r="P196" s="109" t="s">
        <v>713</v>
      </c>
      <c r="Q196" s="104"/>
      <c r="R196" s="104"/>
      <c r="S196" s="104"/>
      <c r="T196" s="104"/>
      <c r="U196" s="104"/>
      <c r="V196" s="104"/>
      <c r="W196" s="104"/>
      <c r="X196" s="104"/>
      <c r="Y196" s="105">
        <v>8.7234839999999991</v>
      </c>
      <c r="Z196" s="106"/>
      <c r="AA196" s="106"/>
      <c r="AB196" s="107"/>
      <c r="AC196" s="88" t="s">
        <v>69</v>
      </c>
      <c r="AD196" s="89"/>
      <c r="AE196" s="89"/>
      <c r="AF196" s="89"/>
      <c r="AG196" s="89"/>
      <c r="AH196" s="90" t="s">
        <v>263</v>
      </c>
      <c r="AI196" s="91"/>
      <c r="AJ196" s="91"/>
      <c r="AK196" s="91"/>
      <c r="AL196" s="92" t="s">
        <v>263</v>
      </c>
      <c r="AM196" s="93"/>
      <c r="AN196" s="93"/>
      <c r="AO196" s="94"/>
      <c r="AP196" s="95" t="s">
        <v>263</v>
      </c>
      <c r="AQ196" s="95"/>
      <c r="AR196" s="95"/>
      <c r="AS196" s="95"/>
      <c r="AT196" s="95"/>
      <c r="AU196" s="95"/>
      <c r="AV196" s="95"/>
      <c r="AW196" s="95"/>
      <c r="AX196" s="95"/>
      <c r="AY196">
        <f>COUNTA($C$196)</f>
        <v>1</v>
      </c>
    </row>
    <row r="197" spans="1:51" ht="30" customHeight="1" x14ac:dyDescent="0.15">
      <c r="A197" s="99">
        <v>10</v>
      </c>
      <c r="B197" s="99">
        <v>1</v>
      </c>
      <c r="C197" s="120" t="s">
        <v>714</v>
      </c>
      <c r="D197" s="119"/>
      <c r="E197" s="119"/>
      <c r="F197" s="119"/>
      <c r="G197" s="119"/>
      <c r="H197" s="119"/>
      <c r="I197" s="119"/>
      <c r="J197" s="102">
        <v>5000020473146</v>
      </c>
      <c r="K197" s="103"/>
      <c r="L197" s="103"/>
      <c r="M197" s="103"/>
      <c r="N197" s="103"/>
      <c r="O197" s="103"/>
      <c r="P197" s="109" t="s">
        <v>715</v>
      </c>
      <c r="Q197" s="104"/>
      <c r="R197" s="104"/>
      <c r="S197" s="104"/>
      <c r="T197" s="104"/>
      <c r="U197" s="104"/>
      <c r="V197" s="104"/>
      <c r="W197" s="104"/>
      <c r="X197" s="104"/>
      <c r="Y197" s="105">
        <v>7.2140849999999999</v>
      </c>
      <c r="Z197" s="106"/>
      <c r="AA197" s="106"/>
      <c r="AB197" s="107"/>
      <c r="AC197" s="88" t="s">
        <v>69</v>
      </c>
      <c r="AD197" s="89"/>
      <c r="AE197" s="89"/>
      <c r="AF197" s="89"/>
      <c r="AG197" s="89"/>
      <c r="AH197" s="90" t="s">
        <v>263</v>
      </c>
      <c r="AI197" s="91"/>
      <c r="AJ197" s="91"/>
      <c r="AK197" s="91"/>
      <c r="AL197" s="92" t="s">
        <v>263</v>
      </c>
      <c r="AM197" s="93"/>
      <c r="AN197" s="93"/>
      <c r="AO197" s="94"/>
      <c r="AP197" s="95" t="s">
        <v>263</v>
      </c>
      <c r="AQ197" s="95"/>
      <c r="AR197" s="95"/>
      <c r="AS197" s="95"/>
      <c r="AT197" s="95"/>
      <c r="AU197" s="95"/>
      <c r="AV197" s="95"/>
      <c r="AW197" s="95"/>
      <c r="AX197" s="95"/>
      <c r="AY197">
        <f>COUNTA($C$197)</f>
        <v>1</v>
      </c>
    </row>
    <row r="198" spans="1:51" ht="24.75" customHeight="1" x14ac:dyDescent="0.15">
      <c r="A198" s="53"/>
      <c r="B198" s="53"/>
      <c r="C198" s="53"/>
      <c r="D198" s="53"/>
      <c r="E198" s="53"/>
      <c r="F198" s="53"/>
      <c r="G198" s="53"/>
      <c r="H198" s="53"/>
      <c r="I198" s="53"/>
      <c r="J198" s="53"/>
      <c r="K198" s="53"/>
      <c r="L198" s="53"/>
      <c r="M198" s="53"/>
      <c r="N198" s="53"/>
      <c r="O198" s="53"/>
      <c r="P198" s="54"/>
      <c r="Q198" s="54"/>
      <c r="R198" s="54"/>
      <c r="S198" s="54"/>
      <c r="T198" s="54"/>
      <c r="U198" s="54"/>
      <c r="V198" s="54"/>
      <c r="W198" s="54"/>
      <c r="X198" s="54"/>
      <c r="Y198" s="55"/>
      <c r="Z198" s="55"/>
      <c r="AA198" s="55"/>
      <c r="AB198" s="55"/>
      <c r="AC198" s="55"/>
      <c r="AD198" s="55"/>
      <c r="AE198" s="55"/>
      <c r="AF198" s="55"/>
      <c r="AG198" s="55"/>
      <c r="AH198" s="55"/>
      <c r="AI198" s="55"/>
      <c r="AJ198" s="55"/>
      <c r="AK198" s="55"/>
      <c r="AL198" s="55"/>
      <c r="AM198" s="55"/>
      <c r="AN198" s="55"/>
      <c r="AO198" s="55"/>
      <c r="AP198" s="54"/>
      <c r="AQ198" s="54"/>
      <c r="AR198" s="54"/>
      <c r="AS198" s="54"/>
      <c r="AT198" s="54"/>
      <c r="AU198" s="54"/>
      <c r="AV198" s="54"/>
      <c r="AW198" s="54"/>
      <c r="AX198" s="54"/>
      <c r="AY198">
        <f>COUNTA($C$201)</f>
        <v>1</v>
      </c>
    </row>
    <row r="199" spans="1:51" ht="24.75" customHeight="1" x14ac:dyDescent="0.15">
      <c r="A199" s="46"/>
      <c r="B199" s="50" t="s">
        <v>162</v>
      </c>
      <c r="C199" s="46"/>
      <c r="D199" s="46"/>
      <c r="E199" s="46"/>
      <c r="F199" s="46"/>
      <c r="G199" s="46"/>
      <c r="H199" s="46"/>
      <c r="I199" s="46"/>
      <c r="J199" s="46"/>
      <c r="K199" s="46"/>
      <c r="L199" s="46"/>
      <c r="M199" s="46"/>
      <c r="N199" s="46"/>
      <c r="O199" s="46"/>
      <c r="P199" s="51"/>
      <c r="Q199" s="51"/>
      <c r="R199" s="51"/>
      <c r="S199" s="51"/>
      <c r="T199" s="51"/>
      <c r="U199" s="51"/>
      <c r="V199" s="51"/>
      <c r="W199" s="51"/>
      <c r="X199" s="51"/>
      <c r="Y199" s="52"/>
      <c r="Z199" s="52"/>
      <c r="AA199" s="52"/>
      <c r="AB199" s="52"/>
      <c r="AC199" s="52"/>
      <c r="AD199" s="52"/>
      <c r="AE199" s="52"/>
      <c r="AF199" s="52"/>
      <c r="AG199" s="52"/>
      <c r="AH199" s="52"/>
      <c r="AI199" s="52"/>
      <c r="AJ199" s="52"/>
      <c r="AK199" s="52"/>
      <c r="AL199" s="52"/>
      <c r="AM199" s="52"/>
      <c r="AN199" s="52"/>
      <c r="AO199" s="52"/>
      <c r="AP199" s="51"/>
      <c r="AQ199" s="51"/>
      <c r="AR199" s="51"/>
      <c r="AS199" s="51"/>
      <c r="AT199" s="51"/>
      <c r="AU199" s="51"/>
      <c r="AV199" s="51"/>
      <c r="AW199" s="51"/>
      <c r="AX199" s="51"/>
      <c r="AY199">
        <f>$AY$198</f>
        <v>1</v>
      </c>
    </row>
    <row r="200" spans="1:51" ht="59.25" customHeight="1" x14ac:dyDescent="0.15">
      <c r="A200" s="123"/>
      <c r="B200" s="123"/>
      <c r="C200" s="123" t="s">
        <v>24</v>
      </c>
      <c r="D200" s="123"/>
      <c r="E200" s="123"/>
      <c r="F200" s="123"/>
      <c r="G200" s="123"/>
      <c r="H200" s="123"/>
      <c r="I200" s="123"/>
      <c r="J200" s="110" t="s">
        <v>186</v>
      </c>
      <c r="K200" s="124"/>
      <c r="L200" s="124"/>
      <c r="M200" s="124"/>
      <c r="N200" s="124"/>
      <c r="O200" s="124"/>
      <c r="P200" s="125" t="s">
        <v>25</v>
      </c>
      <c r="Q200" s="125"/>
      <c r="R200" s="125"/>
      <c r="S200" s="125"/>
      <c r="T200" s="125"/>
      <c r="U200" s="125"/>
      <c r="V200" s="125"/>
      <c r="W200" s="125"/>
      <c r="X200" s="125"/>
      <c r="Y200" s="126" t="s">
        <v>185</v>
      </c>
      <c r="Z200" s="127"/>
      <c r="AA200" s="127"/>
      <c r="AB200" s="127"/>
      <c r="AC200" s="110" t="s">
        <v>215</v>
      </c>
      <c r="AD200" s="110"/>
      <c r="AE200" s="110"/>
      <c r="AF200" s="110"/>
      <c r="AG200" s="110"/>
      <c r="AH200" s="126" t="s">
        <v>230</v>
      </c>
      <c r="AI200" s="123"/>
      <c r="AJ200" s="123"/>
      <c r="AK200" s="123"/>
      <c r="AL200" s="123" t="s">
        <v>19</v>
      </c>
      <c r="AM200" s="123"/>
      <c r="AN200" s="123"/>
      <c r="AO200" s="128"/>
      <c r="AP200" s="113" t="s">
        <v>187</v>
      </c>
      <c r="AQ200" s="113"/>
      <c r="AR200" s="113"/>
      <c r="AS200" s="113"/>
      <c r="AT200" s="113"/>
      <c r="AU200" s="113"/>
      <c r="AV200" s="113"/>
      <c r="AW200" s="113"/>
      <c r="AX200" s="113"/>
      <c r="AY200">
        <f>$AY$198</f>
        <v>1</v>
      </c>
    </row>
    <row r="201" spans="1:51" ht="30" customHeight="1" x14ac:dyDescent="0.15">
      <c r="A201" s="99">
        <v>1</v>
      </c>
      <c r="B201" s="99">
        <v>1</v>
      </c>
      <c r="C201" s="120" t="s">
        <v>716</v>
      </c>
      <c r="D201" s="119"/>
      <c r="E201" s="119"/>
      <c r="F201" s="119"/>
      <c r="G201" s="119"/>
      <c r="H201" s="119"/>
      <c r="I201" s="119"/>
      <c r="J201" s="102" t="s">
        <v>263</v>
      </c>
      <c r="K201" s="103"/>
      <c r="L201" s="103"/>
      <c r="M201" s="103"/>
      <c r="N201" s="103"/>
      <c r="O201" s="103"/>
      <c r="P201" s="109" t="s">
        <v>661</v>
      </c>
      <c r="Q201" s="104"/>
      <c r="R201" s="104"/>
      <c r="S201" s="104"/>
      <c r="T201" s="104"/>
      <c r="U201" s="104"/>
      <c r="V201" s="104"/>
      <c r="W201" s="104"/>
      <c r="X201" s="104"/>
      <c r="Y201" s="105">
        <v>211.16357500000001</v>
      </c>
      <c r="Z201" s="106"/>
      <c r="AA201" s="106"/>
      <c r="AB201" s="107"/>
      <c r="AC201" s="88" t="s">
        <v>239</v>
      </c>
      <c r="AD201" s="89"/>
      <c r="AE201" s="89"/>
      <c r="AF201" s="89"/>
      <c r="AG201" s="89"/>
      <c r="AH201" s="121" t="s">
        <v>263</v>
      </c>
      <c r="AI201" s="122"/>
      <c r="AJ201" s="122"/>
      <c r="AK201" s="122"/>
      <c r="AL201" s="92" t="s">
        <v>263</v>
      </c>
      <c r="AM201" s="93"/>
      <c r="AN201" s="93"/>
      <c r="AO201" s="94"/>
      <c r="AP201" s="95" t="s">
        <v>263</v>
      </c>
      <c r="AQ201" s="95"/>
      <c r="AR201" s="95"/>
      <c r="AS201" s="95"/>
      <c r="AT201" s="95"/>
      <c r="AU201" s="95"/>
      <c r="AV201" s="95"/>
      <c r="AW201" s="95"/>
      <c r="AX201" s="95"/>
      <c r="AY201">
        <f>$AY$198</f>
        <v>1</v>
      </c>
    </row>
    <row r="202" spans="1:51" ht="30" customHeight="1" x14ac:dyDescent="0.15">
      <c r="A202" s="99">
        <v>2</v>
      </c>
      <c r="B202" s="99">
        <v>1</v>
      </c>
      <c r="C202" s="120" t="s">
        <v>717</v>
      </c>
      <c r="D202" s="119"/>
      <c r="E202" s="119"/>
      <c r="F202" s="119"/>
      <c r="G202" s="119"/>
      <c r="H202" s="119"/>
      <c r="I202" s="119"/>
      <c r="J202" s="102" t="s">
        <v>263</v>
      </c>
      <c r="K202" s="103"/>
      <c r="L202" s="103"/>
      <c r="M202" s="103"/>
      <c r="N202" s="103"/>
      <c r="O202" s="103"/>
      <c r="P202" s="109" t="s">
        <v>661</v>
      </c>
      <c r="Q202" s="104"/>
      <c r="R202" s="104"/>
      <c r="S202" s="104"/>
      <c r="T202" s="104"/>
      <c r="U202" s="104"/>
      <c r="V202" s="104"/>
      <c r="W202" s="104"/>
      <c r="X202" s="104"/>
      <c r="Y202" s="105">
        <v>145.787824</v>
      </c>
      <c r="Z202" s="106"/>
      <c r="AA202" s="106"/>
      <c r="AB202" s="107"/>
      <c r="AC202" s="88" t="s">
        <v>239</v>
      </c>
      <c r="AD202" s="89"/>
      <c r="AE202" s="89"/>
      <c r="AF202" s="89"/>
      <c r="AG202" s="89"/>
      <c r="AH202" s="121" t="s">
        <v>263</v>
      </c>
      <c r="AI202" s="122"/>
      <c r="AJ202" s="122"/>
      <c r="AK202" s="122"/>
      <c r="AL202" s="92" t="s">
        <v>263</v>
      </c>
      <c r="AM202" s="93"/>
      <c r="AN202" s="93"/>
      <c r="AO202" s="94"/>
      <c r="AP202" s="95" t="s">
        <v>263</v>
      </c>
      <c r="AQ202" s="95"/>
      <c r="AR202" s="95"/>
      <c r="AS202" s="95"/>
      <c r="AT202" s="95"/>
      <c r="AU202" s="95"/>
      <c r="AV202" s="95"/>
      <c r="AW202" s="95"/>
      <c r="AX202" s="95"/>
      <c r="AY202">
        <f>COUNTA($C$202)</f>
        <v>1</v>
      </c>
    </row>
    <row r="203" spans="1:51" ht="30" customHeight="1" x14ac:dyDescent="0.15">
      <c r="A203" s="99">
        <v>3</v>
      </c>
      <c r="B203" s="99">
        <v>1</v>
      </c>
      <c r="C203" s="120" t="s">
        <v>718</v>
      </c>
      <c r="D203" s="119"/>
      <c r="E203" s="119"/>
      <c r="F203" s="119"/>
      <c r="G203" s="119"/>
      <c r="H203" s="119"/>
      <c r="I203" s="119"/>
      <c r="J203" s="102" t="s">
        <v>263</v>
      </c>
      <c r="K203" s="103"/>
      <c r="L203" s="103"/>
      <c r="M203" s="103"/>
      <c r="N203" s="103"/>
      <c r="O203" s="103"/>
      <c r="P203" s="109" t="s">
        <v>661</v>
      </c>
      <c r="Q203" s="104"/>
      <c r="R203" s="104"/>
      <c r="S203" s="104"/>
      <c r="T203" s="104"/>
      <c r="U203" s="104"/>
      <c r="V203" s="104"/>
      <c r="W203" s="104"/>
      <c r="X203" s="104"/>
      <c r="Y203" s="105">
        <v>117.496681</v>
      </c>
      <c r="Z203" s="106"/>
      <c r="AA203" s="106"/>
      <c r="AB203" s="107"/>
      <c r="AC203" s="88" t="s">
        <v>239</v>
      </c>
      <c r="AD203" s="89"/>
      <c r="AE203" s="89"/>
      <c r="AF203" s="89"/>
      <c r="AG203" s="89"/>
      <c r="AH203" s="90" t="s">
        <v>263</v>
      </c>
      <c r="AI203" s="91"/>
      <c r="AJ203" s="91"/>
      <c r="AK203" s="91"/>
      <c r="AL203" s="92" t="s">
        <v>263</v>
      </c>
      <c r="AM203" s="93"/>
      <c r="AN203" s="93"/>
      <c r="AO203" s="94"/>
      <c r="AP203" s="95" t="s">
        <v>263</v>
      </c>
      <c r="AQ203" s="95"/>
      <c r="AR203" s="95"/>
      <c r="AS203" s="95"/>
      <c r="AT203" s="95"/>
      <c r="AU203" s="95"/>
      <c r="AV203" s="95"/>
      <c r="AW203" s="95"/>
      <c r="AX203" s="95"/>
      <c r="AY203">
        <f>COUNTA($C$203)</f>
        <v>1</v>
      </c>
    </row>
    <row r="204" spans="1:51" ht="30" customHeight="1" x14ac:dyDescent="0.15">
      <c r="A204" s="99">
        <v>4</v>
      </c>
      <c r="B204" s="99">
        <v>1</v>
      </c>
      <c r="C204" s="120" t="s">
        <v>719</v>
      </c>
      <c r="D204" s="119"/>
      <c r="E204" s="119"/>
      <c r="F204" s="119"/>
      <c r="G204" s="119"/>
      <c r="H204" s="119"/>
      <c r="I204" s="119"/>
      <c r="J204" s="102" t="s">
        <v>263</v>
      </c>
      <c r="K204" s="103"/>
      <c r="L204" s="103"/>
      <c r="M204" s="103"/>
      <c r="N204" s="103"/>
      <c r="O204" s="103"/>
      <c r="P204" s="109" t="s">
        <v>661</v>
      </c>
      <c r="Q204" s="104"/>
      <c r="R204" s="104"/>
      <c r="S204" s="104"/>
      <c r="T204" s="104"/>
      <c r="U204" s="104"/>
      <c r="V204" s="104"/>
      <c r="W204" s="104"/>
      <c r="X204" s="104"/>
      <c r="Y204" s="105">
        <v>105.667248</v>
      </c>
      <c r="Z204" s="106"/>
      <c r="AA204" s="106"/>
      <c r="AB204" s="107"/>
      <c r="AC204" s="88" t="s">
        <v>239</v>
      </c>
      <c r="AD204" s="89"/>
      <c r="AE204" s="89"/>
      <c r="AF204" s="89"/>
      <c r="AG204" s="89"/>
      <c r="AH204" s="90" t="s">
        <v>263</v>
      </c>
      <c r="AI204" s="91"/>
      <c r="AJ204" s="91"/>
      <c r="AK204" s="91"/>
      <c r="AL204" s="92" t="s">
        <v>263</v>
      </c>
      <c r="AM204" s="93"/>
      <c r="AN204" s="93"/>
      <c r="AO204" s="94"/>
      <c r="AP204" s="95" t="s">
        <v>263</v>
      </c>
      <c r="AQ204" s="95"/>
      <c r="AR204" s="95"/>
      <c r="AS204" s="95"/>
      <c r="AT204" s="95"/>
      <c r="AU204" s="95"/>
      <c r="AV204" s="95"/>
      <c r="AW204" s="95"/>
      <c r="AX204" s="95"/>
      <c r="AY204">
        <f>COUNTA($C$204)</f>
        <v>1</v>
      </c>
    </row>
    <row r="205" spans="1:51" ht="30" customHeight="1" x14ac:dyDescent="0.15">
      <c r="A205" s="99">
        <v>5</v>
      </c>
      <c r="B205" s="99">
        <v>1</v>
      </c>
      <c r="C205" s="120" t="s">
        <v>720</v>
      </c>
      <c r="D205" s="119"/>
      <c r="E205" s="119"/>
      <c r="F205" s="119"/>
      <c r="G205" s="119"/>
      <c r="H205" s="119"/>
      <c r="I205" s="119"/>
      <c r="J205" s="102" t="s">
        <v>263</v>
      </c>
      <c r="K205" s="103"/>
      <c r="L205" s="103"/>
      <c r="M205" s="103"/>
      <c r="N205" s="103"/>
      <c r="O205" s="103"/>
      <c r="P205" s="109" t="s">
        <v>661</v>
      </c>
      <c r="Q205" s="104"/>
      <c r="R205" s="104"/>
      <c r="S205" s="104"/>
      <c r="T205" s="104"/>
      <c r="U205" s="104"/>
      <c r="V205" s="104"/>
      <c r="W205" s="104"/>
      <c r="X205" s="104"/>
      <c r="Y205" s="105">
        <v>35.963999999999999</v>
      </c>
      <c r="Z205" s="106"/>
      <c r="AA205" s="106"/>
      <c r="AB205" s="107"/>
      <c r="AC205" s="88" t="s">
        <v>239</v>
      </c>
      <c r="AD205" s="89"/>
      <c r="AE205" s="89"/>
      <c r="AF205" s="89"/>
      <c r="AG205" s="89"/>
      <c r="AH205" s="90" t="s">
        <v>263</v>
      </c>
      <c r="AI205" s="91"/>
      <c r="AJ205" s="91"/>
      <c r="AK205" s="91"/>
      <c r="AL205" s="92" t="s">
        <v>263</v>
      </c>
      <c r="AM205" s="93"/>
      <c r="AN205" s="93"/>
      <c r="AO205" s="94"/>
      <c r="AP205" s="95" t="s">
        <v>263</v>
      </c>
      <c r="AQ205" s="95"/>
      <c r="AR205" s="95"/>
      <c r="AS205" s="95"/>
      <c r="AT205" s="95"/>
      <c r="AU205" s="95"/>
      <c r="AV205" s="95"/>
      <c r="AW205" s="95"/>
      <c r="AX205" s="95"/>
      <c r="AY205">
        <f>COUNTA($C$205)</f>
        <v>1</v>
      </c>
    </row>
    <row r="206" spans="1:51" ht="30" customHeight="1" x14ac:dyDescent="0.15">
      <c r="A206" s="99">
        <v>6</v>
      </c>
      <c r="B206" s="99">
        <v>1</v>
      </c>
      <c r="C206" s="120" t="s">
        <v>721</v>
      </c>
      <c r="D206" s="119"/>
      <c r="E206" s="119"/>
      <c r="F206" s="119"/>
      <c r="G206" s="119"/>
      <c r="H206" s="119"/>
      <c r="I206" s="119"/>
      <c r="J206" s="102" t="s">
        <v>263</v>
      </c>
      <c r="K206" s="103"/>
      <c r="L206" s="103"/>
      <c r="M206" s="103"/>
      <c r="N206" s="103"/>
      <c r="O206" s="103"/>
      <c r="P206" s="109" t="s">
        <v>661</v>
      </c>
      <c r="Q206" s="104"/>
      <c r="R206" s="104"/>
      <c r="S206" s="104"/>
      <c r="T206" s="104"/>
      <c r="U206" s="104"/>
      <c r="V206" s="104"/>
      <c r="W206" s="104"/>
      <c r="X206" s="104"/>
      <c r="Y206" s="105">
        <v>32.583226000000003</v>
      </c>
      <c r="Z206" s="106"/>
      <c r="AA206" s="106"/>
      <c r="AB206" s="107"/>
      <c r="AC206" s="88" t="s">
        <v>239</v>
      </c>
      <c r="AD206" s="89"/>
      <c r="AE206" s="89"/>
      <c r="AF206" s="89"/>
      <c r="AG206" s="89"/>
      <c r="AH206" s="90" t="s">
        <v>263</v>
      </c>
      <c r="AI206" s="91"/>
      <c r="AJ206" s="91"/>
      <c r="AK206" s="91"/>
      <c r="AL206" s="92" t="s">
        <v>263</v>
      </c>
      <c r="AM206" s="93"/>
      <c r="AN206" s="93"/>
      <c r="AO206" s="94"/>
      <c r="AP206" s="95" t="s">
        <v>263</v>
      </c>
      <c r="AQ206" s="95"/>
      <c r="AR206" s="95"/>
      <c r="AS206" s="95"/>
      <c r="AT206" s="95"/>
      <c r="AU206" s="95"/>
      <c r="AV206" s="95"/>
      <c r="AW206" s="95"/>
      <c r="AX206" s="95"/>
      <c r="AY206">
        <f>COUNTA($C$206)</f>
        <v>1</v>
      </c>
    </row>
    <row r="207" spans="1:51" ht="30" customHeight="1" x14ac:dyDescent="0.15">
      <c r="A207" s="99">
        <v>7</v>
      </c>
      <c r="B207" s="99">
        <v>1</v>
      </c>
      <c r="C207" s="120" t="s">
        <v>722</v>
      </c>
      <c r="D207" s="119"/>
      <c r="E207" s="119"/>
      <c r="F207" s="119"/>
      <c r="G207" s="119"/>
      <c r="H207" s="119"/>
      <c r="I207" s="119"/>
      <c r="J207" s="102" t="s">
        <v>263</v>
      </c>
      <c r="K207" s="103"/>
      <c r="L207" s="103"/>
      <c r="M207" s="103"/>
      <c r="N207" s="103"/>
      <c r="O207" s="103"/>
      <c r="P207" s="109" t="s">
        <v>661</v>
      </c>
      <c r="Q207" s="104"/>
      <c r="R207" s="104"/>
      <c r="S207" s="104"/>
      <c r="T207" s="104"/>
      <c r="U207" s="104"/>
      <c r="V207" s="104"/>
      <c r="W207" s="104"/>
      <c r="X207" s="104"/>
      <c r="Y207" s="105">
        <v>28.713725</v>
      </c>
      <c r="Z207" s="106"/>
      <c r="AA207" s="106"/>
      <c r="AB207" s="107"/>
      <c r="AC207" s="88" t="s">
        <v>239</v>
      </c>
      <c r="AD207" s="89"/>
      <c r="AE207" s="89"/>
      <c r="AF207" s="89"/>
      <c r="AG207" s="89"/>
      <c r="AH207" s="90" t="s">
        <v>263</v>
      </c>
      <c r="AI207" s="91"/>
      <c r="AJ207" s="91"/>
      <c r="AK207" s="91"/>
      <c r="AL207" s="92" t="s">
        <v>263</v>
      </c>
      <c r="AM207" s="93"/>
      <c r="AN207" s="93"/>
      <c r="AO207" s="94"/>
      <c r="AP207" s="95" t="s">
        <v>263</v>
      </c>
      <c r="AQ207" s="95"/>
      <c r="AR207" s="95"/>
      <c r="AS207" s="95"/>
      <c r="AT207" s="95"/>
      <c r="AU207" s="95"/>
      <c r="AV207" s="95"/>
      <c r="AW207" s="95"/>
      <c r="AX207" s="95"/>
      <c r="AY207">
        <f>COUNTA($C$207)</f>
        <v>1</v>
      </c>
    </row>
    <row r="208" spans="1:51" ht="30" customHeight="1" x14ac:dyDescent="0.15">
      <c r="A208" s="99">
        <v>8</v>
      </c>
      <c r="B208" s="99">
        <v>1</v>
      </c>
      <c r="C208" s="120" t="s">
        <v>723</v>
      </c>
      <c r="D208" s="119"/>
      <c r="E208" s="119"/>
      <c r="F208" s="119"/>
      <c r="G208" s="119"/>
      <c r="H208" s="119"/>
      <c r="I208" s="119"/>
      <c r="J208" s="102" t="s">
        <v>263</v>
      </c>
      <c r="K208" s="103"/>
      <c r="L208" s="103"/>
      <c r="M208" s="103"/>
      <c r="N208" s="103"/>
      <c r="O208" s="103"/>
      <c r="P208" s="109" t="s">
        <v>661</v>
      </c>
      <c r="Q208" s="104"/>
      <c r="R208" s="104"/>
      <c r="S208" s="104"/>
      <c r="T208" s="104"/>
      <c r="U208" s="104"/>
      <c r="V208" s="104"/>
      <c r="W208" s="104"/>
      <c r="X208" s="104"/>
      <c r="Y208" s="105">
        <v>27.637529000000001</v>
      </c>
      <c r="Z208" s="106"/>
      <c r="AA208" s="106"/>
      <c r="AB208" s="107"/>
      <c r="AC208" s="88" t="s">
        <v>239</v>
      </c>
      <c r="AD208" s="89"/>
      <c r="AE208" s="89"/>
      <c r="AF208" s="89"/>
      <c r="AG208" s="89"/>
      <c r="AH208" s="90" t="s">
        <v>263</v>
      </c>
      <c r="AI208" s="91"/>
      <c r="AJ208" s="91"/>
      <c r="AK208" s="91"/>
      <c r="AL208" s="92" t="s">
        <v>263</v>
      </c>
      <c r="AM208" s="93"/>
      <c r="AN208" s="93"/>
      <c r="AO208" s="94"/>
      <c r="AP208" s="95" t="s">
        <v>263</v>
      </c>
      <c r="AQ208" s="95"/>
      <c r="AR208" s="95"/>
      <c r="AS208" s="95"/>
      <c r="AT208" s="95"/>
      <c r="AU208" s="95"/>
      <c r="AV208" s="95"/>
      <c r="AW208" s="95"/>
      <c r="AX208" s="95"/>
      <c r="AY208">
        <f>COUNTA($C$208)</f>
        <v>1</v>
      </c>
    </row>
    <row r="209" spans="1:51" ht="30" customHeight="1" x14ac:dyDescent="0.15">
      <c r="A209" s="99">
        <v>9</v>
      </c>
      <c r="B209" s="99">
        <v>1</v>
      </c>
      <c r="C209" s="120" t="s">
        <v>724</v>
      </c>
      <c r="D209" s="119"/>
      <c r="E209" s="119"/>
      <c r="F209" s="119"/>
      <c r="G209" s="119"/>
      <c r="H209" s="119"/>
      <c r="I209" s="119"/>
      <c r="J209" s="102" t="s">
        <v>263</v>
      </c>
      <c r="K209" s="103"/>
      <c r="L209" s="103"/>
      <c r="M209" s="103"/>
      <c r="N209" s="103"/>
      <c r="O209" s="103"/>
      <c r="P209" s="109" t="s">
        <v>661</v>
      </c>
      <c r="Q209" s="104"/>
      <c r="R209" s="104"/>
      <c r="S209" s="104"/>
      <c r="T209" s="104"/>
      <c r="U209" s="104"/>
      <c r="V209" s="104"/>
      <c r="W209" s="104"/>
      <c r="X209" s="104"/>
      <c r="Y209" s="105">
        <v>22.321245000000001</v>
      </c>
      <c r="Z209" s="106"/>
      <c r="AA209" s="106"/>
      <c r="AB209" s="107"/>
      <c r="AC209" s="88" t="s">
        <v>239</v>
      </c>
      <c r="AD209" s="89"/>
      <c r="AE209" s="89"/>
      <c r="AF209" s="89"/>
      <c r="AG209" s="89"/>
      <c r="AH209" s="90" t="s">
        <v>263</v>
      </c>
      <c r="AI209" s="91"/>
      <c r="AJ209" s="91"/>
      <c r="AK209" s="91"/>
      <c r="AL209" s="92" t="s">
        <v>263</v>
      </c>
      <c r="AM209" s="93"/>
      <c r="AN209" s="93"/>
      <c r="AO209" s="94"/>
      <c r="AP209" s="95" t="s">
        <v>263</v>
      </c>
      <c r="AQ209" s="95"/>
      <c r="AR209" s="95"/>
      <c r="AS209" s="95"/>
      <c r="AT209" s="95"/>
      <c r="AU209" s="95"/>
      <c r="AV209" s="95"/>
      <c r="AW209" s="95"/>
      <c r="AX209" s="95"/>
      <c r="AY209">
        <f>COUNTA($C$209)</f>
        <v>1</v>
      </c>
    </row>
    <row r="210" spans="1:51" ht="30" customHeight="1" x14ac:dyDescent="0.15">
      <c r="A210" s="99">
        <v>10</v>
      </c>
      <c r="B210" s="99">
        <v>1</v>
      </c>
      <c r="C210" s="120" t="s">
        <v>725</v>
      </c>
      <c r="D210" s="119"/>
      <c r="E210" s="119"/>
      <c r="F210" s="119"/>
      <c r="G210" s="119"/>
      <c r="H210" s="119"/>
      <c r="I210" s="119"/>
      <c r="J210" s="102" t="s">
        <v>263</v>
      </c>
      <c r="K210" s="103"/>
      <c r="L210" s="103"/>
      <c r="M210" s="103"/>
      <c r="N210" s="103"/>
      <c r="O210" s="103"/>
      <c r="P210" s="109" t="s">
        <v>661</v>
      </c>
      <c r="Q210" s="104"/>
      <c r="R210" s="104"/>
      <c r="S210" s="104"/>
      <c r="T210" s="104"/>
      <c r="U210" s="104"/>
      <c r="V210" s="104"/>
      <c r="W210" s="104"/>
      <c r="X210" s="104"/>
      <c r="Y210" s="105">
        <v>20.956</v>
      </c>
      <c r="Z210" s="106"/>
      <c r="AA210" s="106"/>
      <c r="AB210" s="107"/>
      <c r="AC210" s="88" t="s">
        <v>239</v>
      </c>
      <c r="AD210" s="89"/>
      <c r="AE210" s="89"/>
      <c r="AF210" s="89"/>
      <c r="AG210" s="89"/>
      <c r="AH210" s="90" t="s">
        <v>263</v>
      </c>
      <c r="AI210" s="91"/>
      <c r="AJ210" s="91"/>
      <c r="AK210" s="91"/>
      <c r="AL210" s="92" t="s">
        <v>263</v>
      </c>
      <c r="AM210" s="93"/>
      <c r="AN210" s="93"/>
      <c r="AO210" s="94"/>
      <c r="AP210" s="95" t="s">
        <v>263</v>
      </c>
      <c r="AQ210" s="95"/>
      <c r="AR210" s="95"/>
      <c r="AS210" s="95"/>
      <c r="AT210" s="95"/>
      <c r="AU210" s="95"/>
      <c r="AV210" s="95"/>
      <c r="AW210" s="95"/>
      <c r="AX210" s="95"/>
      <c r="AY210">
        <f>COUNTA($C$210)</f>
        <v>1</v>
      </c>
    </row>
    <row r="211" spans="1:51" ht="24.75" customHeight="1" x14ac:dyDescent="0.15">
      <c r="A211" s="53"/>
      <c r="B211" s="53"/>
      <c r="C211" s="53"/>
      <c r="D211" s="53"/>
      <c r="E211" s="53"/>
      <c r="F211" s="53"/>
      <c r="G211" s="53"/>
      <c r="H211" s="53"/>
      <c r="I211" s="53"/>
      <c r="J211" s="53"/>
      <c r="K211" s="53"/>
      <c r="L211" s="53"/>
      <c r="M211" s="53"/>
      <c r="N211" s="53"/>
      <c r="O211" s="53"/>
      <c r="P211" s="54"/>
      <c r="Q211" s="54"/>
      <c r="R211" s="54"/>
      <c r="S211" s="54"/>
      <c r="T211" s="54"/>
      <c r="U211" s="54"/>
      <c r="V211" s="54"/>
      <c r="W211" s="54"/>
      <c r="X211" s="54"/>
      <c r="Y211" s="55"/>
      <c r="Z211" s="55"/>
      <c r="AA211" s="55"/>
      <c r="AB211" s="55"/>
      <c r="AC211" s="55"/>
      <c r="AD211" s="55"/>
      <c r="AE211" s="55"/>
      <c r="AF211" s="55"/>
      <c r="AG211" s="55"/>
      <c r="AH211" s="55"/>
      <c r="AI211" s="55"/>
      <c r="AJ211" s="55"/>
      <c r="AK211" s="55"/>
      <c r="AL211" s="55"/>
      <c r="AM211" s="55"/>
      <c r="AN211" s="55"/>
      <c r="AO211" s="55"/>
      <c r="AP211" s="54"/>
      <c r="AQ211" s="54"/>
      <c r="AR211" s="54"/>
      <c r="AS211" s="54"/>
      <c r="AT211" s="54"/>
      <c r="AU211" s="54"/>
      <c r="AV211" s="54"/>
      <c r="AW211" s="54"/>
      <c r="AX211" s="54"/>
      <c r="AY211">
        <f>COUNTA($C$214)</f>
        <v>1</v>
      </c>
    </row>
    <row r="212" spans="1:51" ht="24.75" customHeight="1" x14ac:dyDescent="0.15">
      <c r="A212" s="46"/>
      <c r="B212" s="50" t="s">
        <v>163</v>
      </c>
      <c r="C212" s="46"/>
      <c r="D212" s="46"/>
      <c r="E212" s="46"/>
      <c r="F212" s="46"/>
      <c r="G212" s="46"/>
      <c r="H212" s="46"/>
      <c r="I212" s="46"/>
      <c r="J212" s="46"/>
      <c r="K212" s="46"/>
      <c r="L212" s="46"/>
      <c r="M212" s="46"/>
      <c r="N212" s="46"/>
      <c r="O212" s="46"/>
      <c r="P212" s="51"/>
      <c r="Q212" s="51"/>
      <c r="R212" s="51"/>
      <c r="S212" s="51"/>
      <c r="T212" s="51"/>
      <c r="U212" s="51"/>
      <c r="V212" s="51"/>
      <c r="W212" s="51"/>
      <c r="X212" s="51"/>
      <c r="Y212" s="52"/>
      <c r="Z212" s="52"/>
      <c r="AA212" s="52"/>
      <c r="AB212" s="52"/>
      <c r="AC212" s="52"/>
      <c r="AD212" s="52"/>
      <c r="AE212" s="52"/>
      <c r="AF212" s="52"/>
      <c r="AG212" s="52"/>
      <c r="AH212" s="52"/>
      <c r="AI212" s="52"/>
      <c r="AJ212" s="52"/>
      <c r="AK212" s="52"/>
      <c r="AL212" s="52"/>
      <c r="AM212" s="52"/>
      <c r="AN212" s="52"/>
      <c r="AO212" s="52"/>
      <c r="AP212" s="51"/>
      <c r="AQ212" s="51"/>
      <c r="AR212" s="51"/>
      <c r="AS212" s="51"/>
      <c r="AT212" s="51"/>
      <c r="AU212" s="51"/>
      <c r="AV212" s="51"/>
      <c r="AW212" s="51"/>
      <c r="AX212" s="51"/>
      <c r="AY212">
        <f>$AY$211</f>
        <v>1</v>
      </c>
    </row>
    <row r="213" spans="1:51" ht="59.25" customHeight="1" x14ac:dyDescent="0.15">
      <c r="A213" s="123"/>
      <c r="B213" s="123"/>
      <c r="C213" s="123" t="s">
        <v>24</v>
      </c>
      <c r="D213" s="123"/>
      <c r="E213" s="123"/>
      <c r="F213" s="123"/>
      <c r="G213" s="123"/>
      <c r="H213" s="123"/>
      <c r="I213" s="123"/>
      <c r="J213" s="110" t="s">
        <v>186</v>
      </c>
      <c r="K213" s="124"/>
      <c r="L213" s="124"/>
      <c r="M213" s="124"/>
      <c r="N213" s="124"/>
      <c r="O213" s="124"/>
      <c r="P213" s="125" t="s">
        <v>25</v>
      </c>
      <c r="Q213" s="125"/>
      <c r="R213" s="125"/>
      <c r="S213" s="125"/>
      <c r="T213" s="125"/>
      <c r="U213" s="125"/>
      <c r="V213" s="125"/>
      <c r="W213" s="125"/>
      <c r="X213" s="125"/>
      <c r="Y213" s="126" t="s">
        <v>185</v>
      </c>
      <c r="Z213" s="127"/>
      <c r="AA213" s="127"/>
      <c r="AB213" s="127"/>
      <c r="AC213" s="110" t="s">
        <v>215</v>
      </c>
      <c r="AD213" s="110"/>
      <c r="AE213" s="110"/>
      <c r="AF213" s="110"/>
      <c r="AG213" s="110"/>
      <c r="AH213" s="126" t="s">
        <v>230</v>
      </c>
      <c r="AI213" s="123"/>
      <c r="AJ213" s="123"/>
      <c r="AK213" s="123"/>
      <c r="AL213" s="123" t="s">
        <v>19</v>
      </c>
      <c r="AM213" s="123"/>
      <c r="AN213" s="123"/>
      <c r="AO213" s="128"/>
      <c r="AP213" s="113" t="s">
        <v>187</v>
      </c>
      <c r="AQ213" s="113"/>
      <c r="AR213" s="113"/>
      <c r="AS213" s="113"/>
      <c r="AT213" s="113"/>
      <c r="AU213" s="113"/>
      <c r="AV213" s="113"/>
      <c r="AW213" s="113"/>
      <c r="AX213" s="113"/>
      <c r="AY213">
        <f>$AY$211</f>
        <v>1</v>
      </c>
    </row>
    <row r="214" spans="1:51" ht="53.25" customHeight="1" x14ac:dyDescent="0.15">
      <c r="A214" s="99">
        <v>1</v>
      </c>
      <c r="B214" s="99">
        <v>1</v>
      </c>
      <c r="C214" s="120" t="s">
        <v>579</v>
      </c>
      <c r="D214" s="119"/>
      <c r="E214" s="119"/>
      <c r="F214" s="119"/>
      <c r="G214" s="119"/>
      <c r="H214" s="119"/>
      <c r="I214" s="119"/>
      <c r="J214" s="102">
        <v>5012405001732</v>
      </c>
      <c r="K214" s="103"/>
      <c r="L214" s="103"/>
      <c r="M214" s="103"/>
      <c r="N214" s="103"/>
      <c r="O214" s="103"/>
      <c r="P214" s="109" t="s">
        <v>726</v>
      </c>
      <c r="Q214" s="104"/>
      <c r="R214" s="104"/>
      <c r="S214" s="104"/>
      <c r="T214" s="104"/>
      <c r="U214" s="104"/>
      <c r="V214" s="104"/>
      <c r="W214" s="104"/>
      <c r="X214" s="104"/>
      <c r="Y214" s="105">
        <v>56.938699999999997</v>
      </c>
      <c r="Z214" s="106"/>
      <c r="AA214" s="106"/>
      <c r="AB214" s="107"/>
      <c r="AC214" s="88" t="s">
        <v>237</v>
      </c>
      <c r="AD214" s="89"/>
      <c r="AE214" s="89"/>
      <c r="AF214" s="89"/>
      <c r="AG214" s="89"/>
      <c r="AH214" s="121" t="s">
        <v>263</v>
      </c>
      <c r="AI214" s="122"/>
      <c r="AJ214" s="122"/>
      <c r="AK214" s="122"/>
      <c r="AL214" s="92" t="s">
        <v>263</v>
      </c>
      <c r="AM214" s="93"/>
      <c r="AN214" s="93"/>
      <c r="AO214" s="94"/>
      <c r="AP214" s="95" t="s">
        <v>263</v>
      </c>
      <c r="AQ214" s="95"/>
      <c r="AR214" s="95"/>
      <c r="AS214" s="95"/>
      <c r="AT214" s="95"/>
      <c r="AU214" s="95"/>
      <c r="AV214" s="95"/>
      <c r="AW214" s="95"/>
      <c r="AX214" s="95"/>
      <c r="AY214">
        <f>$AY$211</f>
        <v>1</v>
      </c>
    </row>
    <row r="215" spans="1:51" ht="24.75" customHeight="1" x14ac:dyDescent="0.15">
      <c r="A215" s="53"/>
      <c r="B215" s="53"/>
      <c r="C215" s="53"/>
      <c r="D215" s="53"/>
      <c r="E215" s="53"/>
      <c r="F215" s="53"/>
      <c r="G215" s="53"/>
      <c r="H215" s="53"/>
      <c r="I215" s="53"/>
      <c r="J215" s="53"/>
      <c r="K215" s="53"/>
      <c r="L215" s="53"/>
      <c r="M215" s="53"/>
      <c r="N215" s="53"/>
      <c r="O215" s="53"/>
      <c r="P215" s="54"/>
      <c r="Q215" s="54"/>
      <c r="R215" s="54"/>
      <c r="S215" s="54"/>
      <c r="T215" s="54"/>
      <c r="U215" s="54"/>
      <c r="V215" s="54"/>
      <c r="W215" s="54"/>
      <c r="X215" s="54"/>
      <c r="Y215" s="55"/>
      <c r="Z215" s="55"/>
      <c r="AA215" s="55"/>
      <c r="AB215" s="55"/>
      <c r="AC215" s="55"/>
      <c r="AD215" s="55"/>
      <c r="AE215" s="55"/>
      <c r="AF215" s="55"/>
      <c r="AG215" s="55"/>
      <c r="AH215" s="55"/>
      <c r="AI215" s="55"/>
      <c r="AJ215" s="55"/>
      <c r="AK215" s="55"/>
      <c r="AL215" s="55"/>
      <c r="AM215" s="55"/>
      <c r="AN215" s="55"/>
      <c r="AO215" s="55"/>
      <c r="AP215" s="54"/>
      <c r="AQ215" s="54"/>
      <c r="AR215" s="54"/>
      <c r="AS215" s="54"/>
      <c r="AT215" s="54"/>
      <c r="AU215" s="54"/>
      <c r="AV215" s="54"/>
      <c r="AW215" s="54"/>
      <c r="AX215" s="54"/>
      <c r="AY215">
        <f>COUNTA($C$218)</f>
        <v>1</v>
      </c>
    </row>
    <row r="216" spans="1:51" ht="24.75" customHeight="1" x14ac:dyDescent="0.15">
      <c r="A216" s="46"/>
      <c r="B216" s="50" t="s">
        <v>164</v>
      </c>
      <c r="C216" s="46"/>
      <c r="D216" s="46"/>
      <c r="E216" s="46"/>
      <c r="F216" s="46"/>
      <c r="G216" s="46"/>
      <c r="H216" s="46"/>
      <c r="I216" s="46"/>
      <c r="J216" s="46"/>
      <c r="K216" s="46"/>
      <c r="L216" s="46"/>
      <c r="M216" s="46"/>
      <c r="N216" s="46"/>
      <c r="O216" s="46"/>
      <c r="P216" s="51"/>
      <c r="Q216" s="51"/>
      <c r="R216" s="51"/>
      <c r="S216" s="51"/>
      <c r="T216" s="51"/>
      <c r="U216" s="51"/>
      <c r="V216" s="51"/>
      <c r="W216" s="51"/>
      <c r="X216" s="51"/>
      <c r="Y216" s="52"/>
      <c r="Z216" s="52"/>
      <c r="AA216" s="52"/>
      <c r="AB216" s="52"/>
      <c r="AC216" s="52"/>
      <c r="AD216" s="52"/>
      <c r="AE216" s="52"/>
      <c r="AF216" s="52"/>
      <c r="AG216" s="52"/>
      <c r="AH216" s="52"/>
      <c r="AI216" s="52"/>
      <c r="AJ216" s="52"/>
      <c r="AK216" s="52"/>
      <c r="AL216" s="52"/>
      <c r="AM216" s="52"/>
      <c r="AN216" s="52"/>
      <c r="AO216" s="52"/>
      <c r="AP216" s="51"/>
      <c r="AQ216" s="51"/>
      <c r="AR216" s="51"/>
      <c r="AS216" s="51"/>
      <c r="AT216" s="51"/>
      <c r="AU216" s="51"/>
      <c r="AV216" s="51"/>
      <c r="AW216" s="51"/>
      <c r="AX216" s="51"/>
      <c r="AY216">
        <f>$AY$215</f>
        <v>1</v>
      </c>
    </row>
    <row r="217" spans="1:51" ht="59.25" customHeight="1" x14ac:dyDescent="0.15">
      <c r="A217" s="123"/>
      <c r="B217" s="123"/>
      <c r="C217" s="123" t="s">
        <v>24</v>
      </c>
      <c r="D217" s="123"/>
      <c r="E217" s="123"/>
      <c r="F217" s="123"/>
      <c r="G217" s="123"/>
      <c r="H217" s="123"/>
      <c r="I217" s="123"/>
      <c r="J217" s="110" t="s">
        <v>186</v>
      </c>
      <c r="K217" s="124"/>
      <c r="L217" s="124"/>
      <c r="M217" s="124"/>
      <c r="N217" s="124"/>
      <c r="O217" s="124"/>
      <c r="P217" s="125" t="s">
        <v>25</v>
      </c>
      <c r="Q217" s="125"/>
      <c r="R217" s="125"/>
      <c r="S217" s="125"/>
      <c r="T217" s="125"/>
      <c r="U217" s="125"/>
      <c r="V217" s="125"/>
      <c r="W217" s="125"/>
      <c r="X217" s="125"/>
      <c r="Y217" s="126" t="s">
        <v>185</v>
      </c>
      <c r="Z217" s="127"/>
      <c r="AA217" s="127"/>
      <c r="AB217" s="127"/>
      <c r="AC217" s="110" t="s">
        <v>215</v>
      </c>
      <c r="AD217" s="110"/>
      <c r="AE217" s="110"/>
      <c r="AF217" s="110"/>
      <c r="AG217" s="110"/>
      <c r="AH217" s="126" t="s">
        <v>230</v>
      </c>
      <c r="AI217" s="123"/>
      <c r="AJ217" s="123"/>
      <c r="AK217" s="123"/>
      <c r="AL217" s="123" t="s">
        <v>19</v>
      </c>
      <c r="AM217" s="123"/>
      <c r="AN217" s="123"/>
      <c r="AO217" s="128"/>
      <c r="AP217" s="113" t="s">
        <v>187</v>
      </c>
      <c r="AQ217" s="113"/>
      <c r="AR217" s="113"/>
      <c r="AS217" s="113"/>
      <c r="AT217" s="113"/>
      <c r="AU217" s="113"/>
      <c r="AV217" s="113"/>
      <c r="AW217" s="113"/>
      <c r="AX217" s="113"/>
      <c r="AY217">
        <f>$AY$215</f>
        <v>1</v>
      </c>
    </row>
    <row r="218" spans="1:51" ht="30" customHeight="1" x14ac:dyDescent="0.15">
      <c r="A218" s="99">
        <v>1</v>
      </c>
      <c r="B218" s="99">
        <v>1</v>
      </c>
      <c r="C218" s="129" t="s">
        <v>727</v>
      </c>
      <c r="D218" s="130"/>
      <c r="E218" s="130"/>
      <c r="F218" s="130"/>
      <c r="G218" s="130"/>
      <c r="H218" s="130"/>
      <c r="I218" s="131"/>
      <c r="J218" s="102">
        <v>1000020470007</v>
      </c>
      <c r="K218" s="103"/>
      <c r="L218" s="103"/>
      <c r="M218" s="103"/>
      <c r="N218" s="103"/>
      <c r="O218" s="103"/>
      <c r="P218" s="109" t="s">
        <v>728</v>
      </c>
      <c r="Q218" s="104"/>
      <c r="R218" s="104"/>
      <c r="S218" s="104"/>
      <c r="T218" s="104"/>
      <c r="U218" s="104"/>
      <c r="V218" s="104"/>
      <c r="W218" s="104"/>
      <c r="X218" s="104"/>
      <c r="Y218" s="105">
        <v>6439.5</v>
      </c>
      <c r="Z218" s="106"/>
      <c r="AA218" s="106"/>
      <c r="AB218" s="107"/>
      <c r="AC218" s="88" t="s">
        <v>729</v>
      </c>
      <c r="AD218" s="89"/>
      <c r="AE218" s="89"/>
      <c r="AF218" s="89"/>
      <c r="AG218" s="89"/>
      <c r="AH218" s="121" t="s">
        <v>263</v>
      </c>
      <c r="AI218" s="122"/>
      <c r="AJ218" s="122"/>
      <c r="AK218" s="122"/>
      <c r="AL218" s="92" t="s">
        <v>263</v>
      </c>
      <c r="AM218" s="93"/>
      <c r="AN218" s="93"/>
      <c r="AO218" s="94"/>
      <c r="AP218" s="95" t="s">
        <v>263</v>
      </c>
      <c r="AQ218" s="95"/>
      <c r="AR218" s="95"/>
      <c r="AS218" s="95"/>
      <c r="AT218" s="95"/>
      <c r="AU218" s="95"/>
      <c r="AV218" s="95"/>
      <c r="AW218" s="95"/>
      <c r="AX218" s="95"/>
      <c r="AY218">
        <f>$AY$215</f>
        <v>1</v>
      </c>
    </row>
    <row r="219" spans="1:51" ht="30" customHeight="1" x14ac:dyDescent="0.15">
      <c r="A219" s="99">
        <v>2</v>
      </c>
      <c r="B219" s="99">
        <v>1</v>
      </c>
      <c r="C219" s="129" t="s">
        <v>730</v>
      </c>
      <c r="D219" s="130"/>
      <c r="E219" s="130"/>
      <c r="F219" s="130"/>
      <c r="G219" s="130"/>
      <c r="H219" s="130"/>
      <c r="I219" s="131"/>
      <c r="J219" s="102">
        <v>1000020472077</v>
      </c>
      <c r="K219" s="103"/>
      <c r="L219" s="103"/>
      <c r="M219" s="103"/>
      <c r="N219" s="103"/>
      <c r="O219" s="103"/>
      <c r="P219" s="109" t="s">
        <v>728</v>
      </c>
      <c r="Q219" s="104"/>
      <c r="R219" s="104"/>
      <c r="S219" s="104"/>
      <c r="T219" s="104"/>
      <c r="U219" s="104"/>
      <c r="V219" s="104"/>
      <c r="W219" s="104"/>
      <c r="X219" s="104"/>
      <c r="Y219" s="105">
        <v>282.2</v>
      </c>
      <c r="Z219" s="106"/>
      <c r="AA219" s="106"/>
      <c r="AB219" s="107"/>
      <c r="AC219" s="88" t="s">
        <v>729</v>
      </c>
      <c r="AD219" s="89"/>
      <c r="AE219" s="89"/>
      <c r="AF219" s="89"/>
      <c r="AG219" s="89"/>
      <c r="AH219" s="121" t="s">
        <v>263</v>
      </c>
      <c r="AI219" s="122"/>
      <c r="AJ219" s="122"/>
      <c r="AK219" s="122"/>
      <c r="AL219" s="92" t="s">
        <v>263</v>
      </c>
      <c r="AM219" s="93"/>
      <c r="AN219" s="93"/>
      <c r="AO219" s="94"/>
      <c r="AP219" s="95" t="s">
        <v>263</v>
      </c>
      <c r="AQ219" s="95"/>
      <c r="AR219" s="95"/>
      <c r="AS219" s="95"/>
      <c r="AT219" s="95"/>
      <c r="AU219" s="95"/>
      <c r="AV219" s="95"/>
      <c r="AW219" s="95"/>
      <c r="AX219" s="95"/>
      <c r="AY219">
        <f>COUNTA($C$219)</f>
        <v>1</v>
      </c>
    </row>
    <row r="220" spans="1:51" ht="30" customHeight="1" x14ac:dyDescent="0.15">
      <c r="A220" s="99">
        <v>3</v>
      </c>
      <c r="B220" s="99">
        <v>1</v>
      </c>
      <c r="C220" s="129" t="s">
        <v>731</v>
      </c>
      <c r="D220" s="134"/>
      <c r="E220" s="134"/>
      <c r="F220" s="134"/>
      <c r="G220" s="134"/>
      <c r="H220" s="134"/>
      <c r="I220" s="135"/>
      <c r="J220" s="102">
        <v>3000020472158</v>
      </c>
      <c r="K220" s="103"/>
      <c r="L220" s="103"/>
      <c r="M220" s="103"/>
      <c r="N220" s="103"/>
      <c r="O220" s="103"/>
      <c r="P220" s="132" t="s">
        <v>732</v>
      </c>
      <c r="Q220" s="133"/>
      <c r="R220" s="133"/>
      <c r="S220" s="133"/>
      <c r="T220" s="133"/>
      <c r="U220" s="133"/>
      <c r="V220" s="133"/>
      <c r="W220" s="133"/>
      <c r="X220" s="133"/>
      <c r="Y220" s="105">
        <v>224.5</v>
      </c>
      <c r="Z220" s="106"/>
      <c r="AA220" s="106"/>
      <c r="AB220" s="107"/>
      <c r="AC220" s="88" t="s">
        <v>729</v>
      </c>
      <c r="AD220" s="89"/>
      <c r="AE220" s="89"/>
      <c r="AF220" s="89"/>
      <c r="AG220" s="89"/>
      <c r="AH220" s="90" t="s">
        <v>263</v>
      </c>
      <c r="AI220" s="91"/>
      <c r="AJ220" s="91"/>
      <c r="AK220" s="91"/>
      <c r="AL220" s="92" t="s">
        <v>263</v>
      </c>
      <c r="AM220" s="93"/>
      <c r="AN220" s="93"/>
      <c r="AO220" s="94"/>
      <c r="AP220" s="95" t="s">
        <v>263</v>
      </c>
      <c r="AQ220" s="95"/>
      <c r="AR220" s="95"/>
      <c r="AS220" s="95"/>
      <c r="AT220" s="95"/>
      <c r="AU220" s="95"/>
      <c r="AV220" s="95"/>
      <c r="AW220" s="95"/>
      <c r="AX220" s="95"/>
      <c r="AY220">
        <f>COUNTA($C$220)</f>
        <v>1</v>
      </c>
    </row>
    <row r="221" spans="1:51" ht="30" customHeight="1" x14ac:dyDescent="0.15">
      <c r="A221" s="99">
        <v>4</v>
      </c>
      <c r="B221" s="99">
        <v>1</v>
      </c>
      <c r="C221" s="129" t="s">
        <v>733</v>
      </c>
      <c r="D221" s="134"/>
      <c r="E221" s="134"/>
      <c r="F221" s="134"/>
      <c r="G221" s="134"/>
      <c r="H221" s="134"/>
      <c r="I221" s="135"/>
      <c r="J221" s="102">
        <v>5000020473138</v>
      </c>
      <c r="K221" s="103"/>
      <c r="L221" s="103"/>
      <c r="M221" s="103"/>
      <c r="N221" s="103"/>
      <c r="O221" s="103"/>
      <c r="P221" s="132" t="s">
        <v>732</v>
      </c>
      <c r="Q221" s="133"/>
      <c r="R221" s="133"/>
      <c r="S221" s="133"/>
      <c r="T221" s="133"/>
      <c r="U221" s="133"/>
      <c r="V221" s="133"/>
      <c r="W221" s="133"/>
      <c r="X221" s="133"/>
      <c r="Y221" s="105">
        <v>212.8</v>
      </c>
      <c r="Z221" s="106"/>
      <c r="AA221" s="106"/>
      <c r="AB221" s="107"/>
      <c r="AC221" s="88" t="s">
        <v>729</v>
      </c>
      <c r="AD221" s="89"/>
      <c r="AE221" s="89"/>
      <c r="AF221" s="89"/>
      <c r="AG221" s="89"/>
      <c r="AH221" s="90" t="s">
        <v>263</v>
      </c>
      <c r="AI221" s="91"/>
      <c r="AJ221" s="91"/>
      <c r="AK221" s="91"/>
      <c r="AL221" s="92" t="s">
        <v>263</v>
      </c>
      <c r="AM221" s="93"/>
      <c r="AN221" s="93"/>
      <c r="AO221" s="94"/>
      <c r="AP221" s="95" t="s">
        <v>263</v>
      </c>
      <c r="AQ221" s="95"/>
      <c r="AR221" s="95"/>
      <c r="AS221" s="95"/>
      <c r="AT221" s="95"/>
      <c r="AU221" s="95"/>
      <c r="AV221" s="95"/>
      <c r="AW221" s="95"/>
      <c r="AX221" s="95"/>
      <c r="AY221">
        <f>COUNTA($C$221)</f>
        <v>1</v>
      </c>
    </row>
    <row r="222" spans="1:51" ht="30" customHeight="1" x14ac:dyDescent="0.15">
      <c r="A222" s="99">
        <v>5</v>
      </c>
      <c r="B222" s="99">
        <v>1</v>
      </c>
      <c r="C222" s="129" t="s">
        <v>734</v>
      </c>
      <c r="D222" s="130"/>
      <c r="E222" s="130"/>
      <c r="F222" s="130"/>
      <c r="G222" s="130"/>
      <c r="H222" s="130"/>
      <c r="I222" s="131"/>
      <c r="J222" s="102">
        <v>7000020473243</v>
      </c>
      <c r="K222" s="103"/>
      <c r="L222" s="103"/>
      <c r="M222" s="103"/>
      <c r="N222" s="103"/>
      <c r="O222" s="103"/>
      <c r="P222" s="109" t="s">
        <v>728</v>
      </c>
      <c r="Q222" s="104"/>
      <c r="R222" s="104"/>
      <c r="S222" s="104"/>
      <c r="T222" s="104"/>
      <c r="U222" s="104"/>
      <c r="V222" s="104"/>
      <c r="W222" s="104"/>
      <c r="X222" s="104"/>
      <c r="Y222" s="105">
        <v>201</v>
      </c>
      <c r="Z222" s="106"/>
      <c r="AA222" s="106"/>
      <c r="AB222" s="107"/>
      <c r="AC222" s="88" t="s">
        <v>729</v>
      </c>
      <c r="AD222" s="89"/>
      <c r="AE222" s="89"/>
      <c r="AF222" s="89"/>
      <c r="AG222" s="89"/>
      <c r="AH222" s="90" t="s">
        <v>263</v>
      </c>
      <c r="AI222" s="91"/>
      <c r="AJ222" s="91"/>
      <c r="AK222" s="91"/>
      <c r="AL222" s="92" t="s">
        <v>263</v>
      </c>
      <c r="AM222" s="93"/>
      <c r="AN222" s="93"/>
      <c r="AO222" s="94"/>
      <c r="AP222" s="95" t="s">
        <v>263</v>
      </c>
      <c r="AQ222" s="95"/>
      <c r="AR222" s="95"/>
      <c r="AS222" s="95"/>
      <c r="AT222" s="95"/>
      <c r="AU222" s="95"/>
      <c r="AV222" s="95"/>
      <c r="AW222" s="95"/>
      <c r="AX222" s="95"/>
      <c r="AY222">
        <f>COUNTA($C$222)</f>
        <v>1</v>
      </c>
    </row>
    <row r="223" spans="1:51" ht="30" customHeight="1" x14ac:dyDescent="0.15">
      <c r="A223" s="99">
        <v>6</v>
      </c>
      <c r="B223" s="99">
        <v>1</v>
      </c>
      <c r="C223" s="129" t="s">
        <v>700</v>
      </c>
      <c r="D223" s="130"/>
      <c r="E223" s="130"/>
      <c r="F223" s="130"/>
      <c r="G223" s="130"/>
      <c r="H223" s="130"/>
      <c r="I223" s="131"/>
      <c r="J223" s="102">
        <v>8000020478431</v>
      </c>
      <c r="K223" s="103"/>
      <c r="L223" s="103"/>
      <c r="M223" s="103"/>
      <c r="N223" s="103"/>
      <c r="O223" s="103"/>
      <c r="P223" s="132" t="s">
        <v>732</v>
      </c>
      <c r="Q223" s="133"/>
      <c r="R223" s="133"/>
      <c r="S223" s="133"/>
      <c r="T223" s="133"/>
      <c r="U223" s="133"/>
      <c r="V223" s="133"/>
      <c r="W223" s="133"/>
      <c r="X223" s="133"/>
      <c r="Y223" s="105">
        <v>187.6</v>
      </c>
      <c r="Z223" s="106"/>
      <c r="AA223" s="106"/>
      <c r="AB223" s="107"/>
      <c r="AC223" s="88" t="s">
        <v>729</v>
      </c>
      <c r="AD223" s="89"/>
      <c r="AE223" s="89"/>
      <c r="AF223" s="89"/>
      <c r="AG223" s="89"/>
      <c r="AH223" s="90" t="s">
        <v>263</v>
      </c>
      <c r="AI223" s="91"/>
      <c r="AJ223" s="91"/>
      <c r="AK223" s="91"/>
      <c r="AL223" s="92" t="s">
        <v>263</v>
      </c>
      <c r="AM223" s="93"/>
      <c r="AN223" s="93"/>
      <c r="AO223" s="94"/>
      <c r="AP223" s="95" t="s">
        <v>263</v>
      </c>
      <c r="AQ223" s="95"/>
      <c r="AR223" s="95"/>
      <c r="AS223" s="95"/>
      <c r="AT223" s="95"/>
      <c r="AU223" s="95"/>
      <c r="AV223" s="95"/>
      <c r="AW223" s="95"/>
      <c r="AX223" s="95"/>
      <c r="AY223">
        <f>COUNTA($C$223)</f>
        <v>1</v>
      </c>
    </row>
    <row r="224" spans="1:51" ht="30" customHeight="1" x14ac:dyDescent="0.15">
      <c r="A224" s="99">
        <v>7</v>
      </c>
      <c r="B224" s="99">
        <v>1</v>
      </c>
      <c r="C224" s="129" t="s">
        <v>735</v>
      </c>
      <c r="D224" s="130"/>
      <c r="E224" s="130"/>
      <c r="F224" s="130"/>
      <c r="G224" s="130"/>
      <c r="H224" s="130"/>
      <c r="I224" s="131"/>
      <c r="J224" s="102">
        <v>3000020472018</v>
      </c>
      <c r="K224" s="103"/>
      <c r="L224" s="103"/>
      <c r="M224" s="103"/>
      <c r="N224" s="103"/>
      <c r="O224" s="103"/>
      <c r="P224" s="109" t="s">
        <v>728</v>
      </c>
      <c r="Q224" s="104"/>
      <c r="R224" s="104"/>
      <c r="S224" s="104"/>
      <c r="T224" s="104"/>
      <c r="U224" s="104"/>
      <c r="V224" s="104"/>
      <c r="W224" s="104"/>
      <c r="X224" s="104"/>
      <c r="Y224" s="105">
        <v>157.19999999999999</v>
      </c>
      <c r="Z224" s="106"/>
      <c r="AA224" s="106"/>
      <c r="AB224" s="107"/>
      <c r="AC224" s="88" t="s">
        <v>729</v>
      </c>
      <c r="AD224" s="89"/>
      <c r="AE224" s="89"/>
      <c r="AF224" s="89"/>
      <c r="AG224" s="89"/>
      <c r="AH224" s="90" t="s">
        <v>263</v>
      </c>
      <c r="AI224" s="91"/>
      <c r="AJ224" s="91"/>
      <c r="AK224" s="91"/>
      <c r="AL224" s="92" t="s">
        <v>263</v>
      </c>
      <c r="AM224" s="93"/>
      <c r="AN224" s="93"/>
      <c r="AO224" s="94"/>
      <c r="AP224" s="95" t="s">
        <v>263</v>
      </c>
      <c r="AQ224" s="95"/>
      <c r="AR224" s="95"/>
      <c r="AS224" s="95"/>
      <c r="AT224" s="95"/>
      <c r="AU224" s="95"/>
      <c r="AV224" s="95"/>
      <c r="AW224" s="95"/>
      <c r="AX224" s="95"/>
      <c r="AY224">
        <f>COUNTA($C$224)</f>
        <v>1</v>
      </c>
    </row>
    <row r="225" spans="1:51" ht="30" customHeight="1" x14ac:dyDescent="0.15">
      <c r="A225" s="99">
        <v>8</v>
      </c>
      <c r="B225" s="99">
        <v>1</v>
      </c>
      <c r="C225" s="129" t="s">
        <v>736</v>
      </c>
      <c r="D225" s="130"/>
      <c r="E225" s="130"/>
      <c r="F225" s="130"/>
      <c r="G225" s="130"/>
      <c r="H225" s="130"/>
      <c r="I225" s="131"/>
      <c r="J225" s="102">
        <v>6000020473260</v>
      </c>
      <c r="K225" s="103"/>
      <c r="L225" s="103"/>
      <c r="M225" s="103"/>
      <c r="N225" s="103"/>
      <c r="O225" s="103"/>
      <c r="P225" s="132" t="s">
        <v>732</v>
      </c>
      <c r="Q225" s="133"/>
      <c r="R225" s="133"/>
      <c r="S225" s="133"/>
      <c r="T225" s="133"/>
      <c r="U225" s="133"/>
      <c r="V225" s="133"/>
      <c r="W225" s="133"/>
      <c r="X225" s="133"/>
      <c r="Y225" s="105">
        <v>154.4</v>
      </c>
      <c r="Z225" s="106"/>
      <c r="AA225" s="106"/>
      <c r="AB225" s="107"/>
      <c r="AC225" s="88" t="s">
        <v>729</v>
      </c>
      <c r="AD225" s="89"/>
      <c r="AE225" s="89"/>
      <c r="AF225" s="89"/>
      <c r="AG225" s="89"/>
      <c r="AH225" s="90" t="s">
        <v>263</v>
      </c>
      <c r="AI225" s="91"/>
      <c r="AJ225" s="91"/>
      <c r="AK225" s="91"/>
      <c r="AL225" s="92" t="s">
        <v>263</v>
      </c>
      <c r="AM225" s="93"/>
      <c r="AN225" s="93"/>
      <c r="AO225" s="94"/>
      <c r="AP225" s="95" t="s">
        <v>263</v>
      </c>
      <c r="AQ225" s="95"/>
      <c r="AR225" s="95"/>
      <c r="AS225" s="95"/>
      <c r="AT225" s="95"/>
      <c r="AU225" s="95"/>
      <c r="AV225" s="95"/>
      <c r="AW225" s="95"/>
      <c r="AX225" s="95"/>
      <c r="AY225">
        <f>COUNTA($C$225)</f>
        <v>1</v>
      </c>
    </row>
    <row r="226" spans="1:51" ht="30" customHeight="1" x14ac:dyDescent="0.15">
      <c r="A226" s="99">
        <v>9</v>
      </c>
      <c r="B226" s="99">
        <v>1</v>
      </c>
      <c r="C226" s="129" t="s">
        <v>737</v>
      </c>
      <c r="D226" s="130"/>
      <c r="E226" s="130"/>
      <c r="F226" s="130"/>
      <c r="G226" s="130"/>
      <c r="H226" s="130"/>
      <c r="I226" s="131"/>
      <c r="J226" s="102">
        <v>1000020472093</v>
      </c>
      <c r="K226" s="103"/>
      <c r="L226" s="103"/>
      <c r="M226" s="103"/>
      <c r="N226" s="103"/>
      <c r="O226" s="103"/>
      <c r="P226" s="109" t="s">
        <v>728</v>
      </c>
      <c r="Q226" s="104"/>
      <c r="R226" s="104"/>
      <c r="S226" s="104"/>
      <c r="T226" s="104"/>
      <c r="U226" s="104"/>
      <c r="V226" s="104"/>
      <c r="W226" s="104"/>
      <c r="X226" s="104"/>
      <c r="Y226" s="105">
        <v>150.9</v>
      </c>
      <c r="Z226" s="106"/>
      <c r="AA226" s="106"/>
      <c r="AB226" s="107"/>
      <c r="AC226" s="88" t="s">
        <v>729</v>
      </c>
      <c r="AD226" s="89"/>
      <c r="AE226" s="89"/>
      <c r="AF226" s="89"/>
      <c r="AG226" s="89"/>
      <c r="AH226" s="90" t="s">
        <v>263</v>
      </c>
      <c r="AI226" s="91"/>
      <c r="AJ226" s="91"/>
      <c r="AK226" s="91"/>
      <c r="AL226" s="92" t="s">
        <v>263</v>
      </c>
      <c r="AM226" s="93"/>
      <c r="AN226" s="93"/>
      <c r="AO226" s="94"/>
      <c r="AP226" s="95" t="s">
        <v>263</v>
      </c>
      <c r="AQ226" s="95"/>
      <c r="AR226" s="95"/>
      <c r="AS226" s="95"/>
      <c r="AT226" s="95"/>
      <c r="AU226" s="95"/>
      <c r="AV226" s="95"/>
      <c r="AW226" s="95"/>
      <c r="AX226" s="95"/>
      <c r="AY226">
        <f>COUNTA($C$226)</f>
        <v>1</v>
      </c>
    </row>
    <row r="227" spans="1:51" ht="30" customHeight="1" x14ac:dyDescent="0.15">
      <c r="A227" s="99">
        <v>10</v>
      </c>
      <c r="B227" s="99">
        <v>1</v>
      </c>
      <c r="C227" s="129" t="s">
        <v>738</v>
      </c>
      <c r="D227" s="130"/>
      <c r="E227" s="130"/>
      <c r="F227" s="130"/>
      <c r="G227" s="130"/>
      <c r="H227" s="130"/>
      <c r="I227" s="131"/>
      <c r="J227" s="102">
        <v>1000020472085</v>
      </c>
      <c r="K227" s="103"/>
      <c r="L227" s="103"/>
      <c r="M227" s="103"/>
      <c r="N227" s="103"/>
      <c r="O227" s="103"/>
      <c r="P227" s="109" t="s">
        <v>728</v>
      </c>
      <c r="Q227" s="104"/>
      <c r="R227" s="104"/>
      <c r="S227" s="104"/>
      <c r="T227" s="104"/>
      <c r="U227" s="104"/>
      <c r="V227" s="104"/>
      <c r="W227" s="104"/>
      <c r="X227" s="104"/>
      <c r="Y227" s="105">
        <v>104.4</v>
      </c>
      <c r="Z227" s="106"/>
      <c r="AA227" s="106"/>
      <c r="AB227" s="107"/>
      <c r="AC227" s="88" t="s">
        <v>729</v>
      </c>
      <c r="AD227" s="89"/>
      <c r="AE227" s="89"/>
      <c r="AF227" s="89"/>
      <c r="AG227" s="89"/>
      <c r="AH227" s="90" t="s">
        <v>263</v>
      </c>
      <c r="AI227" s="91"/>
      <c r="AJ227" s="91"/>
      <c r="AK227" s="91"/>
      <c r="AL227" s="92" t="s">
        <v>263</v>
      </c>
      <c r="AM227" s="93"/>
      <c r="AN227" s="93"/>
      <c r="AO227" s="94"/>
      <c r="AP227" s="95" t="s">
        <v>263</v>
      </c>
      <c r="AQ227" s="95"/>
      <c r="AR227" s="95"/>
      <c r="AS227" s="95"/>
      <c r="AT227" s="95"/>
      <c r="AU227" s="95"/>
      <c r="AV227" s="95"/>
      <c r="AW227" s="95"/>
      <c r="AX227" s="95"/>
      <c r="AY227">
        <f>COUNTA($C$227)</f>
        <v>1</v>
      </c>
    </row>
    <row r="228" spans="1:51" ht="24.75" customHeight="1" x14ac:dyDescent="0.15">
      <c r="A228" s="53"/>
      <c r="B228" s="53"/>
      <c r="C228" s="53"/>
      <c r="D228" s="53"/>
      <c r="E228" s="53"/>
      <c r="F228" s="53"/>
      <c r="G228" s="53"/>
      <c r="H228" s="53"/>
      <c r="I228" s="53"/>
      <c r="J228" s="53"/>
      <c r="K228" s="53"/>
      <c r="L228" s="53"/>
      <c r="M228" s="53"/>
      <c r="N228" s="53"/>
      <c r="O228" s="53"/>
      <c r="P228" s="54"/>
      <c r="Q228" s="54"/>
      <c r="R228" s="54"/>
      <c r="S228" s="54"/>
      <c r="T228" s="54"/>
      <c r="U228" s="54"/>
      <c r="V228" s="54"/>
      <c r="W228" s="54"/>
      <c r="X228" s="54"/>
      <c r="Y228" s="55"/>
      <c r="Z228" s="55"/>
      <c r="AA228" s="55"/>
      <c r="AB228" s="55"/>
      <c r="AC228" s="55"/>
      <c r="AD228" s="55"/>
      <c r="AE228" s="55"/>
      <c r="AF228" s="55"/>
      <c r="AG228" s="55"/>
      <c r="AH228" s="55"/>
      <c r="AI228" s="55"/>
      <c r="AJ228" s="55"/>
      <c r="AK228" s="55"/>
      <c r="AL228" s="55"/>
      <c r="AM228" s="55"/>
      <c r="AN228" s="55"/>
      <c r="AO228" s="55"/>
      <c r="AP228" s="54"/>
      <c r="AQ228" s="54"/>
      <c r="AR228" s="54"/>
      <c r="AS228" s="54"/>
      <c r="AT228" s="54"/>
      <c r="AU228" s="54"/>
      <c r="AV228" s="54"/>
      <c r="AW228" s="54"/>
      <c r="AX228" s="54"/>
      <c r="AY228">
        <f>COUNTA($C$231)</f>
        <v>1</v>
      </c>
    </row>
    <row r="229" spans="1:51" ht="24.75" customHeight="1" x14ac:dyDescent="0.15">
      <c r="A229" s="46"/>
      <c r="B229" s="50" t="s">
        <v>165</v>
      </c>
      <c r="C229" s="46"/>
      <c r="D229" s="46"/>
      <c r="E229" s="46"/>
      <c r="F229" s="46"/>
      <c r="G229" s="46"/>
      <c r="H229" s="46"/>
      <c r="I229" s="46"/>
      <c r="J229" s="46"/>
      <c r="K229" s="46"/>
      <c r="L229" s="46"/>
      <c r="M229" s="46"/>
      <c r="N229" s="46"/>
      <c r="O229" s="46"/>
      <c r="P229" s="51"/>
      <c r="Q229" s="51"/>
      <c r="R229" s="51"/>
      <c r="S229" s="51"/>
      <c r="T229" s="51"/>
      <c r="U229" s="51"/>
      <c r="V229" s="51"/>
      <c r="W229" s="51"/>
      <c r="X229" s="51"/>
      <c r="Y229" s="52"/>
      <c r="Z229" s="52"/>
      <c r="AA229" s="52"/>
      <c r="AB229" s="52"/>
      <c r="AC229" s="52"/>
      <c r="AD229" s="52"/>
      <c r="AE229" s="52"/>
      <c r="AF229" s="52"/>
      <c r="AG229" s="52"/>
      <c r="AH229" s="52"/>
      <c r="AI229" s="52"/>
      <c r="AJ229" s="52"/>
      <c r="AK229" s="52"/>
      <c r="AL229" s="52"/>
      <c r="AM229" s="52"/>
      <c r="AN229" s="52"/>
      <c r="AO229" s="52"/>
      <c r="AP229" s="51"/>
      <c r="AQ229" s="51"/>
      <c r="AR229" s="51"/>
      <c r="AS229" s="51"/>
      <c r="AT229" s="51"/>
      <c r="AU229" s="51"/>
      <c r="AV229" s="51"/>
      <c r="AW229" s="51"/>
      <c r="AX229" s="51"/>
      <c r="AY229">
        <f>$AY$228</f>
        <v>1</v>
      </c>
    </row>
    <row r="230" spans="1:51" ht="59.25" customHeight="1" x14ac:dyDescent="0.15">
      <c r="A230" s="123"/>
      <c r="B230" s="123"/>
      <c r="C230" s="123" t="s">
        <v>24</v>
      </c>
      <c r="D230" s="123"/>
      <c r="E230" s="123"/>
      <c r="F230" s="123"/>
      <c r="G230" s="123"/>
      <c r="H230" s="123"/>
      <c r="I230" s="123"/>
      <c r="J230" s="110" t="s">
        <v>186</v>
      </c>
      <c r="K230" s="124"/>
      <c r="L230" s="124"/>
      <c r="M230" s="124"/>
      <c r="N230" s="124"/>
      <c r="O230" s="124"/>
      <c r="P230" s="125" t="s">
        <v>25</v>
      </c>
      <c r="Q230" s="125"/>
      <c r="R230" s="125"/>
      <c r="S230" s="125"/>
      <c r="T230" s="125"/>
      <c r="U230" s="125"/>
      <c r="V230" s="125"/>
      <c r="W230" s="125"/>
      <c r="X230" s="125"/>
      <c r="Y230" s="126" t="s">
        <v>185</v>
      </c>
      <c r="Z230" s="127"/>
      <c r="AA230" s="127"/>
      <c r="AB230" s="127"/>
      <c r="AC230" s="110" t="s">
        <v>215</v>
      </c>
      <c r="AD230" s="110"/>
      <c r="AE230" s="110"/>
      <c r="AF230" s="110"/>
      <c r="AG230" s="110"/>
      <c r="AH230" s="126" t="s">
        <v>230</v>
      </c>
      <c r="AI230" s="123"/>
      <c r="AJ230" s="123"/>
      <c r="AK230" s="123"/>
      <c r="AL230" s="123" t="s">
        <v>19</v>
      </c>
      <c r="AM230" s="123"/>
      <c r="AN230" s="123"/>
      <c r="AO230" s="128"/>
      <c r="AP230" s="113" t="s">
        <v>187</v>
      </c>
      <c r="AQ230" s="113"/>
      <c r="AR230" s="113"/>
      <c r="AS230" s="113"/>
      <c r="AT230" s="113"/>
      <c r="AU230" s="113"/>
      <c r="AV230" s="113"/>
      <c r="AW230" s="113"/>
      <c r="AX230" s="113"/>
      <c r="AY230">
        <f>$AY$228</f>
        <v>1</v>
      </c>
    </row>
    <row r="231" spans="1:51" ht="30" customHeight="1" x14ac:dyDescent="0.15">
      <c r="A231" s="99">
        <v>1</v>
      </c>
      <c r="B231" s="99">
        <v>1</v>
      </c>
      <c r="C231" s="120" t="s">
        <v>739</v>
      </c>
      <c r="D231" s="119"/>
      <c r="E231" s="119"/>
      <c r="F231" s="119"/>
      <c r="G231" s="119"/>
      <c r="H231" s="119"/>
      <c r="I231" s="119"/>
      <c r="J231" s="102">
        <v>7010401072259</v>
      </c>
      <c r="K231" s="103"/>
      <c r="L231" s="103"/>
      <c r="M231" s="103"/>
      <c r="N231" s="103"/>
      <c r="O231" s="103"/>
      <c r="P231" s="109" t="s">
        <v>740</v>
      </c>
      <c r="Q231" s="104"/>
      <c r="R231" s="104"/>
      <c r="S231" s="104"/>
      <c r="T231" s="104"/>
      <c r="U231" s="104"/>
      <c r="V231" s="104"/>
      <c r="W231" s="104"/>
      <c r="X231" s="104"/>
      <c r="Y231" s="105">
        <v>0.99622699999999997</v>
      </c>
      <c r="Z231" s="106"/>
      <c r="AA231" s="106"/>
      <c r="AB231" s="107"/>
      <c r="AC231" s="88" t="s">
        <v>237</v>
      </c>
      <c r="AD231" s="89"/>
      <c r="AE231" s="89"/>
      <c r="AF231" s="89"/>
      <c r="AG231" s="89"/>
      <c r="AH231" s="121">
        <v>1</v>
      </c>
      <c r="AI231" s="122"/>
      <c r="AJ231" s="122"/>
      <c r="AK231" s="122"/>
      <c r="AL231" s="92">
        <v>100</v>
      </c>
      <c r="AM231" s="93"/>
      <c r="AN231" s="93"/>
      <c r="AO231" s="94"/>
      <c r="AP231" s="95" t="s">
        <v>263</v>
      </c>
      <c r="AQ231" s="95"/>
      <c r="AR231" s="95"/>
      <c r="AS231" s="95"/>
      <c r="AT231" s="95"/>
      <c r="AU231" s="95"/>
      <c r="AV231" s="95"/>
      <c r="AW231" s="95"/>
      <c r="AX231" s="95"/>
      <c r="AY231">
        <f>$AY$228</f>
        <v>1</v>
      </c>
    </row>
    <row r="232" spans="1:51" ht="30" customHeight="1" x14ac:dyDescent="0.15">
      <c r="A232" s="99">
        <v>2</v>
      </c>
      <c r="B232" s="99">
        <v>1</v>
      </c>
      <c r="C232" s="120" t="s">
        <v>741</v>
      </c>
      <c r="D232" s="119"/>
      <c r="E232" s="119"/>
      <c r="F232" s="119"/>
      <c r="G232" s="119"/>
      <c r="H232" s="119"/>
      <c r="I232" s="119"/>
      <c r="J232" s="102">
        <v>8010401009458</v>
      </c>
      <c r="K232" s="103"/>
      <c r="L232" s="103"/>
      <c r="M232" s="103"/>
      <c r="N232" s="103"/>
      <c r="O232" s="103"/>
      <c r="P232" s="109" t="s">
        <v>742</v>
      </c>
      <c r="Q232" s="104"/>
      <c r="R232" s="104"/>
      <c r="S232" s="104"/>
      <c r="T232" s="104"/>
      <c r="U232" s="104"/>
      <c r="V232" s="104"/>
      <c r="W232" s="104"/>
      <c r="X232" s="104"/>
      <c r="Y232" s="105">
        <v>0.46931299999999998</v>
      </c>
      <c r="Z232" s="106"/>
      <c r="AA232" s="106"/>
      <c r="AB232" s="107"/>
      <c r="AC232" s="88" t="s">
        <v>233</v>
      </c>
      <c r="AD232" s="89"/>
      <c r="AE232" s="89"/>
      <c r="AF232" s="89"/>
      <c r="AG232" s="89"/>
      <c r="AH232" s="121">
        <v>1</v>
      </c>
      <c r="AI232" s="122"/>
      <c r="AJ232" s="122"/>
      <c r="AK232" s="122"/>
      <c r="AL232" s="92">
        <v>100</v>
      </c>
      <c r="AM232" s="93"/>
      <c r="AN232" s="93"/>
      <c r="AO232" s="94"/>
      <c r="AP232" s="95" t="s">
        <v>263</v>
      </c>
      <c r="AQ232" s="95"/>
      <c r="AR232" s="95"/>
      <c r="AS232" s="95"/>
      <c r="AT232" s="95"/>
      <c r="AU232" s="95"/>
      <c r="AV232" s="95"/>
      <c r="AW232" s="95"/>
      <c r="AX232" s="95"/>
      <c r="AY232">
        <f>COUNTA($C$232)</f>
        <v>1</v>
      </c>
    </row>
    <row r="233" spans="1:51" ht="30" customHeight="1" x14ac:dyDescent="0.15">
      <c r="A233" s="99">
        <v>3</v>
      </c>
      <c r="B233" s="99">
        <v>1</v>
      </c>
      <c r="C233" s="120" t="s">
        <v>743</v>
      </c>
      <c r="D233" s="119"/>
      <c r="E233" s="119"/>
      <c r="F233" s="119"/>
      <c r="G233" s="119"/>
      <c r="H233" s="119"/>
      <c r="I233" s="119"/>
      <c r="J233" s="102">
        <v>3012401012867</v>
      </c>
      <c r="K233" s="103"/>
      <c r="L233" s="103"/>
      <c r="M233" s="103"/>
      <c r="N233" s="103"/>
      <c r="O233" s="103"/>
      <c r="P233" s="109" t="s">
        <v>744</v>
      </c>
      <c r="Q233" s="104"/>
      <c r="R233" s="104"/>
      <c r="S233" s="104"/>
      <c r="T233" s="104"/>
      <c r="U233" s="104"/>
      <c r="V233" s="104"/>
      <c r="W233" s="104"/>
      <c r="X233" s="104"/>
      <c r="Y233" s="105">
        <v>0.27242499999999997</v>
      </c>
      <c r="Z233" s="106"/>
      <c r="AA233" s="106"/>
      <c r="AB233" s="107"/>
      <c r="AC233" s="88" t="s">
        <v>232</v>
      </c>
      <c r="AD233" s="89"/>
      <c r="AE233" s="89"/>
      <c r="AF233" s="89"/>
      <c r="AG233" s="89"/>
      <c r="AH233" s="90">
        <v>1</v>
      </c>
      <c r="AI233" s="91"/>
      <c r="AJ233" s="91"/>
      <c r="AK233" s="91"/>
      <c r="AL233" s="92">
        <v>100</v>
      </c>
      <c r="AM233" s="93"/>
      <c r="AN233" s="93"/>
      <c r="AO233" s="94"/>
      <c r="AP233" s="95" t="s">
        <v>263</v>
      </c>
      <c r="AQ233" s="95"/>
      <c r="AR233" s="95"/>
      <c r="AS233" s="95"/>
      <c r="AT233" s="95"/>
      <c r="AU233" s="95"/>
      <c r="AV233" s="95"/>
      <c r="AW233" s="95"/>
      <c r="AX233" s="95"/>
      <c r="AY233">
        <f>COUNTA($C$233)</f>
        <v>1</v>
      </c>
    </row>
    <row r="234" spans="1:51" ht="30" customHeight="1" x14ac:dyDescent="0.15">
      <c r="A234" s="99">
        <v>4</v>
      </c>
      <c r="B234" s="99">
        <v>1</v>
      </c>
      <c r="C234" s="120" t="s">
        <v>745</v>
      </c>
      <c r="D234" s="119"/>
      <c r="E234" s="119"/>
      <c r="F234" s="119"/>
      <c r="G234" s="119"/>
      <c r="H234" s="119"/>
      <c r="I234" s="119"/>
      <c r="J234" s="102">
        <v>1020001071491</v>
      </c>
      <c r="K234" s="103"/>
      <c r="L234" s="103"/>
      <c r="M234" s="103"/>
      <c r="N234" s="103"/>
      <c r="O234" s="103"/>
      <c r="P234" s="109" t="s">
        <v>746</v>
      </c>
      <c r="Q234" s="104"/>
      <c r="R234" s="104"/>
      <c r="S234" s="104"/>
      <c r="T234" s="104"/>
      <c r="U234" s="104"/>
      <c r="V234" s="104"/>
      <c r="W234" s="104"/>
      <c r="X234" s="104"/>
      <c r="Y234" s="105">
        <v>6.9034999999999999E-2</v>
      </c>
      <c r="Z234" s="106"/>
      <c r="AA234" s="106"/>
      <c r="AB234" s="107"/>
      <c r="AC234" s="88" t="s">
        <v>69</v>
      </c>
      <c r="AD234" s="89"/>
      <c r="AE234" s="89"/>
      <c r="AF234" s="89"/>
      <c r="AG234" s="89"/>
      <c r="AH234" s="90" t="s">
        <v>263</v>
      </c>
      <c r="AI234" s="91"/>
      <c r="AJ234" s="91"/>
      <c r="AK234" s="91"/>
      <c r="AL234" s="92" t="s">
        <v>263</v>
      </c>
      <c r="AM234" s="93"/>
      <c r="AN234" s="93"/>
      <c r="AO234" s="94"/>
      <c r="AP234" s="95" t="s">
        <v>263</v>
      </c>
      <c r="AQ234" s="95"/>
      <c r="AR234" s="95"/>
      <c r="AS234" s="95"/>
      <c r="AT234" s="95"/>
      <c r="AU234" s="95"/>
      <c r="AV234" s="95"/>
      <c r="AW234" s="95"/>
      <c r="AX234" s="95"/>
      <c r="AY234">
        <f>COUNTA($C$234)</f>
        <v>1</v>
      </c>
    </row>
    <row r="235" spans="1:51" ht="24.75" customHeight="1" x14ac:dyDescent="0.15">
      <c r="A235" s="114" t="s">
        <v>553</v>
      </c>
      <c r="B235" s="115"/>
      <c r="C235" s="115"/>
      <c r="D235" s="115"/>
      <c r="E235" s="115"/>
      <c r="F235" s="115"/>
      <c r="G235" s="115"/>
      <c r="H235" s="115"/>
      <c r="I235" s="115"/>
      <c r="J235" s="115"/>
      <c r="K235" s="115"/>
      <c r="L235" s="115"/>
      <c r="M235" s="115"/>
      <c r="N235" s="115"/>
      <c r="O235" s="115"/>
      <c r="P235" s="115"/>
      <c r="Q235" s="115"/>
      <c r="R235" s="115"/>
      <c r="S235" s="115"/>
      <c r="T235" s="115"/>
      <c r="U235" s="115"/>
      <c r="V235" s="115"/>
      <c r="W235" s="115"/>
      <c r="X235" s="115"/>
      <c r="Y235" s="115"/>
      <c r="Z235" s="115"/>
      <c r="AA235" s="115"/>
      <c r="AB235" s="115"/>
      <c r="AC235" s="115"/>
      <c r="AD235" s="115"/>
      <c r="AE235" s="115"/>
      <c r="AF235" s="115"/>
      <c r="AG235" s="115"/>
      <c r="AH235" s="115"/>
      <c r="AI235" s="115"/>
      <c r="AJ235" s="115"/>
      <c r="AK235" s="116"/>
      <c r="AL235" s="117" t="s">
        <v>216</v>
      </c>
      <c r="AM235" s="118"/>
      <c r="AN235" s="118"/>
      <c r="AO235" s="66" t="s">
        <v>667</v>
      </c>
      <c r="AP235" s="56"/>
      <c r="AQ235" s="56"/>
      <c r="AR235" s="56"/>
      <c r="AS235" s="56"/>
      <c r="AT235" s="56"/>
      <c r="AU235" s="56"/>
      <c r="AV235" s="56"/>
      <c r="AW235" s="56"/>
      <c r="AX235" s="57"/>
      <c r="AY235">
        <f>COUNTIF($AO$235,"☑")</f>
        <v>1</v>
      </c>
    </row>
    <row r="236" spans="1:51" ht="24.75" customHeight="1" x14ac:dyDescent="0.15">
      <c r="A236" s="43"/>
      <c r="B236" s="43"/>
      <c r="C236" s="43"/>
      <c r="D236" s="43"/>
      <c r="E236" s="43"/>
      <c r="F236" s="43"/>
      <c r="G236" s="43"/>
      <c r="H236" s="43"/>
      <c r="I236" s="43"/>
      <c r="J236" s="43"/>
      <c r="K236" s="43"/>
      <c r="L236" s="43"/>
      <c r="M236" s="43"/>
      <c r="N236" s="43"/>
      <c r="O236" s="43"/>
      <c r="P236" s="43"/>
      <c r="Q236" s="43"/>
      <c r="R236" s="43"/>
      <c r="S236" s="43"/>
      <c r="T236" s="43"/>
      <c r="U236" s="43"/>
      <c r="V236" s="43"/>
      <c r="W236" s="43"/>
      <c r="X236" s="43"/>
      <c r="Y236" s="43"/>
      <c r="Z236" s="43"/>
      <c r="AA236" s="43"/>
      <c r="AB236" s="43"/>
      <c r="AC236" s="43"/>
      <c r="AD236" s="43"/>
      <c r="AE236" s="43"/>
      <c r="AF236" s="43"/>
      <c r="AG236" s="43"/>
      <c r="AH236" s="43"/>
      <c r="AI236" s="43"/>
      <c r="AJ236" s="43"/>
      <c r="AK236" s="43"/>
      <c r="AL236" s="58"/>
      <c r="AM236" s="58"/>
      <c r="AN236" s="58"/>
      <c r="AO236" s="58"/>
      <c r="AP236" s="58"/>
      <c r="AQ236" s="58"/>
      <c r="AR236" s="58"/>
      <c r="AS236" s="58"/>
      <c r="AT236" s="58"/>
      <c r="AU236" s="58"/>
      <c r="AV236" s="58"/>
      <c r="AW236" s="58"/>
      <c r="AX236" s="58"/>
    </row>
    <row r="237" spans="1:51" ht="24.75" customHeight="1" x14ac:dyDescent="0.15">
      <c r="A237" s="47"/>
      <c r="B237" s="59" t="s">
        <v>205</v>
      </c>
      <c r="C237" s="47"/>
      <c r="D237" s="47"/>
      <c r="E237" s="47"/>
      <c r="F237" s="47"/>
      <c r="G237" s="47"/>
      <c r="H237" s="47"/>
      <c r="I237" s="47"/>
      <c r="J237" s="47"/>
      <c r="K237" s="47"/>
      <c r="L237" s="47"/>
      <c r="M237" s="47"/>
      <c r="N237" s="47"/>
      <c r="O237" s="47"/>
      <c r="P237" s="47"/>
      <c r="Q237" s="47"/>
      <c r="R237" s="47"/>
      <c r="S237" s="47"/>
      <c r="T237" s="47"/>
      <c r="U237" s="47"/>
      <c r="V237" s="47"/>
      <c r="W237" s="47"/>
      <c r="X237" s="47"/>
      <c r="Y237" s="47"/>
      <c r="Z237" s="47"/>
      <c r="AA237" s="47"/>
      <c r="AB237" s="47"/>
      <c r="AC237" s="47"/>
      <c r="AD237" s="47"/>
      <c r="AE237" s="47"/>
      <c r="AF237" s="47"/>
      <c r="AG237" s="47"/>
      <c r="AH237" s="47"/>
      <c r="AI237" s="47"/>
      <c r="AJ237" s="47"/>
      <c r="AK237" s="47"/>
      <c r="AL237" s="47"/>
      <c r="AM237" s="47"/>
      <c r="AN237" s="47"/>
      <c r="AO237" s="47"/>
      <c r="AP237" s="47"/>
      <c r="AQ237" s="47"/>
      <c r="AR237" s="47"/>
      <c r="AS237" s="47"/>
      <c r="AT237" s="47"/>
      <c r="AU237" s="47"/>
      <c r="AV237" s="47"/>
      <c r="AW237" s="47"/>
      <c r="AX237" s="47"/>
    </row>
    <row r="238" spans="1:51" ht="58.5" customHeight="1" x14ac:dyDescent="0.15">
      <c r="A238" s="112"/>
      <c r="B238" s="112"/>
      <c r="C238" s="110" t="s">
        <v>182</v>
      </c>
      <c r="D238" s="111"/>
      <c r="E238" s="110" t="s">
        <v>181</v>
      </c>
      <c r="F238" s="111"/>
      <c r="G238" s="111"/>
      <c r="H238" s="111"/>
      <c r="I238" s="111"/>
      <c r="J238" s="110" t="s">
        <v>186</v>
      </c>
      <c r="K238" s="110"/>
      <c r="L238" s="110"/>
      <c r="M238" s="110"/>
      <c r="N238" s="110"/>
      <c r="O238" s="110"/>
      <c r="P238" s="110" t="s">
        <v>25</v>
      </c>
      <c r="Q238" s="110"/>
      <c r="R238" s="110"/>
      <c r="S238" s="110"/>
      <c r="T238" s="110"/>
      <c r="U238" s="110"/>
      <c r="V238" s="110"/>
      <c r="W238" s="110"/>
      <c r="X238" s="110"/>
      <c r="Y238" s="110" t="s">
        <v>188</v>
      </c>
      <c r="Z238" s="111"/>
      <c r="AA238" s="111"/>
      <c r="AB238" s="111"/>
      <c r="AC238" s="110" t="s">
        <v>170</v>
      </c>
      <c r="AD238" s="110"/>
      <c r="AE238" s="110"/>
      <c r="AF238" s="110"/>
      <c r="AG238" s="110"/>
      <c r="AH238" s="110" t="s">
        <v>177</v>
      </c>
      <c r="AI238" s="111"/>
      <c r="AJ238" s="111"/>
      <c r="AK238" s="111"/>
      <c r="AL238" s="111" t="s">
        <v>19</v>
      </c>
      <c r="AM238" s="111"/>
      <c r="AN238" s="111"/>
      <c r="AO238" s="112"/>
      <c r="AP238" s="113" t="s">
        <v>211</v>
      </c>
      <c r="AQ238" s="113"/>
      <c r="AR238" s="113"/>
      <c r="AS238" s="113"/>
      <c r="AT238" s="113"/>
      <c r="AU238" s="113"/>
      <c r="AV238" s="113"/>
      <c r="AW238" s="113"/>
      <c r="AX238" s="113"/>
    </row>
    <row r="239" spans="1:51" ht="53.25" customHeight="1" x14ac:dyDescent="0.15">
      <c r="A239" s="99">
        <v>1</v>
      </c>
      <c r="B239" s="99">
        <v>1</v>
      </c>
      <c r="C239" s="100" t="s">
        <v>747</v>
      </c>
      <c r="D239" s="100"/>
      <c r="E239" s="108" t="s">
        <v>674</v>
      </c>
      <c r="F239" s="101"/>
      <c r="G239" s="101"/>
      <c r="H239" s="101"/>
      <c r="I239" s="101"/>
      <c r="J239" s="102" t="s">
        <v>263</v>
      </c>
      <c r="K239" s="103"/>
      <c r="L239" s="103"/>
      <c r="M239" s="103"/>
      <c r="N239" s="103"/>
      <c r="O239" s="103"/>
      <c r="P239" s="109" t="s">
        <v>675</v>
      </c>
      <c r="Q239" s="104"/>
      <c r="R239" s="104"/>
      <c r="S239" s="104"/>
      <c r="T239" s="104"/>
      <c r="U239" s="104"/>
      <c r="V239" s="104"/>
      <c r="W239" s="104"/>
      <c r="X239" s="104"/>
      <c r="Y239" s="105">
        <v>3833.203</v>
      </c>
      <c r="Z239" s="106"/>
      <c r="AA239" s="106"/>
      <c r="AB239" s="107"/>
      <c r="AC239" s="88" t="s">
        <v>233</v>
      </c>
      <c r="AD239" s="89"/>
      <c r="AE239" s="89"/>
      <c r="AF239" s="89"/>
      <c r="AG239" s="89"/>
      <c r="AH239" s="90">
        <v>6</v>
      </c>
      <c r="AI239" s="91"/>
      <c r="AJ239" s="91"/>
      <c r="AK239" s="91"/>
      <c r="AL239" s="92">
        <v>90</v>
      </c>
      <c r="AM239" s="93"/>
      <c r="AN239" s="93"/>
      <c r="AO239" s="94"/>
      <c r="AP239" s="95" t="s">
        <v>263</v>
      </c>
      <c r="AQ239" s="95"/>
      <c r="AR239" s="95"/>
      <c r="AS239" s="95"/>
      <c r="AT239" s="95"/>
      <c r="AU239" s="95"/>
      <c r="AV239" s="95"/>
      <c r="AW239" s="95"/>
      <c r="AX239" s="95"/>
    </row>
    <row r="240" spans="1:51" ht="101.25" customHeight="1" x14ac:dyDescent="0.15">
      <c r="A240" s="99">
        <v>2</v>
      </c>
      <c r="B240" s="99">
        <v>1</v>
      </c>
      <c r="C240" s="100" t="s">
        <v>747</v>
      </c>
      <c r="D240" s="100"/>
      <c r="E240" s="108" t="s">
        <v>679</v>
      </c>
      <c r="F240" s="101"/>
      <c r="G240" s="101"/>
      <c r="H240" s="101"/>
      <c r="I240" s="101"/>
      <c r="J240" s="102" t="s">
        <v>263</v>
      </c>
      <c r="K240" s="103"/>
      <c r="L240" s="103"/>
      <c r="M240" s="103"/>
      <c r="N240" s="103"/>
      <c r="O240" s="103"/>
      <c r="P240" s="109" t="s">
        <v>680</v>
      </c>
      <c r="Q240" s="104"/>
      <c r="R240" s="104"/>
      <c r="S240" s="104"/>
      <c r="T240" s="104"/>
      <c r="U240" s="104"/>
      <c r="V240" s="104"/>
      <c r="W240" s="104"/>
      <c r="X240" s="104"/>
      <c r="Y240" s="105">
        <v>2933.8892000000001</v>
      </c>
      <c r="Z240" s="106"/>
      <c r="AA240" s="106"/>
      <c r="AB240" s="107"/>
      <c r="AC240" s="88" t="s">
        <v>233</v>
      </c>
      <c r="AD240" s="89"/>
      <c r="AE240" s="89"/>
      <c r="AF240" s="89"/>
      <c r="AG240" s="89"/>
      <c r="AH240" s="90">
        <v>6</v>
      </c>
      <c r="AI240" s="91"/>
      <c r="AJ240" s="91"/>
      <c r="AK240" s="91"/>
      <c r="AL240" s="92">
        <v>90</v>
      </c>
      <c r="AM240" s="93"/>
      <c r="AN240" s="93"/>
      <c r="AO240" s="94"/>
      <c r="AP240" s="95" t="s">
        <v>263</v>
      </c>
      <c r="AQ240" s="95"/>
      <c r="AR240" s="95"/>
      <c r="AS240" s="95"/>
      <c r="AT240" s="95"/>
      <c r="AU240" s="95"/>
      <c r="AV240" s="95"/>
      <c r="AW240" s="95"/>
      <c r="AX240" s="95"/>
      <c r="AY240">
        <f>COUNTA($E$240)</f>
        <v>1</v>
      </c>
    </row>
    <row r="241" spans="1:51" ht="101.25" customHeight="1" x14ac:dyDescent="0.15">
      <c r="A241" s="99">
        <v>3</v>
      </c>
      <c r="B241" s="99">
        <v>1</v>
      </c>
      <c r="C241" s="100" t="s">
        <v>747</v>
      </c>
      <c r="D241" s="100"/>
      <c r="E241" s="108" t="s">
        <v>681</v>
      </c>
      <c r="F241" s="101"/>
      <c r="G241" s="101"/>
      <c r="H241" s="101"/>
      <c r="I241" s="101"/>
      <c r="J241" s="102" t="s">
        <v>263</v>
      </c>
      <c r="K241" s="103"/>
      <c r="L241" s="103"/>
      <c r="M241" s="103"/>
      <c r="N241" s="103"/>
      <c r="O241" s="103"/>
      <c r="P241" s="109" t="s">
        <v>682</v>
      </c>
      <c r="Q241" s="104"/>
      <c r="R241" s="104"/>
      <c r="S241" s="104"/>
      <c r="T241" s="104"/>
      <c r="U241" s="104"/>
      <c r="V241" s="104"/>
      <c r="W241" s="104"/>
      <c r="X241" s="104"/>
      <c r="Y241" s="105">
        <v>2094.7570000000001</v>
      </c>
      <c r="Z241" s="106"/>
      <c r="AA241" s="106"/>
      <c r="AB241" s="107"/>
      <c r="AC241" s="88" t="s">
        <v>233</v>
      </c>
      <c r="AD241" s="89"/>
      <c r="AE241" s="89"/>
      <c r="AF241" s="89"/>
      <c r="AG241" s="89"/>
      <c r="AH241" s="90">
        <v>9</v>
      </c>
      <c r="AI241" s="91"/>
      <c r="AJ241" s="91"/>
      <c r="AK241" s="91"/>
      <c r="AL241" s="92">
        <v>90</v>
      </c>
      <c r="AM241" s="93"/>
      <c r="AN241" s="93"/>
      <c r="AO241" s="94"/>
      <c r="AP241" s="95" t="s">
        <v>263</v>
      </c>
      <c r="AQ241" s="95"/>
      <c r="AR241" s="95"/>
      <c r="AS241" s="95"/>
      <c r="AT241" s="95"/>
      <c r="AU241" s="95"/>
      <c r="AV241" s="95"/>
      <c r="AW241" s="95"/>
      <c r="AX241" s="95"/>
      <c r="AY241">
        <f>COUNTA($E$241)</f>
        <v>1</v>
      </c>
    </row>
    <row r="242" spans="1:51" ht="53.25" customHeight="1" x14ac:dyDescent="0.15">
      <c r="A242" s="99">
        <v>4</v>
      </c>
      <c r="B242" s="99">
        <v>1</v>
      </c>
      <c r="C242" s="100" t="s">
        <v>748</v>
      </c>
      <c r="D242" s="100"/>
      <c r="E242" s="108" t="s">
        <v>696</v>
      </c>
      <c r="F242" s="101"/>
      <c r="G242" s="101"/>
      <c r="H242" s="101"/>
      <c r="I242" s="101"/>
      <c r="J242" s="102">
        <v>2360005000453</v>
      </c>
      <c r="K242" s="103"/>
      <c r="L242" s="103"/>
      <c r="M242" s="103"/>
      <c r="N242" s="103"/>
      <c r="O242" s="103"/>
      <c r="P242" s="109" t="s">
        <v>699</v>
      </c>
      <c r="Q242" s="104"/>
      <c r="R242" s="104"/>
      <c r="S242" s="104"/>
      <c r="T242" s="104"/>
      <c r="U242" s="104"/>
      <c r="V242" s="104"/>
      <c r="W242" s="104"/>
      <c r="X242" s="104"/>
      <c r="Y242" s="105">
        <v>1250</v>
      </c>
      <c r="Z242" s="106"/>
      <c r="AA242" s="106"/>
      <c r="AB242" s="107"/>
      <c r="AC242" s="88" t="s">
        <v>239</v>
      </c>
      <c r="AD242" s="89"/>
      <c r="AE242" s="89"/>
      <c r="AF242" s="89"/>
      <c r="AG242" s="89"/>
      <c r="AH242" s="90">
        <v>1</v>
      </c>
      <c r="AI242" s="91"/>
      <c r="AJ242" s="91"/>
      <c r="AK242" s="91"/>
      <c r="AL242" s="92">
        <v>100</v>
      </c>
      <c r="AM242" s="93"/>
      <c r="AN242" s="93"/>
      <c r="AO242" s="94"/>
      <c r="AP242" s="95" t="s">
        <v>263</v>
      </c>
      <c r="AQ242" s="95"/>
      <c r="AR242" s="95"/>
      <c r="AS242" s="95"/>
      <c r="AT242" s="95"/>
      <c r="AU242" s="95"/>
      <c r="AV242" s="95"/>
      <c r="AW242" s="95"/>
      <c r="AX242" s="95"/>
      <c r="AY242">
        <f>COUNTA($E$242)</f>
        <v>1</v>
      </c>
    </row>
    <row r="243" spans="1:51" ht="53.25" customHeight="1" x14ac:dyDescent="0.15">
      <c r="A243" s="99">
        <v>5</v>
      </c>
      <c r="B243" s="99">
        <v>1</v>
      </c>
      <c r="C243" s="100" t="s">
        <v>747</v>
      </c>
      <c r="D243" s="100"/>
      <c r="E243" s="108" t="s">
        <v>749</v>
      </c>
      <c r="F243" s="101"/>
      <c r="G243" s="101"/>
      <c r="H243" s="101"/>
      <c r="I243" s="101"/>
      <c r="J243" s="102" t="s">
        <v>263</v>
      </c>
      <c r="K243" s="103"/>
      <c r="L243" s="103"/>
      <c r="M243" s="103"/>
      <c r="N243" s="103"/>
      <c r="O243" s="103"/>
      <c r="P243" s="109" t="s">
        <v>750</v>
      </c>
      <c r="Q243" s="104"/>
      <c r="R243" s="104"/>
      <c r="S243" s="104"/>
      <c r="T243" s="104"/>
      <c r="U243" s="104"/>
      <c r="V243" s="104"/>
      <c r="W243" s="104"/>
      <c r="X243" s="104"/>
      <c r="Y243" s="105">
        <v>966.48199999999997</v>
      </c>
      <c r="Z243" s="106"/>
      <c r="AA243" s="106"/>
      <c r="AB243" s="107"/>
      <c r="AC243" s="88" t="s">
        <v>233</v>
      </c>
      <c r="AD243" s="89"/>
      <c r="AE243" s="89"/>
      <c r="AF243" s="89"/>
      <c r="AG243" s="89"/>
      <c r="AH243" s="90">
        <v>11</v>
      </c>
      <c r="AI243" s="91"/>
      <c r="AJ243" s="91"/>
      <c r="AK243" s="91"/>
      <c r="AL243" s="92">
        <v>92</v>
      </c>
      <c r="AM243" s="93"/>
      <c r="AN243" s="93"/>
      <c r="AO243" s="94"/>
      <c r="AP243" s="95" t="s">
        <v>263</v>
      </c>
      <c r="AQ243" s="95"/>
      <c r="AR243" s="95"/>
      <c r="AS243" s="95"/>
      <c r="AT243" s="95"/>
      <c r="AU243" s="95"/>
      <c r="AV243" s="95"/>
      <c r="AW243" s="95"/>
      <c r="AX243" s="95"/>
      <c r="AY243">
        <f>COUNTA($E$243)</f>
        <v>1</v>
      </c>
    </row>
    <row r="244" spans="1:51" ht="82.5" customHeight="1" x14ac:dyDescent="0.15">
      <c r="A244" s="99">
        <v>6</v>
      </c>
      <c r="B244" s="99">
        <v>1</v>
      </c>
      <c r="C244" s="100" t="s">
        <v>747</v>
      </c>
      <c r="D244" s="100"/>
      <c r="E244" s="108" t="s">
        <v>751</v>
      </c>
      <c r="F244" s="101"/>
      <c r="G244" s="101"/>
      <c r="H244" s="101"/>
      <c r="I244" s="101"/>
      <c r="J244" s="102" t="s">
        <v>263</v>
      </c>
      <c r="K244" s="103"/>
      <c r="L244" s="103"/>
      <c r="M244" s="103"/>
      <c r="N244" s="103"/>
      <c r="O244" s="103"/>
      <c r="P244" s="109" t="s">
        <v>752</v>
      </c>
      <c r="Q244" s="104"/>
      <c r="R244" s="104"/>
      <c r="S244" s="104"/>
      <c r="T244" s="104"/>
      <c r="U244" s="104"/>
      <c r="V244" s="104"/>
      <c r="W244" s="104"/>
      <c r="X244" s="104"/>
      <c r="Y244" s="105">
        <v>674.11519999999996</v>
      </c>
      <c r="Z244" s="106"/>
      <c r="AA244" s="106"/>
      <c r="AB244" s="107"/>
      <c r="AC244" s="88" t="s">
        <v>233</v>
      </c>
      <c r="AD244" s="89"/>
      <c r="AE244" s="89"/>
      <c r="AF244" s="89"/>
      <c r="AG244" s="89"/>
      <c r="AH244" s="90">
        <v>8</v>
      </c>
      <c r="AI244" s="91"/>
      <c r="AJ244" s="91"/>
      <c r="AK244" s="91"/>
      <c r="AL244" s="92">
        <v>91</v>
      </c>
      <c r="AM244" s="93"/>
      <c r="AN244" s="93"/>
      <c r="AO244" s="94"/>
      <c r="AP244" s="95" t="s">
        <v>263</v>
      </c>
      <c r="AQ244" s="95"/>
      <c r="AR244" s="95"/>
      <c r="AS244" s="95"/>
      <c r="AT244" s="95"/>
      <c r="AU244" s="95"/>
      <c r="AV244" s="95"/>
      <c r="AW244" s="95"/>
      <c r="AX244" s="95"/>
      <c r="AY244">
        <f>COUNTA($E$244)</f>
        <v>1</v>
      </c>
    </row>
    <row r="245" spans="1:51" ht="82.5" customHeight="1" x14ac:dyDescent="0.15">
      <c r="A245" s="99">
        <v>7</v>
      </c>
      <c r="B245" s="99">
        <v>1</v>
      </c>
      <c r="C245" s="100" t="s">
        <v>747</v>
      </c>
      <c r="D245" s="100"/>
      <c r="E245" s="108" t="s">
        <v>753</v>
      </c>
      <c r="F245" s="101"/>
      <c r="G245" s="101"/>
      <c r="H245" s="101"/>
      <c r="I245" s="101"/>
      <c r="J245" s="102" t="s">
        <v>263</v>
      </c>
      <c r="K245" s="103"/>
      <c r="L245" s="103"/>
      <c r="M245" s="103"/>
      <c r="N245" s="103"/>
      <c r="O245" s="103"/>
      <c r="P245" s="109" t="s">
        <v>754</v>
      </c>
      <c r="Q245" s="104"/>
      <c r="R245" s="104"/>
      <c r="S245" s="104"/>
      <c r="T245" s="104"/>
      <c r="U245" s="104"/>
      <c r="V245" s="104"/>
      <c r="W245" s="104"/>
      <c r="X245" s="104"/>
      <c r="Y245" s="105">
        <v>625.7636</v>
      </c>
      <c r="Z245" s="106"/>
      <c r="AA245" s="106"/>
      <c r="AB245" s="107"/>
      <c r="AC245" s="88" t="s">
        <v>233</v>
      </c>
      <c r="AD245" s="89"/>
      <c r="AE245" s="89"/>
      <c r="AF245" s="89"/>
      <c r="AG245" s="89"/>
      <c r="AH245" s="90">
        <v>8</v>
      </c>
      <c r="AI245" s="91"/>
      <c r="AJ245" s="91"/>
      <c r="AK245" s="91"/>
      <c r="AL245" s="92">
        <v>91</v>
      </c>
      <c r="AM245" s="93"/>
      <c r="AN245" s="93"/>
      <c r="AO245" s="94"/>
      <c r="AP245" s="95" t="s">
        <v>263</v>
      </c>
      <c r="AQ245" s="95"/>
      <c r="AR245" s="95"/>
      <c r="AS245" s="95"/>
      <c r="AT245" s="95"/>
      <c r="AU245" s="95"/>
      <c r="AV245" s="95"/>
      <c r="AW245" s="95"/>
      <c r="AX245" s="95"/>
      <c r="AY245">
        <f>COUNTA($E$245)</f>
        <v>1</v>
      </c>
    </row>
    <row r="246" spans="1:51" ht="53.25" customHeight="1" x14ac:dyDescent="0.15">
      <c r="A246" s="99">
        <v>8</v>
      </c>
      <c r="B246" s="99">
        <v>1</v>
      </c>
      <c r="C246" s="100" t="s">
        <v>747</v>
      </c>
      <c r="D246" s="100"/>
      <c r="E246" s="108" t="s">
        <v>755</v>
      </c>
      <c r="F246" s="101"/>
      <c r="G246" s="101"/>
      <c r="H246" s="101"/>
      <c r="I246" s="101"/>
      <c r="J246" s="102">
        <v>8010001008843</v>
      </c>
      <c r="K246" s="103"/>
      <c r="L246" s="103"/>
      <c r="M246" s="103"/>
      <c r="N246" s="103"/>
      <c r="O246" s="103"/>
      <c r="P246" s="109" t="s">
        <v>756</v>
      </c>
      <c r="Q246" s="104"/>
      <c r="R246" s="104"/>
      <c r="S246" s="104"/>
      <c r="T246" s="104"/>
      <c r="U246" s="104"/>
      <c r="V246" s="104"/>
      <c r="W246" s="104"/>
      <c r="X246" s="104"/>
      <c r="Y246" s="105">
        <v>616.33000000000004</v>
      </c>
      <c r="Z246" s="106"/>
      <c r="AA246" s="106"/>
      <c r="AB246" s="107"/>
      <c r="AC246" s="88" t="s">
        <v>233</v>
      </c>
      <c r="AD246" s="89"/>
      <c r="AE246" s="89"/>
      <c r="AF246" s="89"/>
      <c r="AG246" s="89"/>
      <c r="AH246" s="90">
        <v>5</v>
      </c>
      <c r="AI246" s="91"/>
      <c r="AJ246" s="91"/>
      <c r="AK246" s="91"/>
      <c r="AL246" s="92">
        <v>94</v>
      </c>
      <c r="AM246" s="93"/>
      <c r="AN246" s="93"/>
      <c r="AO246" s="94"/>
      <c r="AP246" s="95" t="s">
        <v>263</v>
      </c>
      <c r="AQ246" s="95"/>
      <c r="AR246" s="95"/>
      <c r="AS246" s="95"/>
      <c r="AT246" s="95"/>
      <c r="AU246" s="95"/>
      <c r="AV246" s="95"/>
      <c r="AW246" s="95"/>
      <c r="AX246" s="95"/>
      <c r="AY246">
        <f>COUNTA($E$246)</f>
        <v>1</v>
      </c>
    </row>
    <row r="247" spans="1:51" ht="53.25" customHeight="1" x14ac:dyDescent="0.15">
      <c r="A247" s="99">
        <v>9</v>
      </c>
      <c r="B247" s="99">
        <v>1</v>
      </c>
      <c r="C247" s="100" t="s">
        <v>748</v>
      </c>
      <c r="D247" s="100"/>
      <c r="E247" s="108" t="s">
        <v>696</v>
      </c>
      <c r="F247" s="101"/>
      <c r="G247" s="101"/>
      <c r="H247" s="101"/>
      <c r="I247" s="101"/>
      <c r="J247" s="102">
        <v>2360005000453</v>
      </c>
      <c r="K247" s="103"/>
      <c r="L247" s="103"/>
      <c r="M247" s="103"/>
      <c r="N247" s="103"/>
      <c r="O247" s="103"/>
      <c r="P247" s="109" t="s">
        <v>757</v>
      </c>
      <c r="Q247" s="104"/>
      <c r="R247" s="104"/>
      <c r="S247" s="104"/>
      <c r="T247" s="104"/>
      <c r="U247" s="104"/>
      <c r="V247" s="104"/>
      <c r="W247" s="104"/>
      <c r="X247" s="104"/>
      <c r="Y247" s="105">
        <v>591.13759900000002</v>
      </c>
      <c r="Z247" s="106"/>
      <c r="AA247" s="106"/>
      <c r="AB247" s="107"/>
      <c r="AC247" s="88" t="s">
        <v>239</v>
      </c>
      <c r="AD247" s="89"/>
      <c r="AE247" s="89"/>
      <c r="AF247" s="89"/>
      <c r="AG247" s="89"/>
      <c r="AH247" s="90">
        <v>1</v>
      </c>
      <c r="AI247" s="91"/>
      <c r="AJ247" s="91"/>
      <c r="AK247" s="91"/>
      <c r="AL247" s="92">
        <v>100</v>
      </c>
      <c r="AM247" s="93"/>
      <c r="AN247" s="93"/>
      <c r="AO247" s="94"/>
      <c r="AP247" s="95" t="s">
        <v>263</v>
      </c>
      <c r="AQ247" s="95"/>
      <c r="AR247" s="95"/>
      <c r="AS247" s="95"/>
      <c r="AT247" s="95"/>
      <c r="AU247" s="95"/>
      <c r="AV247" s="95"/>
      <c r="AW247" s="95"/>
      <c r="AX247" s="95"/>
      <c r="AY247">
        <f>COUNTA($E$247)</f>
        <v>1</v>
      </c>
    </row>
    <row r="248" spans="1:51" ht="30" customHeight="1" x14ac:dyDescent="0.15">
      <c r="A248" s="99">
        <v>10</v>
      </c>
      <c r="B248" s="99">
        <v>1</v>
      </c>
      <c r="C248" s="100" t="s">
        <v>747</v>
      </c>
      <c r="D248" s="100"/>
      <c r="E248" s="108" t="s">
        <v>758</v>
      </c>
      <c r="F248" s="101"/>
      <c r="G248" s="101"/>
      <c r="H248" s="101"/>
      <c r="I248" s="101"/>
      <c r="J248" s="102">
        <v>1010001008742</v>
      </c>
      <c r="K248" s="103"/>
      <c r="L248" s="103"/>
      <c r="M248" s="103"/>
      <c r="N248" s="103"/>
      <c r="O248" s="103"/>
      <c r="P248" s="109" t="s">
        <v>759</v>
      </c>
      <c r="Q248" s="104"/>
      <c r="R248" s="104"/>
      <c r="S248" s="104"/>
      <c r="T248" s="104"/>
      <c r="U248" s="104"/>
      <c r="V248" s="104"/>
      <c r="W248" s="104"/>
      <c r="X248" s="104"/>
      <c r="Y248" s="105">
        <v>536.36</v>
      </c>
      <c r="Z248" s="106"/>
      <c r="AA248" s="106"/>
      <c r="AB248" s="107"/>
      <c r="AC248" s="88" t="s">
        <v>233</v>
      </c>
      <c r="AD248" s="89"/>
      <c r="AE248" s="89"/>
      <c r="AF248" s="89"/>
      <c r="AG248" s="89"/>
      <c r="AH248" s="90">
        <v>5</v>
      </c>
      <c r="AI248" s="91"/>
      <c r="AJ248" s="91"/>
      <c r="AK248" s="91"/>
      <c r="AL248" s="92">
        <v>91</v>
      </c>
      <c r="AM248" s="93"/>
      <c r="AN248" s="93"/>
      <c r="AO248" s="94"/>
      <c r="AP248" s="95" t="s">
        <v>263</v>
      </c>
      <c r="AQ248" s="95"/>
      <c r="AR248" s="95"/>
      <c r="AS248" s="95"/>
      <c r="AT248" s="95"/>
      <c r="AU248" s="95"/>
      <c r="AV248" s="95"/>
      <c r="AW248" s="95"/>
      <c r="AX248" s="95"/>
      <c r="AY248">
        <f>COUNTA($E$248)</f>
        <v>1</v>
      </c>
    </row>
  </sheetData>
  <sheetProtection formatRows="0"/>
  <dataConsolidate link="1"/>
  <mergeCells count="1261">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 ref="A10:F10"/>
    <mergeCell ref="G10:AX10"/>
    <mergeCell ref="A11:F11"/>
    <mergeCell ref="G11:AX11"/>
    <mergeCell ref="A12:F22"/>
    <mergeCell ref="G12:O12"/>
    <mergeCell ref="P12:V12"/>
    <mergeCell ref="W12:AC12"/>
    <mergeCell ref="AD12:AJ12"/>
    <mergeCell ref="AK12:AQ12"/>
    <mergeCell ref="A8:F8"/>
    <mergeCell ref="G8:X8"/>
    <mergeCell ref="Y8:AD8"/>
    <mergeCell ref="AE8:AX8"/>
    <mergeCell ref="A9:F9"/>
    <mergeCell ref="G9:AX9"/>
    <mergeCell ref="AE5:AP5"/>
    <mergeCell ref="AQ5:AX5"/>
    <mergeCell ref="A6:F6"/>
    <mergeCell ref="G6:AX6"/>
    <mergeCell ref="A7:F7"/>
    <mergeCell ref="G7:X7"/>
    <mergeCell ref="Y7:AD7"/>
    <mergeCell ref="AE7:AX7"/>
    <mergeCell ref="W15:AC15"/>
    <mergeCell ref="AD15:AJ15"/>
    <mergeCell ref="AK15:AQ15"/>
    <mergeCell ref="I16:O16"/>
    <mergeCell ref="P16:V16"/>
    <mergeCell ref="W16:AC16"/>
    <mergeCell ref="AD16:AJ16"/>
    <mergeCell ref="AK16:AQ16"/>
    <mergeCell ref="AR12:AX12"/>
    <mergeCell ref="G13:H19"/>
    <mergeCell ref="I13:O13"/>
    <mergeCell ref="P13:V13"/>
    <mergeCell ref="W13:AC13"/>
    <mergeCell ref="AD13:AJ13"/>
    <mergeCell ref="AK13:AQ13"/>
    <mergeCell ref="I15:O15"/>
    <mergeCell ref="P15:V15"/>
    <mergeCell ref="I19:O19"/>
    <mergeCell ref="P19:V19"/>
    <mergeCell ref="W19:AC19"/>
    <mergeCell ref="AD19:AJ19"/>
    <mergeCell ref="AK19:AQ19"/>
    <mergeCell ref="I18:O18"/>
    <mergeCell ref="P18:V18"/>
    <mergeCell ref="W18:AC18"/>
    <mergeCell ref="AD18:AJ18"/>
    <mergeCell ref="AK18:AQ18"/>
    <mergeCell ref="I17:O17"/>
    <mergeCell ref="P17:V17"/>
    <mergeCell ref="W17:AC17"/>
    <mergeCell ref="AD17:AJ17"/>
    <mergeCell ref="AK17:AQ17"/>
    <mergeCell ref="I14:O14"/>
    <mergeCell ref="AR13:AX22"/>
    <mergeCell ref="G25:O25"/>
    <mergeCell ref="G22:O22"/>
    <mergeCell ref="P22:V22"/>
    <mergeCell ref="W22:AC22"/>
    <mergeCell ref="AD22:AJ22"/>
    <mergeCell ref="AK22:AQ22"/>
    <mergeCell ref="G21:O21"/>
    <mergeCell ref="P21:V21"/>
    <mergeCell ref="W21:AC21"/>
    <mergeCell ref="AD21:AJ21"/>
    <mergeCell ref="AK21:AQ21"/>
    <mergeCell ref="G20:O20"/>
    <mergeCell ref="P20:V20"/>
    <mergeCell ref="W20:AC20"/>
    <mergeCell ref="AD20:AJ20"/>
    <mergeCell ref="AK20:AQ20"/>
    <mergeCell ref="G30:O30"/>
    <mergeCell ref="P30:V30"/>
    <mergeCell ref="W23:AX23"/>
    <mergeCell ref="W24:AX30"/>
    <mergeCell ref="A31:F31"/>
    <mergeCell ref="G31:AX31"/>
    <mergeCell ref="A32:F34"/>
    <mergeCell ref="G32:O32"/>
    <mergeCell ref="P32:X32"/>
    <mergeCell ref="Y32:AA32"/>
    <mergeCell ref="AB32:AD32"/>
    <mergeCell ref="G28:O28"/>
    <mergeCell ref="P28:V28"/>
    <mergeCell ref="G29:O29"/>
    <mergeCell ref="P29:V29"/>
    <mergeCell ref="P25:V25"/>
    <mergeCell ref="G26:O26"/>
    <mergeCell ref="P26:V26"/>
    <mergeCell ref="G27:O27"/>
    <mergeCell ref="P27:V27"/>
    <mergeCell ref="A23:F30"/>
    <mergeCell ref="G23:O23"/>
    <mergeCell ref="P23:V23"/>
    <mergeCell ref="G24:O24"/>
    <mergeCell ref="P24:V24"/>
    <mergeCell ref="AI33:AL33"/>
    <mergeCell ref="AM33:AP33"/>
    <mergeCell ref="AQ33:AT33"/>
    <mergeCell ref="AU33:AX33"/>
    <mergeCell ref="Y34:AA34"/>
    <mergeCell ref="AB34:AD34"/>
    <mergeCell ref="AE34:AH34"/>
    <mergeCell ref="AI34:AL34"/>
    <mergeCell ref="AM34:AP34"/>
    <mergeCell ref="AQ34:AT34"/>
    <mergeCell ref="AE32:AH32"/>
    <mergeCell ref="AI32:AL32"/>
    <mergeCell ref="AM32:AP32"/>
    <mergeCell ref="AQ32:AT32"/>
    <mergeCell ref="AU32:AX32"/>
    <mergeCell ref="G33:O34"/>
    <mergeCell ref="P33:X34"/>
    <mergeCell ref="Y33:AA33"/>
    <mergeCell ref="AB33:AD33"/>
    <mergeCell ref="AE33:AH33"/>
    <mergeCell ref="AU34:AX34"/>
    <mergeCell ref="AI35:AL36"/>
    <mergeCell ref="AM35:AP36"/>
    <mergeCell ref="AQ35:AT35"/>
    <mergeCell ref="AU35:AX35"/>
    <mergeCell ref="AQ36:AR36"/>
    <mergeCell ref="AS36:AT36"/>
    <mergeCell ref="AU36:AV36"/>
    <mergeCell ref="AW36:AX36"/>
    <mergeCell ref="A35:F39"/>
    <mergeCell ref="G35:O36"/>
    <mergeCell ref="P35:X36"/>
    <mergeCell ref="Y35:AA36"/>
    <mergeCell ref="AB35:AD36"/>
    <mergeCell ref="AE35:AH36"/>
    <mergeCell ref="G37:O39"/>
    <mergeCell ref="P37:X39"/>
    <mergeCell ref="Y37:AA37"/>
    <mergeCell ref="AB37:AD37"/>
    <mergeCell ref="AQ38:AT38"/>
    <mergeCell ref="AU38:AX38"/>
    <mergeCell ref="Y39:AA39"/>
    <mergeCell ref="AB39:AD39"/>
    <mergeCell ref="AE39:AH39"/>
    <mergeCell ref="AI39:AL39"/>
    <mergeCell ref="AM39:AP39"/>
    <mergeCell ref="AQ39:AT39"/>
    <mergeCell ref="AU39:AX39"/>
    <mergeCell ref="AE37:AH37"/>
    <mergeCell ref="AI37:AL37"/>
    <mergeCell ref="AM37:AP37"/>
    <mergeCell ref="AQ37:AT37"/>
    <mergeCell ref="AU37:AX37"/>
    <mergeCell ref="Y38:AA38"/>
    <mergeCell ref="AB38:AD38"/>
    <mergeCell ref="AE38:AH38"/>
    <mergeCell ref="AI38:AL38"/>
    <mergeCell ref="AM38:AP38"/>
    <mergeCell ref="A40:F41"/>
    <mergeCell ref="G40:AX41"/>
    <mergeCell ref="A42:F42"/>
    <mergeCell ref="G42:AX42"/>
    <mergeCell ref="A43:F45"/>
    <mergeCell ref="G43:O43"/>
    <mergeCell ref="P43:X43"/>
    <mergeCell ref="Y43:AA43"/>
    <mergeCell ref="AB43:AD43"/>
    <mergeCell ref="AI44:AL44"/>
    <mergeCell ref="AM44:AP44"/>
    <mergeCell ref="AQ44:AT44"/>
    <mergeCell ref="AU44:AX44"/>
    <mergeCell ref="Y45:AA45"/>
    <mergeCell ref="AB45:AD45"/>
    <mergeCell ref="AE45:AH45"/>
    <mergeCell ref="AI45:AL45"/>
    <mergeCell ref="AM45:AP45"/>
    <mergeCell ref="AQ45:AT45"/>
    <mergeCell ref="AE43:AH43"/>
    <mergeCell ref="AI43:AL43"/>
    <mergeCell ref="AM43:AP43"/>
    <mergeCell ref="AQ43:AT43"/>
    <mergeCell ref="AU43:AX43"/>
    <mergeCell ref="G44:O45"/>
    <mergeCell ref="P44:X45"/>
    <mergeCell ref="Y44:AA44"/>
    <mergeCell ref="AB44:AD44"/>
    <mergeCell ref="AE44:AH44"/>
    <mergeCell ref="Y48:AA48"/>
    <mergeCell ref="AB48:AD48"/>
    <mergeCell ref="AE48:AH48"/>
    <mergeCell ref="AI48:AL48"/>
    <mergeCell ref="AM48:AP48"/>
    <mergeCell ref="AQ48:AX48"/>
    <mergeCell ref="Y47:AA47"/>
    <mergeCell ref="AB47:AD47"/>
    <mergeCell ref="AE47:AH47"/>
    <mergeCell ref="AI47:AL47"/>
    <mergeCell ref="AM47:AP47"/>
    <mergeCell ref="AQ47:AX47"/>
    <mergeCell ref="AU45:AX45"/>
    <mergeCell ref="A46:F48"/>
    <mergeCell ref="G46:X46"/>
    <mergeCell ref="Y46:AA46"/>
    <mergeCell ref="AB46:AD46"/>
    <mergeCell ref="AE46:AH46"/>
    <mergeCell ref="AI46:AL46"/>
    <mergeCell ref="AM46:AP46"/>
    <mergeCell ref="AQ46:AX46"/>
    <mergeCell ref="G47:X48"/>
    <mergeCell ref="AI49:AL50"/>
    <mergeCell ref="AM49:AP50"/>
    <mergeCell ref="AQ49:AT49"/>
    <mergeCell ref="AU49:AX49"/>
    <mergeCell ref="AQ50:AR50"/>
    <mergeCell ref="AS50:AT50"/>
    <mergeCell ref="AU50:AV50"/>
    <mergeCell ref="AW50:AX50"/>
    <mergeCell ref="A49:F53"/>
    <mergeCell ref="G49:O50"/>
    <mergeCell ref="P49:X50"/>
    <mergeCell ref="Y49:AA50"/>
    <mergeCell ref="AB49:AD50"/>
    <mergeCell ref="AE49:AH50"/>
    <mergeCell ref="G51:O53"/>
    <mergeCell ref="P51:X53"/>
    <mergeCell ref="Y51:AA51"/>
    <mergeCell ref="AB51:AD51"/>
    <mergeCell ref="AQ52:AT52"/>
    <mergeCell ref="AU52:AX52"/>
    <mergeCell ref="Y53:AA53"/>
    <mergeCell ref="AB53:AD53"/>
    <mergeCell ref="AE53:AH53"/>
    <mergeCell ref="AI53:AL53"/>
    <mergeCell ref="AM53:AP53"/>
    <mergeCell ref="AQ53:AT53"/>
    <mergeCell ref="AU53:AX53"/>
    <mergeCell ref="AE51:AH51"/>
    <mergeCell ref="AI51:AL51"/>
    <mergeCell ref="AM51:AP51"/>
    <mergeCell ref="AQ51:AT51"/>
    <mergeCell ref="AU51:AX51"/>
    <mergeCell ref="Y52:AA52"/>
    <mergeCell ref="AB52:AD52"/>
    <mergeCell ref="AE52:AH52"/>
    <mergeCell ref="AI52:AL52"/>
    <mergeCell ref="AM52:AP52"/>
    <mergeCell ref="A54:F55"/>
    <mergeCell ref="G54:AX55"/>
    <mergeCell ref="A56:F56"/>
    <mergeCell ref="G56:AX56"/>
    <mergeCell ref="A57:F59"/>
    <mergeCell ref="G57:O57"/>
    <mergeCell ref="P57:X57"/>
    <mergeCell ref="Y57:AA57"/>
    <mergeCell ref="AB57:AD57"/>
    <mergeCell ref="AI58:AL58"/>
    <mergeCell ref="AM58:AP58"/>
    <mergeCell ref="AQ58:AT58"/>
    <mergeCell ref="AU58:AX58"/>
    <mergeCell ref="Y59:AA59"/>
    <mergeCell ref="AB59:AD59"/>
    <mergeCell ref="AE59:AH59"/>
    <mergeCell ref="AI59:AL59"/>
    <mergeCell ref="AM59:AP59"/>
    <mergeCell ref="AQ59:AT59"/>
    <mergeCell ref="AE57:AH57"/>
    <mergeCell ref="AI57:AL57"/>
    <mergeCell ref="AM57:AP57"/>
    <mergeCell ref="AQ57:AT57"/>
    <mergeCell ref="AU57:AX57"/>
    <mergeCell ref="G58:O59"/>
    <mergeCell ref="P58:X59"/>
    <mergeCell ref="Y58:AA58"/>
    <mergeCell ref="AB58:AD58"/>
    <mergeCell ref="AE58:AH58"/>
    <mergeCell ref="AU59:AX59"/>
    <mergeCell ref="AI60:AL61"/>
    <mergeCell ref="AM60:AP61"/>
    <mergeCell ref="AQ60:AT60"/>
    <mergeCell ref="AU60:AX60"/>
    <mergeCell ref="AQ61:AR61"/>
    <mergeCell ref="AS61:AT61"/>
    <mergeCell ref="AU61:AV61"/>
    <mergeCell ref="AW61:AX61"/>
    <mergeCell ref="A60:F64"/>
    <mergeCell ref="G60:O61"/>
    <mergeCell ref="P60:X61"/>
    <mergeCell ref="Y60:AA61"/>
    <mergeCell ref="AB60:AD61"/>
    <mergeCell ref="AE60:AH61"/>
    <mergeCell ref="G62:O64"/>
    <mergeCell ref="P62:X64"/>
    <mergeCell ref="Y62:AA62"/>
    <mergeCell ref="AB62:AD62"/>
    <mergeCell ref="AQ63:AT63"/>
    <mergeCell ref="AU63:AX63"/>
    <mergeCell ref="Y64:AA64"/>
    <mergeCell ref="AB64:AD64"/>
    <mergeCell ref="AE64:AH64"/>
    <mergeCell ref="AI64:AL64"/>
    <mergeCell ref="AM64:AP64"/>
    <mergeCell ref="AQ64:AT64"/>
    <mergeCell ref="AU64:AX64"/>
    <mergeCell ref="AE62:AH62"/>
    <mergeCell ref="AI62:AL62"/>
    <mergeCell ref="AM62:AP62"/>
    <mergeCell ref="AQ62:AT62"/>
    <mergeCell ref="AU62:AX62"/>
    <mergeCell ref="Y63:AA63"/>
    <mergeCell ref="AB63:AD63"/>
    <mergeCell ref="AE63:AH63"/>
    <mergeCell ref="AI63:AL63"/>
    <mergeCell ref="AM63:AP63"/>
    <mergeCell ref="A65:F66"/>
    <mergeCell ref="G65:AX66"/>
    <mergeCell ref="C70:D72"/>
    <mergeCell ref="E70:F72"/>
    <mergeCell ref="G70:I70"/>
    <mergeCell ref="J70:T70"/>
    <mergeCell ref="U70:AX70"/>
    <mergeCell ref="G71:T71"/>
    <mergeCell ref="U71:AX71"/>
    <mergeCell ref="G72:T72"/>
    <mergeCell ref="U72:AX72"/>
    <mergeCell ref="A67:B72"/>
    <mergeCell ref="C67:D69"/>
    <mergeCell ref="E67:F67"/>
    <mergeCell ref="G67:AX67"/>
    <mergeCell ref="E68:F69"/>
    <mergeCell ref="G68:V69"/>
    <mergeCell ref="W68:AA68"/>
    <mergeCell ref="AB68:AX68"/>
    <mergeCell ref="W69:AA69"/>
    <mergeCell ref="AB69:AX69"/>
    <mergeCell ref="AD79:AF79"/>
    <mergeCell ref="E80:AC80"/>
    <mergeCell ref="AD80:AF80"/>
    <mergeCell ref="C81:AC81"/>
    <mergeCell ref="AD81:AF81"/>
    <mergeCell ref="AG81:AX81"/>
    <mergeCell ref="AG76:AX76"/>
    <mergeCell ref="C77:AC77"/>
    <mergeCell ref="AD77:AF77"/>
    <mergeCell ref="AG77:AX77"/>
    <mergeCell ref="A78:B87"/>
    <mergeCell ref="C78:AC78"/>
    <mergeCell ref="AD78:AF78"/>
    <mergeCell ref="AG78:AX80"/>
    <mergeCell ref="C79:D80"/>
    <mergeCell ref="E79:AC79"/>
    <mergeCell ref="A73:AX73"/>
    <mergeCell ref="C74:AC74"/>
    <mergeCell ref="AD74:AF74"/>
    <mergeCell ref="AG74:AX74"/>
    <mergeCell ref="A75:B77"/>
    <mergeCell ref="C75:AC75"/>
    <mergeCell ref="AD75:AF75"/>
    <mergeCell ref="AG75:AX75"/>
    <mergeCell ref="C76:AC76"/>
    <mergeCell ref="AD76:AF76"/>
    <mergeCell ref="C86:AC86"/>
    <mergeCell ref="AD86:AF86"/>
    <mergeCell ref="AG86:AX86"/>
    <mergeCell ref="C87:AC87"/>
    <mergeCell ref="AD87:AF87"/>
    <mergeCell ref="AG87:AX87"/>
    <mergeCell ref="C84:AC84"/>
    <mergeCell ref="AD84:AF84"/>
    <mergeCell ref="AG84:AX84"/>
    <mergeCell ref="C85:AC85"/>
    <mergeCell ref="AD85:AF85"/>
    <mergeCell ref="AG85:AX85"/>
    <mergeCell ref="C82:AC82"/>
    <mergeCell ref="AD82:AF82"/>
    <mergeCell ref="AG82:AX82"/>
    <mergeCell ref="C83:AC83"/>
    <mergeCell ref="AD83:AF83"/>
    <mergeCell ref="AG83:AX83"/>
    <mergeCell ref="C91:AC91"/>
    <mergeCell ref="AD91:AF91"/>
    <mergeCell ref="AG91:AX91"/>
    <mergeCell ref="A92:B92"/>
    <mergeCell ref="C92:AC92"/>
    <mergeCell ref="AD92:AF92"/>
    <mergeCell ref="AG92:AX92"/>
    <mergeCell ref="A88:B91"/>
    <mergeCell ref="C88:AC88"/>
    <mergeCell ref="AD88:AF88"/>
    <mergeCell ref="AG88:AX88"/>
    <mergeCell ref="C89:AC89"/>
    <mergeCell ref="AD89:AF89"/>
    <mergeCell ref="AG89:AX89"/>
    <mergeCell ref="C90:AC90"/>
    <mergeCell ref="AD90:AF90"/>
    <mergeCell ref="AG90:AX90"/>
    <mergeCell ref="A97:D97"/>
    <mergeCell ref="E97:P97"/>
    <mergeCell ref="Q97:AB97"/>
    <mergeCell ref="AC97:AN97"/>
    <mergeCell ref="AO97:AX97"/>
    <mergeCell ref="A98:D98"/>
    <mergeCell ref="E98:P98"/>
    <mergeCell ref="Q98:AB98"/>
    <mergeCell ref="AC98:AN98"/>
    <mergeCell ref="AO98:AX98"/>
    <mergeCell ref="A93:AX93"/>
    <mergeCell ref="A94:AX94"/>
    <mergeCell ref="A95:AX95"/>
    <mergeCell ref="A96:D96"/>
    <mergeCell ref="E96:P96"/>
    <mergeCell ref="Q96:AB96"/>
    <mergeCell ref="AC96:AN96"/>
    <mergeCell ref="AO96:AX96"/>
    <mergeCell ref="A101:D101"/>
    <mergeCell ref="E101:P101"/>
    <mergeCell ref="Q101:AB101"/>
    <mergeCell ref="AC101:AN101"/>
    <mergeCell ref="AO101:AX101"/>
    <mergeCell ref="A102:D102"/>
    <mergeCell ref="E102:P102"/>
    <mergeCell ref="Q102:AB102"/>
    <mergeCell ref="AC102:AN102"/>
    <mergeCell ref="AO102:AX102"/>
    <mergeCell ref="A99:D99"/>
    <mergeCell ref="E99:P99"/>
    <mergeCell ref="Q99:AB99"/>
    <mergeCell ref="AC99:AN99"/>
    <mergeCell ref="AO99:AX99"/>
    <mergeCell ref="A100:D100"/>
    <mergeCell ref="E100:P100"/>
    <mergeCell ref="Q100:AB100"/>
    <mergeCell ref="AC100:AN100"/>
    <mergeCell ref="AO100:AX100"/>
    <mergeCell ref="AJ104:AK104"/>
    <mergeCell ref="AM104:AN104"/>
    <mergeCell ref="AO104:AP104"/>
    <mergeCell ref="AR104:AS104"/>
    <mergeCell ref="AU104:AV104"/>
    <mergeCell ref="A105:D105"/>
    <mergeCell ref="E105:G105"/>
    <mergeCell ref="I105:J105"/>
    <mergeCell ref="L105:M105"/>
    <mergeCell ref="O105:P105"/>
    <mergeCell ref="Q104:S104"/>
    <mergeCell ref="U104:V104"/>
    <mergeCell ref="X104:Y104"/>
    <mergeCell ref="AA104:AB104"/>
    <mergeCell ref="AC104:AE104"/>
    <mergeCell ref="AG104:AH104"/>
    <mergeCell ref="A103:D103"/>
    <mergeCell ref="E103:P103"/>
    <mergeCell ref="Q103:AB103"/>
    <mergeCell ref="AC103:AN103"/>
    <mergeCell ref="AO103:AX103"/>
    <mergeCell ref="A104:D104"/>
    <mergeCell ref="E104:G104"/>
    <mergeCell ref="I104:J104"/>
    <mergeCell ref="L104:M104"/>
    <mergeCell ref="O104:P104"/>
    <mergeCell ref="AJ105:AK105"/>
    <mergeCell ref="AM105:AN105"/>
    <mergeCell ref="AO105:AP105"/>
    <mergeCell ref="AR105:AS105"/>
    <mergeCell ref="AU105:AV105"/>
    <mergeCell ref="A106:D106"/>
    <mergeCell ref="E106:F106"/>
    <mergeCell ref="G106:I106"/>
    <mergeCell ref="J106:K106"/>
    <mergeCell ref="L106:N106"/>
    <mergeCell ref="Q105:S105"/>
    <mergeCell ref="U105:V105"/>
    <mergeCell ref="X105:Y105"/>
    <mergeCell ref="AA105:AB105"/>
    <mergeCell ref="AC105:AE105"/>
    <mergeCell ref="AG105:AH105"/>
    <mergeCell ref="AQ106:AS106"/>
    <mergeCell ref="AT106:AU106"/>
    <mergeCell ref="AV106:AW106"/>
    <mergeCell ref="A107:F137"/>
    <mergeCell ref="A138:F154"/>
    <mergeCell ref="G138:AB138"/>
    <mergeCell ref="AC138:AX138"/>
    <mergeCell ref="G139:K139"/>
    <mergeCell ref="L139:X139"/>
    <mergeCell ref="Y139:AB139"/>
    <mergeCell ref="AC106:AD106"/>
    <mergeCell ref="AE106:AG106"/>
    <mergeCell ref="AH106:AI106"/>
    <mergeCell ref="AJ106:AL106"/>
    <mergeCell ref="AM106:AN106"/>
    <mergeCell ref="AO106:AP106"/>
    <mergeCell ref="O106:P106"/>
    <mergeCell ref="Q106:R106"/>
    <mergeCell ref="S106:U106"/>
    <mergeCell ref="V106:W106"/>
    <mergeCell ref="X106:Z106"/>
    <mergeCell ref="AA106:AB106"/>
    <mergeCell ref="AC139:AG139"/>
    <mergeCell ref="AH139:AT139"/>
    <mergeCell ref="AU139:AX139"/>
    <mergeCell ref="G140:K140"/>
    <mergeCell ref="L140:X140"/>
    <mergeCell ref="Y140:AB140"/>
    <mergeCell ref="AC140:AG140"/>
    <mergeCell ref="AH140:AT140"/>
    <mergeCell ref="AU140:AX140"/>
    <mergeCell ref="G141:K141"/>
    <mergeCell ref="L141:X141"/>
    <mergeCell ref="Y141:AB141"/>
    <mergeCell ref="AC141:AG141"/>
    <mergeCell ref="AH141:AT141"/>
    <mergeCell ref="AU141:AX141"/>
    <mergeCell ref="G144:K144"/>
    <mergeCell ref="L144:X144"/>
    <mergeCell ref="Y144:AB144"/>
    <mergeCell ref="AC144:AG144"/>
    <mergeCell ref="AH144:AT144"/>
    <mergeCell ref="AU144:AX144"/>
    <mergeCell ref="G142:AB142"/>
    <mergeCell ref="AC142:AX142"/>
    <mergeCell ref="G143:K143"/>
    <mergeCell ref="L143:X143"/>
    <mergeCell ref="Y143:AB143"/>
    <mergeCell ref="AC143:AG143"/>
    <mergeCell ref="AH143:AT143"/>
    <mergeCell ref="AU143:AX143"/>
    <mergeCell ref="G145:K145"/>
    <mergeCell ref="L145:X145"/>
    <mergeCell ref="Y145:AB145"/>
    <mergeCell ref="AC145:AG145"/>
    <mergeCell ref="AH145:AT145"/>
    <mergeCell ref="AU145:AX145"/>
    <mergeCell ref="G148:K148"/>
    <mergeCell ref="L148:X148"/>
    <mergeCell ref="Y148:AB148"/>
    <mergeCell ref="AC148:AG148"/>
    <mergeCell ref="AH148:AT148"/>
    <mergeCell ref="AU148:AX148"/>
    <mergeCell ref="G146:AB146"/>
    <mergeCell ref="AC146:AX146"/>
    <mergeCell ref="G147:K147"/>
    <mergeCell ref="L147:X147"/>
    <mergeCell ref="Y147:AB147"/>
    <mergeCell ref="AC147:AG147"/>
    <mergeCell ref="AH147:AT147"/>
    <mergeCell ref="AU147:AX147"/>
    <mergeCell ref="G149:K149"/>
    <mergeCell ref="L149:X149"/>
    <mergeCell ref="Y149:AB149"/>
    <mergeCell ref="AC149:AG149"/>
    <mergeCell ref="AH149:AT149"/>
    <mergeCell ref="AU149:AX149"/>
    <mergeCell ref="G153:K153"/>
    <mergeCell ref="L153:X153"/>
    <mergeCell ref="Y153:AB153"/>
    <mergeCell ref="AC153:AG153"/>
    <mergeCell ref="AH153:AT153"/>
    <mergeCell ref="AU153:AX153"/>
    <mergeCell ref="G152:K152"/>
    <mergeCell ref="L152:X152"/>
    <mergeCell ref="Y152:AB152"/>
    <mergeCell ref="AC152:AG152"/>
    <mergeCell ref="AH152:AT152"/>
    <mergeCell ref="AU152:AX152"/>
    <mergeCell ref="G150:AB150"/>
    <mergeCell ref="AC150:AX150"/>
    <mergeCell ref="G151:K151"/>
    <mergeCell ref="L151:X151"/>
    <mergeCell ref="Y151:AB151"/>
    <mergeCell ref="AC151:AG151"/>
    <mergeCell ref="AH151:AT151"/>
    <mergeCell ref="AU151:AX151"/>
    <mergeCell ref="G154:K154"/>
    <mergeCell ref="L154:X154"/>
    <mergeCell ref="Y154:AB154"/>
    <mergeCell ref="AC154:AG154"/>
    <mergeCell ref="AH154:AT154"/>
    <mergeCell ref="AU154:AX154"/>
    <mergeCell ref="AP160:AX160"/>
    <mergeCell ref="A161:B161"/>
    <mergeCell ref="C161:I161"/>
    <mergeCell ref="J161:O161"/>
    <mergeCell ref="P161:X161"/>
    <mergeCell ref="Y161:AB161"/>
    <mergeCell ref="AC161:AG161"/>
    <mergeCell ref="AH161:AK161"/>
    <mergeCell ref="AL161:AO161"/>
    <mergeCell ref="AP161:AX161"/>
    <mergeCell ref="A155:AK155"/>
    <mergeCell ref="AL155:AN155"/>
    <mergeCell ref="A160:B160"/>
    <mergeCell ref="C160:I160"/>
    <mergeCell ref="J160:O160"/>
    <mergeCell ref="P160:X160"/>
    <mergeCell ref="Y160:AB160"/>
    <mergeCell ref="AC160:AG160"/>
    <mergeCell ref="AH160:AK160"/>
    <mergeCell ref="AL160:AO160"/>
    <mergeCell ref="AL163:AO163"/>
    <mergeCell ref="AP163:AX163"/>
    <mergeCell ref="AH162:AK162"/>
    <mergeCell ref="AL162:AO162"/>
    <mergeCell ref="AP162:AX162"/>
    <mergeCell ref="A163:B163"/>
    <mergeCell ref="C163:I163"/>
    <mergeCell ref="J163:O163"/>
    <mergeCell ref="P163:X163"/>
    <mergeCell ref="Y163:AB163"/>
    <mergeCell ref="AC163:AG163"/>
    <mergeCell ref="AH163:AK163"/>
    <mergeCell ref="A162:B162"/>
    <mergeCell ref="C162:I162"/>
    <mergeCell ref="J162:O162"/>
    <mergeCell ref="P162:X162"/>
    <mergeCell ref="Y162:AB162"/>
    <mergeCell ref="AC162:AG162"/>
    <mergeCell ref="A166:B166"/>
    <mergeCell ref="C166:I166"/>
    <mergeCell ref="J166:O166"/>
    <mergeCell ref="P166:X166"/>
    <mergeCell ref="Y166:AB166"/>
    <mergeCell ref="AC166:AG166"/>
    <mergeCell ref="AH166:AK166"/>
    <mergeCell ref="AP167:AX167"/>
    <mergeCell ref="A168:B168"/>
    <mergeCell ref="C168:I168"/>
    <mergeCell ref="J168:O168"/>
    <mergeCell ref="P168:X168"/>
    <mergeCell ref="Y168:AB168"/>
    <mergeCell ref="AC168:AG168"/>
    <mergeCell ref="AH168:AK168"/>
    <mergeCell ref="AL168:AO168"/>
    <mergeCell ref="AP168:AX168"/>
    <mergeCell ref="AL166:AO166"/>
    <mergeCell ref="AP166:AX166"/>
    <mergeCell ref="A167:B167"/>
    <mergeCell ref="C167:I167"/>
    <mergeCell ref="J167:O167"/>
    <mergeCell ref="P167:X167"/>
    <mergeCell ref="Y167:AB167"/>
    <mergeCell ref="AC167:AG167"/>
    <mergeCell ref="AH167:AK167"/>
    <mergeCell ref="AL167:AO167"/>
    <mergeCell ref="AL170:AO170"/>
    <mergeCell ref="AP170:AX170"/>
    <mergeCell ref="A171:B171"/>
    <mergeCell ref="C171:I171"/>
    <mergeCell ref="J171:O171"/>
    <mergeCell ref="P171:X171"/>
    <mergeCell ref="Y171:AB171"/>
    <mergeCell ref="AC171:AG171"/>
    <mergeCell ref="AH171:AK171"/>
    <mergeCell ref="AL171:AO171"/>
    <mergeCell ref="AH169:AK169"/>
    <mergeCell ref="AL169:AO169"/>
    <mergeCell ref="AP169:AX169"/>
    <mergeCell ref="A170:B170"/>
    <mergeCell ref="C170:I170"/>
    <mergeCell ref="J170:O170"/>
    <mergeCell ref="P170:X170"/>
    <mergeCell ref="Y170:AB170"/>
    <mergeCell ref="AC170:AG170"/>
    <mergeCell ref="AH170:AK170"/>
    <mergeCell ref="A169:B169"/>
    <mergeCell ref="C169:I169"/>
    <mergeCell ref="J169:O169"/>
    <mergeCell ref="P169:X169"/>
    <mergeCell ref="Y169:AB169"/>
    <mergeCell ref="AC169:AG169"/>
    <mergeCell ref="AH173:AK173"/>
    <mergeCell ref="AL173:AO173"/>
    <mergeCell ref="AP173:AX173"/>
    <mergeCell ref="A174:B174"/>
    <mergeCell ref="C174:I174"/>
    <mergeCell ref="J174:O174"/>
    <mergeCell ref="P174:X174"/>
    <mergeCell ref="Y174:AB174"/>
    <mergeCell ref="AC174:AG174"/>
    <mergeCell ref="AH174:AK174"/>
    <mergeCell ref="A173:B173"/>
    <mergeCell ref="C173:I173"/>
    <mergeCell ref="J173:O173"/>
    <mergeCell ref="P173:X173"/>
    <mergeCell ref="Y173:AB173"/>
    <mergeCell ref="AC173:AG173"/>
    <mergeCell ref="AP171:AX171"/>
    <mergeCell ref="A172:B172"/>
    <mergeCell ref="C172:I172"/>
    <mergeCell ref="J172:O172"/>
    <mergeCell ref="P172:X172"/>
    <mergeCell ref="Y172:AB172"/>
    <mergeCell ref="AC172:AG172"/>
    <mergeCell ref="AH172:AK172"/>
    <mergeCell ref="AL172:AO172"/>
    <mergeCell ref="AP172:AX172"/>
    <mergeCell ref="AP175:AX175"/>
    <mergeCell ref="A176:B176"/>
    <mergeCell ref="C176:I176"/>
    <mergeCell ref="J176:O176"/>
    <mergeCell ref="P176:X176"/>
    <mergeCell ref="Y176:AB176"/>
    <mergeCell ref="AC176:AG176"/>
    <mergeCell ref="AH176:AK176"/>
    <mergeCell ref="AL176:AO176"/>
    <mergeCell ref="AP176:AX176"/>
    <mergeCell ref="AL174:AO174"/>
    <mergeCell ref="AP174:AX174"/>
    <mergeCell ref="A175:B175"/>
    <mergeCell ref="C175:I175"/>
    <mergeCell ref="J175:O175"/>
    <mergeCell ref="P175:X175"/>
    <mergeCell ref="Y175:AB175"/>
    <mergeCell ref="AC175:AG175"/>
    <mergeCell ref="AH175:AK175"/>
    <mergeCell ref="AL175:AO175"/>
    <mergeCell ref="AH179:AK179"/>
    <mergeCell ref="AL179:AO179"/>
    <mergeCell ref="AP179:AX179"/>
    <mergeCell ref="A180:B180"/>
    <mergeCell ref="C180:I180"/>
    <mergeCell ref="J180:O180"/>
    <mergeCell ref="P180:X180"/>
    <mergeCell ref="Y180:AB180"/>
    <mergeCell ref="AC180:AG180"/>
    <mergeCell ref="AH180:AK180"/>
    <mergeCell ref="A179:B179"/>
    <mergeCell ref="C179:I179"/>
    <mergeCell ref="J179:O179"/>
    <mergeCell ref="P179:X179"/>
    <mergeCell ref="Y179:AB179"/>
    <mergeCell ref="AC179:AG179"/>
    <mergeCell ref="AP181:AX181"/>
    <mergeCell ref="A182:B182"/>
    <mergeCell ref="C182:I182"/>
    <mergeCell ref="J182:O182"/>
    <mergeCell ref="P182:X182"/>
    <mergeCell ref="Y182:AB182"/>
    <mergeCell ref="AC182:AG182"/>
    <mergeCell ref="AH182:AK182"/>
    <mergeCell ref="AL182:AO182"/>
    <mergeCell ref="AP182:AX182"/>
    <mergeCell ref="AL180:AO180"/>
    <mergeCell ref="AP180:AX180"/>
    <mergeCell ref="A181:B181"/>
    <mergeCell ref="C181:I181"/>
    <mergeCell ref="J181:O181"/>
    <mergeCell ref="P181:X181"/>
    <mergeCell ref="Y181:AB181"/>
    <mergeCell ref="AC181:AG181"/>
    <mergeCell ref="AH181:AK181"/>
    <mergeCell ref="AL181:AO181"/>
    <mergeCell ref="AL184:AO184"/>
    <mergeCell ref="AP184:AX184"/>
    <mergeCell ref="AH183:AK183"/>
    <mergeCell ref="AL183:AO183"/>
    <mergeCell ref="AP183:AX183"/>
    <mergeCell ref="A184:B184"/>
    <mergeCell ref="C184:I184"/>
    <mergeCell ref="J184:O184"/>
    <mergeCell ref="P184:X184"/>
    <mergeCell ref="Y184:AB184"/>
    <mergeCell ref="AC184:AG184"/>
    <mergeCell ref="AH184:AK184"/>
    <mergeCell ref="A183:B183"/>
    <mergeCell ref="C183:I183"/>
    <mergeCell ref="J183:O183"/>
    <mergeCell ref="P183:X183"/>
    <mergeCell ref="Y183:AB183"/>
    <mergeCell ref="AC183:AG183"/>
    <mergeCell ref="AH188:AK188"/>
    <mergeCell ref="AL188:AO188"/>
    <mergeCell ref="AP188:AX188"/>
    <mergeCell ref="A189:B189"/>
    <mergeCell ref="C189:I189"/>
    <mergeCell ref="J189:O189"/>
    <mergeCell ref="P189:X189"/>
    <mergeCell ref="Y189:AB189"/>
    <mergeCell ref="AC189:AG189"/>
    <mergeCell ref="AH189:AK189"/>
    <mergeCell ref="A188:B188"/>
    <mergeCell ref="C188:I188"/>
    <mergeCell ref="J188:O188"/>
    <mergeCell ref="P188:X188"/>
    <mergeCell ref="Y188:AB188"/>
    <mergeCell ref="AC188:AG188"/>
    <mergeCell ref="A187:B187"/>
    <mergeCell ref="C187:I187"/>
    <mergeCell ref="J187:O187"/>
    <mergeCell ref="P187:X187"/>
    <mergeCell ref="Y187:AB187"/>
    <mergeCell ref="AC187:AG187"/>
    <mergeCell ref="AH187:AK187"/>
    <mergeCell ref="AL187:AO187"/>
    <mergeCell ref="AP187:AX187"/>
    <mergeCell ref="AP190:AX190"/>
    <mergeCell ref="A191:B191"/>
    <mergeCell ref="C191:I191"/>
    <mergeCell ref="J191:O191"/>
    <mergeCell ref="P191:X191"/>
    <mergeCell ref="Y191:AB191"/>
    <mergeCell ref="AC191:AG191"/>
    <mergeCell ref="AH191:AK191"/>
    <mergeCell ref="AL191:AO191"/>
    <mergeCell ref="AP191:AX191"/>
    <mergeCell ref="AL189:AO189"/>
    <mergeCell ref="AP189:AX189"/>
    <mergeCell ref="A190:B190"/>
    <mergeCell ref="C190:I190"/>
    <mergeCell ref="J190:O190"/>
    <mergeCell ref="P190:X190"/>
    <mergeCell ref="Y190:AB190"/>
    <mergeCell ref="AC190:AG190"/>
    <mergeCell ref="AH190:AK190"/>
    <mergeCell ref="AL190:AO190"/>
    <mergeCell ref="AL193:AO193"/>
    <mergeCell ref="AP193:AX193"/>
    <mergeCell ref="A194:B194"/>
    <mergeCell ref="C194:I194"/>
    <mergeCell ref="J194:O194"/>
    <mergeCell ref="P194:X194"/>
    <mergeCell ref="Y194:AB194"/>
    <mergeCell ref="AC194:AG194"/>
    <mergeCell ref="AH194:AK194"/>
    <mergeCell ref="AL194:AO194"/>
    <mergeCell ref="AH192:AK192"/>
    <mergeCell ref="AL192:AO192"/>
    <mergeCell ref="AP192:AX192"/>
    <mergeCell ref="A193:B193"/>
    <mergeCell ref="C193:I193"/>
    <mergeCell ref="J193:O193"/>
    <mergeCell ref="P193:X193"/>
    <mergeCell ref="Y193:AB193"/>
    <mergeCell ref="AC193:AG193"/>
    <mergeCell ref="AH193:AK193"/>
    <mergeCell ref="A192:B192"/>
    <mergeCell ref="C192:I192"/>
    <mergeCell ref="J192:O192"/>
    <mergeCell ref="P192:X192"/>
    <mergeCell ref="Y192:AB192"/>
    <mergeCell ref="AC192:AG192"/>
    <mergeCell ref="AH196:AK196"/>
    <mergeCell ref="AL196:AO196"/>
    <mergeCell ref="AP196:AX196"/>
    <mergeCell ref="A197:B197"/>
    <mergeCell ref="C197:I197"/>
    <mergeCell ref="J197:O197"/>
    <mergeCell ref="P197:X197"/>
    <mergeCell ref="Y197:AB197"/>
    <mergeCell ref="AC197:AG197"/>
    <mergeCell ref="AH197:AK197"/>
    <mergeCell ref="A196:B196"/>
    <mergeCell ref="C196:I196"/>
    <mergeCell ref="J196:O196"/>
    <mergeCell ref="P196:X196"/>
    <mergeCell ref="Y196:AB196"/>
    <mergeCell ref="AC196:AG196"/>
    <mergeCell ref="AP194:AX194"/>
    <mergeCell ref="A195:B195"/>
    <mergeCell ref="C195:I195"/>
    <mergeCell ref="J195:O195"/>
    <mergeCell ref="P195:X195"/>
    <mergeCell ref="Y195:AB195"/>
    <mergeCell ref="AC195:AG195"/>
    <mergeCell ref="AH195:AK195"/>
    <mergeCell ref="AL195:AO195"/>
    <mergeCell ref="AP195:AX195"/>
    <mergeCell ref="AL197:AO197"/>
    <mergeCell ref="AP197:AX197"/>
    <mergeCell ref="A200:B200"/>
    <mergeCell ref="C200:I200"/>
    <mergeCell ref="J200:O200"/>
    <mergeCell ref="P200:X200"/>
    <mergeCell ref="Y200:AB200"/>
    <mergeCell ref="AC200:AG200"/>
    <mergeCell ref="AH200:AK200"/>
    <mergeCell ref="AL200:AO200"/>
    <mergeCell ref="AH202:AK202"/>
    <mergeCell ref="AL202:AO202"/>
    <mergeCell ref="AP202:AX202"/>
    <mergeCell ref="A203:B203"/>
    <mergeCell ref="C203:I203"/>
    <mergeCell ref="J203:O203"/>
    <mergeCell ref="P203:X203"/>
    <mergeCell ref="Y203:AB203"/>
    <mergeCell ref="AC203:AG203"/>
    <mergeCell ref="AH203:AK203"/>
    <mergeCell ref="A202:B202"/>
    <mergeCell ref="C202:I202"/>
    <mergeCell ref="J202:O202"/>
    <mergeCell ref="P202:X202"/>
    <mergeCell ref="Y202:AB202"/>
    <mergeCell ref="AC202:AG202"/>
    <mergeCell ref="AP200:AX200"/>
    <mergeCell ref="A201:B201"/>
    <mergeCell ref="C201:I201"/>
    <mergeCell ref="J201:O201"/>
    <mergeCell ref="P201:X201"/>
    <mergeCell ref="Y201:AB201"/>
    <mergeCell ref="AC201:AG201"/>
    <mergeCell ref="AH201:AK201"/>
    <mergeCell ref="AL201:AO201"/>
    <mergeCell ref="AP201:AX201"/>
    <mergeCell ref="AP204:AX204"/>
    <mergeCell ref="A205:B205"/>
    <mergeCell ref="C205:I205"/>
    <mergeCell ref="J205:O205"/>
    <mergeCell ref="P205:X205"/>
    <mergeCell ref="Y205:AB205"/>
    <mergeCell ref="AC205:AG205"/>
    <mergeCell ref="AH205:AK205"/>
    <mergeCell ref="AL205:AO205"/>
    <mergeCell ref="AP205:AX205"/>
    <mergeCell ref="AL203:AO203"/>
    <mergeCell ref="AP203:AX203"/>
    <mergeCell ref="A204:B204"/>
    <mergeCell ref="C204:I204"/>
    <mergeCell ref="J204:O204"/>
    <mergeCell ref="P204:X204"/>
    <mergeCell ref="Y204:AB204"/>
    <mergeCell ref="AC204:AG204"/>
    <mergeCell ref="AH204:AK204"/>
    <mergeCell ref="AL204:AO204"/>
    <mergeCell ref="AL207:AO207"/>
    <mergeCell ref="AP207:AX207"/>
    <mergeCell ref="A208:B208"/>
    <mergeCell ref="C208:I208"/>
    <mergeCell ref="J208:O208"/>
    <mergeCell ref="P208:X208"/>
    <mergeCell ref="Y208:AB208"/>
    <mergeCell ref="AC208:AG208"/>
    <mergeCell ref="AH208:AK208"/>
    <mergeCell ref="AL208:AO208"/>
    <mergeCell ref="AH206:AK206"/>
    <mergeCell ref="AL206:AO206"/>
    <mergeCell ref="AP206:AX206"/>
    <mergeCell ref="A207:B207"/>
    <mergeCell ref="C207:I207"/>
    <mergeCell ref="J207:O207"/>
    <mergeCell ref="P207:X207"/>
    <mergeCell ref="Y207:AB207"/>
    <mergeCell ref="AC207:AG207"/>
    <mergeCell ref="AH207:AK207"/>
    <mergeCell ref="A206:B206"/>
    <mergeCell ref="C206:I206"/>
    <mergeCell ref="J206:O206"/>
    <mergeCell ref="P206:X206"/>
    <mergeCell ref="Y206:AB206"/>
    <mergeCell ref="AC206:AG206"/>
    <mergeCell ref="AH210:AK210"/>
    <mergeCell ref="AL210:AO210"/>
    <mergeCell ref="AP210:AX210"/>
    <mergeCell ref="A210:B210"/>
    <mergeCell ref="C210:I210"/>
    <mergeCell ref="J210:O210"/>
    <mergeCell ref="P210:X210"/>
    <mergeCell ref="Y210:AB210"/>
    <mergeCell ref="AC210:AG210"/>
    <mergeCell ref="AP208:AX208"/>
    <mergeCell ref="A209:B209"/>
    <mergeCell ref="C209:I209"/>
    <mergeCell ref="J209:O209"/>
    <mergeCell ref="P209:X209"/>
    <mergeCell ref="Y209:AB209"/>
    <mergeCell ref="AC209:AG209"/>
    <mergeCell ref="AH209:AK209"/>
    <mergeCell ref="AL209:AO209"/>
    <mergeCell ref="AP209:AX209"/>
    <mergeCell ref="AL213:AO213"/>
    <mergeCell ref="AP213:AX213"/>
    <mergeCell ref="A214:B214"/>
    <mergeCell ref="C214:I214"/>
    <mergeCell ref="J214:O214"/>
    <mergeCell ref="P214:X214"/>
    <mergeCell ref="Y214:AB214"/>
    <mergeCell ref="AC214:AG214"/>
    <mergeCell ref="AH214:AK214"/>
    <mergeCell ref="AL214:AO214"/>
    <mergeCell ref="A213:B213"/>
    <mergeCell ref="C213:I213"/>
    <mergeCell ref="J213:O213"/>
    <mergeCell ref="P213:X213"/>
    <mergeCell ref="Y213:AB213"/>
    <mergeCell ref="AC213:AG213"/>
    <mergeCell ref="AH213:AK213"/>
    <mergeCell ref="AP214:AX214"/>
    <mergeCell ref="AL218:AO218"/>
    <mergeCell ref="AP218:AX218"/>
    <mergeCell ref="A219:B219"/>
    <mergeCell ref="C219:I219"/>
    <mergeCell ref="J219:O219"/>
    <mergeCell ref="P219:X219"/>
    <mergeCell ref="Y219:AB219"/>
    <mergeCell ref="AC219:AG219"/>
    <mergeCell ref="AH219:AK219"/>
    <mergeCell ref="AL219:AO219"/>
    <mergeCell ref="AH217:AK217"/>
    <mergeCell ref="AL217:AO217"/>
    <mergeCell ref="AP217:AX217"/>
    <mergeCell ref="A218:B218"/>
    <mergeCell ref="C218:I218"/>
    <mergeCell ref="J218:O218"/>
    <mergeCell ref="P218:X218"/>
    <mergeCell ref="Y218:AB218"/>
    <mergeCell ref="AC218:AG218"/>
    <mergeCell ref="AH218:AK218"/>
    <mergeCell ref="A217:B217"/>
    <mergeCell ref="C217:I217"/>
    <mergeCell ref="J217:O217"/>
    <mergeCell ref="P217:X217"/>
    <mergeCell ref="Y217:AB217"/>
    <mergeCell ref="AC217:AG217"/>
    <mergeCell ref="AH221:AK221"/>
    <mergeCell ref="AL221:AO221"/>
    <mergeCell ref="AP221:AX221"/>
    <mergeCell ref="A222:B222"/>
    <mergeCell ref="C222:I222"/>
    <mergeCell ref="J222:O222"/>
    <mergeCell ref="P222:X222"/>
    <mergeCell ref="Y222:AB222"/>
    <mergeCell ref="AC222:AG222"/>
    <mergeCell ref="AH222:AK222"/>
    <mergeCell ref="A221:B221"/>
    <mergeCell ref="C221:I221"/>
    <mergeCell ref="J221:O221"/>
    <mergeCell ref="P221:X221"/>
    <mergeCell ref="Y221:AB221"/>
    <mergeCell ref="AC221:AG221"/>
    <mergeCell ref="AP219:AX219"/>
    <mergeCell ref="A220:B220"/>
    <mergeCell ref="C220:I220"/>
    <mergeCell ref="J220:O220"/>
    <mergeCell ref="P220:X220"/>
    <mergeCell ref="Y220:AB220"/>
    <mergeCell ref="AC220:AG220"/>
    <mergeCell ref="AH220:AK220"/>
    <mergeCell ref="AL220:AO220"/>
    <mergeCell ref="AP220:AX220"/>
    <mergeCell ref="AP223:AX223"/>
    <mergeCell ref="A224:B224"/>
    <mergeCell ref="C224:I224"/>
    <mergeCell ref="J224:O224"/>
    <mergeCell ref="P224:X224"/>
    <mergeCell ref="Y224:AB224"/>
    <mergeCell ref="AC224:AG224"/>
    <mergeCell ref="AH224:AK224"/>
    <mergeCell ref="AL224:AO224"/>
    <mergeCell ref="AP224:AX224"/>
    <mergeCell ref="AL222:AO222"/>
    <mergeCell ref="AP222:AX222"/>
    <mergeCell ref="A223:B223"/>
    <mergeCell ref="C223:I223"/>
    <mergeCell ref="J223:O223"/>
    <mergeCell ref="P223:X223"/>
    <mergeCell ref="Y223:AB223"/>
    <mergeCell ref="AC223:AG223"/>
    <mergeCell ref="AH223:AK223"/>
    <mergeCell ref="AL223:AO223"/>
    <mergeCell ref="AL226:AO226"/>
    <mergeCell ref="AP226:AX226"/>
    <mergeCell ref="A227:B227"/>
    <mergeCell ref="C227:I227"/>
    <mergeCell ref="J227:O227"/>
    <mergeCell ref="P227:X227"/>
    <mergeCell ref="Y227:AB227"/>
    <mergeCell ref="AC227:AG227"/>
    <mergeCell ref="AH227:AK227"/>
    <mergeCell ref="AL227:AO227"/>
    <mergeCell ref="AH225:AK225"/>
    <mergeCell ref="AL225:AO225"/>
    <mergeCell ref="AP225:AX225"/>
    <mergeCell ref="A226:B226"/>
    <mergeCell ref="C226:I226"/>
    <mergeCell ref="J226:O226"/>
    <mergeCell ref="P226:X226"/>
    <mergeCell ref="Y226:AB226"/>
    <mergeCell ref="AC226:AG226"/>
    <mergeCell ref="AH226:AK226"/>
    <mergeCell ref="A225:B225"/>
    <mergeCell ref="C225:I225"/>
    <mergeCell ref="J225:O225"/>
    <mergeCell ref="P225:X225"/>
    <mergeCell ref="Y225:AB225"/>
    <mergeCell ref="AC225:AG225"/>
    <mergeCell ref="AP227:AX227"/>
    <mergeCell ref="A230:B230"/>
    <mergeCell ref="C230:I230"/>
    <mergeCell ref="J230:O230"/>
    <mergeCell ref="P230:X230"/>
    <mergeCell ref="Y230:AB230"/>
    <mergeCell ref="AC230:AG230"/>
    <mergeCell ref="AH230:AK230"/>
    <mergeCell ref="AL230:AO230"/>
    <mergeCell ref="AP230:AX230"/>
    <mergeCell ref="AL232:AO232"/>
    <mergeCell ref="AP232:AX232"/>
    <mergeCell ref="A233:B233"/>
    <mergeCell ref="C233:I233"/>
    <mergeCell ref="J233:O233"/>
    <mergeCell ref="P233:X233"/>
    <mergeCell ref="Y233:AB233"/>
    <mergeCell ref="AC233:AG233"/>
    <mergeCell ref="AH233:AK233"/>
    <mergeCell ref="AL233:AO233"/>
    <mergeCell ref="AH231:AK231"/>
    <mergeCell ref="AL231:AO231"/>
    <mergeCell ref="AP231:AX231"/>
    <mergeCell ref="A232:B232"/>
    <mergeCell ref="C232:I232"/>
    <mergeCell ref="J232:O232"/>
    <mergeCell ref="P232:X232"/>
    <mergeCell ref="Y232:AB232"/>
    <mergeCell ref="AC232:AG232"/>
    <mergeCell ref="AH232:AK232"/>
    <mergeCell ref="A231:B231"/>
    <mergeCell ref="C231:I231"/>
    <mergeCell ref="J231:O231"/>
    <mergeCell ref="P231:X231"/>
    <mergeCell ref="Y231:AB231"/>
    <mergeCell ref="AC231:AG231"/>
    <mergeCell ref="AP233:AX233"/>
    <mergeCell ref="A234:B234"/>
    <mergeCell ref="C234:I234"/>
    <mergeCell ref="J234:O234"/>
    <mergeCell ref="P234:X234"/>
    <mergeCell ref="Y234:AB234"/>
    <mergeCell ref="AC234:AG234"/>
    <mergeCell ref="AH234:AK234"/>
    <mergeCell ref="AL234:AO234"/>
    <mergeCell ref="AP234:AX234"/>
    <mergeCell ref="AC238:AG238"/>
    <mergeCell ref="AH238:AK238"/>
    <mergeCell ref="AL238:AO238"/>
    <mergeCell ref="AP238:AX238"/>
    <mergeCell ref="A239:B239"/>
    <mergeCell ref="C239:D239"/>
    <mergeCell ref="E239:I239"/>
    <mergeCell ref="J239:O239"/>
    <mergeCell ref="P239:X239"/>
    <mergeCell ref="Y239:AB239"/>
    <mergeCell ref="A235:AK235"/>
    <mergeCell ref="AL235:AN235"/>
    <mergeCell ref="A238:B238"/>
    <mergeCell ref="C238:D238"/>
    <mergeCell ref="E238:I238"/>
    <mergeCell ref="J238:O238"/>
    <mergeCell ref="P238:X238"/>
    <mergeCell ref="Y238:AB238"/>
    <mergeCell ref="AC240:AG240"/>
    <mergeCell ref="AH240:AK240"/>
    <mergeCell ref="AL240:AO240"/>
    <mergeCell ref="AP240:AX240"/>
    <mergeCell ref="A241:B241"/>
    <mergeCell ref="C241:D241"/>
    <mergeCell ref="E241:I241"/>
    <mergeCell ref="J241:O241"/>
    <mergeCell ref="P241:X241"/>
    <mergeCell ref="Y241:AB241"/>
    <mergeCell ref="AC239:AG239"/>
    <mergeCell ref="AH239:AK239"/>
    <mergeCell ref="AL239:AO239"/>
    <mergeCell ref="AP239:AX239"/>
    <mergeCell ref="A240:B240"/>
    <mergeCell ref="C240:D240"/>
    <mergeCell ref="E240:I240"/>
    <mergeCell ref="J240:O240"/>
    <mergeCell ref="P240:X240"/>
    <mergeCell ref="Y240:AB240"/>
    <mergeCell ref="AC242:AG242"/>
    <mergeCell ref="AH242:AK242"/>
    <mergeCell ref="AL242:AO242"/>
    <mergeCell ref="AP242:AX242"/>
    <mergeCell ref="A243:B243"/>
    <mergeCell ref="C243:D243"/>
    <mergeCell ref="E243:I243"/>
    <mergeCell ref="J243:O243"/>
    <mergeCell ref="P243:X243"/>
    <mergeCell ref="Y243:AB243"/>
    <mergeCell ref="AC241:AG241"/>
    <mergeCell ref="AH241:AK241"/>
    <mergeCell ref="AL241:AO241"/>
    <mergeCell ref="AP241:AX241"/>
    <mergeCell ref="A242:B242"/>
    <mergeCell ref="C242:D242"/>
    <mergeCell ref="E242:I242"/>
    <mergeCell ref="J242:O242"/>
    <mergeCell ref="P242:X242"/>
    <mergeCell ref="Y242:AB242"/>
    <mergeCell ref="AC244:AG244"/>
    <mergeCell ref="AH244:AK244"/>
    <mergeCell ref="AL244:AO244"/>
    <mergeCell ref="AP244:AX244"/>
    <mergeCell ref="A245:B245"/>
    <mergeCell ref="C245:D245"/>
    <mergeCell ref="E245:I245"/>
    <mergeCell ref="J245:O245"/>
    <mergeCell ref="P245:X245"/>
    <mergeCell ref="Y245:AB245"/>
    <mergeCell ref="AC243:AG243"/>
    <mergeCell ref="AH243:AK243"/>
    <mergeCell ref="AL243:AO243"/>
    <mergeCell ref="AP243:AX243"/>
    <mergeCell ref="A244:B244"/>
    <mergeCell ref="C244:D244"/>
    <mergeCell ref="E244:I244"/>
    <mergeCell ref="J244:O244"/>
    <mergeCell ref="P244:X244"/>
    <mergeCell ref="Y244:AB244"/>
    <mergeCell ref="AC246:AG246"/>
    <mergeCell ref="AH246:AK246"/>
    <mergeCell ref="AL246:AO246"/>
    <mergeCell ref="AP246:AX246"/>
    <mergeCell ref="A247:B247"/>
    <mergeCell ref="C247:D247"/>
    <mergeCell ref="E247:I247"/>
    <mergeCell ref="J247:O247"/>
    <mergeCell ref="P247:X247"/>
    <mergeCell ref="Y247:AB247"/>
    <mergeCell ref="AC245:AG245"/>
    <mergeCell ref="AH245:AK245"/>
    <mergeCell ref="AL245:AO245"/>
    <mergeCell ref="AP245:AX245"/>
    <mergeCell ref="A246:B246"/>
    <mergeCell ref="C246:D246"/>
    <mergeCell ref="E246:I246"/>
    <mergeCell ref="J246:O246"/>
    <mergeCell ref="P246:X246"/>
    <mergeCell ref="Y246:AB246"/>
    <mergeCell ref="AC248:AG248"/>
    <mergeCell ref="AH248:AK248"/>
    <mergeCell ref="AL248:AO248"/>
    <mergeCell ref="AP248:AX248"/>
    <mergeCell ref="AC247:AG247"/>
    <mergeCell ref="AH247:AK247"/>
    <mergeCell ref="AL247:AO247"/>
    <mergeCell ref="AP247:AX247"/>
    <mergeCell ref="A248:B248"/>
    <mergeCell ref="C248:D248"/>
    <mergeCell ref="E248:I248"/>
    <mergeCell ref="J248:O248"/>
    <mergeCell ref="P248:X248"/>
    <mergeCell ref="Y248:AB248"/>
    <mergeCell ref="P14:V14"/>
    <mergeCell ref="W14:AC14"/>
    <mergeCell ref="AD14:AJ14"/>
    <mergeCell ref="AK14:AQ14"/>
  </mergeCells>
  <phoneticPr fontId="5"/>
  <conditionalFormatting sqref="P15:AQ15 P30:V30 W24">
    <cfRule type="expression" dxfId="305" priority="1075">
      <formula>IF(RIGHT(TEXT(P15,"0.#"),1)=".",FALSE,TRUE)</formula>
    </cfRule>
    <cfRule type="expression" dxfId="304" priority="1076">
      <formula>IF(RIGHT(TEXT(P15,"0.#"),1)=".",TRUE,FALSE)</formula>
    </cfRule>
  </conditionalFormatting>
  <conditionalFormatting sqref="P19:AQ19">
    <cfRule type="expression" dxfId="303" priority="1073">
      <formula>IF(RIGHT(TEXT(P19,"0.#"),1)=".",FALSE,TRUE)</formula>
    </cfRule>
    <cfRule type="expression" dxfId="302" priority="1074">
      <formula>IF(RIGHT(TEXT(P19,"0.#"),1)=".",TRUE,FALSE)</formula>
    </cfRule>
  </conditionalFormatting>
  <conditionalFormatting sqref="Y141">
    <cfRule type="expression" dxfId="301" priority="1069">
      <formula>IF(RIGHT(TEXT(Y141,"0.#"),1)=".",FALSE,TRUE)</formula>
    </cfRule>
    <cfRule type="expression" dxfId="300" priority="1070">
      <formula>IF(RIGHT(TEXT(Y141,"0.#"),1)=".",TRUE,FALSE)</formula>
    </cfRule>
  </conditionalFormatting>
  <conditionalFormatting sqref="AU141">
    <cfRule type="expression" dxfId="299" priority="1057">
      <formula>IF(RIGHT(TEXT(AU141,"0.#"),1)=".",FALSE,TRUE)</formula>
    </cfRule>
    <cfRule type="expression" dxfId="298" priority="1058">
      <formula>IF(RIGHT(TEXT(AU141,"0.#"),1)=".",TRUE,FALSE)</formula>
    </cfRule>
  </conditionalFormatting>
  <conditionalFormatting sqref="Y154 Y149 Y145">
    <cfRule type="expression" dxfId="297" priority="1051">
      <formula>IF(RIGHT(TEXT(Y145,"0.#"),1)=".",FALSE,TRUE)</formula>
    </cfRule>
    <cfRule type="expression" dxfId="296" priority="1052">
      <formula>IF(RIGHT(TEXT(Y145,"0.#"),1)=".",TRUE,FALSE)</formula>
    </cfRule>
  </conditionalFormatting>
  <conditionalFormatting sqref="AU154 AU149 AU145">
    <cfRule type="expression" dxfId="295" priority="1045">
      <formula>IF(RIGHT(TEXT(AU145,"0.#"),1)=".",FALSE,TRUE)</formula>
    </cfRule>
    <cfRule type="expression" dxfId="294" priority="1046">
      <formula>IF(RIGHT(TEXT(AU145,"0.#"),1)=".",TRUE,FALSE)</formula>
    </cfRule>
  </conditionalFormatting>
  <conditionalFormatting sqref="P24">
    <cfRule type="expression" dxfId="293" priority="983">
      <formula>IF(RIGHT(TEXT(P24,"0.#"),1)=".",FALSE,TRUE)</formula>
    </cfRule>
    <cfRule type="expression" dxfId="292" priority="984">
      <formula>IF(RIGHT(TEXT(P24,"0.#"),1)=".",TRUE,FALSE)</formula>
    </cfRule>
  </conditionalFormatting>
  <conditionalFormatting sqref="P25:P28">
    <cfRule type="expression" dxfId="291" priority="981">
      <formula>IF(RIGHT(TEXT(P25,"0.#"),1)=".",FALSE,TRUE)</formula>
    </cfRule>
    <cfRule type="expression" dxfId="290" priority="982">
      <formula>IF(RIGHT(TEXT(P25,"0.#"),1)=".",TRUE,FALSE)</formula>
    </cfRule>
  </conditionalFormatting>
  <conditionalFormatting sqref="P29">
    <cfRule type="expression" dxfId="289" priority="979">
      <formula>IF(RIGHT(TEXT(P29,"0.#"),1)=".",FALSE,TRUE)</formula>
    </cfRule>
    <cfRule type="expression" dxfId="288" priority="980">
      <formula>IF(RIGHT(TEXT(P29,"0.#"),1)=".",TRUE,FALSE)</formula>
    </cfRule>
  </conditionalFormatting>
  <conditionalFormatting sqref="P14:AQ14">
    <cfRule type="expression" dxfId="287" priority="269">
      <formula>IF(RIGHT(TEXT(P14,"0.#"),1)=".",FALSE,TRUE)</formula>
    </cfRule>
    <cfRule type="expression" dxfId="286" priority="270">
      <formula>IF(RIGHT(TEXT(P14,"0.#"),1)=".",TRUE,FALSE)</formula>
    </cfRule>
  </conditionalFormatting>
  <conditionalFormatting sqref="P13:AQ13">
    <cfRule type="expression" dxfId="285" priority="267">
      <formula>IF(RIGHT(TEXT(P13,"0.#"),1)=".",FALSE,TRUE)</formula>
    </cfRule>
    <cfRule type="expression" dxfId="284" priority="268">
      <formula>IF(RIGHT(TEXT(P13,"0.#"),1)=".",TRUE,FALSE)</formula>
    </cfRule>
  </conditionalFormatting>
  <conditionalFormatting sqref="P16:AQ18">
    <cfRule type="expression" dxfId="283" priority="265">
      <formula>IF(RIGHT(TEXT(P16,"0.#"),1)=".",FALSE,TRUE)</formula>
    </cfRule>
    <cfRule type="expression" dxfId="282" priority="266">
      <formula>IF(RIGHT(TEXT(P16,"0.#"),1)=".",TRUE,FALSE)</formula>
    </cfRule>
  </conditionalFormatting>
  <conditionalFormatting sqref="P20:AJ20">
    <cfRule type="expression" dxfId="281" priority="263">
      <formula>IF(RIGHT(TEXT(P20,"0.#"),1)=".",FALSE,TRUE)</formula>
    </cfRule>
    <cfRule type="expression" dxfId="280" priority="264">
      <formula>IF(RIGHT(TEXT(P20,"0.#"),1)=".",TRUE,FALSE)</formula>
    </cfRule>
  </conditionalFormatting>
  <conditionalFormatting sqref="AE33 AQ33">
    <cfRule type="expression" dxfId="279" priority="261">
      <formula>IF(RIGHT(TEXT(AE33,"0.#"),1)=".",FALSE,TRUE)</formula>
    </cfRule>
    <cfRule type="expression" dxfId="278" priority="262">
      <formula>IF(RIGHT(TEXT(AE33,"0.#"),1)=".",TRUE,FALSE)</formula>
    </cfRule>
  </conditionalFormatting>
  <conditionalFormatting sqref="AI33">
    <cfRule type="expression" dxfId="277" priority="259">
      <formula>IF(RIGHT(TEXT(AI33,"0.#"),1)=".",FALSE,TRUE)</formula>
    </cfRule>
    <cfRule type="expression" dxfId="276" priority="260">
      <formula>IF(RIGHT(TEXT(AI33,"0.#"),1)=".",TRUE,FALSE)</formula>
    </cfRule>
  </conditionalFormatting>
  <conditionalFormatting sqref="AM33">
    <cfRule type="expression" dxfId="275" priority="257">
      <formula>IF(RIGHT(TEXT(AM33,"0.#"),1)=".",FALSE,TRUE)</formula>
    </cfRule>
    <cfRule type="expression" dxfId="274" priority="258">
      <formula>IF(RIGHT(TEXT(AM33,"0.#"),1)=".",TRUE,FALSE)</formula>
    </cfRule>
  </conditionalFormatting>
  <conditionalFormatting sqref="AE34">
    <cfRule type="expression" dxfId="273" priority="255">
      <formula>IF(RIGHT(TEXT(AE34,"0.#"),1)=".",FALSE,TRUE)</formula>
    </cfRule>
    <cfRule type="expression" dxfId="272" priority="256">
      <formula>IF(RIGHT(TEXT(AE34,"0.#"),1)=".",TRUE,FALSE)</formula>
    </cfRule>
  </conditionalFormatting>
  <conditionalFormatting sqref="AI34">
    <cfRule type="expression" dxfId="271" priority="253">
      <formula>IF(RIGHT(TEXT(AI34,"0.#"),1)=".",FALSE,TRUE)</formula>
    </cfRule>
    <cfRule type="expression" dxfId="270" priority="254">
      <formula>IF(RIGHT(TEXT(AI34,"0.#"),1)=".",TRUE,FALSE)</formula>
    </cfRule>
  </conditionalFormatting>
  <conditionalFormatting sqref="AM34">
    <cfRule type="expression" dxfId="269" priority="251">
      <formula>IF(RIGHT(TEXT(AM34,"0.#"),1)=".",FALSE,TRUE)</formula>
    </cfRule>
    <cfRule type="expression" dxfId="268" priority="252">
      <formula>IF(RIGHT(TEXT(AM34,"0.#"),1)=".",TRUE,FALSE)</formula>
    </cfRule>
  </conditionalFormatting>
  <conditionalFormatting sqref="AQ34">
    <cfRule type="expression" dxfId="267" priority="249">
      <formula>IF(RIGHT(TEXT(AQ34,"0.#"),1)=".",FALSE,TRUE)</formula>
    </cfRule>
    <cfRule type="expression" dxfId="266" priority="250">
      <formula>IF(RIGHT(TEXT(AQ34,"0.#"),1)=".",TRUE,FALSE)</formula>
    </cfRule>
  </conditionalFormatting>
  <conditionalFormatting sqref="AU34">
    <cfRule type="expression" dxfId="265" priority="245">
      <formula>IF(RIGHT(TEXT(AU34,"0.#"),1)=".",FALSE,TRUE)</formula>
    </cfRule>
    <cfRule type="expression" dxfId="264" priority="246">
      <formula>IF(RIGHT(TEXT(AU34,"0.#"),1)=".",TRUE,FALSE)</formula>
    </cfRule>
  </conditionalFormatting>
  <conditionalFormatting sqref="AU33">
    <cfRule type="expression" dxfId="263" priority="247">
      <formula>IF(RIGHT(TEXT(AU33,"0.#"),1)=".",FALSE,TRUE)</formula>
    </cfRule>
    <cfRule type="expression" dxfId="262" priority="248">
      <formula>IF(RIGHT(TEXT(AU33,"0.#"),1)=".",TRUE,FALSE)</formula>
    </cfRule>
  </conditionalFormatting>
  <conditionalFormatting sqref="AE37">
    <cfRule type="expression" dxfId="261" priority="243">
      <formula>IF(RIGHT(TEXT(AE37,"0.#"),1)=".",FALSE,TRUE)</formula>
    </cfRule>
    <cfRule type="expression" dxfId="260" priority="244">
      <formula>IF(RIGHT(TEXT(AE37,"0.#"),1)=".",TRUE,FALSE)</formula>
    </cfRule>
  </conditionalFormatting>
  <conditionalFormatting sqref="AQ37:AQ38">
    <cfRule type="expression" dxfId="259" priority="235">
      <formula>IF(RIGHT(TEXT(AQ37,"0.#"),1)=".",FALSE,TRUE)</formula>
    </cfRule>
    <cfRule type="expression" dxfId="258" priority="236">
      <formula>IF(RIGHT(TEXT(AQ37,"0.#"),1)=".",TRUE,FALSE)</formula>
    </cfRule>
  </conditionalFormatting>
  <conditionalFormatting sqref="AU37:AU38">
    <cfRule type="expression" dxfId="257" priority="233">
      <formula>IF(RIGHT(TEXT(AU37,"0.#"),1)=".",FALSE,TRUE)</formula>
    </cfRule>
    <cfRule type="expression" dxfId="256" priority="234">
      <formula>IF(RIGHT(TEXT(AU37,"0.#"),1)=".",TRUE,FALSE)</formula>
    </cfRule>
  </conditionalFormatting>
  <conditionalFormatting sqref="AE38">
    <cfRule type="expression" dxfId="255" priority="241">
      <formula>IF(RIGHT(TEXT(AE38,"0.#"),1)=".",FALSE,TRUE)</formula>
    </cfRule>
    <cfRule type="expression" dxfId="254" priority="242">
      <formula>IF(RIGHT(TEXT(AE38,"0.#"),1)=".",TRUE,FALSE)</formula>
    </cfRule>
  </conditionalFormatting>
  <conditionalFormatting sqref="AI37">
    <cfRule type="expression" dxfId="253" priority="237">
      <formula>IF(RIGHT(TEXT(AI37,"0.#"),1)=".",FALSE,TRUE)</formula>
    </cfRule>
    <cfRule type="expression" dxfId="252" priority="238">
      <formula>IF(RIGHT(TEXT(AI37,"0.#"),1)=".",TRUE,FALSE)</formula>
    </cfRule>
  </conditionalFormatting>
  <conditionalFormatting sqref="AI38">
    <cfRule type="expression" dxfId="251" priority="239">
      <formula>IF(RIGHT(TEXT(AI38,"0.#"),1)=".",FALSE,TRUE)</formula>
    </cfRule>
    <cfRule type="expression" dxfId="250" priority="240">
      <formula>IF(RIGHT(TEXT(AI38,"0.#"),1)=".",TRUE,FALSE)</formula>
    </cfRule>
  </conditionalFormatting>
  <conditionalFormatting sqref="AM37:AM38">
    <cfRule type="expression" dxfId="249" priority="231">
      <formula>IF(RIGHT(TEXT(AM37,"0.#"),1)=".",FALSE,TRUE)</formula>
    </cfRule>
    <cfRule type="expression" dxfId="248" priority="232">
      <formula>IF(RIGHT(TEXT(AM37,"0.#"),1)=".",TRUE,FALSE)</formula>
    </cfRule>
  </conditionalFormatting>
  <conditionalFormatting sqref="AQ39">
    <cfRule type="expression" dxfId="247" priority="225">
      <formula>IF(RIGHT(TEXT(AQ39,"0.#"),1)=".",FALSE,TRUE)</formula>
    </cfRule>
    <cfRule type="expression" dxfId="246" priority="226">
      <formula>IF(RIGHT(TEXT(AQ39,"0.#"),1)=".",TRUE,FALSE)</formula>
    </cfRule>
  </conditionalFormatting>
  <conditionalFormatting sqref="AU39">
    <cfRule type="expression" dxfId="245" priority="223">
      <formula>IF(RIGHT(TEXT(AU39,"0.#"),1)=".",FALSE,TRUE)</formula>
    </cfRule>
    <cfRule type="expression" dxfId="244" priority="224">
      <formula>IF(RIGHT(TEXT(AU39,"0.#"),1)=".",TRUE,FALSE)</formula>
    </cfRule>
  </conditionalFormatting>
  <conditionalFormatting sqref="AI39">
    <cfRule type="expression" dxfId="243" priority="227">
      <formula>IF(RIGHT(TEXT(AI39,"0.#"),1)=".",FALSE,TRUE)</formula>
    </cfRule>
    <cfRule type="expression" dxfId="242" priority="228">
      <formula>IF(RIGHT(TEXT(AI39,"0.#"),1)=".",TRUE,FALSE)</formula>
    </cfRule>
  </conditionalFormatting>
  <conditionalFormatting sqref="AE39">
    <cfRule type="expression" dxfId="241" priority="229">
      <formula>IF(RIGHT(TEXT(AE39,"0.#"),1)=".",FALSE,TRUE)</formula>
    </cfRule>
    <cfRule type="expression" dxfId="240" priority="230">
      <formula>IF(RIGHT(TEXT(AE39,"0.#"),1)=".",TRUE,FALSE)</formula>
    </cfRule>
  </conditionalFormatting>
  <conditionalFormatting sqref="AM39">
    <cfRule type="expression" dxfId="239" priority="221">
      <formula>IF(RIGHT(TEXT(AM39,"0.#"),1)=".",FALSE,TRUE)</formula>
    </cfRule>
    <cfRule type="expression" dxfId="238" priority="222">
      <formula>IF(RIGHT(TEXT(AM39,"0.#"),1)=".",TRUE,FALSE)</formula>
    </cfRule>
  </conditionalFormatting>
  <conditionalFormatting sqref="AE44">
    <cfRule type="expression" dxfId="237" priority="219">
      <formula>IF(RIGHT(TEXT(AE44,"0.#"),1)=".",FALSE,TRUE)</formula>
    </cfRule>
    <cfRule type="expression" dxfId="236" priority="220">
      <formula>IF(RIGHT(TEXT(AE44,"0.#"),1)=".",TRUE,FALSE)</formula>
    </cfRule>
  </conditionalFormatting>
  <conditionalFormatting sqref="AI44">
    <cfRule type="expression" dxfId="235" priority="217">
      <formula>IF(RIGHT(TEXT(AI44,"0.#"),1)=".",FALSE,TRUE)</formula>
    </cfRule>
    <cfRule type="expression" dxfId="234" priority="218">
      <formula>IF(RIGHT(TEXT(AI44,"0.#"),1)=".",TRUE,FALSE)</formula>
    </cfRule>
  </conditionalFormatting>
  <conditionalFormatting sqref="AE45">
    <cfRule type="expression" dxfId="233" priority="215">
      <formula>IF(RIGHT(TEXT(AE45,"0.#"),1)=".",FALSE,TRUE)</formula>
    </cfRule>
    <cfRule type="expression" dxfId="232" priority="216">
      <formula>IF(RIGHT(TEXT(AE45,"0.#"),1)=".",TRUE,FALSE)</formula>
    </cfRule>
  </conditionalFormatting>
  <conditionalFormatting sqref="AI45">
    <cfRule type="expression" dxfId="231" priority="213">
      <formula>IF(RIGHT(TEXT(AI45,"0.#"),1)=".",FALSE,TRUE)</formula>
    </cfRule>
    <cfRule type="expression" dxfId="230" priority="214">
      <formula>IF(RIGHT(TEXT(AI45,"0.#"),1)=".",TRUE,FALSE)</formula>
    </cfRule>
  </conditionalFormatting>
  <conditionalFormatting sqref="AU44">
    <cfRule type="expression" dxfId="229" priority="211">
      <formula>IF(RIGHT(TEXT(AU44,"0.#"),1)=".",FALSE,TRUE)</formula>
    </cfRule>
    <cfRule type="expression" dxfId="228" priority="212">
      <formula>IF(RIGHT(TEXT(AU44,"0.#"),1)=".",TRUE,FALSE)</formula>
    </cfRule>
  </conditionalFormatting>
  <conditionalFormatting sqref="AU45">
    <cfRule type="expression" dxfId="227" priority="209">
      <formula>IF(RIGHT(TEXT(AU45,"0.#"),1)=".",FALSE,TRUE)</formula>
    </cfRule>
    <cfRule type="expression" dxfId="226" priority="210">
      <formula>IF(RIGHT(TEXT(AU45,"0.#"),1)=".",TRUE,FALSE)</formula>
    </cfRule>
  </conditionalFormatting>
  <conditionalFormatting sqref="AM44">
    <cfRule type="expression" dxfId="225" priority="207">
      <formula>IF(RIGHT(TEXT(AM44,"0.#"),1)=".",FALSE,TRUE)</formula>
    </cfRule>
    <cfRule type="expression" dxfId="224" priority="208">
      <formula>IF(RIGHT(TEXT(AM44,"0.#"),1)=".",TRUE,FALSE)</formula>
    </cfRule>
  </conditionalFormatting>
  <conditionalFormatting sqref="AM45">
    <cfRule type="expression" dxfId="223" priority="205">
      <formula>IF(RIGHT(TEXT(AM45,"0.#"),1)=".",FALSE,TRUE)</formula>
    </cfRule>
    <cfRule type="expression" dxfId="222" priority="206">
      <formula>IF(RIGHT(TEXT(AM45,"0.#"),1)=".",TRUE,FALSE)</formula>
    </cfRule>
  </conditionalFormatting>
  <conditionalFormatting sqref="AQ44">
    <cfRule type="expression" dxfId="221" priority="203">
      <formula>IF(RIGHT(TEXT(AQ44,"0.#"),1)=".",FALSE,TRUE)</formula>
    </cfRule>
    <cfRule type="expression" dxfId="220" priority="204">
      <formula>IF(RIGHT(TEXT(AQ44,"0.#"),1)=".",TRUE,FALSE)</formula>
    </cfRule>
  </conditionalFormatting>
  <conditionalFormatting sqref="AQ45">
    <cfRule type="expression" dxfId="219" priority="201">
      <formula>IF(RIGHT(TEXT(AQ45,"0.#"),1)=".",FALSE,TRUE)</formula>
    </cfRule>
    <cfRule type="expression" dxfId="218" priority="202">
      <formula>IF(RIGHT(TEXT(AQ45,"0.#"),1)=".",TRUE,FALSE)</formula>
    </cfRule>
  </conditionalFormatting>
  <conditionalFormatting sqref="AM47">
    <cfRule type="expression" dxfId="217" priority="197">
      <formula>IF(RIGHT(TEXT(AM47,"0.#"),1)=".",FALSE,TRUE)</formula>
    </cfRule>
    <cfRule type="expression" dxfId="216" priority="198">
      <formula>IF(RIGHT(TEXT(AM47,"0.#"),1)=".",TRUE,FALSE)</formula>
    </cfRule>
  </conditionalFormatting>
  <conditionalFormatting sqref="AQ47">
    <cfRule type="expression" dxfId="215" priority="199">
      <formula>IF(RIGHT(TEXT(AQ47,"0.#"),1)=".",FALSE,TRUE)</formula>
    </cfRule>
    <cfRule type="expression" dxfId="214" priority="200">
      <formula>IF(RIGHT(TEXT(AQ47,"0.#"),1)=".",TRUE,FALSE)</formula>
    </cfRule>
  </conditionalFormatting>
  <conditionalFormatting sqref="AE47">
    <cfRule type="expression" dxfId="213" priority="195">
      <formula>IF(RIGHT(TEXT(AE47,"0.#"),1)=".",FALSE,TRUE)</formula>
    </cfRule>
    <cfRule type="expression" dxfId="212" priority="196">
      <formula>IF(RIGHT(TEXT(AE47,"0.#"),1)=".",TRUE,FALSE)</formula>
    </cfRule>
  </conditionalFormatting>
  <conditionalFormatting sqref="AI47">
    <cfRule type="expression" dxfId="211" priority="193">
      <formula>IF(RIGHT(TEXT(AI47,"0.#"),1)=".",FALSE,TRUE)</formula>
    </cfRule>
    <cfRule type="expression" dxfId="210" priority="194">
      <formula>IF(RIGHT(TEXT(AI47,"0.#"),1)=".",TRUE,FALSE)</formula>
    </cfRule>
  </conditionalFormatting>
  <conditionalFormatting sqref="AM48">
    <cfRule type="expression" dxfId="209" priority="191">
      <formula>IF(RIGHT(TEXT(AM48,"0.#"),1)=".",FALSE,TRUE)</formula>
    </cfRule>
    <cfRule type="expression" dxfId="208" priority="192">
      <formula>IF(RIGHT(TEXT(AM48,"0.#"),1)=".",TRUE,FALSE)</formula>
    </cfRule>
  </conditionalFormatting>
  <conditionalFormatting sqref="AQ48">
    <cfRule type="expression" dxfId="207" priority="189">
      <formula>IF(RIGHT(TEXT(AQ48,"0.#"),1)=".",FALSE,TRUE)</formula>
    </cfRule>
    <cfRule type="expression" dxfId="206" priority="190">
      <formula>IF(RIGHT(TEXT(AQ48,"0.#"),1)=".",TRUE,FALSE)</formula>
    </cfRule>
  </conditionalFormatting>
  <conditionalFormatting sqref="AE48">
    <cfRule type="expression" dxfId="205" priority="187">
      <formula>IF(RIGHT(TEXT(AE48,"0.#"),1)=".",FALSE,TRUE)</formula>
    </cfRule>
    <cfRule type="expression" dxfId="204" priority="188">
      <formula>IF(RIGHT(TEXT(AE48,"0.#"),1)=".",TRUE,FALSE)</formula>
    </cfRule>
  </conditionalFormatting>
  <conditionalFormatting sqref="AI48">
    <cfRule type="expression" dxfId="203" priority="185">
      <formula>IF(RIGHT(TEXT(AI48,"0.#"),1)=".",FALSE,TRUE)</formula>
    </cfRule>
    <cfRule type="expression" dxfId="202" priority="186">
      <formula>IF(RIGHT(TEXT(AI48,"0.#"),1)=".",TRUE,FALSE)</formula>
    </cfRule>
  </conditionalFormatting>
  <conditionalFormatting sqref="AQ51:AQ52">
    <cfRule type="expression" dxfId="201" priority="183">
      <formula>IF(RIGHT(TEXT(AQ51,"0.#"),1)=".",FALSE,TRUE)</formula>
    </cfRule>
    <cfRule type="expression" dxfId="200" priority="184">
      <formula>IF(RIGHT(TEXT(AQ51,"0.#"),1)=".",TRUE,FALSE)</formula>
    </cfRule>
  </conditionalFormatting>
  <conditionalFormatting sqref="AU51:AU52">
    <cfRule type="expression" dxfId="199" priority="181">
      <formula>IF(RIGHT(TEXT(AU51,"0.#"),1)=".",FALSE,TRUE)</formula>
    </cfRule>
    <cfRule type="expression" dxfId="198" priority="182">
      <formula>IF(RIGHT(TEXT(AU51,"0.#"),1)=".",TRUE,FALSE)</formula>
    </cfRule>
  </conditionalFormatting>
  <conditionalFormatting sqref="AE51">
    <cfRule type="expression" dxfId="197" priority="179">
      <formula>IF(RIGHT(TEXT(AE51,"0.#"),1)=".",FALSE,TRUE)</formula>
    </cfRule>
    <cfRule type="expression" dxfId="196" priority="180">
      <formula>IF(RIGHT(TEXT(AE51,"0.#"),1)=".",TRUE,FALSE)</formula>
    </cfRule>
  </conditionalFormatting>
  <conditionalFormatting sqref="AE52">
    <cfRule type="expression" dxfId="195" priority="177">
      <formula>IF(RIGHT(TEXT(AE52,"0.#"),1)=".",FALSE,TRUE)</formula>
    </cfRule>
    <cfRule type="expression" dxfId="194" priority="178">
      <formula>IF(RIGHT(TEXT(AE52,"0.#"),1)=".",TRUE,FALSE)</formula>
    </cfRule>
  </conditionalFormatting>
  <conditionalFormatting sqref="AI51">
    <cfRule type="expression" dxfId="193" priority="173">
      <formula>IF(RIGHT(TEXT(AI51,"0.#"),1)=".",FALSE,TRUE)</formula>
    </cfRule>
    <cfRule type="expression" dxfId="192" priority="174">
      <formula>IF(RIGHT(TEXT(AI51,"0.#"),1)=".",TRUE,FALSE)</formula>
    </cfRule>
  </conditionalFormatting>
  <conditionalFormatting sqref="AI52">
    <cfRule type="expression" dxfId="191" priority="175">
      <formula>IF(RIGHT(TEXT(AI52,"0.#"),1)=".",FALSE,TRUE)</formula>
    </cfRule>
    <cfRule type="expression" dxfId="190" priority="176">
      <formula>IF(RIGHT(TEXT(AI52,"0.#"),1)=".",TRUE,FALSE)</formula>
    </cfRule>
  </conditionalFormatting>
  <conditionalFormatting sqref="AM51:AM52">
    <cfRule type="expression" dxfId="189" priority="171">
      <formula>IF(RIGHT(TEXT(AM51,"0.#"),1)=".",FALSE,TRUE)</formula>
    </cfRule>
    <cfRule type="expression" dxfId="188" priority="172">
      <formula>IF(RIGHT(TEXT(AM51,"0.#"),1)=".",TRUE,FALSE)</formula>
    </cfRule>
  </conditionalFormatting>
  <conditionalFormatting sqref="AQ53">
    <cfRule type="expression" dxfId="187" priority="169">
      <formula>IF(RIGHT(TEXT(AQ53,"0.#"),1)=".",FALSE,TRUE)</formula>
    </cfRule>
    <cfRule type="expression" dxfId="186" priority="170">
      <formula>IF(RIGHT(TEXT(AQ53,"0.#"),1)=".",TRUE,FALSE)</formula>
    </cfRule>
  </conditionalFormatting>
  <conditionalFormatting sqref="AU53">
    <cfRule type="expression" dxfId="185" priority="167">
      <formula>IF(RIGHT(TEXT(AU53,"0.#"),1)=".",FALSE,TRUE)</formula>
    </cfRule>
    <cfRule type="expression" dxfId="184" priority="168">
      <formula>IF(RIGHT(TEXT(AU53,"0.#"),1)=".",TRUE,FALSE)</formula>
    </cfRule>
  </conditionalFormatting>
  <conditionalFormatting sqref="AI53">
    <cfRule type="expression" dxfId="183" priority="163">
      <formula>IF(RIGHT(TEXT(AI53,"0.#"),1)=".",FALSE,TRUE)</formula>
    </cfRule>
    <cfRule type="expression" dxfId="182" priority="164">
      <formula>IF(RIGHT(TEXT(AI53,"0.#"),1)=".",TRUE,FALSE)</formula>
    </cfRule>
  </conditionalFormatting>
  <conditionalFormatting sqref="AE53">
    <cfRule type="expression" dxfId="181" priority="165">
      <formula>IF(RIGHT(TEXT(AE53,"0.#"),1)=".",FALSE,TRUE)</formula>
    </cfRule>
    <cfRule type="expression" dxfId="180" priority="166">
      <formula>IF(RIGHT(TEXT(AE53,"0.#"),1)=".",TRUE,FALSE)</formula>
    </cfRule>
  </conditionalFormatting>
  <conditionalFormatting sqref="AM53">
    <cfRule type="expression" dxfId="179" priority="161">
      <formula>IF(RIGHT(TEXT(AM53,"0.#"),1)=".",FALSE,TRUE)</formula>
    </cfRule>
    <cfRule type="expression" dxfId="178" priority="162">
      <formula>IF(RIGHT(TEXT(AM53,"0.#"),1)=".",TRUE,FALSE)</formula>
    </cfRule>
  </conditionalFormatting>
  <conditionalFormatting sqref="AE58 AQ58">
    <cfRule type="expression" dxfId="177" priority="159">
      <formula>IF(RIGHT(TEXT(AE58,"0.#"),1)=".",FALSE,TRUE)</formula>
    </cfRule>
    <cfRule type="expression" dxfId="176" priority="160">
      <formula>IF(RIGHT(TEXT(AE58,"0.#"),1)=".",TRUE,FALSE)</formula>
    </cfRule>
  </conditionalFormatting>
  <conditionalFormatting sqref="AI58">
    <cfRule type="expression" dxfId="175" priority="157">
      <formula>IF(RIGHT(TEXT(AI58,"0.#"),1)=".",FALSE,TRUE)</formula>
    </cfRule>
    <cfRule type="expression" dxfId="174" priority="158">
      <formula>IF(RIGHT(TEXT(AI58,"0.#"),1)=".",TRUE,FALSE)</formula>
    </cfRule>
  </conditionalFormatting>
  <conditionalFormatting sqref="AM58">
    <cfRule type="expression" dxfId="173" priority="155">
      <formula>IF(RIGHT(TEXT(AM58,"0.#"),1)=".",FALSE,TRUE)</formula>
    </cfRule>
    <cfRule type="expression" dxfId="172" priority="156">
      <formula>IF(RIGHT(TEXT(AM58,"0.#"),1)=".",TRUE,FALSE)</formula>
    </cfRule>
  </conditionalFormatting>
  <conditionalFormatting sqref="AE59">
    <cfRule type="expression" dxfId="171" priority="153">
      <formula>IF(RIGHT(TEXT(AE59,"0.#"),1)=".",FALSE,TRUE)</formula>
    </cfRule>
    <cfRule type="expression" dxfId="170" priority="154">
      <formula>IF(RIGHT(TEXT(AE59,"0.#"),1)=".",TRUE,FALSE)</formula>
    </cfRule>
  </conditionalFormatting>
  <conditionalFormatting sqref="AI59">
    <cfRule type="expression" dxfId="169" priority="151">
      <formula>IF(RIGHT(TEXT(AI59,"0.#"),1)=".",FALSE,TRUE)</formula>
    </cfRule>
    <cfRule type="expression" dxfId="168" priority="152">
      <formula>IF(RIGHT(TEXT(AI59,"0.#"),1)=".",TRUE,FALSE)</formula>
    </cfRule>
  </conditionalFormatting>
  <conditionalFormatting sqref="AM59">
    <cfRule type="expression" dxfId="167" priority="149">
      <formula>IF(RIGHT(TEXT(AM59,"0.#"),1)=".",FALSE,TRUE)</formula>
    </cfRule>
    <cfRule type="expression" dxfId="166" priority="150">
      <formula>IF(RIGHT(TEXT(AM59,"0.#"),1)=".",TRUE,FALSE)</formula>
    </cfRule>
  </conditionalFormatting>
  <conditionalFormatting sqref="AQ59">
    <cfRule type="expression" dxfId="165" priority="147">
      <formula>IF(RIGHT(TEXT(AQ59,"0.#"),1)=".",FALSE,TRUE)</formula>
    </cfRule>
    <cfRule type="expression" dxfId="164" priority="148">
      <formula>IF(RIGHT(TEXT(AQ59,"0.#"),1)=".",TRUE,FALSE)</formula>
    </cfRule>
  </conditionalFormatting>
  <conditionalFormatting sqref="AU58">
    <cfRule type="expression" dxfId="163" priority="145">
      <formula>IF(RIGHT(TEXT(AU58,"0.#"),1)=".",FALSE,TRUE)</formula>
    </cfRule>
    <cfRule type="expression" dxfId="162" priority="146">
      <formula>IF(RIGHT(TEXT(AU58,"0.#"),1)=".",TRUE,FALSE)</formula>
    </cfRule>
  </conditionalFormatting>
  <conditionalFormatting sqref="AU59">
    <cfRule type="expression" dxfId="161" priority="143">
      <formula>IF(RIGHT(TEXT(AU59,"0.#"),1)=".",FALSE,TRUE)</formula>
    </cfRule>
    <cfRule type="expression" dxfId="160" priority="144">
      <formula>IF(RIGHT(TEXT(AU59,"0.#"),1)=".",TRUE,FALSE)</formula>
    </cfRule>
  </conditionalFormatting>
  <conditionalFormatting sqref="AE62">
    <cfRule type="expression" dxfId="159" priority="141">
      <formula>IF(RIGHT(TEXT(AE62,"0.#"),1)=".",FALSE,TRUE)</formula>
    </cfRule>
    <cfRule type="expression" dxfId="158" priority="142">
      <formula>IF(RIGHT(TEXT(AE62,"0.#"),1)=".",TRUE,FALSE)</formula>
    </cfRule>
  </conditionalFormatting>
  <conditionalFormatting sqref="AE63">
    <cfRule type="expression" dxfId="157" priority="139">
      <formula>IF(RIGHT(TEXT(AE63,"0.#"),1)=".",FALSE,TRUE)</formula>
    </cfRule>
    <cfRule type="expression" dxfId="156" priority="140">
      <formula>IF(RIGHT(TEXT(AE63,"0.#"),1)=".",TRUE,FALSE)</formula>
    </cfRule>
  </conditionalFormatting>
  <conditionalFormatting sqref="AI63">
    <cfRule type="expression" dxfId="155" priority="137">
      <formula>IF(RIGHT(TEXT(AI63,"0.#"),1)=".",FALSE,TRUE)</formula>
    </cfRule>
    <cfRule type="expression" dxfId="154" priority="138">
      <formula>IF(RIGHT(TEXT(AI63,"0.#"),1)=".",TRUE,FALSE)</formula>
    </cfRule>
  </conditionalFormatting>
  <conditionalFormatting sqref="AI62">
    <cfRule type="expression" dxfId="153" priority="135">
      <formula>IF(RIGHT(TEXT(AI62,"0.#"),1)=".",FALSE,TRUE)</formula>
    </cfRule>
    <cfRule type="expression" dxfId="152" priority="136">
      <formula>IF(RIGHT(TEXT(AI62,"0.#"),1)=".",TRUE,FALSE)</formula>
    </cfRule>
  </conditionalFormatting>
  <conditionalFormatting sqref="AM63">
    <cfRule type="expression" dxfId="151" priority="133">
      <formula>IF(RIGHT(TEXT(AM63,"0.#"),1)=".",FALSE,TRUE)</formula>
    </cfRule>
    <cfRule type="expression" dxfId="150" priority="134">
      <formula>IF(RIGHT(TEXT(AM63,"0.#"),1)=".",TRUE,FALSE)</formula>
    </cfRule>
  </conditionalFormatting>
  <conditionalFormatting sqref="AQ62:AQ63">
    <cfRule type="expression" dxfId="149" priority="131">
      <formula>IF(RIGHT(TEXT(AQ62,"0.#"),1)=".",FALSE,TRUE)</formula>
    </cfRule>
    <cfRule type="expression" dxfId="148" priority="132">
      <formula>IF(RIGHT(TEXT(AQ62,"0.#"),1)=".",TRUE,FALSE)</formula>
    </cfRule>
  </conditionalFormatting>
  <conditionalFormatting sqref="AU62:AU63">
    <cfRule type="expression" dxfId="147" priority="129">
      <formula>IF(RIGHT(TEXT(AU62,"0.#"),1)=".",FALSE,TRUE)</formula>
    </cfRule>
    <cfRule type="expression" dxfId="146" priority="130">
      <formula>IF(RIGHT(TEXT(AU62,"0.#"),1)=".",TRUE,FALSE)</formula>
    </cfRule>
  </conditionalFormatting>
  <conditionalFormatting sqref="AM62">
    <cfRule type="expression" dxfId="145" priority="127">
      <formula>IF(RIGHT(TEXT(AM62,"0.#"),1)=".",FALSE,TRUE)</formula>
    </cfRule>
    <cfRule type="expression" dxfId="144" priority="128">
      <formula>IF(RIGHT(TEXT(AM62,"0.#"),1)=".",TRUE,FALSE)</formula>
    </cfRule>
  </conditionalFormatting>
  <conditionalFormatting sqref="AM64">
    <cfRule type="expression" dxfId="143" priority="121">
      <formula>IF(RIGHT(TEXT(AM64,"0.#"),1)=".",FALSE,TRUE)</formula>
    </cfRule>
    <cfRule type="expression" dxfId="142" priority="122">
      <formula>IF(RIGHT(TEXT(AM64,"0.#"),1)=".",TRUE,FALSE)</formula>
    </cfRule>
  </conditionalFormatting>
  <conditionalFormatting sqref="AE64">
    <cfRule type="expression" dxfId="141" priority="125">
      <formula>IF(RIGHT(TEXT(AE64,"0.#"),1)=".",FALSE,TRUE)</formula>
    </cfRule>
    <cfRule type="expression" dxfId="140" priority="126">
      <formula>IF(RIGHT(TEXT(AE64,"0.#"),1)=".",TRUE,FALSE)</formula>
    </cfRule>
  </conditionalFormatting>
  <conditionalFormatting sqref="AI64">
    <cfRule type="expression" dxfId="139" priority="123">
      <formula>IF(RIGHT(TEXT(AI64,"0.#"),1)=".",FALSE,TRUE)</formula>
    </cfRule>
    <cfRule type="expression" dxfId="138" priority="124">
      <formula>IF(RIGHT(TEXT(AI64,"0.#"),1)=".",TRUE,FALSE)</formula>
    </cfRule>
  </conditionalFormatting>
  <conditionalFormatting sqref="AQ64">
    <cfRule type="expression" dxfId="137" priority="119">
      <formula>IF(RIGHT(TEXT(AQ64,"0.#"),1)=".",FALSE,TRUE)</formula>
    </cfRule>
    <cfRule type="expression" dxfId="136" priority="120">
      <formula>IF(RIGHT(TEXT(AQ64,"0.#"),1)=".",TRUE,FALSE)</formula>
    </cfRule>
  </conditionalFormatting>
  <conditionalFormatting sqref="AU64">
    <cfRule type="expression" dxfId="135" priority="117">
      <formula>IF(RIGHT(TEXT(AU64,"0.#"),1)=".",FALSE,TRUE)</formula>
    </cfRule>
    <cfRule type="expression" dxfId="134" priority="118">
      <formula>IF(RIGHT(TEXT(AU64,"0.#"),1)=".",TRUE,FALSE)</formula>
    </cfRule>
  </conditionalFormatting>
  <conditionalFormatting sqref="Y140">
    <cfRule type="expression" dxfId="133" priority="115">
      <formula>IF(RIGHT(TEXT(Y140,"0.#"),1)=".",FALSE,TRUE)</formula>
    </cfRule>
    <cfRule type="expression" dxfId="132" priority="116">
      <formula>IF(RIGHT(TEXT(Y140,"0.#"),1)=".",TRUE,FALSE)</formula>
    </cfRule>
  </conditionalFormatting>
  <conditionalFormatting sqref="AU140">
    <cfRule type="expression" dxfId="131" priority="113">
      <formula>IF(RIGHT(TEXT(AU140,"0.#"),1)=".",FALSE,TRUE)</formula>
    </cfRule>
    <cfRule type="expression" dxfId="130" priority="114">
      <formula>IF(RIGHT(TEXT(AU140,"0.#"),1)=".",TRUE,FALSE)</formula>
    </cfRule>
  </conditionalFormatting>
  <conditionalFormatting sqref="Y144">
    <cfRule type="expression" dxfId="129" priority="111">
      <formula>IF(RIGHT(TEXT(Y144,"0.#"),1)=".",FALSE,TRUE)</formula>
    </cfRule>
    <cfRule type="expression" dxfId="128" priority="112">
      <formula>IF(RIGHT(TEXT(Y144,"0.#"),1)=".",TRUE,FALSE)</formula>
    </cfRule>
  </conditionalFormatting>
  <conditionalFormatting sqref="AU144">
    <cfRule type="expression" dxfId="127" priority="109">
      <formula>IF(RIGHT(TEXT(AU144,"0.#"),1)=".",FALSE,TRUE)</formula>
    </cfRule>
    <cfRule type="expression" dxfId="126" priority="110">
      <formula>IF(RIGHT(TEXT(AU144,"0.#"),1)=".",TRUE,FALSE)</formula>
    </cfRule>
  </conditionalFormatting>
  <conditionalFormatting sqref="Y148">
    <cfRule type="expression" dxfId="125" priority="107">
      <formula>IF(RIGHT(TEXT(Y148,"0.#"),1)=".",FALSE,TRUE)</formula>
    </cfRule>
    <cfRule type="expression" dxfId="124" priority="108">
      <formula>IF(RIGHT(TEXT(Y148,"0.#"),1)=".",TRUE,FALSE)</formula>
    </cfRule>
  </conditionalFormatting>
  <conditionalFormatting sqref="AU148">
    <cfRule type="expression" dxfId="123" priority="105">
      <formula>IF(RIGHT(TEXT(AU148,"0.#"),1)=".",FALSE,TRUE)</formula>
    </cfRule>
    <cfRule type="expression" dxfId="122" priority="106">
      <formula>IF(RIGHT(TEXT(AU148,"0.#"),1)=".",TRUE,FALSE)</formula>
    </cfRule>
  </conditionalFormatting>
  <conditionalFormatting sqref="Y152">
    <cfRule type="expression" dxfId="121" priority="101">
      <formula>IF(RIGHT(TEXT(Y152,"0.#"),1)=".",FALSE,TRUE)</formula>
    </cfRule>
    <cfRule type="expression" dxfId="120" priority="102">
      <formula>IF(RIGHT(TEXT(Y152,"0.#"),1)=".",TRUE,FALSE)</formula>
    </cfRule>
  </conditionalFormatting>
  <conditionalFormatting sqref="Y153">
    <cfRule type="expression" dxfId="119" priority="103">
      <formula>IF(RIGHT(TEXT(Y153,"0.#"),1)=".",FALSE,TRUE)</formula>
    </cfRule>
    <cfRule type="expression" dxfId="118" priority="104">
      <formula>IF(RIGHT(TEXT(Y153,"0.#"),1)=".",TRUE,FALSE)</formula>
    </cfRule>
  </conditionalFormatting>
  <conditionalFormatting sqref="AU153">
    <cfRule type="expression" dxfId="117" priority="99">
      <formula>IF(RIGHT(TEXT(AU153,"0.#"),1)=".",FALSE,TRUE)</formula>
    </cfRule>
    <cfRule type="expression" dxfId="116" priority="100">
      <formula>IF(RIGHT(TEXT(AU153,"0.#"),1)=".",TRUE,FALSE)</formula>
    </cfRule>
  </conditionalFormatting>
  <conditionalFormatting sqref="AU152">
    <cfRule type="expression" dxfId="115" priority="97">
      <formula>IF(RIGHT(TEXT(AU152,"0.#"),1)=".",FALSE,TRUE)</formula>
    </cfRule>
    <cfRule type="expression" dxfId="114" priority="98">
      <formula>IF(RIGHT(TEXT(AU152,"0.#"),1)=".",TRUE,FALSE)</formula>
    </cfRule>
  </conditionalFormatting>
  <conditionalFormatting sqref="AL163:AO163">
    <cfRule type="expression" dxfId="113" priority="93">
      <formula>IF(AND(AL163&gt;=0, RIGHT(TEXT(AL163,"0.#"),1)&lt;&gt;"."),TRUE,FALSE)</formula>
    </cfRule>
    <cfRule type="expression" dxfId="112" priority="94">
      <formula>IF(AND(AL163&gt;=0, RIGHT(TEXT(AL163,"0.#"),1)="."),TRUE,FALSE)</formula>
    </cfRule>
    <cfRule type="expression" dxfId="111" priority="95">
      <formula>IF(AND(AL163&lt;0, RIGHT(TEXT(AL163,"0.#"),1)&lt;&gt;"."),TRUE,FALSE)</formula>
    </cfRule>
    <cfRule type="expression" dxfId="110" priority="96">
      <formula>IF(AND(AL163&lt;0, RIGHT(TEXT(AL163,"0.#"),1)="."),TRUE,FALSE)</formula>
    </cfRule>
  </conditionalFormatting>
  <conditionalFormatting sqref="Y163">
    <cfRule type="expression" dxfId="109" priority="91">
      <formula>IF(RIGHT(TEXT(Y163,"0.#"),1)=".",FALSE,TRUE)</formula>
    </cfRule>
    <cfRule type="expression" dxfId="108" priority="92">
      <formula>IF(RIGHT(TEXT(Y163,"0.#"),1)=".",TRUE,FALSE)</formula>
    </cfRule>
  </conditionalFormatting>
  <conditionalFormatting sqref="AL161:AO162">
    <cfRule type="expression" dxfId="107" priority="87">
      <formula>IF(AND(AL161&gt;=0, RIGHT(TEXT(AL161,"0.#"),1)&lt;&gt;"."),TRUE,FALSE)</formula>
    </cfRule>
    <cfRule type="expression" dxfId="106" priority="88">
      <formula>IF(AND(AL161&gt;=0, RIGHT(TEXT(AL161,"0.#"),1)="."),TRUE,FALSE)</formula>
    </cfRule>
    <cfRule type="expression" dxfId="105" priority="89">
      <formula>IF(AND(AL161&lt;0, RIGHT(TEXT(AL161,"0.#"),1)&lt;&gt;"."),TRUE,FALSE)</formula>
    </cfRule>
    <cfRule type="expression" dxfId="104" priority="90">
      <formula>IF(AND(AL161&lt;0, RIGHT(TEXT(AL161,"0.#"),1)="."),TRUE,FALSE)</formula>
    </cfRule>
  </conditionalFormatting>
  <conditionalFormatting sqref="Y161:Y162">
    <cfRule type="expression" dxfId="103" priority="85">
      <formula>IF(RIGHT(TEXT(Y161,"0.#"),1)=".",FALSE,TRUE)</formula>
    </cfRule>
    <cfRule type="expression" dxfId="102" priority="86">
      <formula>IF(RIGHT(TEXT(Y161,"0.#"),1)=".",TRUE,FALSE)</formula>
    </cfRule>
  </conditionalFormatting>
  <conditionalFormatting sqref="Y169:Y176">
    <cfRule type="expression" dxfId="101" priority="79">
      <formula>IF(RIGHT(TEXT(Y169,"0.#"),1)=".",FALSE,TRUE)</formula>
    </cfRule>
    <cfRule type="expression" dxfId="100" priority="80">
      <formula>IF(RIGHT(TEXT(Y169,"0.#"),1)=".",TRUE,FALSE)</formula>
    </cfRule>
  </conditionalFormatting>
  <conditionalFormatting sqref="Y167:Y168">
    <cfRule type="expression" dxfId="99" priority="73">
      <formula>IF(RIGHT(TEXT(Y167,"0.#"),1)=".",FALSE,TRUE)</formula>
    </cfRule>
    <cfRule type="expression" dxfId="98" priority="74">
      <formula>IF(RIGHT(TEXT(Y167,"0.#"),1)=".",TRUE,FALSE)</formula>
    </cfRule>
  </conditionalFormatting>
  <conditionalFormatting sqref="AL169:AO176">
    <cfRule type="expression" dxfId="97" priority="81">
      <formula>IF(AND(AL169&gt;=0, RIGHT(TEXT(AL169,"0.#"),1)&lt;&gt;"."),TRUE,FALSE)</formula>
    </cfRule>
    <cfRule type="expression" dxfId="96" priority="82">
      <formula>IF(AND(AL169&gt;=0, RIGHT(TEXT(AL169,"0.#"),1)="."),TRUE,FALSE)</formula>
    </cfRule>
    <cfRule type="expression" dxfId="95" priority="83">
      <formula>IF(AND(AL169&lt;0, RIGHT(TEXT(AL169,"0.#"),1)&lt;&gt;"."),TRUE,FALSE)</formula>
    </cfRule>
    <cfRule type="expression" dxfId="94" priority="84">
      <formula>IF(AND(AL169&lt;0, RIGHT(TEXT(AL169,"0.#"),1)="."),TRUE,FALSE)</formula>
    </cfRule>
  </conditionalFormatting>
  <conditionalFormatting sqref="AL167:AO168">
    <cfRule type="expression" dxfId="93" priority="75">
      <formula>IF(AND(AL167&gt;=0, RIGHT(TEXT(AL167,"0.#"),1)&lt;&gt;"."),TRUE,FALSE)</formula>
    </cfRule>
    <cfRule type="expression" dxfId="92" priority="76">
      <formula>IF(AND(AL167&gt;=0, RIGHT(TEXT(AL167,"0.#"),1)="."),TRUE,FALSE)</formula>
    </cfRule>
    <cfRule type="expression" dxfId="91" priority="77">
      <formula>IF(AND(AL167&lt;0, RIGHT(TEXT(AL167,"0.#"),1)&lt;&gt;"."),TRUE,FALSE)</formula>
    </cfRule>
    <cfRule type="expression" dxfId="90" priority="78">
      <formula>IF(AND(AL167&lt;0, RIGHT(TEXT(AL167,"0.#"),1)="."),TRUE,FALSE)</formula>
    </cfRule>
  </conditionalFormatting>
  <conditionalFormatting sqref="Y182:Y184">
    <cfRule type="expression" dxfId="89" priority="67">
      <formula>IF(RIGHT(TEXT(Y182,"0.#"),1)=".",FALSE,TRUE)</formula>
    </cfRule>
    <cfRule type="expression" dxfId="88" priority="68">
      <formula>IF(RIGHT(TEXT(Y182,"0.#"),1)=".",TRUE,FALSE)</formula>
    </cfRule>
  </conditionalFormatting>
  <conditionalFormatting sqref="Y180:Y181">
    <cfRule type="expression" dxfId="87" priority="61">
      <formula>IF(RIGHT(TEXT(Y180,"0.#"),1)=".",FALSE,TRUE)</formula>
    </cfRule>
    <cfRule type="expression" dxfId="86" priority="62">
      <formula>IF(RIGHT(TEXT(Y180,"0.#"),1)=".",TRUE,FALSE)</formula>
    </cfRule>
  </conditionalFormatting>
  <conditionalFormatting sqref="AL182:AO184">
    <cfRule type="expression" dxfId="85" priority="69">
      <formula>IF(AND(AL182&gt;=0, RIGHT(TEXT(AL182,"0.#"),1)&lt;&gt;"."),TRUE,FALSE)</formula>
    </cfRule>
    <cfRule type="expression" dxfId="84" priority="70">
      <formula>IF(AND(AL182&gt;=0, RIGHT(TEXT(AL182,"0.#"),1)="."),TRUE,FALSE)</formula>
    </cfRule>
    <cfRule type="expression" dxfId="83" priority="71">
      <formula>IF(AND(AL182&lt;0, RIGHT(TEXT(AL182,"0.#"),1)&lt;&gt;"."),TRUE,FALSE)</formula>
    </cfRule>
    <cfRule type="expression" dxfId="82" priority="72">
      <formula>IF(AND(AL182&lt;0, RIGHT(TEXT(AL182,"0.#"),1)="."),TRUE,FALSE)</formula>
    </cfRule>
  </conditionalFormatting>
  <conditionalFormatting sqref="AL180:AO181">
    <cfRule type="expression" dxfId="81" priority="63">
      <formula>IF(AND(AL180&gt;=0, RIGHT(TEXT(AL180,"0.#"),1)&lt;&gt;"."),TRUE,FALSE)</formula>
    </cfRule>
    <cfRule type="expression" dxfId="80" priority="64">
      <formula>IF(AND(AL180&gt;=0, RIGHT(TEXT(AL180,"0.#"),1)="."),TRUE,FALSE)</formula>
    </cfRule>
    <cfRule type="expression" dxfId="79" priority="65">
      <formula>IF(AND(AL180&lt;0, RIGHT(TEXT(AL180,"0.#"),1)&lt;&gt;"."),TRUE,FALSE)</formula>
    </cfRule>
    <cfRule type="expression" dxfId="78" priority="66">
      <formula>IF(AND(AL180&lt;0, RIGHT(TEXT(AL180,"0.#"),1)="."),TRUE,FALSE)</formula>
    </cfRule>
  </conditionalFormatting>
  <conditionalFormatting sqref="Y190:Y197">
    <cfRule type="expression" dxfId="77" priority="55">
      <formula>IF(RIGHT(TEXT(Y190,"0.#"),1)=".",FALSE,TRUE)</formula>
    </cfRule>
    <cfRule type="expression" dxfId="76" priority="56">
      <formula>IF(RIGHT(TEXT(Y190,"0.#"),1)=".",TRUE,FALSE)</formula>
    </cfRule>
  </conditionalFormatting>
  <conditionalFormatting sqref="Y188:Y189">
    <cfRule type="expression" dxfId="75" priority="49">
      <formula>IF(RIGHT(TEXT(Y188,"0.#"),1)=".",FALSE,TRUE)</formula>
    </cfRule>
    <cfRule type="expression" dxfId="74" priority="50">
      <formula>IF(RIGHT(TEXT(Y188,"0.#"),1)=".",TRUE,FALSE)</formula>
    </cfRule>
  </conditionalFormatting>
  <conditionalFormatting sqref="AL190:AO197">
    <cfRule type="expression" dxfId="73" priority="57">
      <formula>IF(AND(AL190&gt;=0, RIGHT(TEXT(AL190,"0.#"),1)&lt;&gt;"."),TRUE,FALSE)</formula>
    </cfRule>
    <cfRule type="expression" dxfId="72" priority="58">
      <formula>IF(AND(AL190&gt;=0, RIGHT(TEXT(AL190,"0.#"),1)="."),TRUE,FALSE)</formula>
    </cfRule>
    <cfRule type="expression" dxfId="71" priority="59">
      <formula>IF(AND(AL190&lt;0, RIGHT(TEXT(AL190,"0.#"),1)&lt;&gt;"."),TRUE,FALSE)</formula>
    </cfRule>
    <cfRule type="expression" dxfId="70" priority="60">
      <formula>IF(AND(AL190&lt;0, RIGHT(TEXT(AL190,"0.#"),1)="."),TRUE,FALSE)</formula>
    </cfRule>
  </conditionalFormatting>
  <conditionalFormatting sqref="AL188:AO189">
    <cfRule type="expression" dxfId="69" priority="51">
      <formula>IF(AND(AL188&gt;=0, RIGHT(TEXT(AL188,"0.#"),1)&lt;&gt;"."),TRUE,FALSE)</formula>
    </cfRule>
    <cfRule type="expression" dxfId="68" priority="52">
      <formula>IF(AND(AL188&gt;=0, RIGHT(TEXT(AL188,"0.#"),1)="."),TRUE,FALSE)</formula>
    </cfRule>
    <cfRule type="expression" dxfId="67" priority="53">
      <formula>IF(AND(AL188&lt;0, RIGHT(TEXT(AL188,"0.#"),1)&lt;&gt;"."),TRUE,FALSE)</formula>
    </cfRule>
    <cfRule type="expression" dxfId="66" priority="54">
      <formula>IF(AND(AL188&lt;0, RIGHT(TEXT(AL188,"0.#"),1)="."),TRUE,FALSE)</formula>
    </cfRule>
  </conditionalFormatting>
  <conditionalFormatting sqref="Y203:Y210">
    <cfRule type="expression" dxfId="65" priority="43">
      <formula>IF(RIGHT(TEXT(Y203,"0.#"),1)=".",FALSE,TRUE)</formula>
    </cfRule>
    <cfRule type="expression" dxfId="64" priority="44">
      <formula>IF(RIGHT(TEXT(Y203,"0.#"),1)=".",TRUE,FALSE)</formula>
    </cfRule>
  </conditionalFormatting>
  <conditionalFormatting sqref="Y201:Y202">
    <cfRule type="expression" dxfId="63" priority="37">
      <formula>IF(RIGHT(TEXT(Y201,"0.#"),1)=".",FALSE,TRUE)</formula>
    </cfRule>
    <cfRule type="expression" dxfId="62" priority="38">
      <formula>IF(RIGHT(TEXT(Y201,"0.#"),1)=".",TRUE,FALSE)</formula>
    </cfRule>
  </conditionalFormatting>
  <conditionalFormatting sqref="AL203:AO210">
    <cfRule type="expression" dxfId="61" priority="45">
      <formula>IF(AND(AL203&gt;=0, RIGHT(TEXT(AL203,"0.#"),1)&lt;&gt;"."),TRUE,FALSE)</formula>
    </cfRule>
    <cfRule type="expression" dxfId="60" priority="46">
      <formula>IF(AND(AL203&gt;=0, RIGHT(TEXT(AL203,"0.#"),1)="."),TRUE,FALSE)</formula>
    </cfRule>
    <cfRule type="expression" dxfId="59" priority="47">
      <formula>IF(AND(AL203&lt;0, RIGHT(TEXT(AL203,"0.#"),1)&lt;&gt;"."),TRUE,FALSE)</formula>
    </cfRule>
    <cfRule type="expression" dxfId="58" priority="48">
      <formula>IF(AND(AL203&lt;0, RIGHT(TEXT(AL203,"0.#"),1)="."),TRUE,FALSE)</formula>
    </cfRule>
  </conditionalFormatting>
  <conditionalFormatting sqref="AL201:AO202">
    <cfRule type="expression" dxfId="57" priority="39">
      <formula>IF(AND(AL201&gt;=0, RIGHT(TEXT(AL201,"0.#"),1)&lt;&gt;"."),TRUE,FALSE)</formula>
    </cfRule>
    <cfRule type="expression" dxfId="56" priority="40">
      <formula>IF(AND(AL201&gt;=0, RIGHT(TEXT(AL201,"0.#"),1)="."),TRUE,FALSE)</formula>
    </cfRule>
    <cfRule type="expression" dxfId="55" priority="41">
      <formula>IF(AND(AL201&lt;0, RIGHT(TEXT(AL201,"0.#"),1)&lt;&gt;"."),TRUE,FALSE)</formula>
    </cfRule>
    <cfRule type="expression" dxfId="54" priority="42">
      <formula>IF(AND(AL201&lt;0, RIGHT(TEXT(AL201,"0.#"),1)="."),TRUE,FALSE)</formula>
    </cfRule>
  </conditionalFormatting>
  <conditionalFormatting sqref="AL214:AO214">
    <cfRule type="expression" dxfId="53" priority="33">
      <formula>IF(AND(AL214&gt;=0, RIGHT(TEXT(AL214,"0.#"),1)&lt;&gt;"."),TRUE,FALSE)</formula>
    </cfRule>
    <cfRule type="expression" dxfId="52" priority="34">
      <formula>IF(AND(AL214&gt;=0, RIGHT(TEXT(AL214,"0.#"),1)="."),TRUE,FALSE)</formula>
    </cfRule>
    <cfRule type="expression" dxfId="51" priority="35">
      <formula>IF(AND(AL214&lt;0, RIGHT(TEXT(AL214,"0.#"),1)&lt;&gt;"."),TRUE,FALSE)</formula>
    </cfRule>
    <cfRule type="expression" dxfId="50" priority="36">
      <formula>IF(AND(AL214&lt;0, RIGHT(TEXT(AL214,"0.#"),1)="."),TRUE,FALSE)</formula>
    </cfRule>
  </conditionalFormatting>
  <conditionalFormatting sqref="Y214">
    <cfRule type="expression" dxfId="49" priority="31">
      <formula>IF(RIGHT(TEXT(Y214,"0.#"),1)=".",FALSE,TRUE)</formula>
    </cfRule>
    <cfRule type="expression" dxfId="48" priority="32">
      <formula>IF(RIGHT(TEXT(Y214,"0.#"),1)=".",TRUE,FALSE)</formula>
    </cfRule>
  </conditionalFormatting>
  <conditionalFormatting sqref="AL220:AO227">
    <cfRule type="expression" dxfId="47" priority="27">
      <formula>IF(AND(AL220&gt;=0, RIGHT(TEXT(AL220,"0.#"),1)&lt;&gt;"."),TRUE,FALSE)</formula>
    </cfRule>
    <cfRule type="expression" dxfId="46" priority="28">
      <formula>IF(AND(AL220&gt;=0, RIGHT(TEXT(AL220,"0.#"),1)="."),TRUE,FALSE)</formula>
    </cfRule>
    <cfRule type="expression" dxfId="45" priority="29">
      <formula>IF(AND(AL220&lt;0, RIGHT(TEXT(AL220,"0.#"),1)&lt;&gt;"."),TRUE,FALSE)</formula>
    </cfRule>
    <cfRule type="expression" dxfId="44" priority="30">
      <formula>IF(AND(AL220&lt;0, RIGHT(TEXT(AL220,"0.#"),1)="."),TRUE,FALSE)</formula>
    </cfRule>
  </conditionalFormatting>
  <conditionalFormatting sqref="Y220:Y227">
    <cfRule type="expression" dxfId="43" priority="25">
      <formula>IF(RIGHT(TEXT(Y220,"0.#"),1)=".",FALSE,TRUE)</formula>
    </cfRule>
    <cfRule type="expression" dxfId="42" priority="26">
      <formula>IF(RIGHT(TEXT(Y220,"0.#"),1)=".",TRUE,FALSE)</formula>
    </cfRule>
  </conditionalFormatting>
  <conditionalFormatting sqref="AL218:AO219">
    <cfRule type="expression" dxfId="41" priority="21">
      <formula>IF(AND(AL218&gt;=0, RIGHT(TEXT(AL218,"0.#"),1)&lt;&gt;"."),TRUE,FALSE)</formula>
    </cfRule>
    <cfRule type="expression" dxfId="40" priority="22">
      <formula>IF(AND(AL218&gt;=0, RIGHT(TEXT(AL218,"0.#"),1)="."),TRUE,FALSE)</formula>
    </cfRule>
    <cfRule type="expression" dxfId="39" priority="23">
      <formula>IF(AND(AL218&lt;0, RIGHT(TEXT(AL218,"0.#"),1)&lt;&gt;"."),TRUE,FALSE)</formula>
    </cfRule>
    <cfRule type="expression" dxfId="38" priority="24">
      <formula>IF(AND(AL218&lt;0, RIGHT(TEXT(AL218,"0.#"),1)="."),TRUE,FALSE)</formula>
    </cfRule>
  </conditionalFormatting>
  <conditionalFormatting sqref="Y218:Y219">
    <cfRule type="expression" dxfId="37" priority="19">
      <formula>IF(RIGHT(TEXT(Y218,"0.#"),1)=".",FALSE,TRUE)</formula>
    </cfRule>
    <cfRule type="expression" dxfId="36" priority="20">
      <formula>IF(RIGHT(TEXT(Y218,"0.#"),1)=".",TRUE,FALSE)</formula>
    </cfRule>
  </conditionalFormatting>
  <conditionalFormatting sqref="AL233:AO234">
    <cfRule type="expression" dxfId="35" priority="15">
      <formula>IF(AND(AL233&gt;=0, RIGHT(TEXT(AL233,"0.#"),1)&lt;&gt;"."),TRUE,FALSE)</formula>
    </cfRule>
    <cfRule type="expression" dxfId="34" priority="16">
      <formula>IF(AND(AL233&gt;=0, RIGHT(TEXT(AL233,"0.#"),1)="."),TRUE,FALSE)</formula>
    </cfRule>
    <cfRule type="expression" dxfId="33" priority="17">
      <formula>IF(AND(AL233&lt;0, RIGHT(TEXT(AL233,"0.#"),1)&lt;&gt;"."),TRUE,FALSE)</formula>
    </cfRule>
    <cfRule type="expression" dxfId="32" priority="18">
      <formula>IF(AND(AL233&lt;0, RIGHT(TEXT(AL233,"0.#"),1)="."),TRUE,FALSE)</formula>
    </cfRule>
  </conditionalFormatting>
  <conditionalFormatting sqref="Y233:Y234">
    <cfRule type="expression" dxfId="31" priority="13">
      <formula>IF(RIGHT(TEXT(Y233,"0.#"),1)=".",FALSE,TRUE)</formula>
    </cfRule>
    <cfRule type="expression" dxfId="30" priority="14">
      <formula>IF(RIGHT(TEXT(Y233,"0.#"),1)=".",TRUE,FALSE)</formula>
    </cfRule>
  </conditionalFormatting>
  <conditionalFormatting sqref="AL231:AO232">
    <cfRule type="expression" dxfId="29" priority="9">
      <formula>IF(AND(AL231&gt;=0, RIGHT(TEXT(AL231,"0.#"),1)&lt;&gt;"."),TRUE,FALSE)</formula>
    </cfRule>
    <cfRule type="expression" dxfId="28" priority="10">
      <formula>IF(AND(AL231&gt;=0, RIGHT(TEXT(AL231,"0.#"),1)="."),TRUE,FALSE)</formula>
    </cfRule>
    <cfRule type="expression" dxfId="27" priority="11">
      <formula>IF(AND(AL231&lt;0, RIGHT(TEXT(AL231,"0.#"),1)&lt;&gt;"."),TRUE,FALSE)</formula>
    </cfRule>
    <cfRule type="expression" dxfId="26" priority="12">
      <formula>IF(AND(AL231&lt;0, RIGHT(TEXT(AL231,"0.#"),1)="."),TRUE,FALSE)</formula>
    </cfRule>
  </conditionalFormatting>
  <conditionalFormatting sqref="Y231:Y232">
    <cfRule type="expression" dxfId="25" priority="7">
      <formula>IF(RIGHT(TEXT(Y231,"0.#"),1)=".",FALSE,TRUE)</formula>
    </cfRule>
    <cfRule type="expression" dxfId="24" priority="8">
      <formula>IF(RIGHT(TEXT(Y231,"0.#"),1)=".",TRUE,FALSE)</formula>
    </cfRule>
  </conditionalFormatting>
  <conditionalFormatting sqref="AL239:AO248">
    <cfRule type="expression" dxfId="23" priority="3">
      <formula>IF(AND(AL239&gt;=0, RIGHT(TEXT(AL239,"0.#"),1)&lt;&gt;"."),TRUE,FALSE)</formula>
    </cfRule>
    <cfRule type="expression" dxfId="22" priority="4">
      <formula>IF(AND(AL239&gt;=0, RIGHT(TEXT(AL239,"0.#"),1)="."),TRUE,FALSE)</formula>
    </cfRule>
    <cfRule type="expression" dxfId="21" priority="5">
      <formula>IF(AND(AL239&lt;0, RIGHT(TEXT(AL239,"0.#"),1)&lt;&gt;"."),TRUE,FALSE)</formula>
    </cfRule>
    <cfRule type="expression" dxfId="20" priority="6">
      <formula>IF(AND(AL239&lt;0, RIGHT(TEXT(AL239,"0.#"),1)="."),TRUE,FALSE)</formula>
    </cfRule>
  </conditionalFormatting>
  <conditionalFormatting sqref="Y239:Y248">
    <cfRule type="expression" dxfId="19" priority="1">
      <formula>IF(RIGHT(TEXT(Y239,"0.#"),1)=".",FALSE,TRUE)</formula>
    </cfRule>
    <cfRule type="expression" dxfId="18" priority="2">
      <formula>IF(RIGHT(TEXT(Y239,"0.#"),1)=".",TRUE,FALSE)</formula>
    </cfRule>
  </conditionalFormatting>
  <dataValidations count="14">
    <dataValidation type="custom" allowBlank="1" showInputMessage="1" showErrorMessage="1" errorTitle="法人番号チェック" error="法人番号は13桁の数字で入力してください。" sqref="J239:O248 J231:O234 J218:O227 J214:O214 J201:O210 J188:O197 J180:O184 J167:O176 J161:O163">
      <formula1>OR(J161="-",AND(LEN(J161)=13,IFERROR(SEARCH("-",J161),"")="",IFERROR(SEARCH(".",J161),"")="",ISNUMBER(J161)))</formula1>
    </dataValidation>
    <dataValidation type="list" allowBlank="1" showInputMessage="1" showErrorMessage="1" sqref="Q106:R106 AO106:AP106 AC106:AD106">
      <formula1>#REF!</formula1>
    </dataValidation>
    <dataValidation type="custom" imeMode="disabled" allowBlank="1" showInputMessage="1" showErrorMessage="1" sqref="AY24 P13:AQ19 P20:AJ20 AL239:AO248 Y140:AB140 AU140:AX140 Y144:AB144 AU144:AX144 Y148:AB148 AU148:AX148 Y152:AB153 AU152:AX153 Y161:AB163 AL161:AO163 Y167:AB176 AL167:AO176 Y180:AB184 AL180:AO184 Y188:AB197 AL188:AO197 Y201:AB210 AL201:AO210 Y214:AB214 AL214:AO214 Y218:AB227 AL218:AO227 Y231:AB234 AL231:AO234 Y239:AB248 AQ36:AR36 AU36:AX36 AE37:AX39 AE47:AX47 AE33:AX34 AE58:AX59 AQ50:AR50 AU50:AX50 AE51:AX53 AQ61:AR61 AU61:AX61 AE62:AX64 AE44:AX45 P24:V30 W24">
      <formula1>OR(ISNUMBER(P13), P13="-")</formula1>
    </dataValidation>
    <dataValidation type="list" allowBlank="1" showInputMessage="1" showErrorMessage="1" sqref="S5:X5">
      <formula1>T終了年度</formula1>
    </dataValidation>
    <dataValidation type="list" allowBlank="1" showInputMessage="1" showErrorMessage="1" sqref="AO155 AO235">
      <formula1>"　, ☑"</formula1>
    </dataValidation>
    <dataValidation type="list" allowBlank="1" showInputMessage="1" showErrorMessage="1" error="プルダウンリストから選択してください。" sqref="AD75:AF78 AD81:AD92 AE81:AF85 AE87:AF92">
      <formula1>"○,△,×,‐"</formula1>
    </dataValidation>
    <dataValidation type="list" allowBlank="1" showInputMessage="1" showErrorMessage="1" error="プルダウンリストから選択してください。" sqref="AD79:AF80">
      <formula1>"有,無"</formula1>
    </dataValidation>
    <dataValidation type="whole" imeMode="disabled" allowBlank="1" showInputMessage="1" showErrorMessage="1" sqref="AW2:AX2">
      <formula1>0</formula1>
      <formula2>99</formula2>
    </dataValidation>
    <dataValidation type="custom" imeMode="disabled" allowBlank="1" showInputMessage="1" showErrorMessage="1" sqref="AH161:AK163 AH167:AK176 AH180:AK184 AH188:AK197 AH201:AK210 AH214:AK214 AH218:AK227 AH231:AK234 AH239:AK248">
      <formula1>OR(AND(MOD(IF(ISNUMBER(AH161), AH161, 0.5),1)=0, 0&lt;=AH161), AH161="-")</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AJ104:AK105 X104:Y105 AJ106 L104:L106 M104:M105 X106 AU104:AV105">
      <formula1>0</formula1>
      <formula2>9999</formula2>
    </dataValidation>
    <dataValidation type="whole" allowBlank="1" showInputMessage="1" showErrorMessage="1" sqref="O104:P105 AX104:AX106 AA104:AB105 AM104:AN105">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7" manualBreakCount="7">
    <brk id="72" max="16383" man="1"/>
    <brk id="106" max="16383" man="1"/>
    <brk id="137" max="16383" man="1"/>
    <brk id="157" max="16383" man="1"/>
    <brk id="177" max="16383" man="1"/>
    <brk id="210" max="16383" man="1"/>
    <brk id="235" max="16383" man="1"/>
  </rowBreaks>
  <drawing r:id="rId2"/>
  <extLst>
    <ext xmlns:x14="http://schemas.microsoft.com/office/spreadsheetml/2009/9/main" uri="{CCE6A557-97BC-4b89-ADB6-D9C93CAAB3DF}">
      <x14:dataValidations xmlns:xm="http://schemas.microsoft.com/office/excel/2006/main" count="11">
        <x14:dataValidation type="list" allowBlank="1" showInputMessage="1" showErrorMessage="1">
          <x14:formula1>
            <xm:f>入力規則等!$U$13:$U$35</xm:f>
          </x14:formula1>
          <xm:sqref>S106:U106 AJ2:AM2 AE106:AG106 G106:I106 AQ106:AS106</xm:sqref>
        </x14:dataValidation>
        <x14:dataValidation type="list" allowBlank="1" showInputMessage="1" showErrorMessage="1">
          <x14:formula1>
            <xm:f>入力規則等!$U$56:$U$58</xm:f>
          </x14:formula1>
          <xm:sqref>J106:K106 AT106:AU106 AH106:AI106 V106:W106</xm:sqref>
        </x14:dataValidation>
        <x14:dataValidation type="list" allowBlank="1" showInputMessage="1" showErrorMessage="1">
          <x14:formula1>
            <xm:f>入力規則等!$U$48</xm:f>
          </x14:formula1>
          <xm:sqref>E106:F106</xm:sqref>
        </x14:dataValidation>
        <x14:dataValidation type="list" allowBlank="1" showInputMessage="1" showErrorMessage="1">
          <x14:formula1>
            <xm:f>入力規則等!$W$2:$W$24</xm:f>
          </x14:formula1>
          <xm:sqref>AO104:AP105 Q104:S105 AC104:AE105 E104:G105</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入力規則等!$AI$2:$AI$8</xm:f>
          </x14:formula1>
          <xm:sqref>J70:T70</xm:sqref>
        </x14:dataValidation>
        <x14:dataValidation type="list" allowBlank="1" showInputMessage="1" showErrorMessage="1">
          <x14:formula1>
            <xm:f>入力規則等!$AG$2:$AG$13</xm:f>
          </x14:formula1>
          <xm:sqref>AC161:AG163 AC167:AG176 AC180:AG184 AC188:AG197 AC201:AG210 AC214:AG214 AC218:AG227 AC231:AG234</xm:sqref>
        </x14:dataValidation>
        <x14:dataValidation type="list" allowBlank="1" showInputMessage="1" showErrorMessage="1">
          <x14:formula1>
            <xm:f>入力規則等!$U$40:$U$42</xm:f>
          </x14:formula1>
          <xm:sqref>AG104:AH104 U104:V104 I104:J104 AR104:AS104</xm:sqref>
        </x14:dataValidation>
        <x14:dataValidation type="list" allowBlank="1" showInputMessage="1" showErrorMessage="1">
          <x14:formula1>
            <xm:f>入力規則等!$U$7:$U$9</xm:f>
          </x14:formula1>
          <xm:sqref>U105:V105 I105:J105 AG105:AH105 AR105:AS105</xm:sqref>
        </x14:dataValidation>
        <x14:dataValidation type="list" allowBlank="1" showInputMessage="1" showErrorMessage="1">
          <x14:formula1>
            <xm:f>入力規則等!$AP$2:$AP$10</xm:f>
          </x14:formula1>
          <xm:sqref>AC239:AG248</xm:sqref>
        </x14:dataValidation>
        <x14:dataValidation type="list" allowBlank="1" showInputMessage="1" showErrorMessage="1">
          <x14:formula1>
            <xm:f>入力規則等!$AK$2:$AK$49</xm:f>
          </x14:formula1>
          <xm:sqref>C239:D248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875" customWidth="1"/>
    <col min="2" max="2" width="8.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875"/>
    <col min="13" max="13" width="12" style="13" hidden="1" customWidth="1"/>
    <col min="14" max="14" width="4" style="13" hidden="1" customWidth="1"/>
    <col min="15" max="15" width="3.625" customWidth="1"/>
    <col min="16" max="16" width="8.375" customWidth="1"/>
    <col min="17" max="17" width="8.875" style="16" customWidth="1"/>
    <col min="18" max="18" width="9.5" style="13" hidden="1" customWidth="1"/>
    <col min="19" max="19" width="4" style="13" hidden="1" customWidth="1"/>
    <col min="20" max="20" width="8.875"/>
    <col min="21" max="21" width="9" style="28"/>
    <col min="22" max="22" width="3.375" style="28" customWidth="1"/>
    <col min="23" max="23" width="12.5" style="28" bestFit="1" customWidth="1"/>
    <col min="24" max="24" width="3.625" style="28" customWidth="1"/>
    <col min="25" max="25" width="12.5" style="33" bestFit="1" customWidth="1"/>
    <col min="26" max="26" width="12.125" style="28" customWidth="1"/>
    <col min="27" max="27" width="11.375" style="33" bestFit="1" customWidth="1"/>
    <col min="28" max="28" width="12.125" style="33" customWidth="1"/>
    <col min="29" max="29" width="24.125" style="33" bestFit="1" customWidth="1"/>
    <col min="30" max="30" width="3.875" style="33" customWidth="1"/>
    <col min="31" max="31" width="33.87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72</v>
      </c>
      <c r="B1" s="25" t="s">
        <v>73</v>
      </c>
      <c r="F1" s="26" t="s">
        <v>4</v>
      </c>
      <c r="G1" s="26" t="s">
        <v>62</v>
      </c>
      <c r="K1" s="27" t="s">
        <v>90</v>
      </c>
      <c r="L1" s="25" t="s">
        <v>73</v>
      </c>
      <c r="O1" s="13"/>
      <c r="P1" s="26" t="s">
        <v>5</v>
      </c>
      <c r="Q1" s="26" t="s">
        <v>62</v>
      </c>
      <c r="T1" s="13"/>
      <c r="U1" s="29" t="s">
        <v>153</v>
      </c>
      <c r="W1" s="29" t="s">
        <v>152</v>
      </c>
      <c r="Y1" s="29" t="s">
        <v>70</v>
      </c>
      <c r="Z1" s="29" t="s">
        <v>396</v>
      </c>
      <c r="AA1" s="29" t="s">
        <v>71</v>
      </c>
      <c r="AB1" s="29" t="s">
        <v>397</v>
      </c>
      <c r="AC1" s="29" t="s">
        <v>31</v>
      </c>
      <c r="AD1" s="28"/>
      <c r="AE1" s="29" t="s">
        <v>43</v>
      </c>
      <c r="AF1" s="30"/>
      <c r="AG1" s="42" t="s">
        <v>170</v>
      </c>
      <c r="AI1" s="42" t="s">
        <v>173</v>
      </c>
      <c r="AK1" s="42" t="s">
        <v>178</v>
      </c>
      <c r="AM1" s="68"/>
      <c r="AN1" s="68"/>
      <c r="AP1" s="28" t="s">
        <v>223</v>
      </c>
    </row>
    <row r="2" spans="1:42" ht="13.5" customHeight="1" x14ac:dyDescent="0.15">
      <c r="A2" s="14" t="s">
        <v>74</v>
      </c>
      <c r="B2" s="15"/>
      <c r="C2" s="13" t="str">
        <f>IF(B2="","",A2)</f>
        <v/>
      </c>
      <c r="D2" s="13" t="str">
        <f>IF(C2="","",IF(D1&lt;&gt;"",CONCATENATE(D1,"、",C2),C2))</f>
        <v/>
      </c>
      <c r="F2" s="12" t="s">
        <v>61</v>
      </c>
      <c r="G2" s="17" t="s">
        <v>581</v>
      </c>
      <c r="H2" s="13" t="str">
        <f>IF(G2="","",F2)</f>
        <v>一般会計</v>
      </c>
      <c r="I2" s="13" t="str">
        <f>IF(H2="","",IF(I1&lt;&gt;"",CONCATENATE(I1,"、",H2),H2))</f>
        <v>一般会計</v>
      </c>
      <c r="K2" s="14" t="s">
        <v>91</v>
      </c>
      <c r="L2" s="15"/>
      <c r="M2" s="13" t="str">
        <f>IF(L2="","",K2)</f>
        <v/>
      </c>
      <c r="N2" s="13" t="str">
        <f>IF(M2="","",IF(N1&lt;&gt;"",CONCATENATE(N1,"、",M2),M2))</f>
        <v/>
      </c>
      <c r="O2" s="13"/>
      <c r="P2" s="12" t="s">
        <v>63</v>
      </c>
      <c r="Q2" s="17" t="s">
        <v>581</v>
      </c>
      <c r="R2" s="13" t="str">
        <f>IF(Q2="","",P2)</f>
        <v>直接実施</v>
      </c>
      <c r="S2" s="13" t="str">
        <f>IF(R2="","",IF(S1&lt;&gt;"",CONCATENATE(S1,"、",R2),R2))</f>
        <v>直接実施</v>
      </c>
      <c r="T2" s="13"/>
      <c r="U2" s="83">
        <v>21</v>
      </c>
      <c r="W2" s="32" t="s">
        <v>158</v>
      </c>
      <c r="Y2" s="32" t="s">
        <v>57</v>
      </c>
      <c r="Z2" s="32" t="s">
        <v>57</v>
      </c>
      <c r="AA2" s="76" t="s">
        <v>266</v>
      </c>
      <c r="AB2" s="76" t="s">
        <v>491</v>
      </c>
      <c r="AC2" s="77" t="s">
        <v>123</v>
      </c>
      <c r="AD2" s="28"/>
      <c r="AE2" s="37" t="s">
        <v>154</v>
      </c>
      <c r="AF2" s="30"/>
      <c r="AG2" s="44" t="s">
        <v>232</v>
      </c>
      <c r="AI2" s="42" t="s">
        <v>263</v>
      </c>
      <c r="AK2" s="42" t="s">
        <v>179</v>
      </c>
      <c r="AM2" s="68"/>
      <c r="AN2" s="68"/>
      <c r="AP2" s="44" t="s">
        <v>232</v>
      </c>
    </row>
    <row r="3" spans="1:42" ht="13.5" customHeight="1" x14ac:dyDescent="0.15">
      <c r="A3" s="14" t="s">
        <v>75</v>
      </c>
      <c r="B3" s="15"/>
      <c r="C3" s="13" t="str">
        <f t="shared" ref="C3:C11" si="0">IF(B3="","",A3)</f>
        <v/>
      </c>
      <c r="D3" s="13" t="str">
        <f>IF(C3="",D2,IF(D2&lt;&gt;"",CONCATENATE(D2,"、",C3),C3))</f>
        <v/>
      </c>
      <c r="F3" s="18" t="s">
        <v>100</v>
      </c>
      <c r="G3" s="17"/>
      <c r="H3" s="13" t="str">
        <f t="shared" ref="H3:H37" si="1">IF(G3="","",F3)</f>
        <v/>
      </c>
      <c r="I3" s="13" t="str">
        <f>IF(H3="",I2,IF(I2&lt;&gt;"",CONCATENATE(I2,"、",H3),H3))</f>
        <v>一般会計</v>
      </c>
      <c r="K3" s="14" t="s">
        <v>92</v>
      </c>
      <c r="L3" s="15"/>
      <c r="M3" s="13" t="str">
        <f t="shared" ref="M3:M11" si="2">IF(L3="","",K3)</f>
        <v/>
      </c>
      <c r="N3" s="13" t="str">
        <f>IF(M3="",N2,IF(N2&lt;&gt;"",CONCATENATE(N2,"、",M3),M3))</f>
        <v/>
      </c>
      <c r="O3" s="13"/>
      <c r="P3" s="12" t="s">
        <v>64</v>
      </c>
      <c r="Q3" s="17" t="s">
        <v>581</v>
      </c>
      <c r="R3" s="13" t="str">
        <f t="shared" ref="R3:R8" si="3">IF(Q3="","",P3)</f>
        <v>委託・請負</v>
      </c>
      <c r="S3" s="13" t="str">
        <f t="shared" ref="S3:S8" si="4">IF(R3="",S2,IF(S2&lt;&gt;"",CONCATENATE(S2,"、",R3),R3))</f>
        <v>直接実施、委託・請負</v>
      </c>
      <c r="T3" s="13"/>
      <c r="U3" s="32" t="s">
        <v>522</v>
      </c>
      <c r="W3" s="32" t="s">
        <v>133</v>
      </c>
      <c r="Y3" s="32" t="s">
        <v>58</v>
      </c>
      <c r="Z3" s="32" t="s">
        <v>398</v>
      </c>
      <c r="AA3" s="76" t="s">
        <v>364</v>
      </c>
      <c r="AB3" s="76" t="s">
        <v>492</v>
      </c>
      <c r="AC3" s="77" t="s">
        <v>124</v>
      </c>
      <c r="AD3" s="28"/>
      <c r="AE3" s="37" t="s">
        <v>155</v>
      </c>
      <c r="AF3" s="30"/>
      <c r="AG3" s="44" t="s">
        <v>233</v>
      </c>
      <c r="AI3" s="42" t="s">
        <v>172</v>
      </c>
      <c r="AK3" s="42" t="str">
        <f>CHAR(CODE(AK2)+1)</f>
        <v>B</v>
      </c>
      <c r="AM3" s="68"/>
      <c r="AN3" s="68"/>
      <c r="AP3" s="44" t="s">
        <v>233</v>
      </c>
    </row>
    <row r="4" spans="1:42" ht="13.5" customHeight="1" x14ac:dyDescent="0.15">
      <c r="A4" s="14" t="s">
        <v>76</v>
      </c>
      <c r="B4" s="15" t="s">
        <v>581</v>
      </c>
      <c r="C4" s="13" t="str">
        <f t="shared" si="0"/>
        <v>沖縄振興</v>
      </c>
      <c r="D4" s="13" t="str">
        <f>IF(C4="",D3,IF(D3&lt;&gt;"",CONCATENATE(D3,"、",C4),C4))</f>
        <v>沖縄振興</v>
      </c>
      <c r="F4" s="18" t="s">
        <v>101</v>
      </c>
      <c r="G4" s="17"/>
      <c r="H4" s="13" t="str">
        <f t="shared" si="1"/>
        <v/>
      </c>
      <c r="I4" s="13" t="str">
        <f t="shared" ref="I4:I37" si="5">IF(H4="",I3,IF(I3&lt;&gt;"",CONCATENATE(I3,"、",H4),H4))</f>
        <v>一般会計</v>
      </c>
      <c r="K4" s="14" t="s">
        <v>93</v>
      </c>
      <c r="L4" s="15"/>
      <c r="M4" s="13" t="str">
        <f t="shared" si="2"/>
        <v/>
      </c>
      <c r="N4" s="13" t="str">
        <f t="shared" ref="N4:N11" si="6">IF(M4="",N3,IF(N3&lt;&gt;"",CONCATENATE(N3,"、",M4),M4))</f>
        <v/>
      </c>
      <c r="O4" s="13"/>
      <c r="P4" s="12" t="s">
        <v>65</v>
      </c>
      <c r="Q4" s="17" t="s">
        <v>581</v>
      </c>
      <c r="R4" s="13" t="str">
        <f t="shared" si="3"/>
        <v>補助</v>
      </c>
      <c r="S4" s="13" t="str">
        <f t="shared" si="4"/>
        <v>直接実施、委託・請負、補助</v>
      </c>
      <c r="T4" s="13"/>
      <c r="U4" s="32" t="s">
        <v>571</v>
      </c>
      <c r="W4" s="32" t="s">
        <v>134</v>
      </c>
      <c r="Y4" s="32" t="s">
        <v>271</v>
      </c>
      <c r="Z4" s="32" t="s">
        <v>399</v>
      </c>
      <c r="AA4" s="76" t="s">
        <v>365</v>
      </c>
      <c r="AB4" s="76" t="s">
        <v>493</v>
      </c>
      <c r="AC4" s="76" t="s">
        <v>125</v>
      </c>
      <c r="AD4" s="28"/>
      <c r="AE4" s="37" t="s">
        <v>156</v>
      </c>
      <c r="AF4" s="30"/>
      <c r="AG4" s="44" t="s">
        <v>234</v>
      </c>
      <c r="AI4" s="42" t="s">
        <v>174</v>
      </c>
      <c r="AK4" s="42" t="str">
        <f t="shared" ref="AK4:AK49" si="7">CHAR(CODE(AK3)+1)</f>
        <v>C</v>
      </c>
      <c r="AM4" s="68"/>
      <c r="AN4" s="68"/>
      <c r="AP4" s="44" t="s">
        <v>234</v>
      </c>
    </row>
    <row r="5" spans="1:42" ht="13.5" customHeight="1" x14ac:dyDescent="0.15">
      <c r="A5" s="14" t="s">
        <v>77</v>
      </c>
      <c r="B5" s="15"/>
      <c r="C5" s="13" t="str">
        <f t="shared" si="0"/>
        <v/>
      </c>
      <c r="D5" s="13" t="str">
        <f>IF(C5="",D4,IF(D4&lt;&gt;"",CONCATENATE(D4,"、",C5),C5))</f>
        <v>沖縄振興</v>
      </c>
      <c r="F5" s="18" t="s">
        <v>102</v>
      </c>
      <c r="G5" s="17"/>
      <c r="H5" s="13" t="str">
        <f t="shared" si="1"/>
        <v/>
      </c>
      <c r="I5" s="13" t="str">
        <f t="shared" si="5"/>
        <v>一般会計</v>
      </c>
      <c r="K5" s="14" t="s">
        <v>94</v>
      </c>
      <c r="L5" s="15"/>
      <c r="M5" s="13" t="str">
        <f t="shared" si="2"/>
        <v/>
      </c>
      <c r="N5" s="13" t="str">
        <f t="shared" si="6"/>
        <v/>
      </c>
      <c r="O5" s="13"/>
      <c r="P5" s="12" t="s">
        <v>66</v>
      </c>
      <c r="Q5" s="17"/>
      <c r="R5" s="13" t="str">
        <f t="shared" si="3"/>
        <v/>
      </c>
      <c r="S5" s="13" t="str">
        <f t="shared" si="4"/>
        <v>直接実施、委託・請負、補助</v>
      </c>
      <c r="T5" s="13"/>
      <c r="W5" s="32" t="s">
        <v>546</v>
      </c>
      <c r="Y5" s="32" t="s">
        <v>272</v>
      </c>
      <c r="Z5" s="32" t="s">
        <v>400</v>
      </c>
      <c r="AA5" s="76" t="s">
        <v>366</v>
      </c>
      <c r="AB5" s="76" t="s">
        <v>494</v>
      </c>
      <c r="AC5" s="76" t="s">
        <v>157</v>
      </c>
      <c r="AD5" s="31"/>
      <c r="AE5" s="37" t="s">
        <v>244</v>
      </c>
      <c r="AF5" s="30"/>
      <c r="AG5" s="44" t="s">
        <v>235</v>
      </c>
      <c r="AI5" s="42" t="s">
        <v>269</v>
      </c>
      <c r="AK5" s="42" t="str">
        <f t="shared" si="7"/>
        <v>D</v>
      </c>
      <c r="AP5" s="44" t="s">
        <v>235</v>
      </c>
    </row>
    <row r="6" spans="1:42" ht="13.5" customHeight="1" x14ac:dyDescent="0.15">
      <c r="A6" s="14" t="s">
        <v>78</v>
      </c>
      <c r="B6" s="15"/>
      <c r="C6" s="13" t="str">
        <f t="shared" si="0"/>
        <v/>
      </c>
      <c r="D6" s="13" t="str">
        <f t="shared" ref="D6:D21" si="8">IF(C6="",D5,IF(D5&lt;&gt;"",CONCATENATE(D5,"、",C6),C6))</f>
        <v>沖縄振興</v>
      </c>
      <c r="F6" s="18" t="s">
        <v>103</v>
      </c>
      <c r="G6" s="17"/>
      <c r="H6" s="13" t="str">
        <f t="shared" si="1"/>
        <v/>
      </c>
      <c r="I6" s="13" t="str">
        <f t="shared" si="5"/>
        <v>一般会計</v>
      </c>
      <c r="K6" s="14" t="s">
        <v>95</v>
      </c>
      <c r="L6" s="15" t="s">
        <v>581</v>
      </c>
      <c r="M6" s="13" t="str">
        <f t="shared" si="2"/>
        <v>公共事業</v>
      </c>
      <c r="N6" s="13" t="str">
        <f t="shared" si="6"/>
        <v>公共事業</v>
      </c>
      <c r="O6" s="13"/>
      <c r="P6" s="12" t="s">
        <v>67</v>
      </c>
      <c r="Q6" s="17"/>
      <c r="R6" s="13" t="str">
        <f t="shared" si="3"/>
        <v/>
      </c>
      <c r="S6" s="13" t="str">
        <f t="shared" si="4"/>
        <v>直接実施、委託・請負、補助</v>
      </c>
      <c r="T6" s="13"/>
      <c r="U6" s="32" t="s">
        <v>246</v>
      </c>
      <c r="W6" s="32" t="s">
        <v>548</v>
      </c>
      <c r="Y6" s="32" t="s">
        <v>273</v>
      </c>
      <c r="Z6" s="32" t="s">
        <v>401</v>
      </c>
      <c r="AA6" s="76" t="s">
        <v>367</v>
      </c>
      <c r="AB6" s="76" t="s">
        <v>495</v>
      </c>
      <c r="AC6" s="76" t="s">
        <v>126</v>
      </c>
      <c r="AD6" s="31"/>
      <c r="AE6" s="37" t="s">
        <v>242</v>
      </c>
      <c r="AF6" s="30"/>
      <c r="AG6" s="44" t="s">
        <v>236</v>
      </c>
      <c r="AI6" s="42" t="s">
        <v>270</v>
      </c>
      <c r="AK6" s="42" t="str">
        <f>CHAR(CODE(AK5)+1)</f>
        <v>E</v>
      </c>
      <c r="AP6" s="44" t="s">
        <v>236</v>
      </c>
    </row>
    <row r="7" spans="1:42" ht="13.5" customHeight="1" x14ac:dyDescent="0.15">
      <c r="A7" s="14" t="s">
        <v>79</v>
      </c>
      <c r="B7" s="15"/>
      <c r="C7" s="13" t="str">
        <f t="shared" si="0"/>
        <v/>
      </c>
      <c r="D7" s="13" t="str">
        <f t="shared" si="8"/>
        <v>沖縄振興</v>
      </c>
      <c r="F7" s="18" t="s">
        <v>189</v>
      </c>
      <c r="G7" s="17"/>
      <c r="H7" s="13" t="str">
        <f t="shared" si="1"/>
        <v/>
      </c>
      <c r="I7" s="13" t="str">
        <f t="shared" si="5"/>
        <v>一般会計</v>
      </c>
      <c r="K7" s="14" t="s">
        <v>96</v>
      </c>
      <c r="L7" s="15"/>
      <c r="M7" s="13" t="str">
        <f t="shared" si="2"/>
        <v/>
      </c>
      <c r="N7" s="13" t="str">
        <f t="shared" si="6"/>
        <v>公共事業</v>
      </c>
      <c r="O7" s="13"/>
      <c r="P7" s="12" t="s">
        <v>68</v>
      </c>
      <c r="Q7" s="17"/>
      <c r="R7" s="13" t="str">
        <f t="shared" si="3"/>
        <v/>
      </c>
      <c r="S7" s="13" t="str">
        <f t="shared" si="4"/>
        <v>直接実施、委託・請負、補助</v>
      </c>
      <c r="T7" s="13"/>
      <c r="U7" s="32"/>
      <c r="W7" s="32" t="s">
        <v>135</v>
      </c>
      <c r="Y7" s="32" t="s">
        <v>274</v>
      </c>
      <c r="Z7" s="32" t="s">
        <v>402</v>
      </c>
      <c r="AA7" s="76" t="s">
        <v>368</v>
      </c>
      <c r="AB7" s="76" t="s">
        <v>496</v>
      </c>
      <c r="AC7" s="31"/>
      <c r="AD7" s="31"/>
      <c r="AE7" s="32" t="s">
        <v>126</v>
      </c>
      <c r="AF7" s="30"/>
      <c r="AG7" s="44" t="s">
        <v>237</v>
      </c>
      <c r="AH7" s="71"/>
      <c r="AI7" s="44" t="s">
        <v>259</v>
      </c>
      <c r="AK7" s="42" t="str">
        <f>CHAR(CODE(AK6)+1)</f>
        <v>F</v>
      </c>
      <c r="AP7" s="44" t="s">
        <v>237</v>
      </c>
    </row>
    <row r="8" spans="1:42" ht="13.5" customHeight="1" x14ac:dyDescent="0.15">
      <c r="A8" s="14" t="s">
        <v>80</v>
      </c>
      <c r="B8" s="15"/>
      <c r="C8" s="13" t="str">
        <f t="shared" si="0"/>
        <v/>
      </c>
      <c r="D8" s="13" t="str">
        <f t="shared" si="8"/>
        <v>沖縄振興</v>
      </c>
      <c r="F8" s="18" t="s">
        <v>104</v>
      </c>
      <c r="G8" s="17"/>
      <c r="H8" s="13" t="str">
        <f t="shared" si="1"/>
        <v/>
      </c>
      <c r="I8" s="13" t="str">
        <f t="shared" si="5"/>
        <v>一般会計</v>
      </c>
      <c r="K8" s="14" t="s">
        <v>97</v>
      </c>
      <c r="L8" s="15"/>
      <c r="M8" s="13" t="str">
        <f t="shared" si="2"/>
        <v/>
      </c>
      <c r="N8" s="13" t="str">
        <f t="shared" si="6"/>
        <v>公共事業</v>
      </c>
      <c r="O8" s="13"/>
      <c r="P8" s="12" t="s">
        <v>69</v>
      </c>
      <c r="Q8" s="17"/>
      <c r="R8" s="13" t="str">
        <f t="shared" si="3"/>
        <v/>
      </c>
      <c r="S8" s="13" t="str">
        <f t="shared" si="4"/>
        <v>直接実施、委託・請負、補助</v>
      </c>
      <c r="T8" s="13"/>
      <c r="U8" s="32" t="s">
        <v>267</v>
      </c>
      <c r="W8" s="32" t="s">
        <v>136</v>
      </c>
      <c r="Y8" s="32" t="s">
        <v>275</v>
      </c>
      <c r="Z8" s="32" t="s">
        <v>403</v>
      </c>
      <c r="AA8" s="76" t="s">
        <v>369</v>
      </c>
      <c r="AB8" s="76" t="s">
        <v>497</v>
      </c>
      <c r="AC8" s="31"/>
      <c r="AD8" s="31"/>
      <c r="AE8" s="31"/>
      <c r="AF8" s="30"/>
      <c r="AG8" s="44" t="s">
        <v>238</v>
      </c>
      <c r="AI8" s="42" t="s">
        <v>260</v>
      </c>
      <c r="AK8" s="42" t="str">
        <f t="shared" si="7"/>
        <v>G</v>
      </c>
      <c r="AP8" s="44" t="s">
        <v>238</v>
      </c>
    </row>
    <row r="9" spans="1:42" ht="13.5" customHeight="1" x14ac:dyDescent="0.15">
      <c r="A9" s="14" t="s">
        <v>81</v>
      </c>
      <c r="B9" s="15"/>
      <c r="C9" s="13" t="str">
        <f t="shared" si="0"/>
        <v/>
      </c>
      <c r="D9" s="13" t="str">
        <f t="shared" si="8"/>
        <v>沖縄振興</v>
      </c>
      <c r="F9" s="18" t="s">
        <v>190</v>
      </c>
      <c r="G9" s="17"/>
      <c r="H9" s="13" t="str">
        <f t="shared" si="1"/>
        <v/>
      </c>
      <c r="I9" s="13" t="str">
        <f t="shared" si="5"/>
        <v>一般会計</v>
      </c>
      <c r="K9" s="14" t="s">
        <v>98</v>
      </c>
      <c r="L9" s="15"/>
      <c r="M9" s="13" t="str">
        <f t="shared" si="2"/>
        <v/>
      </c>
      <c r="N9" s="13" t="str">
        <f t="shared" si="6"/>
        <v>公共事業</v>
      </c>
      <c r="O9" s="13"/>
      <c r="P9" s="13"/>
      <c r="Q9" s="19"/>
      <c r="T9" s="13"/>
      <c r="U9" s="32" t="s">
        <v>268</v>
      </c>
      <c r="W9" s="32" t="s">
        <v>137</v>
      </c>
      <c r="Y9" s="32" t="s">
        <v>276</v>
      </c>
      <c r="Z9" s="32" t="s">
        <v>404</v>
      </c>
      <c r="AA9" s="76" t="s">
        <v>370</v>
      </c>
      <c r="AB9" s="76" t="s">
        <v>498</v>
      </c>
      <c r="AC9" s="31"/>
      <c r="AD9" s="31"/>
      <c r="AE9" s="31"/>
      <c r="AF9" s="30"/>
      <c r="AG9" s="44" t="s">
        <v>239</v>
      </c>
      <c r="AI9" s="67"/>
      <c r="AK9" s="42" t="str">
        <f t="shared" si="7"/>
        <v>H</v>
      </c>
      <c r="AP9" s="44" t="s">
        <v>239</v>
      </c>
    </row>
    <row r="10" spans="1:42" ht="13.5" customHeight="1" x14ac:dyDescent="0.15">
      <c r="A10" s="14" t="s">
        <v>210</v>
      </c>
      <c r="B10" s="15"/>
      <c r="C10" s="13" t="str">
        <f t="shared" si="0"/>
        <v/>
      </c>
      <c r="D10" s="13" t="str">
        <f t="shared" si="8"/>
        <v>沖縄振興</v>
      </c>
      <c r="F10" s="18" t="s">
        <v>105</v>
      </c>
      <c r="G10" s="17"/>
      <c r="H10" s="13" t="str">
        <f t="shared" si="1"/>
        <v/>
      </c>
      <c r="I10" s="13" t="str">
        <f t="shared" si="5"/>
        <v>一般会計</v>
      </c>
      <c r="K10" s="14" t="s">
        <v>212</v>
      </c>
      <c r="L10" s="15"/>
      <c r="M10" s="13" t="str">
        <f t="shared" si="2"/>
        <v/>
      </c>
      <c r="N10" s="13" t="str">
        <f t="shared" si="6"/>
        <v>公共事業</v>
      </c>
      <c r="O10" s="13"/>
      <c r="P10" s="13" t="str">
        <f>S8</f>
        <v>直接実施、委託・請負、補助</v>
      </c>
      <c r="Q10" s="19"/>
      <c r="T10" s="13"/>
      <c r="W10" s="32" t="s">
        <v>138</v>
      </c>
      <c r="Y10" s="32" t="s">
        <v>277</v>
      </c>
      <c r="Z10" s="32" t="s">
        <v>405</v>
      </c>
      <c r="AA10" s="76" t="s">
        <v>371</v>
      </c>
      <c r="AB10" s="76" t="s">
        <v>499</v>
      </c>
      <c r="AC10" s="31"/>
      <c r="AD10" s="31"/>
      <c r="AE10" s="31"/>
      <c r="AF10" s="30"/>
      <c r="AG10" s="44" t="s">
        <v>226</v>
      </c>
      <c r="AK10" s="42" t="str">
        <f t="shared" si="7"/>
        <v>I</v>
      </c>
      <c r="AP10" s="42" t="s">
        <v>224</v>
      </c>
    </row>
    <row r="11" spans="1:42" ht="13.5" customHeight="1" x14ac:dyDescent="0.15">
      <c r="A11" s="14" t="s">
        <v>82</v>
      </c>
      <c r="B11" s="15"/>
      <c r="C11" s="13" t="str">
        <f t="shared" si="0"/>
        <v/>
      </c>
      <c r="D11" s="13" t="str">
        <f t="shared" si="8"/>
        <v>沖縄振興</v>
      </c>
      <c r="F11" s="18" t="s">
        <v>106</v>
      </c>
      <c r="G11" s="17"/>
      <c r="H11" s="13" t="str">
        <f t="shared" si="1"/>
        <v/>
      </c>
      <c r="I11" s="13" t="str">
        <f t="shared" si="5"/>
        <v>一般会計</v>
      </c>
      <c r="K11" s="14" t="s">
        <v>99</v>
      </c>
      <c r="L11" s="15"/>
      <c r="M11" s="13" t="str">
        <f t="shared" si="2"/>
        <v/>
      </c>
      <c r="N11" s="13" t="str">
        <f t="shared" si="6"/>
        <v>公共事業</v>
      </c>
      <c r="O11" s="13"/>
      <c r="P11" s="13"/>
      <c r="Q11" s="19"/>
      <c r="T11" s="13"/>
      <c r="W11" s="32" t="s">
        <v>568</v>
      </c>
      <c r="Y11" s="32" t="s">
        <v>278</v>
      </c>
      <c r="Z11" s="32" t="s">
        <v>406</v>
      </c>
      <c r="AA11" s="76" t="s">
        <v>372</v>
      </c>
      <c r="AB11" s="76" t="s">
        <v>500</v>
      </c>
      <c r="AC11" s="31"/>
      <c r="AD11" s="31"/>
      <c r="AE11" s="31"/>
      <c r="AF11" s="30"/>
      <c r="AG11" s="42" t="s">
        <v>229</v>
      </c>
      <c r="AK11" s="42" t="str">
        <f t="shared" si="7"/>
        <v>J</v>
      </c>
    </row>
    <row r="12" spans="1:42" ht="13.5" customHeight="1" x14ac:dyDescent="0.15">
      <c r="A12" s="14" t="s">
        <v>83</v>
      </c>
      <c r="B12" s="15"/>
      <c r="C12" s="13" t="str">
        <f t="shared" ref="C12:C23" si="9">IF(B12="","",A12)</f>
        <v/>
      </c>
      <c r="D12" s="13" t="str">
        <f t="shared" si="8"/>
        <v>沖縄振興</v>
      </c>
      <c r="F12" s="18" t="s">
        <v>107</v>
      </c>
      <c r="G12" s="17"/>
      <c r="H12" s="13" t="str">
        <f t="shared" si="1"/>
        <v/>
      </c>
      <c r="I12" s="13" t="str">
        <f t="shared" si="5"/>
        <v>一般会計</v>
      </c>
      <c r="K12" s="13"/>
      <c r="L12" s="13"/>
      <c r="O12" s="13"/>
      <c r="P12" s="13"/>
      <c r="Q12" s="19"/>
      <c r="T12" s="13"/>
      <c r="U12" s="29" t="s">
        <v>523</v>
      </c>
      <c r="W12" s="32" t="s">
        <v>139</v>
      </c>
      <c r="Y12" s="32" t="s">
        <v>279</v>
      </c>
      <c r="Z12" s="32" t="s">
        <v>407</v>
      </c>
      <c r="AA12" s="76" t="s">
        <v>373</v>
      </c>
      <c r="AB12" s="76" t="s">
        <v>501</v>
      </c>
      <c r="AC12" s="31"/>
      <c r="AD12" s="31"/>
      <c r="AE12" s="31"/>
      <c r="AF12" s="30"/>
      <c r="AG12" s="42" t="s">
        <v>227</v>
      </c>
      <c r="AK12" s="42" t="str">
        <f t="shared" si="7"/>
        <v>K</v>
      </c>
    </row>
    <row r="13" spans="1:42" ht="13.5" customHeight="1" x14ac:dyDescent="0.15">
      <c r="A13" s="14" t="s">
        <v>84</v>
      </c>
      <c r="B13" s="15"/>
      <c r="C13" s="13" t="str">
        <f t="shared" si="9"/>
        <v/>
      </c>
      <c r="D13" s="13" t="str">
        <f t="shared" si="8"/>
        <v>沖縄振興</v>
      </c>
      <c r="F13" s="18" t="s">
        <v>108</v>
      </c>
      <c r="G13" s="17"/>
      <c r="H13" s="13" t="str">
        <f t="shared" si="1"/>
        <v/>
      </c>
      <c r="I13" s="13" t="str">
        <f t="shared" si="5"/>
        <v>一般会計</v>
      </c>
      <c r="K13" s="13" t="str">
        <f>N11</f>
        <v>公共事業</v>
      </c>
      <c r="L13" s="13"/>
      <c r="O13" s="13"/>
      <c r="P13" s="13"/>
      <c r="Q13" s="19"/>
      <c r="T13" s="13"/>
      <c r="U13" s="32" t="s">
        <v>158</v>
      </c>
      <c r="W13" s="32" t="s">
        <v>140</v>
      </c>
      <c r="Y13" s="32" t="s">
        <v>280</v>
      </c>
      <c r="Z13" s="32" t="s">
        <v>408</v>
      </c>
      <c r="AA13" s="76" t="s">
        <v>374</v>
      </c>
      <c r="AB13" s="76" t="s">
        <v>502</v>
      </c>
      <c r="AC13" s="31"/>
      <c r="AD13" s="31"/>
      <c r="AE13" s="31"/>
      <c r="AF13" s="30"/>
      <c r="AG13" s="42" t="s">
        <v>228</v>
      </c>
      <c r="AK13" s="42" t="str">
        <f t="shared" si="7"/>
        <v>L</v>
      </c>
    </row>
    <row r="14" spans="1:42" ht="13.5" customHeight="1" x14ac:dyDescent="0.15">
      <c r="A14" s="14" t="s">
        <v>85</v>
      </c>
      <c r="B14" s="15"/>
      <c r="C14" s="13" t="str">
        <f t="shared" si="9"/>
        <v/>
      </c>
      <c r="D14" s="13" t="str">
        <f t="shared" si="8"/>
        <v>沖縄振興</v>
      </c>
      <c r="F14" s="18" t="s">
        <v>109</v>
      </c>
      <c r="G14" s="17"/>
      <c r="H14" s="13" t="str">
        <f t="shared" si="1"/>
        <v/>
      </c>
      <c r="I14" s="13" t="str">
        <f t="shared" si="5"/>
        <v>一般会計</v>
      </c>
      <c r="K14" s="13"/>
      <c r="L14" s="13"/>
      <c r="O14" s="13"/>
      <c r="P14" s="13"/>
      <c r="Q14" s="19"/>
      <c r="T14" s="13"/>
      <c r="U14" s="32" t="s">
        <v>524</v>
      </c>
      <c r="W14" s="32" t="s">
        <v>141</v>
      </c>
      <c r="Y14" s="32" t="s">
        <v>281</v>
      </c>
      <c r="Z14" s="32" t="s">
        <v>409</v>
      </c>
      <c r="AA14" s="76" t="s">
        <v>375</v>
      </c>
      <c r="AB14" s="76" t="s">
        <v>503</v>
      </c>
      <c r="AC14" s="31"/>
      <c r="AD14" s="31"/>
      <c r="AE14" s="31"/>
      <c r="AF14" s="30"/>
      <c r="AG14" s="67"/>
      <c r="AK14" s="42" t="str">
        <f t="shared" si="7"/>
        <v>M</v>
      </c>
    </row>
    <row r="15" spans="1:42" ht="13.5" customHeight="1" x14ac:dyDescent="0.15">
      <c r="A15" s="14" t="s">
        <v>86</v>
      </c>
      <c r="B15" s="15"/>
      <c r="C15" s="13" t="str">
        <f t="shared" si="9"/>
        <v/>
      </c>
      <c r="D15" s="13" t="str">
        <f t="shared" si="8"/>
        <v>沖縄振興</v>
      </c>
      <c r="F15" s="18" t="s">
        <v>110</v>
      </c>
      <c r="G15" s="17"/>
      <c r="H15" s="13" t="str">
        <f t="shared" si="1"/>
        <v/>
      </c>
      <c r="I15" s="13" t="str">
        <f t="shared" si="5"/>
        <v>一般会計</v>
      </c>
      <c r="K15" s="13"/>
      <c r="L15" s="13"/>
      <c r="O15" s="13"/>
      <c r="P15" s="13"/>
      <c r="Q15" s="19"/>
      <c r="T15" s="13"/>
      <c r="U15" s="32" t="s">
        <v>525</v>
      </c>
      <c r="W15" s="32" t="s">
        <v>142</v>
      </c>
      <c r="Y15" s="32" t="s">
        <v>282</v>
      </c>
      <c r="Z15" s="32" t="s">
        <v>410</v>
      </c>
      <c r="AA15" s="76" t="s">
        <v>376</v>
      </c>
      <c r="AB15" s="76" t="s">
        <v>504</v>
      </c>
      <c r="AC15" s="31"/>
      <c r="AD15" s="31"/>
      <c r="AE15" s="31"/>
      <c r="AF15" s="30"/>
      <c r="AG15" s="68"/>
      <c r="AK15" s="42" t="str">
        <f t="shared" si="7"/>
        <v>N</v>
      </c>
    </row>
    <row r="16" spans="1:42" ht="13.5" customHeight="1" x14ac:dyDescent="0.15">
      <c r="A16" s="14" t="s">
        <v>87</v>
      </c>
      <c r="B16" s="15"/>
      <c r="C16" s="13" t="str">
        <f t="shared" si="9"/>
        <v/>
      </c>
      <c r="D16" s="13" t="str">
        <f t="shared" si="8"/>
        <v>沖縄振興</v>
      </c>
      <c r="F16" s="18" t="s">
        <v>111</v>
      </c>
      <c r="G16" s="17"/>
      <c r="H16" s="13" t="str">
        <f t="shared" si="1"/>
        <v/>
      </c>
      <c r="I16" s="13" t="str">
        <f t="shared" si="5"/>
        <v>一般会計</v>
      </c>
      <c r="K16" s="13"/>
      <c r="L16" s="13"/>
      <c r="O16" s="13"/>
      <c r="P16" s="13"/>
      <c r="Q16" s="19"/>
      <c r="T16" s="13"/>
      <c r="U16" s="32" t="s">
        <v>526</v>
      </c>
      <c r="W16" s="32" t="s">
        <v>143</v>
      </c>
      <c r="Y16" s="32" t="s">
        <v>283</v>
      </c>
      <c r="Z16" s="32" t="s">
        <v>411</v>
      </c>
      <c r="AA16" s="76" t="s">
        <v>377</v>
      </c>
      <c r="AB16" s="76" t="s">
        <v>505</v>
      </c>
      <c r="AC16" s="31"/>
      <c r="AD16" s="31"/>
      <c r="AE16" s="31"/>
      <c r="AF16" s="30"/>
      <c r="AG16" s="68"/>
      <c r="AK16" s="42" t="str">
        <f t="shared" si="7"/>
        <v>O</v>
      </c>
    </row>
    <row r="17" spans="1:37" ht="13.5" customHeight="1" x14ac:dyDescent="0.15">
      <c r="A17" s="14" t="s">
        <v>88</v>
      </c>
      <c r="B17" s="15"/>
      <c r="C17" s="13" t="str">
        <f t="shared" si="9"/>
        <v/>
      </c>
      <c r="D17" s="13" t="str">
        <f t="shared" si="8"/>
        <v>沖縄振興</v>
      </c>
      <c r="F17" s="18" t="s">
        <v>112</v>
      </c>
      <c r="G17" s="17"/>
      <c r="H17" s="13" t="str">
        <f t="shared" si="1"/>
        <v/>
      </c>
      <c r="I17" s="13" t="str">
        <f t="shared" si="5"/>
        <v>一般会計</v>
      </c>
      <c r="K17" s="13"/>
      <c r="L17" s="13"/>
      <c r="O17" s="13"/>
      <c r="P17" s="13"/>
      <c r="Q17" s="19"/>
      <c r="T17" s="13"/>
      <c r="U17" s="32" t="s">
        <v>544</v>
      </c>
      <c r="W17" s="32" t="s">
        <v>144</v>
      </c>
      <c r="Y17" s="32" t="s">
        <v>284</v>
      </c>
      <c r="Z17" s="32" t="s">
        <v>412</v>
      </c>
      <c r="AA17" s="76" t="s">
        <v>378</v>
      </c>
      <c r="AB17" s="76" t="s">
        <v>506</v>
      </c>
      <c r="AC17" s="31"/>
      <c r="AD17" s="31"/>
      <c r="AE17" s="31"/>
      <c r="AF17" s="30"/>
      <c r="AG17" s="68"/>
      <c r="AK17" s="42" t="str">
        <f t="shared" si="7"/>
        <v>P</v>
      </c>
    </row>
    <row r="18" spans="1:37" ht="13.5" customHeight="1" x14ac:dyDescent="0.15">
      <c r="A18" s="14" t="s">
        <v>89</v>
      </c>
      <c r="B18" s="15"/>
      <c r="C18" s="13" t="str">
        <f t="shared" si="9"/>
        <v/>
      </c>
      <c r="D18" s="13" t="str">
        <f t="shared" si="8"/>
        <v>沖縄振興</v>
      </c>
      <c r="F18" s="18" t="s">
        <v>113</v>
      </c>
      <c r="G18" s="17"/>
      <c r="H18" s="13" t="str">
        <f t="shared" si="1"/>
        <v/>
      </c>
      <c r="I18" s="13" t="str">
        <f t="shared" si="5"/>
        <v>一般会計</v>
      </c>
      <c r="K18" s="13"/>
      <c r="L18" s="13"/>
      <c r="O18" s="13"/>
      <c r="P18" s="13"/>
      <c r="Q18" s="19"/>
      <c r="T18" s="13"/>
      <c r="U18" s="32" t="s">
        <v>527</v>
      </c>
      <c r="W18" s="32" t="s">
        <v>145</v>
      </c>
      <c r="Y18" s="32" t="s">
        <v>285</v>
      </c>
      <c r="Z18" s="32" t="s">
        <v>413</v>
      </c>
      <c r="AA18" s="76" t="s">
        <v>379</v>
      </c>
      <c r="AB18" s="76" t="s">
        <v>507</v>
      </c>
      <c r="AC18" s="31"/>
      <c r="AD18" s="31"/>
      <c r="AE18" s="31"/>
      <c r="AF18" s="30"/>
      <c r="AK18" s="42" t="str">
        <f t="shared" si="7"/>
        <v>Q</v>
      </c>
    </row>
    <row r="19" spans="1:37" ht="13.5" customHeight="1" x14ac:dyDescent="0.15">
      <c r="A19" s="14" t="s">
        <v>200</v>
      </c>
      <c r="B19" s="15"/>
      <c r="C19" s="13" t="str">
        <f t="shared" si="9"/>
        <v/>
      </c>
      <c r="D19" s="13" t="str">
        <f t="shared" si="8"/>
        <v>沖縄振興</v>
      </c>
      <c r="F19" s="18" t="s">
        <v>114</v>
      </c>
      <c r="G19" s="17"/>
      <c r="H19" s="13" t="str">
        <f t="shared" si="1"/>
        <v/>
      </c>
      <c r="I19" s="13" t="str">
        <f t="shared" si="5"/>
        <v>一般会計</v>
      </c>
      <c r="K19" s="13"/>
      <c r="L19" s="13"/>
      <c r="O19" s="13"/>
      <c r="P19" s="13"/>
      <c r="Q19" s="19"/>
      <c r="T19" s="13"/>
      <c r="U19" s="32" t="s">
        <v>528</v>
      </c>
      <c r="W19" s="32" t="s">
        <v>146</v>
      </c>
      <c r="Y19" s="32" t="s">
        <v>286</v>
      </c>
      <c r="Z19" s="32" t="s">
        <v>414</v>
      </c>
      <c r="AA19" s="76" t="s">
        <v>380</v>
      </c>
      <c r="AB19" s="76" t="s">
        <v>508</v>
      </c>
      <c r="AC19" s="31"/>
      <c r="AD19" s="31"/>
      <c r="AE19" s="31"/>
      <c r="AF19" s="30"/>
      <c r="AK19" s="42" t="str">
        <f t="shared" si="7"/>
        <v>R</v>
      </c>
    </row>
    <row r="20" spans="1:37" ht="13.5" customHeight="1" x14ac:dyDescent="0.15">
      <c r="A20" s="14" t="s">
        <v>201</v>
      </c>
      <c r="B20" s="15"/>
      <c r="C20" s="13" t="str">
        <f t="shared" si="9"/>
        <v/>
      </c>
      <c r="D20" s="13" t="str">
        <f t="shared" si="8"/>
        <v>沖縄振興</v>
      </c>
      <c r="F20" s="18" t="s">
        <v>199</v>
      </c>
      <c r="G20" s="17"/>
      <c r="H20" s="13" t="str">
        <f t="shared" si="1"/>
        <v/>
      </c>
      <c r="I20" s="13" t="str">
        <f t="shared" si="5"/>
        <v>一般会計</v>
      </c>
      <c r="K20" s="13"/>
      <c r="L20" s="13"/>
      <c r="O20" s="13"/>
      <c r="P20" s="13"/>
      <c r="Q20" s="19"/>
      <c r="T20" s="13"/>
      <c r="U20" s="32" t="s">
        <v>529</v>
      </c>
      <c r="W20" s="32" t="s">
        <v>147</v>
      </c>
      <c r="Y20" s="32" t="s">
        <v>287</v>
      </c>
      <c r="Z20" s="32" t="s">
        <v>415</v>
      </c>
      <c r="AA20" s="76" t="s">
        <v>381</v>
      </c>
      <c r="AB20" s="76" t="s">
        <v>509</v>
      </c>
      <c r="AC20" s="31"/>
      <c r="AD20" s="31"/>
      <c r="AE20" s="31"/>
      <c r="AF20" s="30"/>
      <c r="AK20" s="42" t="str">
        <f t="shared" si="7"/>
        <v>S</v>
      </c>
    </row>
    <row r="21" spans="1:37" ht="13.5" customHeight="1" x14ac:dyDescent="0.15">
      <c r="A21" s="14" t="s">
        <v>202</v>
      </c>
      <c r="B21" s="15"/>
      <c r="C21" s="13" t="str">
        <f t="shared" si="9"/>
        <v/>
      </c>
      <c r="D21" s="13" t="str">
        <f t="shared" si="8"/>
        <v>沖縄振興</v>
      </c>
      <c r="F21" s="18" t="s">
        <v>115</v>
      </c>
      <c r="G21" s="17"/>
      <c r="H21" s="13" t="str">
        <f t="shared" si="1"/>
        <v/>
      </c>
      <c r="I21" s="13" t="str">
        <f t="shared" si="5"/>
        <v>一般会計</v>
      </c>
      <c r="K21" s="13"/>
      <c r="L21" s="13"/>
      <c r="O21" s="13"/>
      <c r="P21" s="13"/>
      <c r="Q21" s="19"/>
      <c r="T21" s="13"/>
      <c r="U21" s="32" t="s">
        <v>530</v>
      </c>
      <c r="W21" s="32" t="s">
        <v>148</v>
      </c>
      <c r="Y21" s="32" t="s">
        <v>288</v>
      </c>
      <c r="Z21" s="32" t="s">
        <v>416</v>
      </c>
      <c r="AA21" s="76" t="s">
        <v>382</v>
      </c>
      <c r="AB21" s="76" t="s">
        <v>510</v>
      </c>
      <c r="AC21" s="31"/>
      <c r="AD21" s="31"/>
      <c r="AE21" s="31"/>
      <c r="AF21" s="30"/>
      <c r="AK21" s="42" t="str">
        <f t="shared" si="7"/>
        <v>T</v>
      </c>
    </row>
    <row r="22" spans="1:37" ht="13.5" customHeight="1" x14ac:dyDescent="0.15">
      <c r="A22" s="14" t="s">
        <v>203</v>
      </c>
      <c r="B22" s="15"/>
      <c r="C22" s="13" t="str">
        <f t="shared" si="9"/>
        <v/>
      </c>
      <c r="D22" s="13" t="str">
        <f>IF(C22="",D21,IF(D21&lt;&gt;"",CONCATENATE(D21,"、",C22),C22))</f>
        <v>沖縄振興</v>
      </c>
      <c r="F22" s="18" t="s">
        <v>116</v>
      </c>
      <c r="G22" s="17"/>
      <c r="H22" s="13" t="str">
        <f t="shared" si="1"/>
        <v/>
      </c>
      <c r="I22" s="13" t="str">
        <f t="shared" si="5"/>
        <v>一般会計</v>
      </c>
      <c r="K22" s="13"/>
      <c r="L22" s="13"/>
      <c r="O22" s="13"/>
      <c r="P22" s="13"/>
      <c r="Q22" s="19"/>
      <c r="T22" s="13"/>
      <c r="U22" s="32" t="s">
        <v>570</v>
      </c>
      <c r="W22" s="32" t="s">
        <v>149</v>
      </c>
      <c r="Y22" s="32" t="s">
        <v>289</v>
      </c>
      <c r="Z22" s="32" t="s">
        <v>417</v>
      </c>
      <c r="AA22" s="76" t="s">
        <v>383</v>
      </c>
      <c r="AB22" s="76" t="s">
        <v>511</v>
      </c>
      <c r="AC22" s="31"/>
      <c r="AD22" s="31"/>
      <c r="AE22" s="31"/>
      <c r="AF22" s="30"/>
      <c r="AK22" s="42" t="str">
        <f t="shared" si="7"/>
        <v>U</v>
      </c>
    </row>
    <row r="23" spans="1:37" ht="13.5" customHeight="1" x14ac:dyDescent="0.15">
      <c r="A23" s="74" t="s">
        <v>261</v>
      </c>
      <c r="B23" s="15"/>
      <c r="C23" s="13" t="str">
        <f t="shared" si="9"/>
        <v/>
      </c>
      <c r="D23" s="13" t="str">
        <f>IF(C23="",D22,IF(D22&lt;&gt;"",CONCATENATE(D22,"、",C23),C23))</f>
        <v>沖縄振興</v>
      </c>
      <c r="F23" s="18" t="s">
        <v>117</v>
      </c>
      <c r="G23" s="17"/>
      <c r="H23" s="13" t="str">
        <f t="shared" si="1"/>
        <v/>
      </c>
      <c r="I23" s="13" t="str">
        <f t="shared" si="5"/>
        <v>一般会計</v>
      </c>
      <c r="K23" s="13"/>
      <c r="L23" s="13"/>
      <c r="O23" s="13"/>
      <c r="P23" s="13"/>
      <c r="Q23" s="19"/>
      <c r="T23" s="13"/>
      <c r="U23" s="32" t="s">
        <v>531</v>
      </c>
      <c r="W23" s="32" t="s">
        <v>150</v>
      </c>
      <c r="Y23" s="32" t="s">
        <v>290</v>
      </c>
      <c r="Z23" s="32" t="s">
        <v>418</v>
      </c>
      <c r="AA23" s="76" t="s">
        <v>384</v>
      </c>
      <c r="AB23" s="76" t="s">
        <v>512</v>
      </c>
      <c r="AC23" s="31"/>
      <c r="AD23" s="31"/>
      <c r="AE23" s="31"/>
      <c r="AF23" s="30"/>
      <c r="AK23" s="42" t="str">
        <f t="shared" si="7"/>
        <v>V</v>
      </c>
    </row>
    <row r="24" spans="1:37" ht="13.5" customHeight="1" x14ac:dyDescent="0.15">
      <c r="A24" s="86"/>
      <c r="B24" s="72"/>
      <c r="F24" s="18" t="s">
        <v>264</v>
      </c>
      <c r="G24" s="17"/>
      <c r="H24" s="13" t="str">
        <f t="shared" si="1"/>
        <v/>
      </c>
      <c r="I24" s="13" t="str">
        <f t="shared" si="5"/>
        <v>一般会計</v>
      </c>
      <c r="K24" s="13"/>
      <c r="L24" s="13"/>
      <c r="O24" s="13"/>
      <c r="P24" s="13"/>
      <c r="Q24" s="19"/>
      <c r="T24" s="13"/>
      <c r="U24" s="32" t="s">
        <v>532</v>
      </c>
      <c r="W24" s="32" t="s">
        <v>151</v>
      </c>
      <c r="Y24" s="32" t="s">
        <v>291</v>
      </c>
      <c r="Z24" s="32" t="s">
        <v>419</v>
      </c>
      <c r="AA24" s="76" t="s">
        <v>385</v>
      </c>
      <c r="AB24" s="76" t="s">
        <v>513</v>
      </c>
      <c r="AC24" s="31"/>
      <c r="AD24" s="31"/>
      <c r="AE24" s="31"/>
      <c r="AF24" s="30"/>
      <c r="AK24" s="42" t="str">
        <f>CHAR(CODE(AK23)+1)</f>
        <v>W</v>
      </c>
    </row>
    <row r="25" spans="1:37" ht="13.5" customHeight="1" x14ac:dyDescent="0.15">
      <c r="A25" s="73"/>
      <c r="B25" s="72"/>
      <c r="F25" s="18" t="s">
        <v>118</v>
      </c>
      <c r="G25" s="17"/>
      <c r="H25" s="13" t="str">
        <f t="shared" si="1"/>
        <v/>
      </c>
      <c r="I25" s="13" t="str">
        <f t="shared" si="5"/>
        <v>一般会計</v>
      </c>
      <c r="K25" s="13"/>
      <c r="L25" s="13"/>
      <c r="O25" s="13"/>
      <c r="P25" s="13"/>
      <c r="Q25" s="19"/>
      <c r="T25" s="13"/>
      <c r="U25" s="32" t="s">
        <v>533</v>
      </c>
      <c r="W25" s="65"/>
      <c r="Y25" s="32" t="s">
        <v>292</v>
      </c>
      <c r="Z25" s="32" t="s">
        <v>420</v>
      </c>
      <c r="AA25" s="76" t="s">
        <v>386</v>
      </c>
      <c r="AB25" s="76" t="s">
        <v>514</v>
      </c>
      <c r="AC25" s="31"/>
      <c r="AD25" s="31"/>
      <c r="AE25" s="31"/>
      <c r="AF25" s="30"/>
      <c r="AK25" s="42" t="str">
        <f t="shared" si="7"/>
        <v>X</v>
      </c>
    </row>
    <row r="26" spans="1:37" ht="13.5" customHeight="1" x14ac:dyDescent="0.15">
      <c r="A26" s="73"/>
      <c r="B26" s="72"/>
      <c r="F26" s="18" t="s">
        <v>119</v>
      </c>
      <c r="G26" s="17"/>
      <c r="H26" s="13" t="str">
        <f t="shared" si="1"/>
        <v/>
      </c>
      <c r="I26" s="13" t="str">
        <f t="shared" si="5"/>
        <v>一般会計</v>
      </c>
      <c r="K26" s="13"/>
      <c r="L26" s="13"/>
      <c r="O26" s="13"/>
      <c r="P26" s="13"/>
      <c r="Q26" s="19"/>
      <c r="T26" s="13"/>
      <c r="U26" s="32" t="s">
        <v>534</v>
      </c>
      <c r="Y26" s="32" t="s">
        <v>293</v>
      </c>
      <c r="Z26" s="32" t="s">
        <v>421</v>
      </c>
      <c r="AA26" s="76" t="s">
        <v>387</v>
      </c>
      <c r="AB26" s="76" t="s">
        <v>515</v>
      </c>
      <c r="AC26" s="31"/>
      <c r="AD26" s="31"/>
      <c r="AE26" s="31"/>
      <c r="AF26" s="30"/>
      <c r="AK26" s="42" t="str">
        <f t="shared" si="7"/>
        <v>Y</v>
      </c>
    </row>
    <row r="27" spans="1:37" ht="13.5" customHeight="1" x14ac:dyDescent="0.15">
      <c r="A27" s="13" t="str">
        <f>IF(D23="", "-", D23)</f>
        <v>沖縄振興</v>
      </c>
      <c r="B27" s="13"/>
      <c r="F27" s="18" t="s">
        <v>120</v>
      </c>
      <c r="G27" s="17"/>
      <c r="H27" s="13" t="str">
        <f t="shared" si="1"/>
        <v/>
      </c>
      <c r="I27" s="13" t="str">
        <f t="shared" si="5"/>
        <v>一般会計</v>
      </c>
      <c r="K27" s="13"/>
      <c r="L27" s="13"/>
      <c r="O27" s="13"/>
      <c r="P27" s="13"/>
      <c r="Q27" s="19"/>
      <c r="T27" s="13"/>
      <c r="U27" s="32" t="s">
        <v>535</v>
      </c>
      <c r="Y27" s="32" t="s">
        <v>294</v>
      </c>
      <c r="Z27" s="32" t="s">
        <v>422</v>
      </c>
      <c r="AA27" s="76" t="s">
        <v>388</v>
      </c>
      <c r="AB27" s="76" t="s">
        <v>516</v>
      </c>
      <c r="AC27" s="31"/>
      <c r="AD27" s="31"/>
      <c r="AE27" s="31"/>
      <c r="AF27" s="30"/>
      <c r="AK27" s="42" t="str">
        <f>CHAR(CODE(AK26)+1)</f>
        <v>Z</v>
      </c>
    </row>
    <row r="28" spans="1:37" ht="13.5" customHeight="1" x14ac:dyDescent="0.15">
      <c r="B28" s="13"/>
      <c r="F28" s="18" t="s">
        <v>121</v>
      </c>
      <c r="G28" s="17"/>
      <c r="H28" s="13" t="str">
        <f t="shared" si="1"/>
        <v/>
      </c>
      <c r="I28" s="13" t="str">
        <f t="shared" si="5"/>
        <v>一般会計</v>
      </c>
      <c r="K28" s="13"/>
      <c r="L28" s="13"/>
      <c r="O28" s="13"/>
      <c r="P28" s="13"/>
      <c r="Q28" s="19"/>
      <c r="T28" s="13"/>
      <c r="U28" s="32" t="s">
        <v>536</v>
      </c>
      <c r="Y28" s="32" t="s">
        <v>295</v>
      </c>
      <c r="Z28" s="32" t="s">
        <v>423</v>
      </c>
      <c r="AA28" s="76" t="s">
        <v>389</v>
      </c>
      <c r="AB28" s="76" t="s">
        <v>517</v>
      </c>
      <c r="AC28" s="31"/>
      <c r="AD28" s="31"/>
      <c r="AE28" s="31"/>
      <c r="AF28" s="30"/>
      <c r="AK28" s="42" t="s">
        <v>180</v>
      </c>
    </row>
    <row r="29" spans="1:37" ht="13.5" customHeight="1" x14ac:dyDescent="0.15">
      <c r="A29" s="13"/>
      <c r="B29" s="13"/>
      <c r="F29" s="18" t="s">
        <v>191</v>
      </c>
      <c r="G29" s="17"/>
      <c r="H29" s="13" t="str">
        <f t="shared" si="1"/>
        <v/>
      </c>
      <c r="I29" s="13" t="str">
        <f t="shared" si="5"/>
        <v>一般会計</v>
      </c>
      <c r="K29" s="13"/>
      <c r="L29" s="13"/>
      <c r="O29" s="13"/>
      <c r="P29" s="13"/>
      <c r="Q29" s="19"/>
      <c r="T29" s="13"/>
      <c r="U29" s="32" t="s">
        <v>537</v>
      </c>
      <c r="Y29" s="32" t="s">
        <v>296</v>
      </c>
      <c r="Z29" s="32" t="s">
        <v>424</v>
      </c>
      <c r="AA29" s="76" t="s">
        <v>390</v>
      </c>
      <c r="AB29" s="76" t="s">
        <v>518</v>
      </c>
      <c r="AC29" s="31"/>
      <c r="AD29" s="31"/>
      <c r="AE29" s="31"/>
      <c r="AF29" s="30"/>
      <c r="AK29" s="42" t="str">
        <f t="shared" si="7"/>
        <v>b</v>
      </c>
    </row>
    <row r="30" spans="1:37" ht="13.5" customHeight="1" x14ac:dyDescent="0.15">
      <c r="A30" s="13"/>
      <c r="B30" s="13"/>
      <c r="F30" s="18" t="s">
        <v>192</v>
      </c>
      <c r="G30" s="17"/>
      <c r="H30" s="13" t="str">
        <f t="shared" si="1"/>
        <v/>
      </c>
      <c r="I30" s="13" t="str">
        <f t="shared" si="5"/>
        <v>一般会計</v>
      </c>
      <c r="K30" s="13"/>
      <c r="L30" s="13"/>
      <c r="O30" s="13"/>
      <c r="P30" s="13"/>
      <c r="Q30" s="19"/>
      <c r="T30" s="13"/>
      <c r="U30" s="32" t="s">
        <v>538</v>
      </c>
      <c r="Y30" s="32" t="s">
        <v>297</v>
      </c>
      <c r="Z30" s="32" t="s">
        <v>425</v>
      </c>
      <c r="AA30" s="76" t="s">
        <v>391</v>
      </c>
      <c r="AB30" s="76" t="s">
        <v>519</v>
      </c>
      <c r="AC30" s="31"/>
      <c r="AD30" s="31"/>
      <c r="AE30" s="31"/>
      <c r="AF30" s="30"/>
      <c r="AK30" s="42" t="str">
        <f t="shared" si="7"/>
        <v>c</v>
      </c>
    </row>
    <row r="31" spans="1:37" ht="13.5" customHeight="1" x14ac:dyDescent="0.15">
      <c r="A31" s="13"/>
      <c r="B31" s="13"/>
      <c r="F31" s="18" t="s">
        <v>193</v>
      </c>
      <c r="G31" s="17"/>
      <c r="H31" s="13" t="str">
        <f t="shared" si="1"/>
        <v/>
      </c>
      <c r="I31" s="13" t="str">
        <f t="shared" si="5"/>
        <v>一般会計</v>
      </c>
      <c r="K31" s="13"/>
      <c r="L31" s="13"/>
      <c r="O31" s="13"/>
      <c r="P31" s="13"/>
      <c r="Q31" s="19"/>
      <c r="T31" s="13"/>
      <c r="U31" s="32" t="s">
        <v>539</v>
      </c>
      <c r="Y31" s="32" t="s">
        <v>298</v>
      </c>
      <c r="Z31" s="32" t="s">
        <v>426</v>
      </c>
      <c r="AA31" s="76" t="s">
        <v>392</v>
      </c>
      <c r="AB31" s="76" t="s">
        <v>520</v>
      </c>
      <c r="AC31" s="31"/>
      <c r="AD31" s="31"/>
      <c r="AE31" s="31"/>
      <c r="AF31" s="30"/>
      <c r="AK31" s="42" t="str">
        <f t="shared" si="7"/>
        <v>d</v>
      </c>
    </row>
    <row r="32" spans="1:37" ht="13.5" customHeight="1" x14ac:dyDescent="0.15">
      <c r="A32" s="13"/>
      <c r="B32" s="13"/>
      <c r="F32" s="18" t="s">
        <v>194</v>
      </c>
      <c r="G32" s="17"/>
      <c r="H32" s="13" t="str">
        <f t="shared" si="1"/>
        <v/>
      </c>
      <c r="I32" s="13" t="str">
        <f t="shared" si="5"/>
        <v>一般会計</v>
      </c>
      <c r="K32" s="13"/>
      <c r="L32" s="13"/>
      <c r="O32" s="13"/>
      <c r="P32" s="13"/>
      <c r="Q32" s="19"/>
      <c r="T32" s="13"/>
      <c r="U32" s="32" t="s">
        <v>540</v>
      </c>
      <c r="Y32" s="32" t="s">
        <v>299</v>
      </c>
      <c r="Z32" s="32" t="s">
        <v>427</v>
      </c>
      <c r="AA32" s="76" t="s">
        <v>59</v>
      </c>
      <c r="AB32" s="76" t="s">
        <v>59</v>
      </c>
      <c r="AC32" s="31"/>
      <c r="AD32" s="31"/>
      <c r="AE32" s="31"/>
      <c r="AF32" s="30"/>
      <c r="AK32" s="42" t="str">
        <f t="shared" si="7"/>
        <v>e</v>
      </c>
    </row>
    <row r="33" spans="1:37" ht="13.5" customHeight="1" x14ac:dyDescent="0.15">
      <c r="A33" s="13"/>
      <c r="B33" s="13"/>
      <c r="F33" s="18" t="s">
        <v>195</v>
      </c>
      <c r="G33" s="17"/>
      <c r="H33" s="13" t="str">
        <f t="shared" si="1"/>
        <v/>
      </c>
      <c r="I33" s="13" t="str">
        <f t="shared" si="5"/>
        <v>一般会計</v>
      </c>
      <c r="K33" s="13"/>
      <c r="L33" s="13"/>
      <c r="O33" s="13"/>
      <c r="P33" s="13"/>
      <c r="Q33" s="19"/>
      <c r="T33" s="13"/>
      <c r="U33" s="32" t="s">
        <v>541</v>
      </c>
      <c r="Y33" s="32" t="s">
        <v>300</v>
      </c>
      <c r="Z33" s="32" t="s">
        <v>428</v>
      </c>
      <c r="AA33" s="65"/>
      <c r="AB33" s="31"/>
      <c r="AC33" s="31"/>
      <c r="AD33" s="31"/>
      <c r="AE33" s="31"/>
      <c r="AF33" s="30"/>
      <c r="AK33" s="42" t="str">
        <f t="shared" si="7"/>
        <v>f</v>
      </c>
    </row>
    <row r="34" spans="1:37" ht="13.5" customHeight="1" x14ac:dyDescent="0.15">
      <c r="A34" s="13"/>
      <c r="B34" s="13"/>
      <c r="F34" s="18" t="s">
        <v>196</v>
      </c>
      <c r="G34" s="17"/>
      <c r="H34" s="13" t="str">
        <f t="shared" si="1"/>
        <v/>
      </c>
      <c r="I34" s="13" t="str">
        <f t="shared" si="5"/>
        <v>一般会計</v>
      </c>
      <c r="K34" s="13"/>
      <c r="L34" s="13"/>
      <c r="O34" s="13"/>
      <c r="P34" s="13"/>
      <c r="Q34" s="19"/>
      <c r="T34" s="13"/>
      <c r="U34" s="32" t="s">
        <v>542</v>
      </c>
      <c r="Y34" s="32" t="s">
        <v>301</v>
      </c>
      <c r="Z34" s="32" t="s">
        <v>429</v>
      </c>
      <c r="AB34" s="31"/>
      <c r="AC34" s="31"/>
      <c r="AD34" s="31"/>
      <c r="AE34" s="31"/>
      <c r="AF34" s="30"/>
      <c r="AK34" s="42" t="str">
        <f t="shared" si="7"/>
        <v>g</v>
      </c>
    </row>
    <row r="35" spans="1:37" ht="13.5" customHeight="1" x14ac:dyDescent="0.15">
      <c r="A35" s="13"/>
      <c r="B35" s="13"/>
      <c r="F35" s="18" t="s">
        <v>197</v>
      </c>
      <c r="G35" s="17"/>
      <c r="H35" s="13" t="str">
        <f t="shared" si="1"/>
        <v/>
      </c>
      <c r="I35" s="13" t="str">
        <f t="shared" si="5"/>
        <v>一般会計</v>
      </c>
      <c r="K35" s="13"/>
      <c r="L35" s="13"/>
      <c r="O35" s="13"/>
      <c r="P35" s="13"/>
      <c r="Q35" s="19"/>
      <c r="T35" s="13"/>
      <c r="U35" s="32" t="s">
        <v>543</v>
      </c>
      <c r="Y35" s="32" t="s">
        <v>302</v>
      </c>
      <c r="Z35" s="32" t="s">
        <v>430</v>
      </c>
      <c r="AC35" s="31"/>
      <c r="AF35" s="30"/>
      <c r="AK35" s="42" t="str">
        <f t="shared" si="7"/>
        <v>h</v>
      </c>
    </row>
    <row r="36" spans="1:37" ht="13.5" customHeight="1" x14ac:dyDescent="0.15">
      <c r="A36" s="13"/>
      <c r="B36" s="13"/>
      <c r="F36" s="18" t="s">
        <v>198</v>
      </c>
      <c r="G36" s="17"/>
      <c r="H36" s="13" t="str">
        <f t="shared" si="1"/>
        <v/>
      </c>
      <c r="I36" s="13" t="str">
        <f t="shared" si="5"/>
        <v>一般会計</v>
      </c>
      <c r="K36" s="13"/>
      <c r="L36" s="13"/>
      <c r="O36" s="13"/>
      <c r="P36" s="13"/>
      <c r="Q36" s="19"/>
      <c r="T36" s="13"/>
      <c r="Y36" s="32" t="s">
        <v>303</v>
      </c>
      <c r="Z36" s="32" t="s">
        <v>431</v>
      </c>
      <c r="AF36" s="30"/>
      <c r="AK36" s="42"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2" t="s">
        <v>304</v>
      </c>
      <c r="Z37" s="32" t="s">
        <v>432</v>
      </c>
      <c r="AF37" s="30"/>
      <c r="AK37" s="42" t="str">
        <f t="shared" si="7"/>
        <v>j</v>
      </c>
    </row>
    <row r="38" spans="1:37" x14ac:dyDescent="0.15">
      <c r="A38" s="13"/>
      <c r="B38" s="13"/>
      <c r="F38" s="13"/>
      <c r="G38" s="19"/>
      <c r="K38" s="13"/>
      <c r="L38" s="13"/>
      <c r="O38" s="13"/>
      <c r="P38" s="13"/>
      <c r="Q38" s="19"/>
      <c r="T38" s="13"/>
      <c r="Y38" s="32" t="s">
        <v>305</v>
      </c>
      <c r="Z38" s="32" t="s">
        <v>433</v>
      </c>
      <c r="AF38" s="30"/>
      <c r="AK38" s="42" t="str">
        <f t="shared" si="7"/>
        <v>k</v>
      </c>
    </row>
    <row r="39" spans="1:37" x14ac:dyDescent="0.15">
      <c r="A39" s="13"/>
      <c r="B39" s="13"/>
      <c r="F39" s="13" t="str">
        <f>I37</f>
        <v>一般会計</v>
      </c>
      <c r="G39" s="19"/>
      <c r="K39" s="13"/>
      <c r="L39" s="13"/>
      <c r="O39" s="13"/>
      <c r="P39" s="13"/>
      <c r="Q39" s="19"/>
      <c r="T39" s="13"/>
      <c r="U39" s="32" t="s">
        <v>545</v>
      </c>
      <c r="Y39" s="32" t="s">
        <v>306</v>
      </c>
      <c r="Z39" s="32" t="s">
        <v>434</v>
      </c>
      <c r="AF39" s="30"/>
      <c r="AK39" s="42" t="str">
        <f t="shared" si="7"/>
        <v>l</v>
      </c>
    </row>
    <row r="40" spans="1:37" x14ac:dyDescent="0.15">
      <c r="A40" s="13"/>
      <c r="B40" s="13"/>
      <c r="F40" s="13"/>
      <c r="G40" s="19"/>
      <c r="K40" s="13"/>
      <c r="L40" s="13"/>
      <c r="O40" s="13"/>
      <c r="P40" s="13"/>
      <c r="Q40" s="19"/>
      <c r="T40" s="13"/>
      <c r="U40" s="32"/>
      <c r="Y40" s="32" t="s">
        <v>307</v>
      </c>
      <c r="Z40" s="32" t="s">
        <v>435</v>
      </c>
      <c r="AF40" s="30"/>
      <c r="AK40" s="42" t="str">
        <f t="shared" si="7"/>
        <v>m</v>
      </c>
    </row>
    <row r="41" spans="1:37" x14ac:dyDescent="0.15">
      <c r="A41" s="13"/>
      <c r="B41" s="13"/>
      <c r="F41" s="13"/>
      <c r="G41" s="19"/>
      <c r="K41" s="13"/>
      <c r="L41" s="13"/>
      <c r="O41" s="13"/>
      <c r="P41" s="13"/>
      <c r="Q41" s="19"/>
      <c r="T41" s="13"/>
      <c r="U41" s="32" t="s">
        <v>247</v>
      </c>
      <c r="Y41" s="32" t="s">
        <v>308</v>
      </c>
      <c r="Z41" s="32" t="s">
        <v>436</v>
      </c>
      <c r="AF41" s="30"/>
      <c r="AK41" s="42" t="str">
        <f t="shared" si="7"/>
        <v>n</v>
      </c>
    </row>
    <row r="42" spans="1:37" x14ac:dyDescent="0.15">
      <c r="A42" s="13"/>
      <c r="B42" s="13"/>
      <c r="F42" s="13"/>
      <c r="G42" s="19"/>
      <c r="K42" s="13"/>
      <c r="L42" s="13"/>
      <c r="O42" s="13"/>
      <c r="P42" s="13"/>
      <c r="Q42" s="19"/>
      <c r="T42" s="13"/>
      <c r="U42" s="32" t="s">
        <v>257</v>
      </c>
      <c r="Y42" s="32" t="s">
        <v>309</v>
      </c>
      <c r="Z42" s="32" t="s">
        <v>437</v>
      </c>
      <c r="AF42" s="30"/>
      <c r="AK42" s="42" t="str">
        <f t="shared" si="7"/>
        <v>o</v>
      </c>
    </row>
    <row r="43" spans="1:37" x14ac:dyDescent="0.15">
      <c r="A43" s="13"/>
      <c r="B43" s="13"/>
      <c r="F43" s="13"/>
      <c r="G43" s="19"/>
      <c r="K43" s="13"/>
      <c r="L43" s="13"/>
      <c r="O43" s="13"/>
      <c r="P43" s="13"/>
      <c r="Q43" s="19"/>
      <c r="T43" s="13"/>
      <c r="Y43" s="32" t="s">
        <v>310</v>
      </c>
      <c r="Z43" s="32" t="s">
        <v>438</v>
      </c>
      <c r="AF43" s="30"/>
      <c r="AK43" s="42" t="str">
        <f t="shared" si="7"/>
        <v>p</v>
      </c>
    </row>
    <row r="44" spans="1:37" x14ac:dyDescent="0.15">
      <c r="A44" s="13"/>
      <c r="B44" s="13"/>
      <c r="F44" s="13"/>
      <c r="G44" s="19"/>
      <c r="K44" s="13"/>
      <c r="L44" s="13"/>
      <c r="O44" s="13"/>
      <c r="P44" s="13"/>
      <c r="Q44" s="19"/>
      <c r="T44" s="13"/>
      <c r="Y44" s="32" t="s">
        <v>311</v>
      </c>
      <c r="Z44" s="32" t="s">
        <v>439</v>
      </c>
      <c r="AF44" s="30"/>
      <c r="AK44" s="42" t="str">
        <f t="shared" si="7"/>
        <v>q</v>
      </c>
    </row>
    <row r="45" spans="1:37" x14ac:dyDescent="0.15">
      <c r="A45" s="13"/>
      <c r="B45" s="13"/>
      <c r="F45" s="13"/>
      <c r="G45" s="19"/>
      <c r="K45" s="13"/>
      <c r="L45" s="13"/>
      <c r="O45" s="13"/>
      <c r="P45" s="13"/>
      <c r="Q45" s="19"/>
      <c r="T45" s="13"/>
      <c r="U45" s="29" t="s">
        <v>153</v>
      </c>
      <c r="Y45" s="32" t="s">
        <v>312</v>
      </c>
      <c r="Z45" s="32" t="s">
        <v>440</v>
      </c>
      <c r="AF45" s="30"/>
      <c r="AK45" s="42" t="str">
        <f t="shared" si="7"/>
        <v>r</v>
      </c>
    </row>
    <row r="46" spans="1:37" x14ac:dyDescent="0.15">
      <c r="A46" s="13"/>
      <c r="B46" s="13"/>
      <c r="F46" s="13"/>
      <c r="G46" s="19"/>
      <c r="K46" s="13"/>
      <c r="L46" s="13"/>
      <c r="O46" s="13"/>
      <c r="P46" s="13"/>
      <c r="Q46" s="19"/>
      <c r="T46" s="13"/>
      <c r="U46" s="83" t="s">
        <v>569</v>
      </c>
      <c r="Y46" s="32" t="s">
        <v>313</v>
      </c>
      <c r="Z46" s="32" t="s">
        <v>441</v>
      </c>
      <c r="AF46" s="30"/>
      <c r="AK46" s="42" t="str">
        <f t="shared" si="7"/>
        <v>s</v>
      </c>
    </row>
    <row r="47" spans="1:37" x14ac:dyDescent="0.15">
      <c r="A47" s="13"/>
      <c r="B47" s="13"/>
      <c r="F47" s="13"/>
      <c r="G47" s="19"/>
      <c r="K47" s="13"/>
      <c r="L47" s="13"/>
      <c r="O47" s="13"/>
      <c r="P47" s="13"/>
      <c r="Q47" s="19"/>
      <c r="T47" s="13"/>
      <c r="Y47" s="32" t="s">
        <v>314</v>
      </c>
      <c r="Z47" s="32" t="s">
        <v>442</v>
      </c>
      <c r="AF47" s="30"/>
      <c r="AK47" s="42" t="str">
        <f t="shared" si="7"/>
        <v>t</v>
      </c>
    </row>
    <row r="48" spans="1:37" x14ac:dyDescent="0.15">
      <c r="A48" s="13"/>
      <c r="B48" s="13"/>
      <c r="F48" s="13"/>
      <c r="G48" s="19"/>
      <c r="K48" s="13"/>
      <c r="L48" s="13"/>
      <c r="O48" s="13"/>
      <c r="P48" s="13"/>
      <c r="Q48" s="19"/>
      <c r="T48" s="13"/>
      <c r="U48" s="83">
        <v>2021</v>
      </c>
      <c r="Y48" s="32" t="s">
        <v>315</v>
      </c>
      <c r="Z48" s="32" t="s">
        <v>443</v>
      </c>
      <c r="AF48" s="30"/>
      <c r="AK48" s="42" t="str">
        <f t="shared" si="7"/>
        <v>u</v>
      </c>
    </row>
    <row r="49" spans="1:37" x14ac:dyDescent="0.15">
      <c r="A49" s="13"/>
      <c r="B49" s="13"/>
      <c r="F49" s="13"/>
      <c r="G49" s="19"/>
      <c r="K49" s="13"/>
      <c r="L49" s="13"/>
      <c r="O49" s="13"/>
      <c r="P49" s="13"/>
      <c r="Q49" s="19"/>
      <c r="T49" s="13"/>
      <c r="U49" s="83">
        <v>2022</v>
      </c>
      <c r="Y49" s="32" t="s">
        <v>316</v>
      </c>
      <c r="Z49" s="32" t="s">
        <v>444</v>
      </c>
      <c r="AF49" s="30"/>
      <c r="AK49" s="42" t="str">
        <f t="shared" si="7"/>
        <v>v</v>
      </c>
    </row>
    <row r="50" spans="1:37" x14ac:dyDescent="0.15">
      <c r="A50" s="13"/>
      <c r="B50" s="13"/>
      <c r="F50" s="13"/>
      <c r="G50" s="19"/>
      <c r="K50" s="13"/>
      <c r="L50" s="13"/>
      <c r="O50" s="13"/>
      <c r="P50" s="13"/>
      <c r="Q50" s="19"/>
      <c r="T50" s="13"/>
      <c r="U50" s="83">
        <v>2023</v>
      </c>
      <c r="Y50" s="32" t="s">
        <v>317</v>
      </c>
      <c r="Z50" s="32" t="s">
        <v>445</v>
      </c>
      <c r="AF50" s="30"/>
    </row>
    <row r="51" spans="1:37" x14ac:dyDescent="0.15">
      <c r="A51" s="13"/>
      <c r="B51" s="13"/>
      <c r="F51" s="13"/>
      <c r="G51" s="19"/>
      <c r="K51" s="13"/>
      <c r="L51" s="13"/>
      <c r="O51" s="13"/>
      <c r="P51" s="13"/>
      <c r="Q51" s="19"/>
      <c r="T51" s="13"/>
      <c r="U51" s="83">
        <v>2024</v>
      </c>
      <c r="Y51" s="32" t="s">
        <v>318</v>
      </c>
      <c r="Z51" s="32" t="s">
        <v>446</v>
      </c>
      <c r="AF51" s="30"/>
    </row>
    <row r="52" spans="1:37" x14ac:dyDescent="0.15">
      <c r="A52" s="13"/>
      <c r="B52" s="13"/>
      <c r="F52" s="13"/>
      <c r="G52" s="19"/>
      <c r="K52" s="13"/>
      <c r="L52" s="13"/>
      <c r="O52" s="13"/>
      <c r="P52" s="13"/>
      <c r="Q52" s="19"/>
      <c r="T52" s="13"/>
      <c r="U52" s="83">
        <v>2025</v>
      </c>
      <c r="Y52" s="32" t="s">
        <v>319</v>
      </c>
      <c r="Z52" s="32" t="s">
        <v>447</v>
      </c>
      <c r="AF52" s="30"/>
    </row>
    <row r="53" spans="1:37" x14ac:dyDescent="0.15">
      <c r="A53" s="13"/>
      <c r="B53" s="13"/>
      <c r="F53" s="13"/>
      <c r="G53" s="19"/>
      <c r="K53" s="13"/>
      <c r="L53" s="13"/>
      <c r="O53" s="13"/>
      <c r="P53" s="13"/>
      <c r="Q53" s="19"/>
      <c r="T53" s="13"/>
      <c r="U53" s="83">
        <v>2026</v>
      </c>
      <c r="Y53" s="32" t="s">
        <v>320</v>
      </c>
      <c r="Z53" s="32" t="s">
        <v>448</v>
      </c>
      <c r="AF53" s="30"/>
    </row>
    <row r="54" spans="1:37" x14ac:dyDescent="0.15">
      <c r="A54" s="13"/>
      <c r="B54" s="13"/>
      <c r="F54" s="13"/>
      <c r="G54" s="19"/>
      <c r="K54" s="13"/>
      <c r="L54" s="13"/>
      <c r="O54" s="13"/>
      <c r="P54" s="20"/>
      <c r="Q54" s="19"/>
      <c r="T54" s="13"/>
      <c r="Y54" s="32" t="s">
        <v>321</v>
      </c>
      <c r="Z54" s="32" t="s">
        <v>449</v>
      </c>
      <c r="AF54" s="30"/>
    </row>
    <row r="55" spans="1:37" x14ac:dyDescent="0.15">
      <c r="A55" s="13"/>
      <c r="B55" s="13"/>
      <c r="F55" s="13"/>
      <c r="G55" s="19"/>
      <c r="K55" s="13"/>
      <c r="L55" s="13"/>
      <c r="O55" s="13"/>
      <c r="P55" s="13"/>
      <c r="Q55" s="19"/>
      <c r="T55" s="13"/>
      <c r="Y55" s="32" t="s">
        <v>322</v>
      </c>
      <c r="Z55" s="32" t="s">
        <v>450</v>
      </c>
      <c r="AF55" s="30"/>
    </row>
    <row r="56" spans="1:37" x14ac:dyDescent="0.15">
      <c r="A56" s="13"/>
      <c r="B56" s="13"/>
      <c r="F56" s="13"/>
      <c r="G56" s="19"/>
      <c r="K56" s="13"/>
      <c r="L56" s="13"/>
      <c r="O56" s="13"/>
      <c r="P56" s="13"/>
      <c r="Q56" s="19"/>
      <c r="T56" s="13"/>
      <c r="U56" s="83">
        <v>20</v>
      </c>
      <c r="Y56" s="32" t="s">
        <v>323</v>
      </c>
      <c r="Z56" s="32" t="s">
        <v>451</v>
      </c>
      <c r="AF56" s="30"/>
    </row>
    <row r="57" spans="1:37" x14ac:dyDescent="0.15">
      <c r="A57" s="13"/>
      <c r="B57" s="13"/>
      <c r="F57" s="13"/>
      <c r="G57" s="19"/>
      <c r="K57" s="13"/>
      <c r="L57" s="13"/>
      <c r="O57" s="13"/>
      <c r="P57" s="13"/>
      <c r="Q57" s="19"/>
      <c r="T57" s="13"/>
      <c r="U57" s="32" t="s">
        <v>521</v>
      </c>
      <c r="Y57" s="32" t="s">
        <v>324</v>
      </c>
      <c r="Z57" s="32" t="s">
        <v>452</v>
      </c>
      <c r="AF57" s="30"/>
    </row>
    <row r="58" spans="1:37" x14ac:dyDescent="0.15">
      <c r="A58" s="13"/>
      <c r="B58" s="13"/>
      <c r="F58" s="13"/>
      <c r="G58" s="19"/>
      <c r="K58" s="13"/>
      <c r="L58" s="13"/>
      <c r="O58" s="13"/>
      <c r="P58" s="13"/>
      <c r="Q58" s="19"/>
      <c r="T58" s="13"/>
      <c r="U58" s="32" t="s">
        <v>522</v>
      </c>
      <c r="Y58" s="32" t="s">
        <v>325</v>
      </c>
      <c r="Z58" s="32" t="s">
        <v>453</v>
      </c>
      <c r="AF58" s="30"/>
    </row>
    <row r="59" spans="1:37" x14ac:dyDescent="0.15">
      <c r="A59" s="13"/>
      <c r="B59" s="13"/>
      <c r="F59" s="13"/>
      <c r="G59" s="19"/>
      <c r="K59" s="13"/>
      <c r="L59" s="13"/>
      <c r="O59" s="13"/>
      <c r="P59" s="13"/>
      <c r="Q59" s="19"/>
      <c r="T59" s="13"/>
      <c r="Y59" s="32" t="s">
        <v>326</v>
      </c>
      <c r="Z59" s="32" t="s">
        <v>454</v>
      </c>
      <c r="AF59" s="30"/>
    </row>
    <row r="60" spans="1:37" x14ac:dyDescent="0.15">
      <c r="A60" s="13"/>
      <c r="B60" s="13"/>
      <c r="F60" s="13"/>
      <c r="G60" s="19"/>
      <c r="K60" s="13"/>
      <c r="L60" s="13"/>
      <c r="O60" s="13"/>
      <c r="P60" s="13"/>
      <c r="Q60" s="19"/>
      <c r="T60" s="13"/>
      <c r="Y60" s="32" t="s">
        <v>327</v>
      </c>
      <c r="Z60" s="32" t="s">
        <v>455</v>
      </c>
      <c r="AF60" s="30"/>
    </row>
    <row r="61" spans="1:37" x14ac:dyDescent="0.15">
      <c r="A61" s="13"/>
      <c r="B61" s="13"/>
      <c r="F61" s="13"/>
      <c r="G61" s="19"/>
      <c r="K61" s="13"/>
      <c r="L61" s="13"/>
      <c r="O61" s="13"/>
      <c r="P61" s="13"/>
      <c r="Q61" s="19"/>
      <c r="T61" s="13"/>
      <c r="Y61" s="32" t="s">
        <v>328</v>
      </c>
      <c r="Z61" s="32" t="s">
        <v>456</v>
      </c>
      <c r="AF61" s="30"/>
    </row>
    <row r="62" spans="1:37" x14ac:dyDescent="0.15">
      <c r="A62" s="13"/>
      <c r="B62" s="13"/>
      <c r="F62" s="13"/>
      <c r="G62" s="19"/>
      <c r="K62" s="13"/>
      <c r="L62" s="13"/>
      <c r="O62" s="13"/>
      <c r="P62" s="13"/>
      <c r="Q62" s="19"/>
      <c r="T62" s="13"/>
      <c r="Y62" s="32" t="s">
        <v>329</v>
      </c>
      <c r="Z62" s="32" t="s">
        <v>457</v>
      </c>
      <c r="AF62" s="30"/>
    </row>
    <row r="63" spans="1:37" x14ac:dyDescent="0.15">
      <c r="A63" s="13"/>
      <c r="B63" s="13"/>
      <c r="F63" s="13"/>
      <c r="G63" s="19"/>
      <c r="K63" s="13"/>
      <c r="L63" s="13"/>
      <c r="O63" s="13"/>
      <c r="P63" s="13"/>
      <c r="Q63" s="19"/>
      <c r="T63" s="13"/>
      <c r="Y63" s="32" t="s">
        <v>330</v>
      </c>
      <c r="Z63" s="32" t="s">
        <v>458</v>
      </c>
      <c r="AF63" s="30"/>
    </row>
    <row r="64" spans="1:37" x14ac:dyDescent="0.15">
      <c r="A64" s="13"/>
      <c r="B64" s="13"/>
      <c r="F64" s="13"/>
      <c r="G64" s="19"/>
      <c r="K64" s="13"/>
      <c r="L64" s="13"/>
      <c r="O64" s="13"/>
      <c r="P64" s="13"/>
      <c r="Q64" s="19"/>
      <c r="T64" s="13"/>
      <c r="Y64" s="32" t="s">
        <v>331</v>
      </c>
      <c r="Z64" s="32" t="s">
        <v>459</v>
      </c>
      <c r="AF64" s="30"/>
    </row>
    <row r="65" spans="1:32" x14ac:dyDescent="0.15">
      <c r="A65" s="13"/>
      <c r="B65" s="13"/>
      <c r="F65" s="13"/>
      <c r="G65" s="19"/>
      <c r="K65" s="13"/>
      <c r="L65" s="13"/>
      <c r="O65" s="13"/>
      <c r="P65" s="13"/>
      <c r="Q65" s="19"/>
      <c r="T65" s="13"/>
      <c r="Y65" s="32" t="s">
        <v>332</v>
      </c>
      <c r="Z65" s="32" t="s">
        <v>460</v>
      </c>
      <c r="AF65" s="30"/>
    </row>
    <row r="66" spans="1:32" x14ac:dyDescent="0.15">
      <c r="A66" s="13"/>
      <c r="B66" s="13"/>
      <c r="F66" s="13"/>
      <c r="G66" s="19"/>
      <c r="K66" s="13"/>
      <c r="L66" s="13"/>
      <c r="O66" s="13"/>
      <c r="P66" s="13"/>
      <c r="Q66" s="19"/>
      <c r="T66" s="13"/>
      <c r="Y66" s="32" t="s">
        <v>60</v>
      </c>
      <c r="Z66" s="32" t="s">
        <v>461</v>
      </c>
      <c r="AF66" s="30"/>
    </row>
    <row r="67" spans="1:32" x14ac:dyDescent="0.15">
      <c r="A67" s="13"/>
      <c r="B67" s="13"/>
      <c r="F67" s="13"/>
      <c r="G67" s="19"/>
      <c r="K67" s="13"/>
      <c r="L67" s="13"/>
      <c r="O67" s="13"/>
      <c r="P67" s="13"/>
      <c r="Q67" s="19"/>
      <c r="T67" s="13"/>
      <c r="Y67" s="32" t="s">
        <v>333</v>
      </c>
      <c r="Z67" s="32" t="s">
        <v>462</v>
      </c>
      <c r="AF67" s="30"/>
    </row>
    <row r="68" spans="1:32" x14ac:dyDescent="0.15">
      <c r="A68" s="13"/>
      <c r="B68" s="13"/>
      <c r="F68" s="13"/>
      <c r="G68" s="19"/>
      <c r="K68" s="13"/>
      <c r="L68" s="13"/>
      <c r="O68" s="13"/>
      <c r="P68" s="13"/>
      <c r="Q68" s="19"/>
      <c r="T68" s="13"/>
      <c r="Y68" s="32" t="s">
        <v>334</v>
      </c>
      <c r="Z68" s="32" t="s">
        <v>463</v>
      </c>
      <c r="AF68" s="30"/>
    </row>
    <row r="69" spans="1:32" x14ac:dyDescent="0.15">
      <c r="A69" s="13"/>
      <c r="B69" s="13"/>
      <c r="F69" s="13"/>
      <c r="G69" s="19"/>
      <c r="K69" s="13"/>
      <c r="L69" s="13"/>
      <c r="O69" s="13"/>
      <c r="P69" s="13"/>
      <c r="Q69" s="19"/>
      <c r="T69" s="13"/>
      <c r="Y69" s="32" t="s">
        <v>335</v>
      </c>
      <c r="Z69" s="32" t="s">
        <v>464</v>
      </c>
      <c r="AF69" s="30"/>
    </row>
    <row r="70" spans="1:32" x14ac:dyDescent="0.15">
      <c r="A70" s="13"/>
      <c r="B70" s="13"/>
      <c r="Y70" s="32" t="s">
        <v>336</v>
      </c>
      <c r="Z70" s="32" t="s">
        <v>465</v>
      </c>
    </row>
    <row r="71" spans="1:32" x14ac:dyDescent="0.15">
      <c r="Y71" s="32" t="s">
        <v>337</v>
      </c>
      <c r="Z71" s="32" t="s">
        <v>466</v>
      </c>
    </row>
    <row r="72" spans="1:32" x14ac:dyDescent="0.15">
      <c r="Y72" s="32" t="s">
        <v>338</v>
      </c>
      <c r="Z72" s="32" t="s">
        <v>467</v>
      </c>
    </row>
    <row r="73" spans="1:32" x14ac:dyDescent="0.15">
      <c r="Y73" s="32" t="s">
        <v>339</v>
      </c>
      <c r="Z73" s="32" t="s">
        <v>468</v>
      </c>
    </row>
    <row r="74" spans="1:32" x14ac:dyDescent="0.15">
      <c r="Y74" s="32" t="s">
        <v>340</v>
      </c>
      <c r="Z74" s="32" t="s">
        <v>469</v>
      </c>
    </row>
    <row r="75" spans="1:32" x14ac:dyDescent="0.15">
      <c r="Y75" s="32" t="s">
        <v>341</v>
      </c>
      <c r="Z75" s="32" t="s">
        <v>470</v>
      </c>
    </row>
    <row r="76" spans="1:32" x14ac:dyDescent="0.15">
      <c r="Y76" s="32" t="s">
        <v>342</v>
      </c>
      <c r="Z76" s="32" t="s">
        <v>471</v>
      </c>
    </row>
    <row r="77" spans="1:32" x14ac:dyDescent="0.15">
      <c r="Y77" s="32" t="s">
        <v>343</v>
      </c>
      <c r="Z77" s="32" t="s">
        <v>472</v>
      </c>
    </row>
    <row r="78" spans="1:32" x14ac:dyDescent="0.15">
      <c r="Y78" s="32" t="s">
        <v>344</v>
      </c>
      <c r="Z78" s="32" t="s">
        <v>473</v>
      </c>
    </row>
    <row r="79" spans="1:32" x14ac:dyDescent="0.15">
      <c r="Y79" s="32" t="s">
        <v>345</v>
      </c>
      <c r="Z79" s="32" t="s">
        <v>474</v>
      </c>
    </row>
    <row r="80" spans="1:32" x14ac:dyDescent="0.15">
      <c r="Y80" s="32" t="s">
        <v>346</v>
      </c>
      <c r="Z80" s="32" t="s">
        <v>475</v>
      </c>
    </row>
    <row r="81" spans="25:26" x14ac:dyDescent="0.15">
      <c r="Y81" s="32" t="s">
        <v>347</v>
      </c>
      <c r="Z81" s="32" t="s">
        <v>476</v>
      </c>
    </row>
    <row r="82" spans="25:26" x14ac:dyDescent="0.15">
      <c r="Y82" s="32" t="s">
        <v>348</v>
      </c>
      <c r="Z82" s="32" t="s">
        <v>477</v>
      </c>
    </row>
    <row r="83" spans="25:26" x14ac:dyDescent="0.15">
      <c r="Y83" s="32" t="s">
        <v>349</v>
      </c>
      <c r="Z83" s="32" t="s">
        <v>478</v>
      </c>
    </row>
    <row r="84" spans="25:26" x14ac:dyDescent="0.15">
      <c r="Y84" s="32" t="s">
        <v>350</v>
      </c>
      <c r="Z84" s="32" t="s">
        <v>479</v>
      </c>
    </row>
    <row r="85" spans="25:26" x14ac:dyDescent="0.15">
      <c r="Y85" s="32" t="s">
        <v>351</v>
      </c>
      <c r="Z85" s="32" t="s">
        <v>480</v>
      </c>
    </row>
    <row r="86" spans="25:26" x14ac:dyDescent="0.15">
      <c r="Y86" s="32" t="s">
        <v>352</v>
      </c>
      <c r="Z86" s="32" t="s">
        <v>481</v>
      </c>
    </row>
    <row r="87" spans="25:26" x14ac:dyDescent="0.15">
      <c r="Y87" s="32" t="s">
        <v>353</v>
      </c>
      <c r="Z87" s="32" t="s">
        <v>482</v>
      </c>
    </row>
    <row r="88" spans="25:26" x14ac:dyDescent="0.15">
      <c r="Y88" s="32" t="s">
        <v>354</v>
      </c>
      <c r="Z88" s="32" t="s">
        <v>483</v>
      </c>
    </row>
    <row r="89" spans="25:26" x14ac:dyDescent="0.15">
      <c r="Y89" s="32" t="s">
        <v>355</v>
      </c>
      <c r="Z89" s="32" t="s">
        <v>484</v>
      </c>
    </row>
    <row r="90" spans="25:26" x14ac:dyDescent="0.15">
      <c r="Y90" s="32" t="s">
        <v>356</v>
      </c>
      <c r="Z90" s="32" t="s">
        <v>485</v>
      </c>
    </row>
    <row r="91" spans="25:26" x14ac:dyDescent="0.15">
      <c r="Y91" s="32" t="s">
        <v>357</v>
      </c>
      <c r="Z91" s="32" t="s">
        <v>486</v>
      </c>
    </row>
    <row r="92" spans="25:26" x14ac:dyDescent="0.15">
      <c r="Y92" s="32" t="s">
        <v>358</v>
      </c>
      <c r="Z92" s="32" t="s">
        <v>487</v>
      </c>
    </row>
    <row r="93" spans="25:26" x14ac:dyDescent="0.15">
      <c r="Y93" s="32" t="s">
        <v>359</v>
      </c>
      <c r="Z93" s="32" t="s">
        <v>488</v>
      </c>
    </row>
    <row r="94" spans="25:26" x14ac:dyDescent="0.15">
      <c r="Y94" s="32" t="s">
        <v>360</v>
      </c>
      <c r="Z94" s="32" t="s">
        <v>489</v>
      </c>
    </row>
    <row r="95" spans="25:26" x14ac:dyDescent="0.15">
      <c r="Y95" s="32" t="s">
        <v>361</v>
      </c>
      <c r="Z95" s="32" t="s">
        <v>490</v>
      </c>
    </row>
    <row r="96" spans="25:26" x14ac:dyDescent="0.15">
      <c r="Y96" s="32" t="s">
        <v>265</v>
      </c>
      <c r="Z96" s="32" t="s">
        <v>491</v>
      </c>
    </row>
    <row r="97" spans="25:26" x14ac:dyDescent="0.15">
      <c r="Y97" s="32" t="s">
        <v>362</v>
      </c>
      <c r="Z97" s="32" t="s">
        <v>492</v>
      </c>
    </row>
    <row r="98" spans="25:26" x14ac:dyDescent="0.15">
      <c r="Y98" s="32" t="s">
        <v>363</v>
      </c>
      <c r="Z98" s="32" t="s">
        <v>493</v>
      </c>
    </row>
    <row r="99" spans="25:26" x14ac:dyDescent="0.15">
      <c r="Y99" s="32" t="s">
        <v>393</v>
      </c>
      <c r="Z99" s="32" t="s">
        <v>494</v>
      </c>
    </row>
    <row r="100" spans="25:26" x14ac:dyDescent="0.15">
      <c r="Y100" s="32" t="s">
        <v>572</v>
      </c>
      <c r="Z100" s="32" t="s">
        <v>495</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Y14"/>
  <sheetViews>
    <sheetView view="pageBreakPreview" zoomScale="70" zoomScaleNormal="75" zoomScaleSheetLayoutView="70" zoomScalePageLayoutView="70" workbookViewId="0"/>
  </sheetViews>
  <sheetFormatPr defaultColWidth="9" defaultRowHeight="13.5" x14ac:dyDescent="0.15"/>
  <cols>
    <col min="1" max="49" width="2.625" style="34" customWidth="1"/>
    <col min="50" max="50" width="4.375" style="34" customWidth="1"/>
    <col min="51" max="51" width="8.875" style="34" hidden="1" customWidth="1"/>
    <col min="52" max="57" width="2.125" style="34" customWidth="1"/>
    <col min="58" max="61" width="9" style="34"/>
    <col min="62" max="62" width="27.875" style="34" customWidth="1"/>
    <col min="63" max="63" width="12.125" style="34" customWidth="1"/>
    <col min="64" max="16384" width="9" style="34"/>
  </cols>
  <sheetData>
    <row r="1" spans="1:51" ht="23.25" customHeight="1" thickBot="1" x14ac:dyDescent="0.2">
      <c r="AP1" s="35"/>
      <c r="AQ1" s="35"/>
      <c r="AR1" s="35"/>
      <c r="AS1" s="35"/>
      <c r="AT1" s="35"/>
      <c r="AU1" s="35"/>
      <c r="AV1" s="35"/>
      <c r="AW1" s="36"/>
    </row>
    <row r="2" spans="1:51" ht="30" customHeight="1" x14ac:dyDescent="0.15">
      <c r="A2" s="698" t="s">
        <v>26</v>
      </c>
      <c r="B2" s="699"/>
      <c r="C2" s="699"/>
      <c r="D2" s="699"/>
      <c r="E2" s="699"/>
      <c r="F2" s="700"/>
      <c r="G2" s="170" t="s">
        <v>578</v>
      </c>
      <c r="H2" s="171"/>
      <c r="I2" s="171"/>
      <c r="J2" s="171"/>
      <c r="K2" s="171"/>
      <c r="L2" s="171"/>
      <c r="M2" s="171"/>
      <c r="N2" s="171"/>
      <c r="O2" s="171"/>
      <c r="P2" s="171"/>
      <c r="Q2" s="171"/>
      <c r="R2" s="171"/>
      <c r="S2" s="171"/>
      <c r="T2" s="171"/>
      <c r="U2" s="171"/>
      <c r="V2" s="171"/>
      <c r="W2" s="171"/>
      <c r="X2" s="171"/>
      <c r="Y2" s="171"/>
      <c r="Z2" s="171"/>
      <c r="AA2" s="171"/>
      <c r="AB2" s="172"/>
      <c r="AC2" s="170" t="s">
        <v>263</v>
      </c>
      <c r="AD2" s="702"/>
      <c r="AE2" s="702"/>
      <c r="AF2" s="702"/>
      <c r="AG2" s="702"/>
      <c r="AH2" s="702"/>
      <c r="AI2" s="702"/>
      <c r="AJ2" s="702"/>
      <c r="AK2" s="702"/>
      <c r="AL2" s="702"/>
      <c r="AM2" s="702"/>
      <c r="AN2" s="702"/>
      <c r="AO2" s="702"/>
      <c r="AP2" s="702"/>
      <c r="AQ2" s="702"/>
      <c r="AR2" s="702"/>
      <c r="AS2" s="702"/>
      <c r="AT2" s="702"/>
      <c r="AU2" s="702"/>
      <c r="AV2" s="702"/>
      <c r="AW2" s="702"/>
      <c r="AX2" s="703"/>
      <c r="AY2">
        <f>COUNTA($G$4,$AC$4)</f>
        <v>2</v>
      </c>
    </row>
    <row r="3" spans="1:51" ht="24.75" customHeight="1" x14ac:dyDescent="0.15">
      <c r="A3" s="695"/>
      <c r="B3" s="696"/>
      <c r="C3" s="696"/>
      <c r="D3" s="696"/>
      <c r="E3" s="696"/>
      <c r="F3" s="697"/>
      <c r="G3" s="174" t="s">
        <v>15</v>
      </c>
      <c r="H3" s="175"/>
      <c r="I3" s="175"/>
      <c r="J3" s="175"/>
      <c r="K3" s="175"/>
      <c r="L3" s="176" t="s">
        <v>16</v>
      </c>
      <c r="M3" s="175"/>
      <c r="N3" s="175"/>
      <c r="O3" s="175"/>
      <c r="P3" s="175"/>
      <c r="Q3" s="175"/>
      <c r="R3" s="175"/>
      <c r="S3" s="175"/>
      <c r="T3" s="175"/>
      <c r="U3" s="175"/>
      <c r="V3" s="175"/>
      <c r="W3" s="175"/>
      <c r="X3" s="177"/>
      <c r="Y3" s="178" t="s">
        <v>17</v>
      </c>
      <c r="Z3" s="179"/>
      <c r="AA3" s="179"/>
      <c r="AB3" s="180"/>
      <c r="AC3" s="174" t="s">
        <v>15</v>
      </c>
      <c r="AD3" s="175"/>
      <c r="AE3" s="175"/>
      <c r="AF3" s="175"/>
      <c r="AG3" s="175"/>
      <c r="AH3" s="176" t="s">
        <v>16</v>
      </c>
      <c r="AI3" s="175"/>
      <c r="AJ3" s="175"/>
      <c r="AK3" s="175"/>
      <c r="AL3" s="175"/>
      <c r="AM3" s="175"/>
      <c r="AN3" s="175"/>
      <c r="AO3" s="175"/>
      <c r="AP3" s="175"/>
      <c r="AQ3" s="175"/>
      <c r="AR3" s="175"/>
      <c r="AS3" s="175"/>
      <c r="AT3" s="177"/>
      <c r="AU3" s="178" t="s">
        <v>17</v>
      </c>
      <c r="AV3" s="179"/>
      <c r="AW3" s="179"/>
      <c r="AX3" s="181"/>
      <c r="AY3" s="34">
        <f>$AY$2</f>
        <v>2</v>
      </c>
    </row>
    <row r="4" spans="1:51" ht="24.75" customHeight="1" x14ac:dyDescent="0.15">
      <c r="A4" s="695"/>
      <c r="B4" s="696"/>
      <c r="C4" s="696"/>
      <c r="D4" s="696"/>
      <c r="E4" s="696"/>
      <c r="F4" s="697"/>
      <c r="G4" s="160" t="s">
        <v>576</v>
      </c>
      <c r="H4" s="161"/>
      <c r="I4" s="161"/>
      <c r="J4" s="161"/>
      <c r="K4" s="162"/>
      <c r="L4" s="163" t="s">
        <v>577</v>
      </c>
      <c r="M4" s="164"/>
      <c r="N4" s="164"/>
      <c r="O4" s="164"/>
      <c r="P4" s="164"/>
      <c r="Q4" s="164"/>
      <c r="R4" s="164"/>
      <c r="S4" s="164"/>
      <c r="T4" s="164"/>
      <c r="U4" s="164"/>
      <c r="V4" s="164"/>
      <c r="W4" s="164"/>
      <c r="X4" s="165"/>
      <c r="Y4" s="166">
        <v>46.597000000000001</v>
      </c>
      <c r="Z4" s="167"/>
      <c r="AA4" s="167"/>
      <c r="AB4" s="168"/>
      <c r="AC4" s="160" t="s">
        <v>263</v>
      </c>
      <c r="AD4" s="161"/>
      <c r="AE4" s="161"/>
      <c r="AF4" s="161"/>
      <c r="AG4" s="162"/>
      <c r="AH4" s="163" t="s">
        <v>263</v>
      </c>
      <c r="AI4" s="164"/>
      <c r="AJ4" s="164"/>
      <c r="AK4" s="164"/>
      <c r="AL4" s="164"/>
      <c r="AM4" s="164"/>
      <c r="AN4" s="164"/>
      <c r="AO4" s="164"/>
      <c r="AP4" s="164"/>
      <c r="AQ4" s="164"/>
      <c r="AR4" s="164"/>
      <c r="AS4" s="164"/>
      <c r="AT4" s="165"/>
      <c r="AU4" s="166" t="s">
        <v>263</v>
      </c>
      <c r="AV4" s="167"/>
      <c r="AW4" s="167"/>
      <c r="AX4" s="169"/>
      <c r="AY4" s="34">
        <f t="shared" ref="AY4:AY14" si="0">$AY$2</f>
        <v>2</v>
      </c>
    </row>
    <row r="5" spans="1:51" ht="24.75" customHeight="1" x14ac:dyDescent="0.15">
      <c r="A5" s="695"/>
      <c r="B5" s="696"/>
      <c r="C5" s="696"/>
      <c r="D5" s="696"/>
      <c r="E5" s="696"/>
      <c r="F5" s="697"/>
      <c r="G5" s="150" t="s">
        <v>263</v>
      </c>
      <c r="H5" s="151"/>
      <c r="I5" s="151"/>
      <c r="J5" s="151"/>
      <c r="K5" s="152"/>
      <c r="L5" s="153" t="s">
        <v>263</v>
      </c>
      <c r="M5" s="154"/>
      <c r="N5" s="154"/>
      <c r="O5" s="154"/>
      <c r="P5" s="154"/>
      <c r="Q5" s="154"/>
      <c r="R5" s="154"/>
      <c r="S5" s="154"/>
      <c r="T5" s="154"/>
      <c r="U5" s="154"/>
      <c r="V5" s="154"/>
      <c r="W5" s="154"/>
      <c r="X5" s="155"/>
      <c r="Y5" s="156" t="s">
        <v>263</v>
      </c>
      <c r="Z5" s="157"/>
      <c r="AA5" s="157"/>
      <c r="AB5" s="158"/>
      <c r="AC5" s="150" t="s">
        <v>263</v>
      </c>
      <c r="AD5" s="151"/>
      <c r="AE5" s="151"/>
      <c r="AF5" s="151"/>
      <c r="AG5" s="152"/>
      <c r="AH5" s="153" t="s">
        <v>263</v>
      </c>
      <c r="AI5" s="154"/>
      <c r="AJ5" s="154"/>
      <c r="AK5" s="154"/>
      <c r="AL5" s="154"/>
      <c r="AM5" s="154"/>
      <c r="AN5" s="154"/>
      <c r="AO5" s="154"/>
      <c r="AP5" s="154"/>
      <c r="AQ5" s="154"/>
      <c r="AR5" s="154"/>
      <c r="AS5" s="154"/>
      <c r="AT5" s="155"/>
      <c r="AU5" s="156" t="s">
        <v>263</v>
      </c>
      <c r="AV5" s="157"/>
      <c r="AW5" s="157"/>
      <c r="AX5" s="159"/>
      <c r="AY5" s="34">
        <f t="shared" si="0"/>
        <v>2</v>
      </c>
    </row>
    <row r="6" spans="1:51" ht="24.75" customHeight="1" x14ac:dyDescent="0.15">
      <c r="A6" s="695"/>
      <c r="B6" s="696"/>
      <c r="C6" s="696"/>
      <c r="D6" s="696"/>
      <c r="E6" s="696"/>
      <c r="F6" s="697"/>
      <c r="G6" s="150" t="s">
        <v>263</v>
      </c>
      <c r="H6" s="151"/>
      <c r="I6" s="151"/>
      <c r="J6" s="151"/>
      <c r="K6" s="152"/>
      <c r="L6" s="153" t="s">
        <v>263</v>
      </c>
      <c r="M6" s="154"/>
      <c r="N6" s="154"/>
      <c r="O6" s="154"/>
      <c r="P6" s="154"/>
      <c r="Q6" s="154"/>
      <c r="R6" s="154"/>
      <c r="S6" s="154"/>
      <c r="T6" s="154"/>
      <c r="U6" s="154"/>
      <c r="V6" s="154"/>
      <c r="W6" s="154"/>
      <c r="X6" s="155"/>
      <c r="Y6" s="156" t="s">
        <v>263</v>
      </c>
      <c r="Z6" s="157"/>
      <c r="AA6" s="157"/>
      <c r="AB6" s="158"/>
      <c r="AC6" s="150" t="s">
        <v>263</v>
      </c>
      <c r="AD6" s="151"/>
      <c r="AE6" s="151"/>
      <c r="AF6" s="151"/>
      <c r="AG6" s="152"/>
      <c r="AH6" s="153" t="s">
        <v>263</v>
      </c>
      <c r="AI6" s="154"/>
      <c r="AJ6" s="154"/>
      <c r="AK6" s="154"/>
      <c r="AL6" s="154"/>
      <c r="AM6" s="154"/>
      <c r="AN6" s="154"/>
      <c r="AO6" s="154"/>
      <c r="AP6" s="154"/>
      <c r="AQ6" s="154"/>
      <c r="AR6" s="154"/>
      <c r="AS6" s="154"/>
      <c r="AT6" s="155"/>
      <c r="AU6" s="156" t="s">
        <v>263</v>
      </c>
      <c r="AV6" s="157"/>
      <c r="AW6" s="157"/>
      <c r="AX6" s="159"/>
      <c r="AY6" s="34">
        <f t="shared" si="0"/>
        <v>2</v>
      </c>
    </row>
    <row r="7" spans="1:51" ht="24.75" customHeight="1" x14ac:dyDescent="0.15">
      <c r="A7" s="695"/>
      <c r="B7" s="696"/>
      <c r="C7" s="696"/>
      <c r="D7" s="696"/>
      <c r="E7" s="696"/>
      <c r="F7" s="697"/>
      <c r="G7" s="150" t="s">
        <v>263</v>
      </c>
      <c r="H7" s="151"/>
      <c r="I7" s="151"/>
      <c r="J7" s="151"/>
      <c r="K7" s="152"/>
      <c r="L7" s="153" t="s">
        <v>263</v>
      </c>
      <c r="M7" s="154"/>
      <c r="N7" s="154"/>
      <c r="O7" s="154"/>
      <c r="P7" s="154"/>
      <c r="Q7" s="154"/>
      <c r="R7" s="154"/>
      <c r="S7" s="154"/>
      <c r="T7" s="154"/>
      <c r="U7" s="154"/>
      <c r="V7" s="154"/>
      <c r="W7" s="154"/>
      <c r="X7" s="155"/>
      <c r="Y7" s="156" t="s">
        <v>263</v>
      </c>
      <c r="Z7" s="157"/>
      <c r="AA7" s="157"/>
      <c r="AB7" s="158"/>
      <c r="AC7" s="150" t="s">
        <v>263</v>
      </c>
      <c r="AD7" s="151"/>
      <c r="AE7" s="151"/>
      <c r="AF7" s="151"/>
      <c r="AG7" s="152"/>
      <c r="AH7" s="153" t="s">
        <v>263</v>
      </c>
      <c r="AI7" s="154"/>
      <c r="AJ7" s="154"/>
      <c r="AK7" s="154"/>
      <c r="AL7" s="154"/>
      <c r="AM7" s="154"/>
      <c r="AN7" s="154"/>
      <c r="AO7" s="154"/>
      <c r="AP7" s="154"/>
      <c r="AQ7" s="154"/>
      <c r="AR7" s="154"/>
      <c r="AS7" s="154"/>
      <c r="AT7" s="155"/>
      <c r="AU7" s="156" t="s">
        <v>263</v>
      </c>
      <c r="AV7" s="157"/>
      <c r="AW7" s="157"/>
      <c r="AX7" s="159"/>
      <c r="AY7" s="34">
        <f t="shared" si="0"/>
        <v>2</v>
      </c>
    </row>
    <row r="8" spans="1:51" ht="24.75" customHeight="1" x14ac:dyDescent="0.15">
      <c r="A8" s="695"/>
      <c r="B8" s="696"/>
      <c r="C8" s="696"/>
      <c r="D8" s="696"/>
      <c r="E8" s="696"/>
      <c r="F8" s="697"/>
      <c r="G8" s="150" t="s">
        <v>263</v>
      </c>
      <c r="H8" s="151"/>
      <c r="I8" s="151"/>
      <c r="J8" s="151"/>
      <c r="K8" s="152"/>
      <c r="L8" s="153" t="s">
        <v>263</v>
      </c>
      <c r="M8" s="154"/>
      <c r="N8" s="154"/>
      <c r="O8" s="154"/>
      <c r="P8" s="154"/>
      <c r="Q8" s="154"/>
      <c r="R8" s="154"/>
      <c r="S8" s="154"/>
      <c r="T8" s="154"/>
      <c r="U8" s="154"/>
      <c r="V8" s="154"/>
      <c r="W8" s="154"/>
      <c r="X8" s="155"/>
      <c r="Y8" s="156" t="s">
        <v>263</v>
      </c>
      <c r="Z8" s="157"/>
      <c r="AA8" s="157"/>
      <c r="AB8" s="158"/>
      <c r="AC8" s="150" t="s">
        <v>263</v>
      </c>
      <c r="AD8" s="151"/>
      <c r="AE8" s="151"/>
      <c r="AF8" s="151"/>
      <c r="AG8" s="152"/>
      <c r="AH8" s="153" t="s">
        <v>263</v>
      </c>
      <c r="AI8" s="154"/>
      <c r="AJ8" s="154"/>
      <c r="AK8" s="154"/>
      <c r="AL8" s="154"/>
      <c r="AM8" s="154"/>
      <c r="AN8" s="154"/>
      <c r="AO8" s="154"/>
      <c r="AP8" s="154"/>
      <c r="AQ8" s="154"/>
      <c r="AR8" s="154"/>
      <c r="AS8" s="154"/>
      <c r="AT8" s="155"/>
      <c r="AU8" s="156" t="s">
        <v>263</v>
      </c>
      <c r="AV8" s="157"/>
      <c r="AW8" s="157"/>
      <c r="AX8" s="159"/>
      <c r="AY8" s="34">
        <f t="shared" si="0"/>
        <v>2</v>
      </c>
    </row>
    <row r="9" spans="1:51" ht="24.75" customHeight="1" x14ac:dyDescent="0.15">
      <c r="A9" s="695"/>
      <c r="B9" s="696"/>
      <c r="C9" s="696"/>
      <c r="D9" s="696"/>
      <c r="E9" s="696"/>
      <c r="F9" s="697"/>
      <c r="G9" s="150" t="s">
        <v>263</v>
      </c>
      <c r="H9" s="151"/>
      <c r="I9" s="151"/>
      <c r="J9" s="151"/>
      <c r="K9" s="152"/>
      <c r="L9" s="153" t="s">
        <v>263</v>
      </c>
      <c r="M9" s="154"/>
      <c r="N9" s="154"/>
      <c r="O9" s="154"/>
      <c r="P9" s="154"/>
      <c r="Q9" s="154"/>
      <c r="R9" s="154"/>
      <c r="S9" s="154"/>
      <c r="T9" s="154"/>
      <c r="U9" s="154"/>
      <c r="V9" s="154"/>
      <c r="W9" s="154"/>
      <c r="X9" s="155"/>
      <c r="Y9" s="156" t="s">
        <v>263</v>
      </c>
      <c r="Z9" s="157"/>
      <c r="AA9" s="157"/>
      <c r="AB9" s="158"/>
      <c r="AC9" s="150" t="s">
        <v>263</v>
      </c>
      <c r="AD9" s="151"/>
      <c r="AE9" s="151"/>
      <c r="AF9" s="151"/>
      <c r="AG9" s="152"/>
      <c r="AH9" s="153" t="s">
        <v>263</v>
      </c>
      <c r="AI9" s="154"/>
      <c r="AJ9" s="154"/>
      <c r="AK9" s="154"/>
      <c r="AL9" s="154"/>
      <c r="AM9" s="154"/>
      <c r="AN9" s="154"/>
      <c r="AO9" s="154"/>
      <c r="AP9" s="154"/>
      <c r="AQ9" s="154"/>
      <c r="AR9" s="154"/>
      <c r="AS9" s="154"/>
      <c r="AT9" s="155"/>
      <c r="AU9" s="156" t="s">
        <v>263</v>
      </c>
      <c r="AV9" s="157"/>
      <c r="AW9" s="157"/>
      <c r="AX9" s="159"/>
      <c r="AY9" s="34">
        <f t="shared" si="0"/>
        <v>2</v>
      </c>
    </row>
    <row r="10" spans="1:51" ht="24.75" customHeight="1" x14ac:dyDescent="0.15">
      <c r="A10" s="695"/>
      <c r="B10" s="696"/>
      <c r="C10" s="696"/>
      <c r="D10" s="696"/>
      <c r="E10" s="696"/>
      <c r="F10" s="697"/>
      <c r="G10" s="150" t="s">
        <v>263</v>
      </c>
      <c r="H10" s="151"/>
      <c r="I10" s="151"/>
      <c r="J10" s="151"/>
      <c r="K10" s="152"/>
      <c r="L10" s="153" t="s">
        <v>263</v>
      </c>
      <c r="M10" s="154"/>
      <c r="N10" s="154"/>
      <c r="O10" s="154"/>
      <c r="P10" s="154"/>
      <c r="Q10" s="154"/>
      <c r="R10" s="154"/>
      <c r="S10" s="154"/>
      <c r="T10" s="154"/>
      <c r="U10" s="154"/>
      <c r="V10" s="154"/>
      <c r="W10" s="154"/>
      <c r="X10" s="155"/>
      <c r="Y10" s="156" t="s">
        <v>263</v>
      </c>
      <c r="Z10" s="157"/>
      <c r="AA10" s="157"/>
      <c r="AB10" s="158"/>
      <c r="AC10" s="150" t="s">
        <v>263</v>
      </c>
      <c r="AD10" s="151"/>
      <c r="AE10" s="151"/>
      <c r="AF10" s="151"/>
      <c r="AG10" s="152"/>
      <c r="AH10" s="153" t="s">
        <v>263</v>
      </c>
      <c r="AI10" s="154"/>
      <c r="AJ10" s="154"/>
      <c r="AK10" s="154"/>
      <c r="AL10" s="154"/>
      <c r="AM10" s="154"/>
      <c r="AN10" s="154"/>
      <c r="AO10" s="154"/>
      <c r="AP10" s="154"/>
      <c r="AQ10" s="154"/>
      <c r="AR10" s="154"/>
      <c r="AS10" s="154"/>
      <c r="AT10" s="155"/>
      <c r="AU10" s="156" t="s">
        <v>263</v>
      </c>
      <c r="AV10" s="157"/>
      <c r="AW10" s="157"/>
      <c r="AX10" s="159"/>
      <c r="AY10" s="34">
        <f t="shared" si="0"/>
        <v>2</v>
      </c>
    </row>
    <row r="11" spans="1:51" ht="24.75" customHeight="1" x14ac:dyDescent="0.15">
      <c r="A11" s="695"/>
      <c r="B11" s="696"/>
      <c r="C11" s="696"/>
      <c r="D11" s="696"/>
      <c r="E11" s="696"/>
      <c r="F11" s="697"/>
      <c r="G11" s="150" t="s">
        <v>263</v>
      </c>
      <c r="H11" s="151"/>
      <c r="I11" s="151"/>
      <c r="J11" s="151"/>
      <c r="K11" s="152"/>
      <c r="L11" s="701" t="s">
        <v>263</v>
      </c>
      <c r="M11" s="154"/>
      <c r="N11" s="154"/>
      <c r="O11" s="154"/>
      <c r="P11" s="154"/>
      <c r="Q11" s="154"/>
      <c r="R11" s="154"/>
      <c r="S11" s="154"/>
      <c r="T11" s="154"/>
      <c r="U11" s="154"/>
      <c r="V11" s="154"/>
      <c r="W11" s="154"/>
      <c r="X11" s="155"/>
      <c r="Y11" s="156" t="s">
        <v>263</v>
      </c>
      <c r="Z11" s="157"/>
      <c r="AA11" s="157"/>
      <c r="AB11" s="158"/>
      <c r="AC11" s="150" t="s">
        <v>263</v>
      </c>
      <c r="AD11" s="151"/>
      <c r="AE11" s="151"/>
      <c r="AF11" s="151"/>
      <c r="AG11" s="152"/>
      <c r="AH11" s="153" t="s">
        <v>263</v>
      </c>
      <c r="AI11" s="154"/>
      <c r="AJ11" s="154"/>
      <c r="AK11" s="154"/>
      <c r="AL11" s="154"/>
      <c r="AM11" s="154"/>
      <c r="AN11" s="154"/>
      <c r="AO11" s="154"/>
      <c r="AP11" s="154"/>
      <c r="AQ11" s="154"/>
      <c r="AR11" s="154"/>
      <c r="AS11" s="154"/>
      <c r="AT11" s="155"/>
      <c r="AU11" s="156" t="s">
        <v>263</v>
      </c>
      <c r="AV11" s="157"/>
      <c r="AW11" s="157"/>
      <c r="AX11" s="159"/>
      <c r="AY11" s="34">
        <f t="shared" si="0"/>
        <v>2</v>
      </c>
    </row>
    <row r="12" spans="1:51" ht="24.75" customHeight="1" x14ac:dyDescent="0.15">
      <c r="A12" s="695"/>
      <c r="B12" s="696"/>
      <c r="C12" s="696"/>
      <c r="D12" s="696"/>
      <c r="E12" s="696"/>
      <c r="F12" s="697"/>
      <c r="G12" s="150" t="s">
        <v>263</v>
      </c>
      <c r="H12" s="151"/>
      <c r="I12" s="151"/>
      <c r="J12" s="151"/>
      <c r="K12" s="152"/>
      <c r="L12" s="153" t="s">
        <v>263</v>
      </c>
      <c r="M12" s="154"/>
      <c r="N12" s="154"/>
      <c r="O12" s="154"/>
      <c r="P12" s="154"/>
      <c r="Q12" s="154"/>
      <c r="R12" s="154"/>
      <c r="S12" s="154"/>
      <c r="T12" s="154"/>
      <c r="U12" s="154"/>
      <c r="V12" s="154"/>
      <c r="W12" s="154"/>
      <c r="X12" s="155"/>
      <c r="Y12" s="156" t="s">
        <v>263</v>
      </c>
      <c r="Z12" s="157"/>
      <c r="AA12" s="157"/>
      <c r="AB12" s="158"/>
      <c r="AC12" s="150" t="s">
        <v>263</v>
      </c>
      <c r="AD12" s="151"/>
      <c r="AE12" s="151"/>
      <c r="AF12" s="151"/>
      <c r="AG12" s="152"/>
      <c r="AH12" s="153" t="s">
        <v>263</v>
      </c>
      <c r="AI12" s="154"/>
      <c r="AJ12" s="154"/>
      <c r="AK12" s="154"/>
      <c r="AL12" s="154"/>
      <c r="AM12" s="154"/>
      <c r="AN12" s="154"/>
      <c r="AO12" s="154"/>
      <c r="AP12" s="154"/>
      <c r="AQ12" s="154"/>
      <c r="AR12" s="154"/>
      <c r="AS12" s="154"/>
      <c r="AT12" s="155"/>
      <c r="AU12" s="156" t="s">
        <v>263</v>
      </c>
      <c r="AV12" s="157"/>
      <c r="AW12" s="157"/>
      <c r="AX12" s="159"/>
      <c r="AY12" s="34">
        <f t="shared" si="0"/>
        <v>2</v>
      </c>
    </row>
    <row r="13" spans="1:51" ht="24.75" customHeight="1" x14ac:dyDescent="0.15">
      <c r="A13" s="695"/>
      <c r="B13" s="696"/>
      <c r="C13" s="696"/>
      <c r="D13" s="696"/>
      <c r="E13" s="696"/>
      <c r="F13" s="697"/>
      <c r="G13" s="150" t="s">
        <v>263</v>
      </c>
      <c r="H13" s="151"/>
      <c r="I13" s="151"/>
      <c r="J13" s="151"/>
      <c r="K13" s="152"/>
      <c r="L13" s="153" t="s">
        <v>263</v>
      </c>
      <c r="M13" s="154"/>
      <c r="N13" s="154"/>
      <c r="O13" s="154"/>
      <c r="P13" s="154"/>
      <c r="Q13" s="154"/>
      <c r="R13" s="154"/>
      <c r="S13" s="154"/>
      <c r="T13" s="154"/>
      <c r="U13" s="154"/>
      <c r="V13" s="154"/>
      <c r="W13" s="154"/>
      <c r="X13" s="155"/>
      <c r="Y13" s="156" t="s">
        <v>263</v>
      </c>
      <c r="Z13" s="157"/>
      <c r="AA13" s="157"/>
      <c r="AB13" s="158"/>
      <c r="AC13" s="150" t="s">
        <v>263</v>
      </c>
      <c r="AD13" s="151"/>
      <c r="AE13" s="151"/>
      <c r="AF13" s="151"/>
      <c r="AG13" s="152"/>
      <c r="AH13" s="153" t="s">
        <v>263</v>
      </c>
      <c r="AI13" s="154"/>
      <c r="AJ13" s="154"/>
      <c r="AK13" s="154"/>
      <c r="AL13" s="154"/>
      <c r="AM13" s="154"/>
      <c r="AN13" s="154"/>
      <c r="AO13" s="154"/>
      <c r="AP13" s="154"/>
      <c r="AQ13" s="154"/>
      <c r="AR13" s="154"/>
      <c r="AS13" s="154"/>
      <c r="AT13" s="155"/>
      <c r="AU13" s="156" t="s">
        <v>263</v>
      </c>
      <c r="AV13" s="157"/>
      <c r="AW13" s="157"/>
      <c r="AX13" s="159"/>
      <c r="AY13" s="34">
        <f t="shared" si="0"/>
        <v>2</v>
      </c>
    </row>
    <row r="14" spans="1:51" ht="24.75" customHeight="1" x14ac:dyDescent="0.15">
      <c r="A14" s="695"/>
      <c r="B14" s="696"/>
      <c r="C14" s="696"/>
      <c r="D14" s="696"/>
      <c r="E14" s="696"/>
      <c r="F14" s="697"/>
      <c r="G14" s="141" t="s">
        <v>18</v>
      </c>
      <c r="H14" s="142"/>
      <c r="I14" s="142"/>
      <c r="J14" s="142"/>
      <c r="K14" s="142"/>
      <c r="L14" s="143"/>
      <c r="M14" s="144"/>
      <c r="N14" s="144"/>
      <c r="O14" s="144"/>
      <c r="P14" s="144"/>
      <c r="Q14" s="144"/>
      <c r="R14" s="144"/>
      <c r="S14" s="144"/>
      <c r="T14" s="144"/>
      <c r="U14" s="144"/>
      <c r="V14" s="144"/>
      <c r="W14" s="144"/>
      <c r="X14" s="145"/>
      <c r="Y14" s="146">
        <f>SUM(Y4:AB13)</f>
        <v>46.597000000000001</v>
      </c>
      <c r="Z14" s="147"/>
      <c r="AA14" s="147"/>
      <c r="AB14" s="148"/>
      <c r="AC14" s="141" t="s">
        <v>18</v>
      </c>
      <c r="AD14" s="142"/>
      <c r="AE14" s="142"/>
      <c r="AF14" s="142"/>
      <c r="AG14" s="142"/>
      <c r="AH14" s="143"/>
      <c r="AI14" s="144"/>
      <c r="AJ14" s="144"/>
      <c r="AK14" s="144"/>
      <c r="AL14" s="144"/>
      <c r="AM14" s="144"/>
      <c r="AN14" s="144"/>
      <c r="AO14" s="144"/>
      <c r="AP14" s="144"/>
      <c r="AQ14" s="144"/>
      <c r="AR14" s="144"/>
      <c r="AS14" s="144"/>
      <c r="AT14" s="145"/>
      <c r="AU14" s="146">
        <f>SUM(AU4:AX13)</f>
        <v>0</v>
      </c>
      <c r="AV14" s="147"/>
      <c r="AW14" s="147"/>
      <c r="AX14" s="149"/>
      <c r="AY14" s="34">
        <f t="shared" si="0"/>
        <v>2</v>
      </c>
    </row>
  </sheetData>
  <sheetProtection formatRows="0"/>
  <mergeCells count="75">
    <mergeCell ref="L4:X4"/>
    <mergeCell ref="Y4:AB4"/>
    <mergeCell ref="AC4:AG4"/>
    <mergeCell ref="AH4:AT4"/>
    <mergeCell ref="AU4:AX4"/>
    <mergeCell ref="G5:K5"/>
    <mergeCell ref="L5:X5"/>
    <mergeCell ref="Y5:AB5"/>
    <mergeCell ref="AC5:AG5"/>
    <mergeCell ref="AH5:AT5"/>
    <mergeCell ref="A2:F14"/>
    <mergeCell ref="G2:AB2"/>
    <mergeCell ref="AC2:AX2"/>
    <mergeCell ref="G3:K3"/>
    <mergeCell ref="L3:X3"/>
    <mergeCell ref="Y3:AB3"/>
    <mergeCell ref="AC3:AG3"/>
    <mergeCell ref="AH3:AT3"/>
    <mergeCell ref="AU3:AX3"/>
    <mergeCell ref="G4:K4"/>
    <mergeCell ref="G8:K8"/>
    <mergeCell ref="L8:X8"/>
    <mergeCell ref="Y8:AB8"/>
    <mergeCell ref="AC8:AG8"/>
    <mergeCell ref="AH8:AT8"/>
    <mergeCell ref="AU8:AX8"/>
    <mergeCell ref="G7:K7"/>
    <mergeCell ref="L7:X7"/>
    <mergeCell ref="Y7:AB7"/>
    <mergeCell ref="AC7:AG7"/>
    <mergeCell ref="AH7:AT7"/>
    <mergeCell ref="AU7:AX7"/>
    <mergeCell ref="AU5:AX5"/>
    <mergeCell ref="G6:K6"/>
    <mergeCell ref="L6:X6"/>
    <mergeCell ref="Y6:AB6"/>
    <mergeCell ref="AC6:AG6"/>
    <mergeCell ref="AH6:AT6"/>
    <mergeCell ref="AU6:AX6"/>
    <mergeCell ref="G11:K11"/>
    <mergeCell ref="L11:X11"/>
    <mergeCell ref="Y11:AB11"/>
    <mergeCell ref="AC11:AG11"/>
    <mergeCell ref="AH11:AT11"/>
    <mergeCell ref="AU11:AX11"/>
    <mergeCell ref="G10:K10"/>
    <mergeCell ref="L10:X10"/>
    <mergeCell ref="Y10:AB10"/>
    <mergeCell ref="AC10:AG10"/>
    <mergeCell ref="AH10:AT10"/>
    <mergeCell ref="AU10:AX10"/>
    <mergeCell ref="G9:K9"/>
    <mergeCell ref="L9:X9"/>
    <mergeCell ref="Y9:AB9"/>
    <mergeCell ref="AC9:AG9"/>
    <mergeCell ref="AH9:AT9"/>
    <mergeCell ref="AU9:AX9"/>
    <mergeCell ref="G14:K14"/>
    <mergeCell ref="L14:X14"/>
    <mergeCell ref="Y14:AB14"/>
    <mergeCell ref="AC14:AG14"/>
    <mergeCell ref="AH14:AT14"/>
    <mergeCell ref="AU14:AX14"/>
    <mergeCell ref="G13:K13"/>
    <mergeCell ref="L13:X13"/>
    <mergeCell ref="Y13:AB13"/>
    <mergeCell ref="AC13:AG13"/>
    <mergeCell ref="AH13:AT13"/>
    <mergeCell ref="AU13:AX13"/>
    <mergeCell ref="G12:K12"/>
    <mergeCell ref="L12:X12"/>
    <mergeCell ref="Y12:AB12"/>
    <mergeCell ref="AC12:AG12"/>
    <mergeCell ref="AH12:AT12"/>
    <mergeCell ref="AU12:AX12"/>
  </mergeCells>
  <phoneticPr fontId="5"/>
  <conditionalFormatting sqref="Y14">
    <cfRule type="expression" dxfId="17" priority="277">
      <formula>IF(RIGHT(TEXT(Y14,"0.#"),1)=".",FALSE,TRUE)</formula>
    </cfRule>
    <cfRule type="expression" dxfId="16" priority="278">
      <formula>IF(RIGHT(TEXT(Y14,"0.#"),1)=".",TRUE,FALSE)</formula>
    </cfRule>
  </conditionalFormatting>
  <conditionalFormatting sqref="AU14">
    <cfRule type="expression" dxfId="15" priority="271">
      <formula>IF(RIGHT(TEXT(AU14,"0.#"),1)=".",FALSE,TRUE)</formula>
    </cfRule>
    <cfRule type="expression" dxfId="14" priority="272">
      <formula>IF(RIGHT(TEXT(AU14,"0.#"),1)=".",TRUE,FALSE)</formula>
    </cfRule>
  </conditionalFormatting>
  <conditionalFormatting sqref="AU5">
    <cfRule type="expression" dxfId="13" priority="7">
      <formula>IF(RIGHT(TEXT(AU5,"0.#"),1)=".",FALSE,TRUE)</formula>
    </cfRule>
    <cfRule type="expression" dxfId="12" priority="8">
      <formula>IF(RIGHT(TEXT(AU5,"0.#"),1)=".",TRUE,FALSE)</formula>
    </cfRule>
  </conditionalFormatting>
  <conditionalFormatting sqref="AU6:AU13 AU4">
    <cfRule type="expression" dxfId="11" priority="5">
      <formula>IF(RIGHT(TEXT(AU4,"0.#"),1)=".",FALSE,TRUE)</formula>
    </cfRule>
    <cfRule type="expression" dxfId="10" priority="6">
      <formula>IF(RIGHT(TEXT(AU4,"0.#"),1)=".",TRUE,FALSE)</formula>
    </cfRule>
  </conditionalFormatting>
  <conditionalFormatting sqref="Y5">
    <cfRule type="expression" dxfId="9" priority="3">
      <formula>IF(RIGHT(TEXT(Y5,"0.#"),1)=".",FALSE,TRUE)</formula>
    </cfRule>
    <cfRule type="expression" dxfId="8" priority="4">
      <formula>IF(RIGHT(TEXT(Y5,"0.#"),1)=".",TRUE,FALSE)</formula>
    </cfRule>
  </conditionalFormatting>
  <conditionalFormatting sqref="Y6:Y13 Y4">
    <cfRule type="expression" dxfId="7" priority="1">
      <formula>IF(RIGHT(TEXT(Y4,"0.#"),1)=".",FALSE,TRUE)</formula>
    </cfRule>
    <cfRule type="expression" dxfId="6" priority="2">
      <formula>IF(RIGHT(TEXT(Y4,"0.#"),1)=".",TRUE,FALSE)</formula>
    </cfRule>
  </conditionalFormatting>
  <dataValidations count="1">
    <dataValidation type="custom" imeMode="disabled" allowBlank="1" showInputMessage="1" showErrorMessage="1" sqref="Y4:AB13 AU4:AX13">
      <formula1>OR(ISNUMBER(Y4), Y4="-")</formula1>
    </dataValidation>
  </dataValidations>
  <pageMargins left="0.62992125984251968" right="0.39370078740157483" top="0.59055118110236227" bottom="0.39370078740157483" header="0.51181102362204722" footer="0.51181102362204722"/>
  <pageSetup paperSize="9" scale="70" fitToHeight="4" orientation="portrait" r:id="rId1"/>
  <headerFooter differentFirst="1" alignWithMargins="0"/>
  <colBreaks count="1" manualBreakCount="1">
    <brk id="50" max="26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Y4"/>
  <sheetViews>
    <sheetView view="pageBreakPreview" zoomScale="85" zoomScaleNormal="75" zoomScaleSheetLayoutView="85" zoomScalePageLayoutView="70" workbookViewId="0"/>
  </sheetViews>
  <sheetFormatPr defaultColWidth="9" defaultRowHeight="13.5" x14ac:dyDescent="0.15"/>
  <cols>
    <col min="1" max="2" width="2.625" style="34" customWidth="1"/>
    <col min="3" max="33" width="2.625" style="60" customWidth="1"/>
    <col min="34" max="37" width="3.5" style="60" customWidth="1"/>
    <col min="38" max="41" width="2.625" style="60" customWidth="1"/>
    <col min="42" max="50" width="3.125" style="61" customWidth="1"/>
    <col min="51" max="51" width="11.125" style="34" hidden="1" customWidth="1"/>
    <col min="52" max="57" width="2.125" style="34" customWidth="1"/>
    <col min="58" max="61" width="9" style="34"/>
    <col min="62" max="62" width="27.875" style="34" customWidth="1"/>
    <col min="63" max="63" width="12.125" style="34" customWidth="1"/>
    <col min="64" max="16384" width="9" style="34"/>
  </cols>
  <sheetData>
    <row r="1" spans="1:51" ht="23.25" customHeight="1" x14ac:dyDescent="0.15">
      <c r="P1" s="61"/>
      <c r="Q1" s="61"/>
      <c r="R1" s="61"/>
      <c r="S1" s="61"/>
      <c r="T1" s="61"/>
      <c r="U1" s="61"/>
      <c r="V1" s="61"/>
      <c r="W1" s="61"/>
      <c r="X1" s="61"/>
      <c r="Y1" s="62"/>
      <c r="Z1" s="62"/>
      <c r="AA1" s="62"/>
      <c r="AB1" s="62"/>
      <c r="AC1" s="62"/>
      <c r="AD1" s="62"/>
      <c r="AE1" s="62"/>
      <c r="AF1" s="62"/>
      <c r="AG1" s="62"/>
      <c r="AH1" s="62"/>
      <c r="AI1" s="62"/>
      <c r="AJ1" s="62"/>
      <c r="AK1" s="62"/>
      <c r="AL1" s="62"/>
      <c r="AM1" s="62"/>
      <c r="AN1" s="62"/>
      <c r="AO1" s="62"/>
      <c r="AP1" s="63"/>
      <c r="AQ1" s="63"/>
      <c r="AR1" s="63"/>
      <c r="AS1" s="63"/>
      <c r="AT1" s="63"/>
      <c r="AU1" s="63"/>
      <c r="AV1" s="63"/>
      <c r="AW1" s="64"/>
    </row>
    <row r="2" spans="1:51" x14ac:dyDescent="0.15">
      <c r="A2" s="9"/>
      <c r="B2" s="41" t="s">
        <v>207</v>
      </c>
      <c r="C2" s="46"/>
      <c r="D2" s="46"/>
      <c r="E2" s="46"/>
      <c r="F2" s="46"/>
      <c r="G2" s="46"/>
      <c r="H2" s="46"/>
      <c r="I2" s="46"/>
      <c r="J2" s="46"/>
      <c r="K2" s="46"/>
      <c r="L2" s="46"/>
      <c r="M2" s="46"/>
      <c r="N2" s="46"/>
      <c r="O2" s="46"/>
      <c r="P2" s="51"/>
      <c r="Q2" s="51"/>
      <c r="R2" s="51"/>
      <c r="S2" s="51"/>
      <c r="T2" s="51"/>
      <c r="U2" s="51"/>
      <c r="V2" s="51"/>
      <c r="W2" s="51"/>
      <c r="X2" s="51"/>
      <c r="Y2" s="52"/>
      <c r="Z2" s="52"/>
      <c r="AA2" s="52"/>
      <c r="AB2" s="52"/>
      <c r="AC2" s="52"/>
      <c r="AD2" s="52"/>
      <c r="AE2" s="52"/>
      <c r="AF2" s="52"/>
      <c r="AG2" s="52"/>
      <c r="AH2" s="52"/>
      <c r="AI2" s="52"/>
      <c r="AJ2" s="52"/>
      <c r="AK2" s="52"/>
      <c r="AL2" s="52"/>
      <c r="AM2" s="52"/>
      <c r="AN2" s="52"/>
      <c r="AO2" s="52"/>
      <c r="AP2" s="51"/>
      <c r="AQ2" s="51"/>
      <c r="AR2" s="51"/>
      <c r="AS2" s="51"/>
      <c r="AT2" s="51"/>
      <c r="AU2" s="51"/>
      <c r="AV2" s="51"/>
      <c r="AW2" s="51"/>
      <c r="AX2" s="51"/>
      <c r="AY2">
        <f>COUNTA($C$4)</f>
        <v>1</v>
      </c>
    </row>
    <row r="3" spans="1:51" customFormat="1" ht="59.25" customHeight="1" x14ac:dyDescent="0.15">
      <c r="A3" s="123"/>
      <c r="B3" s="123"/>
      <c r="C3" s="123" t="s">
        <v>24</v>
      </c>
      <c r="D3" s="123"/>
      <c r="E3" s="123"/>
      <c r="F3" s="123"/>
      <c r="G3" s="123"/>
      <c r="H3" s="123"/>
      <c r="I3" s="123"/>
      <c r="J3" s="706" t="s">
        <v>186</v>
      </c>
      <c r="K3" s="707"/>
      <c r="L3" s="707"/>
      <c r="M3" s="707"/>
      <c r="N3" s="707"/>
      <c r="O3" s="707"/>
      <c r="P3" s="125" t="s">
        <v>25</v>
      </c>
      <c r="Q3" s="125"/>
      <c r="R3" s="125"/>
      <c r="S3" s="125"/>
      <c r="T3" s="125"/>
      <c r="U3" s="125"/>
      <c r="V3" s="125"/>
      <c r="W3" s="125"/>
      <c r="X3" s="125"/>
      <c r="Y3" s="126" t="s">
        <v>221</v>
      </c>
      <c r="Z3" s="127"/>
      <c r="AA3" s="127"/>
      <c r="AB3" s="127"/>
      <c r="AC3" s="706" t="s">
        <v>215</v>
      </c>
      <c r="AD3" s="706"/>
      <c r="AE3" s="706"/>
      <c r="AF3" s="706"/>
      <c r="AG3" s="706"/>
      <c r="AH3" s="126" t="s">
        <v>177</v>
      </c>
      <c r="AI3" s="123"/>
      <c r="AJ3" s="123"/>
      <c r="AK3" s="123"/>
      <c r="AL3" s="123" t="s">
        <v>19</v>
      </c>
      <c r="AM3" s="123"/>
      <c r="AN3" s="123"/>
      <c r="AO3" s="128"/>
      <c r="AP3" s="708" t="s">
        <v>187</v>
      </c>
      <c r="AQ3" s="708"/>
      <c r="AR3" s="708"/>
      <c r="AS3" s="708"/>
      <c r="AT3" s="708"/>
      <c r="AU3" s="708"/>
      <c r="AV3" s="708"/>
      <c r="AW3" s="708"/>
      <c r="AX3" s="708"/>
      <c r="AY3">
        <f>$AY$2</f>
        <v>1</v>
      </c>
    </row>
    <row r="4" spans="1:51" ht="50.25" customHeight="1" x14ac:dyDescent="0.15">
      <c r="A4" s="704">
        <v>1</v>
      </c>
      <c r="B4" s="704">
        <v>1</v>
      </c>
      <c r="C4" s="120" t="s">
        <v>579</v>
      </c>
      <c r="D4" s="119"/>
      <c r="E4" s="119"/>
      <c r="F4" s="119"/>
      <c r="G4" s="119"/>
      <c r="H4" s="119"/>
      <c r="I4" s="119"/>
      <c r="J4" s="102">
        <v>5012405001732</v>
      </c>
      <c r="K4" s="103"/>
      <c r="L4" s="103"/>
      <c r="M4" s="103"/>
      <c r="N4" s="103"/>
      <c r="O4" s="103"/>
      <c r="P4" s="109" t="s">
        <v>580</v>
      </c>
      <c r="Q4" s="104"/>
      <c r="R4" s="104"/>
      <c r="S4" s="104"/>
      <c r="T4" s="104"/>
      <c r="U4" s="104"/>
      <c r="V4" s="104"/>
      <c r="W4" s="104"/>
      <c r="X4" s="104"/>
      <c r="Y4" s="105">
        <v>46.597000000000001</v>
      </c>
      <c r="Z4" s="106"/>
      <c r="AA4" s="106"/>
      <c r="AB4" s="107"/>
      <c r="AC4" s="705" t="s">
        <v>237</v>
      </c>
      <c r="AD4" s="705"/>
      <c r="AE4" s="705"/>
      <c r="AF4" s="705"/>
      <c r="AG4" s="705"/>
      <c r="AH4" s="90">
        <v>1</v>
      </c>
      <c r="AI4" s="91"/>
      <c r="AJ4" s="91"/>
      <c r="AK4" s="91"/>
      <c r="AL4" s="92">
        <v>100</v>
      </c>
      <c r="AM4" s="93"/>
      <c r="AN4" s="93"/>
      <c r="AO4" s="94"/>
      <c r="AP4" s="95" t="s">
        <v>263</v>
      </c>
      <c r="AQ4" s="95"/>
      <c r="AR4" s="95"/>
      <c r="AS4" s="95"/>
      <c r="AT4" s="95"/>
      <c r="AU4" s="95"/>
      <c r="AV4" s="95"/>
      <c r="AW4" s="95"/>
      <c r="AX4" s="95"/>
      <c r="AY4">
        <f>$AY$2</f>
        <v>1</v>
      </c>
    </row>
  </sheetData>
  <sheetProtection formatRows="0"/>
  <mergeCells count="18">
    <mergeCell ref="C4:I4"/>
    <mergeCell ref="J4:O4"/>
    <mergeCell ref="P4:X4"/>
    <mergeCell ref="Y4:AB4"/>
    <mergeCell ref="AC4:AG4"/>
    <mergeCell ref="AH4:AK4"/>
    <mergeCell ref="AL4:AO4"/>
    <mergeCell ref="AP4:AX4"/>
    <mergeCell ref="A3:B3"/>
    <mergeCell ref="A4:B4"/>
    <mergeCell ref="C3:I3"/>
    <mergeCell ref="J3:O3"/>
    <mergeCell ref="P3:X3"/>
    <mergeCell ref="Y3:AB3"/>
    <mergeCell ref="AC3:AG3"/>
    <mergeCell ref="AH3:AK3"/>
    <mergeCell ref="AL3:AO3"/>
    <mergeCell ref="AP3:AX3"/>
  </mergeCells>
  <phoneticPr fontId="5"/>
  <conditionalFormatting sqref="AL4:AO4">
    <cfRule type="expression" dxfId="5" priority="3">
      <formula>IF(AND(AL4&gt;=0, RIGHT(TEXT(AL4,"0.#"),1)&lt;&gt;"."),TRUE,FALSE)</formula>
    </cfRule>
    <cfRule type="expression" dxfId="4" priority="4">
      <formula>IF(AND(AL4&gt;=0, RIGHT(TEXT(AL4,"0.#"),1)="."),TRUE,FALSE)</formula>
    </cfRule>
    <cfRule type="expression" dxfId="3" priority="5">
      <formula>IF(AND(AL4&lt;0, RIGHT(TEXT(AL4,"0.#"),1)&lt;&gt;"."),TRUE,FALSE)</formula>
    </cfRule>
    <cfRule type="expression" dxfId="2" priority="6">
      <formula>IF(AND(AL4&lt;0, RIGHT(TEXT(AL4,"0.#"),1)="."),TRUE,FALSE)</formula>
    </cfRule>
  </conditionalFormatting>
  <conditionalFormatting sqref="Y4">
    <cfRule type="expression" dxfId="1" priority="1">
      <formula>IF(RIGHT(TEXT(Y4,"0.#"),1)=".",FALSE,TRUE)</formula>
    </cfRule>
    <cfRule type="expression" dxfId="0" priority="2">
      <formula>IF(RIGHT(TEXT(Y4,"0.#"),1)=".",TRUE,FALSE)</formula>
    </cfRule>
  </conditionalFormatting>
  <dataValidations count="3">
    <dataValidation type="custom" imeMode="disabled" allowBlank="1" showInputMessage="1" showErrorMessage="1" sqref="AL4 Y4:AB4">
      <formula1>OR(ISNUMBER(Y4), Y4="-")</formula1>
    </dataValidation>
    <dataValidation type="custom" imeMode="disabled" allowBlank="1" showInputMessage="1" showErrorMessage="1" sqref="AH4:AK4">
      <formula1>OR(AND(MOD(IF(ISNUMBER(AH4), AH4, 0.5),1)=0, 0&lt;=AH4), AH4="-")</formula1>
    </dataValidation>
    <dataValidation type="custom" allowBlank="1" showInputMessage="1" showErrorMessage="1" errorTitle="法人番号チェック" error="法人番号は13桁の数字で入力してください。" sqref="J4:O4">
      <formula1>OR(J4="-",AND(LEN(J4)=13,IFERROR(SEARCH("-",J4),"")="",IFERROR(SEARCH(".",J4),"")="",ISNUMBER(J4)))</formula1>
    </dataValidation>
  </dataValidations>
  <pageMargins left="0.62992125984251968" right="0.39370078740157483" top="0.59055118110236227" bottom="0.39370078740157483" header="0.51181102362204722" footer="0.51181102362204722"/>
  <pageSetup paperSize="9" scale="66" fitToHeight="4" orientation="portrait" r:id="rId1"/>
  <headerFooter differentFirst="1" alignWithMargins="0"/>
  <colBreaks count="1" manualBreakCount="1">
    <brk id="50" max="1319"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入力規則等!$AG$2:$AG$13</xm:f>
          </x14:formula1>
          <xm:sqref>AC4:AG4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補正予算レビューシート</vt:lpstr>
      <vt:lpstr>入力規則等</vt:lpstr>
      <vt:lpstr>別紙2</vt:lpstr>
      <vt:lpstr>別紙3</vt:lpstr>
      <vt:lpstr>別紙2!Print_Area</vt:lpstr>
      <vt:lpstr>別紙3!Print_Area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2022-12-04T16:19:25Z</dcterms:created>
  <dcterms:modified xsi:type="dcterms:W3CDTF">2022-12-04T16:22:04Z</dcterms:modified>
</cp:coreProperties>
</file>