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補正予算レビューシート!$AZ$1:$AZ$139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37" i="13" l="1"/>
  <c r="AI37" i="13"/>
  <c r="AE37" i="13"/>
  <c r="AI31" i="13"/>
  <c r="P25" i="13" l="1"/>
  <c r="AD22" i="13" l="1"/>
  <c r="W22" i="13"/>
  <c r="P22" i="13"/>
  <c r="AK19" i="13" l="1"/>
  <c r="AY139" i="13" l="1"/>
  <c r="AY138" i="13"/>
  <c r="AY137" i="13"/>
  <c r="AY136" i="13"/>
  <c r="AY135" i="13"/>
  <c r="AY134" i="13"/>
  <c r="AY133" i="13"/>
  <c r="AY132" i="13"/>
  <c r="AY131" i="13"/>
  <c r="AU124" i="13"/>
  <c r="Y124" i="13"/>
  <c r="AW80" i="13"/>
  <c r="AT80" i="13"/>
  <c r="AQ80" i="13"/>
  <c r="AL80" i="13"/>
  <c r="AI80" i="13"/>
  <c r="AF80" i="13"/>
  <c r="Z80" i="13"/>
  <c r="W80" i="13"/>
  <c r="T80" i="13"/>
  <c r="N80" i="13"/>
  <c r="AW79" i="13"/>
  <c r="AT79" i="13"/>
  <c r="AQ79" i="13"/>
  <c r="AL79" i="13"/>
  <c r="AI79" i="13"/>
  <c r="AF79" i="13"/>
  <c r="Z79" i="13"/>
  <c r="W79" i="13"/>
  <c r="T79" i="13"/>
  <c r="N79" i="13"/>
  <c r="K79" i="13"/>
  <c r="H79" i="13"/>
  <c r="AD19" i="13"/>
  <c r="AD21" i="13" s="1"/>
  <c r="W19" i="13"/>
  <c r="W21" i="13" s="1"/>
  <c r="P19" i="13"/>
  <c r="P21" i="13" s="1"/>
  <c r="AV2"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<sst xmlns="http://schemas.openxmlformats.org/spreadsheetml/2006/main" count="809" uniqueCount="636">
  <si>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</si>
  <si>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</si>
  <si>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</si>
  <si>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</si>
  <si>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</si>
  <si>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</si>
  <si>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</si>
  <si>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</si>
  <si>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</si>
  <si>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</si>
  <si>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</si>
  <si>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</si>
  <si>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</si>
  <si>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</si>
  <si>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</si>
  <si>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</si>
  <si>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</si>
  <si>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</si>
  <si>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</si>
  <si>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</si>
  <si>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</si>
  <si>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</si>
  <si>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</si>
  <si>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</si>
  <si>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</si>
  <si>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</si>
  <si>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</si>
  <si>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</si>
  <si>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</si>
  <si>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</si>
  <si>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</si>
  <si>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</si>
  <si>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</si>
  <si>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</si>
  <si>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</si>
  <si>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</si>
  <si>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</si>
  <si>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</si>
  <si>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</si>
  <si>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</si>
  <si>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</si>
  <si>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</si>
  <si>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</si>
  <si>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</si>
  <si>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</si>
  <si>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</si>
  <si>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</si>
  <si>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</si>
  <si>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</si>
  <si>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</si>
  <si>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</si>
  <si>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</si>
  <si>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</si>
  <si>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</si>
  <si>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</si>
  <si>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</si>
  <si>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</si>
  <si>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</si>
  <si>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</si>
  <si>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</si>
  <si>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</si>
  <si>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</si>
  <si>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</si>
  <si>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</si>
  <si>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</si>
  <si>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</si>
  <si>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</si>
  <si>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</si>
  <si>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</si>
  <si>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</si>
  <si>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</si>
  <si>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</si>
  <si>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</si>
  <si>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</si>
  <si>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</si>
  <si>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</si>
  <si>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</si>
  <si>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</si>
  <si>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</si>
  <si>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</si>
  <si>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</si>
  <si>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</si>
  <si>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</si>
  <si>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</si>
  <si>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</si>
  <si>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</si>
  <si>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</si>
  <si>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</si>
  <si>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</si>
  <si>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</si>
  <si>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</si>
  <si>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</si>
  <si>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</si>
  <si>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</si>
  <si>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</si>
  <si>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</si>
  <si>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</si>
  <si>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</si>
  <si>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</si>
  <si>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</si>
  <si>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</si>
  <si>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</si>
  <si>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</si>
  <si>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</si>
  <si>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</si>
  <si>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</si>
  <si>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</si>
  <si>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</si>
  <si>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</si>
  <si>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</si>
  <si>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</si>
  <si>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</si>
  <si>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</si>
  <si>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</si>
  <si>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</si>
  <si>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</si>
  <si>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</si>
  <si>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</si>
  <si>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</si>
  <si>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</si>
  <si>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</si>
  <si>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</si>
  <si>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</si>
  <si>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</si>
  <si>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</si>
  <si>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</si>
  <si>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</si>
  <si>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</si>
  <si>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</si>
  <si>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</si>
  <si>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</si>
  <si>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</si>
  <si>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</si>
  <si>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</si>
  <si>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</si>
  <si>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</si>
  <si>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</si>
  <si>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</si>
  <si>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</si>
  <si>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</si>
  <si>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</si>
  <si>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</si>
  <si>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</si>
  <si>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</si>
  <si>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</si>
  <si>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</si>
  <si>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</si>
  <si>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</si>
  <si>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</si>
  <si>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</si>
  <si>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</si>
  <si>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</si>
  <si>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</si>
  <si>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</si>
  <si>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</si>
  <si>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</si>
  <si>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</si>
  <si>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</si>
  <si>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</si>
  <si>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</si>
  <si>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</si>
  <si>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</si>
  <si>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</si>
  <si>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</si>
  <si>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</si>
  <si>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</si>
  <si>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</si>
  <si>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</si>
  <si>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</si>
  <si>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</si>
  <si>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</si>
  <si>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</si>
  <si>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</si>
  <si>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</si>
  <si>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</si>
  <si>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</si>
  <si>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</si>
  <si>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</si>
  <si>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</si>
  <si>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</si>
  <si>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</si>
  <si>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</si>
  <si>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</si>
  <si>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</si>
  <si>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</si>
  <si>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</si>
  <si>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</si>
  <si>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</si>
  <si>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</si>
  <si>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</si>
  <si>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</si>
  <si>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</si>
  <si>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</si>
  <si>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</si>
  <si>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</si>
  <si>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</si>
  <si>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</si>
  <si>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</si>
  <si>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</si>
  <si>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</si>
  <si>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</si>
  <si>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</si>
  <si>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</si>
  <si>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</si>
  <si>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</si>
  <si>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</si>
  <si>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</si>
  <si>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</si>
  <si>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</si>
  <si>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B.</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</si>
  <si>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</si>
  <si>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</si>
  <si>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</si>
  <si>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</si>
  <si>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</si>
  <si>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</si>
  <si>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</si>
  <si>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</si>
  <si>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</si>
  <si>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</si>
  <si>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</si>
  <si>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</si>
  <si>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</si>
  <si>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</si>
  <si>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</si>
  <si>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</si>
  <si>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</si>
  <si>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</si>
  <si>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</si>
  <si>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</si>
  <si>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</si>
  <si>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</si>
  <si>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</si>
  <si>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</si>
  <si>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</si>
  <si>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</si>
  <si>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</si>
  <si>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</si>
  <si>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</si>
  <si>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</si>
  <si>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</si>
  <si>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</si>
  <si>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</si>
  <si>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</si>
  <si>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</si>
  <si>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</si>
  <si>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</si>
  <si>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</si>
  <si>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</si>
  <si>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</si>
  <si>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</si>
  <si>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</si>
  <si>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</si>
  <si>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</si>
  <si>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</si>
  <si>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</si>
  <si>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</si>
  <si>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</si>
  <si>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</si>
  <si>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</si>
  <si>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</si>
  <si>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</si>
  <si>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</si>
  <si>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</si>
  <si>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</si>
  <si>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</si>
  <si>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</si>
  <si>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</si>
  <si>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</si>
  <si>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</si>
  <si>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</si>
  <si>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</si>
  <si>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</si>
  <si>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</si>
  <si>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</si>
  <si>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</si>
  <si>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</si>
  <si>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</si>
  <si>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</si>
  <si>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</si>
  <si>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</si>
  <si>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</si>
  <si>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</si>
  <si>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</si>
  <si>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</si>
  <si>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</si>
  <si>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</si>
  <si>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</si>
  <si>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</si>
  <si>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</si>
  <si>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</si>
  <si>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</si>
  <si>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</si>
  <si>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</si>
  <si>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</si>
  <si>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</si>
  <si>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</si>
  <si>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</si>
  <si>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</si>
  <si>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</si>
  <si>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</si>
  <si>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</si>
  <si>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</si>
  <si>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</si>
  <si>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</si>
  <si>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</si>
  <si>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</si>
  <si>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</si>
  <si>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</si>
  <si>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</si>
  <si>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</si>
  <si>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</si>
  <si>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</si>
  <si>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</si>
  <si>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</si>
  <si>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</si>
  <si>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</si>
  <si>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</si>
  <si>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</si>
  <si>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</si>
  <si>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</si>
  <si>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</si>
  <si>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</si>
  <si>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</si>
  <si>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</si>
  <si>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</si>
  <si>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</si>
  <si>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</si>
  <si>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</si>
  <si>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</si>
  <si>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</si>
  <si>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</si>
  <si>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</si>
  <si>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</si>
  <si>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</si>
  <si>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</si>
  <si>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</si>
  <si>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</si>
  <si>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</si>
  <si>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</si>
  <si>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</si>
  <si>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</si>
  <si>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</si>
  <si>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</si>
  <si>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</si>
  <si>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</si>
  <si>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</si>
  <si>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</si>
  <si>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</si>
  <si>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</si>
  <si>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</si>
  <si>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</si>
  <si>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</si>
  <si>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</si>
  <si>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</si>
  <si>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</si>
  <si>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</si>
  <si>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</si>
  <si>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</si>
  <si>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</si>
  <si>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</si>
  <si>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</si>
  <si>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</si>
  <si>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</si>
  <si>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</si>
  <si>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</si>
  <si>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</si>
  <si>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</si>
  <si>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</si>
  <si>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</si>
  <si>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</si>
  <si>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</si>
  <si>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</si>
  <si>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</si>
  <si>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</si>
  <si>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</si>
  <si>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</si>
  <si>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</si>
  <si>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</si>
  <si>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</si>
  <si>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</si>
  <si>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</si>
  <si>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</si>
  <si>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</si>
  <si>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</si>
  <si>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</si>
  <si>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</si>
  <si>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</si>
  <si>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</si>
  <si>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</si>
  <si>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</si>
  <si>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</si>
  <si>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</si>
  <si>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</si>
  <si>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</si>
  <si>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</si>
  <si>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</si>
  <si>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</si>
  <si>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</si>
  <si>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</si>
  <si>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</si>
  <si>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</si>
  <si>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</si>
  <si>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</si>
  <si>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</si>
  <si>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</si>
  <si>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</si>
  <si>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</si>
  <si>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</si>
  <si>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</si>
  <si>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</si>
  <si>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</si>
  <si>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</si>
  <si>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</si>
  <si>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</si>
  <si>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</si>
  <si>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</si>
  <si>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</si>
  <si>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</si>
  <si>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</si>
  <si>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</si>
  <si>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</si>
  <si>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</si>
  <si>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</si>
  <si>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</si>
  <si>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</si>
  <si>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</si>
  <si>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</si>
  <si>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</si>
  <si>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</si>
  <si>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</si>
  <si>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</si>
  <si>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</si>
  <si>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</si>
  <si>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</si>
  <si>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</si>
  <si>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</si>
  <si>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</si>
  <si>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</si>
  <si>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</si>
  <si>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</si>
  <si>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</si>
  <si>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</si>
  <si>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</si>
  <si>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</si>
  <si>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</si>
  <si>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</si>
  <si>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</si>
  <si>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</si>
  <si>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</si>
  <si>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</si>
  <si>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</si>
  <si>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</si>
  <si>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</si>
  <si>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</si>
  <si>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</si>
  <si>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</si>
  <si>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</si>
  <si>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</si>
  <si>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</si>
  <si>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</si>
  <si>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</si>
  <si>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</si>
  <si>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</si>
  <si>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</si>
  <si>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</si>
  <si>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</si>
  <si>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</si>
  <si>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</si>
  <si>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</si>
  <si>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</si>
  <si>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</si>
  <si>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</si>
  <si>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</si>
  <si>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</si>
  <si>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</si>
  <si>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</si>
  <si>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</si>
  <si>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</si>
  <si>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</si>
  <si>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</si>
  <si>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</si>
  <si>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</si>
  <si>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</si>
  <si>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</si>
  <si>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</si>
  <si>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</si>
  <si>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</si>
  <si>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</si>
  <si>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</si>
  <si>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</si>
  <si>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</si>
  <si>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</si>
  <si>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</si>
  <si>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</si>
  <si>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</si>
  <si>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</si>
  <si>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</si>
  <si>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</si>
  <si>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</si>
  <si>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</si>
  <si>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</si>
  <si>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</si>
  <si>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</si>
  <si>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</si>
  <si>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</si>
  <si>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</si>
  <si>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</si>
  <si>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</si>
  <si>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</si>
  <si>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</si>
  <si>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</si>
  <si>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</si>
  <si>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</si>
  <si>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</si>
  <si>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</si>
  <si>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</si>
  <si>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</si>
  <si>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</si>
  <si>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</si>
  <si>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</si>
  <si>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</si>
  <si>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</si>
  <si>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</si>
  <si>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</si>
  <si>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</si>
  <si>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</si>
  <si>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</si>
  <si>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</si>
  <si>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</si>
  <si>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</si>
  <si>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</si>
  <si>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</si>
  <si>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</si>
  <si>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</si>
  <si>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</si>
  <si>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</si>
  <si>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</si>
  <si>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</si>
  <si>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</si>
  <si>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</si>
  <si>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</si>
  <si>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</si>
  <si>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</si>
  <si>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</si>
  <si>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</si>
  <si>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</si>
  <si>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</si>
  <si>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</si>
  <si>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</si>
  <si>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</si>
  <si>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</si>
  <si>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</si>
  <si>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</si>
  <si>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</si>
  <si>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</si>
  <si>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</si>
  <si>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</si>
  <si>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府</t>
  </si>
  <si>
    <t>社会資本総合整備事業に必要な経費
（防災・安全交付金）</t>
    <phoneticPr fontId="6"/>
  </si>
  <si>
    <t>沖縄振興局</t>
  </si>
  <si>
    <t>参事官（振興第一担当）
参事官（振興第三担当）</t>
  </si>
  <si>
    <t>野本英伸
小澤康彦</t>
    <rPh sb="0" eb="2">
      <t>ノモト</t>
    </rPh>
    <rPh sb="2" eb="4">
      <t>ヒデノブ</t>
    </rPh>
    <phoneticPr fontId="6"/>
  </si>
  <si>
    <t>○</t>
  </si>
  <si>
    <t>沖縄振興特別措置法、都市公園法、河川法、海岸法、下水道法、道路法、港湾法　等</t>
  </si>
  <si>
    <t>沖縄振興基本方針、沖縄振興計画、社会資本整備重点計画等</t>
  </si>
  <si>
    <t>　防災・安全交付金は、地方公共団体等が作成した社会資本総合整備計画（防災・安全交付金）（以下、「社会資本総合整備計画（防安交）」という。）に基づき行う社会資本の整備その他の取組を支援することにより、国民の命と暮らしを守るインフラの再構築及び生活空間の安全確保が図られることを目的とする。</t>
  </si>
  <si>
    <t>　命と暮らしを守るインフラ再構築又は生活空間の安全確保を実現するため、地方公共団体等が作成した社会資本総合整備計画（防安交）※に基づく次の取組について、政策目的実現のための基幹的な社会資本整備事業のほか、関連する社会資本整備や効果促進事業等に対する総合的・一体的な支援を行う。
　※　計画期間は３～５年。地方公共団体等が単独で、又は共同して社会資本総合整備計画（防安交）を策定
　※　計画策定に当たっては、地域の防災性・安全性の向上等の実現状況等を測るための成果指標（アウトカム指標）を設定
　　（地域住民の命と暮らしを守る総合的な老朽化対策及び事前防災・減災対策の取組）
   　　・老朽化したインフラの長寿命化など計画的・戦略的な維持管理の取組み、地震・津波や頻発する風水害・土砂災害に対する
　　　　事前防災・減災対策、公共施設の耐震化等による安全性向上、密集市街地等の防災性の向上、防災公園の整備 等
　　（地域における総合的な生活空間の安全確保の取組）
　　　 ・通学路の交通安全対策、歩道・公園施設等の公共空間のバリアフリー化 等
　　（効果促進事業の活用による効果的な取組）
　　　・ハザードマップ作成、避難計画策定、避難訓練 等
※内閣府で一括計上し、国土交通省で執行（「備考」欄参照。）</t>
  </si>
  <si>
    <t>-</t>
  </si>
  <si>
    <t>-</t>
    <phoneticPr fontId="6"/>
  </si>
  <si>
    <t>防災・安全交付金</t>
    <rPh sb="0" eb="2">
      <t>ボウサイ</t>
    </rPh>
    <rPh sb="3" eb="5">
      <t>アンゼン</t>
    </rPh>
    <rPh sb="5" eb="8">
      <t>コウフキン</t>
    </rPh>
    <phoneticPr fontId="6"/>
  </si>
  <si>
    <t>地方公共団体等に対して、社会資本総合整備計画に基づき行われる防災・安全に係る社会資本の整備その他の取組を支援する。</t>
    <phoneticPr fontId="6"/>
  </si>
  <si>
    <t>政策目的に資する社会資本の整備</t>
    <rPh sb="0" eb="2">
      <t>セイサク</t>
    </rPh>
    <rPh sb="2" eb="4">
      <t>モクテキ</t>
    </rPh>
    <rPh sb="5" eb="6">
      <t>シ</t>
    </rPh>
    <rPh sb="8" eb="12">
      <t>シャカイシホン</t>
    </rPh>
    <rPh sb="13" eb="15">
      <t>セイビ</t>
    </rPh>
    <phoneticPr fontId="6"/>
  </si>
  <si>
    <t>社会資本総合整備計画（防安交）数（全国ベース）</t>
  </si>
  <si>
    <t>計画</t>
  </si>
  <si>
    <t>当該年度の当初配分額（全国ベース）／　当該年度に防災・安全交付金が当初配分された計画数（全国ベース）　　</t>
    <phoneticPr fontId="6"/>
  </si>
  <si>
    <t>百万円</t>
  </si>
  <si>
    <t>　百万円
/計画数</t>
    <phoneticPr fontId="6"/>
  </si>
  <si>
    <t>1,304,309
/3,135</t>
  </si>
  <si>
    <t>1,027,398
/3,105</t>
    <phoneticPr fontId="6"/>
  </si>
  <si>
    <t>837,572/2,727</t>
    <phoneticPr fontId="6"/>
  </si>
  <si>
    <t>800,938/2,858</t>
    <phoneticPr fontId="6"/>
  </si>
  <si>
    <t>全ての社会資本総合整備計画（防安交）において、計画終了時に、各計画で定める成果指標の目標値を達成する</t>
  </si>
  <si>
    <t>社会資本総合整備計画（防安交）中の成果指標の目標値の達成度（％）（全国ベース）</t>
  </si>
  <si>
    <t>社会資本整備総合計画（防安交）の成果指標の目標値の達成状況についての地方公共団体に対する調査（国土交通省）</t>
  </si>
  <si>
    <t>９．沖縄政策</t>
    <rPh sb="2" eb="4">
      <t>オキナワ</t>
    </rPh>
    <rPh sb="4" eb="6">
      <t>セイサク</t>
    </rPh>
    <phoneticPr fontId="6"/>
  </si>
  <si>
    <t>９．沖縄振興に関する施策の推進</t>
    <rPh sb="2" eb="4">
      <t>オキナワ</t>
    </rPh>
    <rPh sb="4" eb="6">
      <t>シンコウ</t>
    </rPh>
    <rPh sb="7" eb="8">
      <t>カン</t>
    </rPh>
    <rPh sb="10" eb="11">
      <t>セ</t>
    </rPh>
    <rPh sb="11" eb="12">
      <t>サク</t>
    </rPh>
    <rPh sb="13" eb="15">
      <t>スイシン</t>
    </rPh>
    <phoneticPr fontId="6"/>
  </si>
  <si>
    <t>https://www8.cao.go.jp/hyouka/h26hyouka/h26jigo/h26jigo-12.pdf</t>
    <phoneticPr fontId="6"/>
  </si>
  <si>
    <t>内閣府26－44（政策12－施策③）</t>
    <phoneticPr fontId="6"/>
  </si>
  <si>
    <t>　社会資本整備重点計画で掲げる重点目標と関連する事業を支援するとともに、笹子トンネル天井崩落事故、インフラ長寿命化計画の策定などの社会情勢等の変化に合わせ、交付金制度の見直しや交付金の重点配分を行ってきている。</t>
    <phoneticPr fontId="6"/>
  </si>
  <si>
    <t>　本事業は地方公共団体等の社会資本の整備等の取組を支援するものであることから、国が行うことが必要である。</t>
    <phoneticPr fontId="6"/>
  </si>
  <si>
    <t>　本事業は地方公共団体等の社会資本の整備等を通じ、国民の命と暮らしを守るインフラの再構築、生活空間の安全確保を図るものであり、平成28年度より、社会資本重点整備計画等のＫＰＩ・指標と連動する重点配分対象を設定し、当該対象事業に対して重点的に交付金を配分する取組を始めたところ。これによって、優先度の高い分野への取組の促進を図っており、平成29年度よりこの取組を本格化させているところ。</t>
    <phoneticPr fontId="6"/>
  </si>
  <si>
    <t>‐</t>
  </si>
  <si>
    <t>無</t>
  </si>
  <si>
    <t>　国と地方公共団体等とは関係法令等に定められた妥当な負担関係を適用したものとなっている。</t>
    <phoneticPr fontId="6"/>
  </si>
  <si>
    <t>　地方公共団体等が作成する計画に基づき行う社会資本の整備等のために必要な経費について交付金を配分しており、単位当たりコストは妥当である。</t>
    <phoneticPr fontId="6"/>
  </si>
  <si>
    <t>　地方公共団体等が作成する計画に基づき行う社会資本の整備等であって、交付要綱に定める事業に限定している。また、平成27年度より効果促進事業について、平成29年度より関連社会資本整備事業について、使途の見直しを行ったところ。</t>
    <phoneticPr fontId="6"/>
  </si>
  <si>
    <t>　事業の進捗状況等を踏まえ、概ね3年から5年の計画期間内において発生したものであり、妥当である。</t>
    <phoneticPr fontId="6"/>
  </si>
  <si>
    <t>　平成28年度より、限られた予算を効率的に配分するため、社会資本整備重点計画等のＫＰＩ・指標と連動した重点配分対象を設定し、重点的に交付金を配分する取組を開始し、平成29年度よりその取組を本格化させているところ。
　平成30年度からは、重点配分対象となる老朽化対策について、「インフラ長寿命化計画」に定められた個別施設計画の記載事項が記載されていることを要件化することで、予算の効率的な執行を図っているところ。</t>
    <rPh sb="108" eb="110">
      <t>ヘイセイ</t>
    </rPh>
    <rPh sb="112" eb="114">
      <t>ネンド</t>
    </rPh>
    <rPh sb="118" eb="120">
      <t>ジュウテン</t>
    </rPh>
    <rPh sb="120" eb="122">
      <t>ハイブン</t>
    </rPh>
    <rPh sb="122" eb="124">
      <t>タイショウ</t>
    </rPh>
    <rPh sb="127" eb="130">
      <t>ロウキュウカ</t>
    </rPh>
    <rPh sb="130" eb="132">
      <t>タイサク</t>
    </rPh>
    <rPh sb="142" eb="146">
      <t>チョウジュミョウカ</t>
    </rPh>
    <rPh sb="146" eb="148">
      <t>ケイカク</t>
    </rPh>
    <rPh sb="150" eb="151">
      <t>サダ</t>
    </rPh>
    <rPh sb="155" eb="157">
      <t>コベツ</t>
    </rPh>
    <rPh sb="157" eb="159">
      <t>シセツ</t>
    </rPh>
    <rPh sb="159" eb="161">
      <t>ケイカク</t>
    </rPh>
    <rPh sb="162" eb="164">
      <t>キサイ</t>
    </rPh>
    <rPh sb="164" eb="166">
      <t>ジコウ</t>
    </rPh>
    <rPh sb="167" eb="169">
      <t>キサイ</t>
    </rPh>
    <rPh sb="177" eb="180">
      <t>ヨウケンカ</t>
    </rPh>
    <rPh sb="186" eb="188">
      <t>ヨサン</t>
    </rPh>
    <rPh sb="189" eb="192">
      <t>コウリツテキ</t>
    </rPh>
    <rPh sb="193" eb="195">
      <t>シッコウ</t>
    </rPh>
    <rPh sb="196" eb="197">
      <t>ハカ</t>
    </rPh>
    <phoneticPr fontId="6"/>
  </si>
  <si>
    <t>　成果目標には地方公共団体等が設定した計画内の成果目標の達成度を設定しており、地方公共団体が策定した計画に基づく事業を支援する本事業の趣旨に鑑み、適切な指標となっている。</t>
    <phoneticPr fontId="6"/>
  </si>
  <si>
    <t>　計画内の成果目標を概ね達成できている状況であり、整備された施設等が十分活用されているものと考えられる。</t>
    <phoneticPr fontId="6"/>
  </si>
  <si>
    <t>　社会資本整備総合交付金及び防災・安全交付金の役割分担については、成長力強化や地域活性化等につながる事業にあっては社会資本整備総合交付金により、「命と暮らしを守るインフラ再構築」、「生活空間の安全確保」に対する集中的支援にあっては防災・安全交付金により支援しており、それぞれ適切な役割分担となっている。</t>
    <phoneticPr fontId="6"/>
  </si>
  <si>
    <t>社会資本総合整備事業に必要な経費
（社会資本整備総合交付金）</t>
  </si>
  <si>
    <t>予算額・執行額及び予算内訳に関しては、内閣府所管分を計上している。成果実績等に関しては、全国ベースでの分析をしている。
内閣府においては、沖縄振興を目的とする事業のうち公共事業を中心とする関係事業の全体的な把握、事業相互間の進度調整、計画に沿った事業の推進を図るため、これらの事業の経費を内閣府に一括計上し、これを事業執行官庁に移し替えて執行する事により、計画実施について効果的な総合調整を行っている。
&lt;秋の年次公開検証（秋のレビュー）等の行政改革推進会議による指摘、会計検査院の検査報告、総務省の政策評価、行政評価・監視結果、
　財務省の予算執行調査結果等の主な指摘及びそれに対する対応&gt;　※全国ベース
【平成２５年度秋のレビュー】
○主な指摘　資源の配分を老朽化対策に重点化すべきではないか。
○対応　地方公共団体の社会資本整備を支援する交付金を防災・安全交付金に重点化
【平成２６年度財務省予算執行調査】
○主な指摘　効果促進事業の対象事業について抜本的な見直しが必要ではないか。
○対応　三位一体改革で税源移譲されたもの等について効果促進事業の対象から除外
【会計検査院国会報告（平成２８年２月）】
○主な指摘　地方公共団体において整備計画に係る評価を実施していない等の事態が見受けられた。
○対応　地方公共団体に対して要綱等の規定を周知するとともに、整備計画に係る評価を適切に実施するよう通知
【平成２８年度財務省予算執行調査】
○主な指摘　基幹事業としての交付対象要件を満たしていない関連社会資本整備事業について、支援の対象外とするなど、抜本的な見直しを行うべき。
○対応　基幹事業としての交付対象要件を満たしていない関連社会資本整備事業の対象から除外
【平成２９年度財務省予算執行調査】
○主な指摘　重点配分対象となる個別施設計画の基準（必要記載事項）を整理し、この基準を満たさない個別施設計画に基づく老朽化対策が含まれる整備計画は重点配分対象とならないことを明確化すべき。
○対応　重点配分対象となる老朽化対策について、「インフラ長寿命化計画」に定められた個別施設計画の記載事項の記載を要件化
【令和２年度秋のレビュー】
○主な指摘　PDCAサイクルが可視化される仕組みを構築すべき。
○対応　「不適切な定量的指標例・望ましい定量的指標例」を再整理し、地方公共団体へ周知・見直しを促すとともに、整備計画の提出を受けた地方整備局等において、適切な定量的指標が設定されているか確認することとする。
【令和３年度予算執行調査】
○主な指摘　地方公共団体の評価基準に基づき、Ｂ／Ｃを算出している事業については、交付金事業の客観性・透明性を高める観点から、整備計画にもＢ／Ｃを記載するべき
○対応　地方公共団体において、独自の取組としてＢ／Ｃの算出を行っている要素事業については、その結果を整備計画に記載することとする。</t>
    <phoneticPr fontId="6"/>
  </si>
  <si>
    <t>114</t>
  </si>
  <si>
    <t>115</t>
  </si>
  <si>
    <t>0073-②</t>
  </si>
  <si>
    <t>0069-②</t>
  </si>
  <si>
    <t>0075-02</t>
  </si>
  <si>
    <t>0067</t>
  </si>
  <si>
    <t>0070</t>
  </si>
  <si>
    <t>0073</t>
  </si>
  <si>
    <t>内閣府</t>
  </si>
  <si>
    <t>A.沖縄県</t>
    <phoneticPr fontId="6"/>
  </si>
  <si>
    <t>交付金事業費</t>
    <rPh sb="0" eb="3">
      <t>コウフキン</t>
    </rPh>
    <rPh sb="3" eb="6">
      <t>ジギョウヒ</t>
    </rPh>
    <phoneticPr fontId="6"/>
  </si>
  <si>
    <t>県民が安全・安心に暮らせる総合的な浸水対策の推進（防災・安全）</t>
    <phoneticPr fontId="6"/>
  </si>
  <si>
    <t>災害に強い県土づくり～土砂災害対策の推進～（防災・安全）</t>
    <phoneticPr fontId="6"/>
  </si>
  <si>
    <t>沖縄県の地域や離島の安全・安心な暮らしを支援する港湾整備（防災・安全）</t>
    <phoneticPr fontId="6"/>
  </si>
  <si>
    <t>土砂災害防止法に基づく基礎調査の推進（防災・安全）</t>
    <phoneticPr fontId="6"/>
  </si>
  <si>
    <t>沖縄県の公営住宅等における防災・安全対策（防災・安全）</t>
    <phoneticPr fontId="6"/>
  </si>
  <si>
    <t>指導監督交付金</t>
    <phoneticPr fontId="6"/>
  </si>
  <si>
    <t>沖縄県</t>
    <rPh sb="0" eb="3">
      <t>オキナワケン</t>
    </rPh>
    <phoneticPr fontId="6"/>
  </si>
  <si>
    <t>県民が安全・安心に暮らせる総合的な浸水対策の推進（防災・安全）  他</t>
    <phoneticPr fontId="6"/>
  </si>
  <si>
    <t>補助金等交付</t>
  </si>
  <si>
    <t>那覇市</t>
    <rPh sb="0" eb="3">
      <t>ナハシ</t>
    </rPh>
    <phoneticPr fontId="6"/>
  </si>
  <si>
    <t>沖縄地域の防災・暮らしの安心に資する下水道整備（防災・安全）　他</t>
    <phoneticPr fontId="6"/>
  </si>
  <si>
    <t>宜野湾市</t>
    <rPh sb="0" eb="4">
      <t>ギノワンシ</t>
    </rPh>
    <phoneticPr fontId="6"/>
  </si>
  <si>
    <t>沖縄地域の防災・暮らしの安心に資する下水道整備（防災・安全）</t>
    <phoneticPr fontId="6"/>
  </si>
  <si>
    <t>那覇港管理組合</t>
    <rPh sb="0" eb="3">
      <t>ナハコウ</t>
    </rPh>
    <rPh sb="3" eb="5">
      <t>カンリ</t>
    </rPh>
    <rPh sb="5" eb="7">
      <t>クミアイ</t>
    </rPh>
    <phoneticPr fontId="6"/>
  </si>
  <si>
    <t>快適で潤いのある環境の創造と活気あふれる”みなと”まちづくり　他</t>
    <phoneticPr fontId="6"/>
  </si>
  <si>
    <t>糸満市</t>
    <rPh sb="0" eb="3">
      <t>イトマンシ</t>
    </rPh>
    <phoneticPr fontId="6"/>
  </si>
  <si>
    <t>浦添市</t>
    <rPh sb="0" eb="3">
      <t>ウラソエシ</t>
    </rPh>
    <phoneticPr fontId="6"/>
  </si>
  <si>
    <t>沖縄市</t>
    <rPh sb="0" eb="3">
      <t>オキナワシ</t>
    </rPh>
    <phoneticPr fontId="6"/>
  </si>
  <si>
    <t>北谷町</t>
    <rPh sb="0" eb="3">
      <t>チャタンチョウ</t>
    </rPh>
    <phoneticPr fontId="6"/>
  </si>
  <si>
    <t>読谷村</t>
    <rPh sb="0" eb="3">
      <t>ヨミタンソン</t>
    </rPh>
    <phoneticPr fontId="6"/>
  </si>
  <si>
    <t>与那原町</t>
    <rPh sb="0" eb="4">
      <t>ヨナバルチョウ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</si>
</sst>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7">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7"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6"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0" fillId="0" borderId="0" xfId="0" applyAlignment="1">
      <alignment horizontal="righ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4"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4" fillId="2" borderId="10" xfId="0" applyFont="1" applyFill="1" applyBorder="1" applyAlignment="1">
      <alignment vertical="center" wrapText="1"/>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49" fontId="4"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6" borderId="10" xfId="0" applyFont="1" applyFill="1" applyBorder="1" applyAlignment="1">
      <alignment horizontal="center" vertical="center" wrapText="1"/>
    </xf>
    <xf numFmtId="0" fontId="0" fillId="6" borderId="10" xfId="0" applyFill="1" applyBorder="1" applyAlignment="1">
      <alignment horizontal="center" vertical="center" wrapText="1"/>
    </xf>
    <xf numFmtId="0" fontId="4" fillId="0" borderId="10"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0" fontId="4" fillId="2" borderId="10" xfId="0" applyFont="1" applyFill="1" applyBorder="1" applyAlignment="1">
      <alignment horizontal="center" vertical="center"/>
    </xf>
    <xf numFmtId="0" fontId="0" fillId="6"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65"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00"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4" fillId="0" borderId="64" xfId="0" applyFont="1" applyBorder="1" applyAlignment="1" applyProtection="1">
      <alignment horizontal="left" vertical="center" wrapText="1"/>
      <protection locked="0"/>
    </xf>
    <xf numFmtId="0" fontId="4" fillId="0" borderId="84"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4" fillId="0" borderId="64"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101"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20" fillId="0" borderId="76"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77" xfId="0" applyFont="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0" fillId="0" borderId="66" xfId="0" applyFont="1" applyFill="1" applyBorder="1" applyAlignment="1">
      <alignment horizontal="center" vertical="center"/>
    </xf>
    <xf numFmtId="0" fontId="4" fillId="0" borderId="40" xfId="0" applyFont="1" applyBorder="1" applyAlignment="1">
      <alignment horizontal="center" vertical="center"/>
    </xf>
    <xf numFmtId="0" fontId="0" fillId="0" borderId="39" xfId="0" applyFont="1" applyFill="1" applyBorder="1" applyAlignment="1">
      <alignment horizontal="center" vertical="center"/>
    </xf>
    <xf numFmtId="0" fontId="4" fillId="0" borderId="41" xfId="0" applyFont="1" applyBorder="1" applyAlignment="1">
      <alignment horizontal="center" vertical="center"/>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57" xfId="0" applyFont="1" applyBorder="1" applyAlignment="1">
      <alignment horizontal="center" vertical="center"/>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2" fillId="0" borderId="64" xfId="0" applyFont="1" applyBorder="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4" fillId="2" borderId="73"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49" fontId="21" fillId="0" borderId="23"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0" fontId="23" fillId="0" borderId="122" xfId="0" applyFont="1" applyFill="1" applyBorder="1" applyAlignment="1" applyProtection="1">
      <alignment horizontal="center" vertical="center" wrapText="1"/>
      <protection locked="0"/>
    </xf>
    <xf numFmtId="49" fontId="21" fillId="0" borderId="122" xfId="0" applyNumberFormat="1" applyFont="1" applyFill="1" applyBorder="1" applyAlignment="1" applyProtection="1">
      <alignment horizontal="center" vertical="center" wrapText="1"/>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14" fillId="3" borderId="109" xfId="0" applyFont="1" applyFill="1" applyBorder="1" applyAlignment="1">
      <alignment horizontal="center" vertical="center" wrapText="1"/>
    </xf>
    <xf numFmtId="0" fontId="0"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6" borderId="3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5"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4"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1" fillId="5" borderId="32"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125" xfId="0" applyFont="1" applyFill="1" applyBorder="1" applyAlignment="1">
      <alignment horizontal="center" vertical="center" wrapText="1"/>
    </xf>
    <xf numFmtId="0" fontId="21" fillId="5" borderId="126" xfId="0" applyFont="1" applyFill="1" applyBorder="1" applyAlignment="1">
      <alignment horizontal="center" vertical="center" wrapText="1"/>
    </xf>
    <xf numFmtId="0" fontId="21" fillId="5" borderId="127" xfId="0" applyFont="1" applyFill="1" applyBorder="1" applyAlignment="1">
      <alignment horizontal="center" vertical="center" wrapText="1"/>
    </xf>
    <xf numFmtId="49" fontId="21" fillId="0" borderId="72" xfId="0" applyNumberFormat="1" applyFont="1" applyFill="1" applyBorder="1" applyAlignment="1" applyProtection="1">
      <alignment horizontal="center" vertical="center" wrapText="1"/>
      <protection locked="0"/>
    </xf>
    <xf numFmtId="49" fontId="21" fillId="0" borderId="120" xfId="0" applyNumberFormat="1" applyFont="1" applyFill="1" applyBorder="1" applyAlignment="1" applyProtection="1">
      <alignment horizontal="center" vertical="center" wrapText="1"/>
      <protection locked="0"/>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4"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0" fillId="5" borderId="92"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179" fontId="23" fillId="0" borderId="122" xfId="0" applyNumberFormat="1" applyFont="1" applyFill="1" applyBorder="1" applyAlignment="1" applyProtection="1">
      <alignment horizontal="center" vertical="center" wrapText="1"/>
      <protection locked="0"/>
    </xf>
    <xf numFmtId="49" fontId="21" fillId="0" borderId="123" xfId="0" applyNumberFormat="1" applyFont="1" applyFill="1" applyBorder="1" applyAlignment="1" applyProtection="1">
      <alignment horizontal="center" vertical="center" wrapText="1"/>
      <protection locked="0"/>
    </xf>
    <xf numFmtId="0" fontId="21" fillId="5" borderId="121" xfId="0" applyFont="1" applyFill="1" applyBorder="1" applyAlignment="1" applyProtection="1">
      <alignment horizontal="center" vertical="center" wrapText="1"/>
      <protection locked="0"/>
    </xf>
    <xf numFmtId="0" fontId="21" fillId="5" borderId="122" xfId="0"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104" xfId="0" applyFont="1" applyFill="1" applyBorder="1" applyAlignment="1">
      <alignment vertical="center" wrapText="1"/>
    </xf>
    <xf numFmtId="0" fontId="0" fillId="5" borderId="93" xfId="0" applyFont="1" applyFill="1" applyBorder="1" applyAlignment="1">
      <alignment vertical="center" wrapText="1"/>
    </xf>
    <xf numFmtId="0" fontId="0" fillId="5" borderId="106" xfId="0" applyFont="1" applyFill="1" applyBorder="1" applyAlignment="1">
      <alignment vertical="center" wrapText="1"/>
    </xf>
    <xf numFmtId="0" fontId="14" fillId="2" borderId="40"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64" xfId="0" applyFont="1" applyFill="1" applyBorder="1" applyAlignment="1">
      <alignment vertical="center"/>
    </xf>
    <xf numFmtId="0" fontId="0" fillId="5" borderId="84" xfId="0" applyFont="1" applyFill="1" applyBorder="1" applyAlignment="1">
      <alignment vertical="center"/>
    </xf>
    <xf numFmtId="0" fontId="0" fillId="5" borderId="1"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9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8" fillId="6" borderId="4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52" xfId="0" applyFont="1" applyBorder="1" applyAlignment="1">
      <alignment horizontal="center" vertical="center"/>
    </xf>
    <xf numFmtId="0" fontId="0" fillId="0" borderId="91"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4"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6" fillId="6" borderId="39" xfId="0" applyFont="1" applyFill="1" applyBorder="1" applyAlignment="1">
      <alignment horizontal="center" vertical="center" textRotation="255" wrapText="1"/>
    </xf>
    <xf numFmtId="0" fontId="16" fillId="6" borderId="41" xfId="0" applyFont="1" applyFill="1" applyBorder="1" applyAlignment="1">
      <alignment horizontal="center" vertical="center" textRotation="255" wrapText="1"/>
    </xf>
    <xf numFmtId="0" fontId="16" fillId="6" borderId="58" xfId="0" applyFont="1" applyFill="1" applyBorder="1" applyAlignment="1">
      <alignment horizontal="center" vertical="center" textRotation="255" wrapText="1"/>
    </xf>
    <xf numFmtId="0" fontId="16" fillId="6" borderId="81" xfId="0" applyFont="1" applyFill="1" applyBorder="1" applyAlignment="1">
      <alignment horizontal="center" vertical="center" textRotation="255" wrapText="1"/>
    </xf>
    <xf numFmtId="0" fontId="14" fillId="6" borderId="39"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58"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16" fillId="6" borderId="73" xfId="0" applyFont="1" applyFill="1" applyBorder="1" applyAlignment="1">
      <alignment horizontal="center" vertical="center" textRotation="255" wrapText="1"/>
    </xf>
    <xf numFmtId="0" fontId="16" fillId="6" borderId="113"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4" xfId="0" applyFont="1" applyFill="1" applyBorder="1" applyAlignment="1">
      <alignment horizontal="center" vertical="center" textRotation="255" wrapText="1"/>
    </xf>
    <xf numFmtId="0" fontId="14" fillId="6" borderId="78" xfId="0" applyFont="1" applyFill="1" applyBorder="1" applyAlignment="1">
      <alignment horizontal="center" vertical="center" wrapText="1"/>
    </xf>
    <xf numFmtId="0" fontId="14" fillId="6" borderId="115" xfId="0" applyFont="1" applyFill="1" applyBorder="1" applyAlignment="1">
      <alignment horizontal="center" vertical="center"/>
    </xf>
    <xf numFmtId="0" fontId="0" fillId="5" borderId="76"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5" borderId="66"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14" fillId="6" borderId="40"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0" fillId="6" borderId="6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6" borderId="30" xfId="0" applyFont="1" applyFill="1" applyBorder="1" applyAlignment="1">
      <alignment horizontal="center" vertical="center"/>
    </xf>
    <xf numFmtId="0" fontId="14" fillId="6" borderId="16"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1"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5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1"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lignment horizontal="center" vertical="center"/>
    </xf>
    <xf numFmtId="0" fontId="4" fillId="5" borderId="40" xfId="0" applyFont="1" applyFill="1" applyBorder="1" applyAlignment="1" applyProtection="1">
      <alignment vertical="center" wrapText="1"/>
      <protection locked="0"/>
    </xf>
    <xf numFmtId="0" fontId="4" fillId="5" borderId="61" xfId="0" applyFont="1" applyFill="1" applyBorder="1" applyAlignment="1" applyProtection="1">
      <alignment vertical="center" wrapText="1"/>
      <protection locked="0"/>
    </xf>
    <xf numFmtId="0" fontId="4" fillId="5" borderId="16" xfId="0" applyFont="1" applyFill="1" applyBorder="1" applyAlignment="1" applyProtection="1">
      <alignment vertical="center" wrapText="1"/>
      <protection locked="0"/>
    </xf>
    <xf numFmtId="0" fontId="4"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17" fillId="2" borderId="39" xfId="0" applyFont="1" applyFill="1" applyBorder="1" applyAlignment="1">
      <alignment horizontal="center" vertical="center" wrapText="1"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10" xfId="0" applyFont="1" applyBorder="1" applyAlignment="1" applyProtection="1">
      <alignment horizontal="center" vertical="center" shrinkToFit="1"/>
      <protection locked="0"/>
    </xf>
    <xf numFmtId="177" fontId="4" fillId="0" borderId="10"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3" xfId="0" applyNumberFormat="1" applyFont="1" applyFill="1" applyBorder="1" applyAlignment="1" applyProtection="1">
      <alignment horizontal="center" vertical="center" shrinkToFi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4" fillId="0" borderId="24" xfId="0" applyNumberFormat="1" applyFont="1" applyFill="1" applyBorder="1" applyAlignment="1" applyProtection="1">
      <alignment horizontal="center" vertical="center" shrinkToFit="1"/>
      <protection locked="0"/>
    </xf>
    <xf numFmtId="177" fontId="4" fillId="0" borderId="33" xfId="0" applyNumberFormat="1" applyFont="1" applyFill="1" applyBorder="1" applyAlignment="1" applyProtection="1">
      <alignment horizontal="center" vertical="center" shrinkToFit="1"/>
      <protection locked="0"/>
    </xf>
    <xf numFmtId="0" fontId="17" fillId="2" borderId="23"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30" xfId="0" applyFont="1" applyFill="1" applyBorder="1" applyAlignment="1">
      <alignment horizontal="center" vertical="center"/>
    </xf>
    <xf numFmtId="0" fontId="4" fillId="0" borderId="4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4" fillId="6" borderId="61"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7" xfId="0" applyFont="1" applyFill="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2" borderId="102" xfId="0" applyFont="1" applyFill="1" applyBorder="1" applyAlignment="1">
      <alignment horizontal="center" vertical="center"/>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10" fillId="2" borderId="48" xfId="3" applyFont="1" applyFill="1" applyBorder="1" applyAlignment="1" applyProtection="1">
      <alignment horizontal="center" vertical="center" wrapText="1"/>
    </xf>
    <xf numFmtId="0" fontId="10" fillId="2" borderId="49" xfId="3" applyFont="1" applyFill="1" applyBorder="1" applyAlignment="1" applyProtection="1">
      <alignment horizontal="center" vertical="center" wrapText="1"/>
    </xf>
    <xf numFmtId="0" fontId="10" fillId="2" borderId="115" xfId="3" applyFont="1" applyFill="1" applyBorder="1" applyAlignment="1" applyProtection="1">
      <alignment horizontal="center" vertical="center" wrapText="1"/>
    </xf>
    <xf numFmtId="0" fontId="0" fillId="2" borderId="107" xfId="0" applyFont="1" applyFill="1" applyBorder="1" applyAlignment="1">
      <alignment horizontal="center" vertical="center"/>
    </xf>
    <xf numFmtId="0" fontId="0" fillId="2" borderId="102" xfId="0" applyFont="1" applyFill="1" applyBorder="1" applyAlignment="1">
      <alignment horizontal="center" vertical="center"/>
    </xf>
    <xf numFmtId="0" fontId="14" fillId="2" borderId="99" xfId="0" applyFont="1" applyFill="1" applyBorder="1" applyAlignment="1">
      <alignment horizontal="center" vertical="center" wrapText="1"/>
    </xf>
    <xf numFmtId="0" fontId="14" fillId="2" borderId="102" xfId="0" applyFont="1" applyFill="1" applyBorder="1" applyAlignment="1">
      <alignment horizontal="center" vertical="center"/>
    </xf>
    <xf numFmtId="0" fontId="14" fillId="2" borderId="119"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0" fillId="5" borderId="66"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wrapText="1" shrinkToFit="1"/>
      <protection locked="0"/>
    </xf>
    <xf numFmtId="0" fontId="0" fillId="0" borderId="76" xfId="1" applyFont="1" applyFill="1" applyBorder="1" applyAlignment="1" applyProtection="1">
      <alignment horizontal="left" vertical="top" wrapText="1"/>
      <protection locked="0"/>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31"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4" xfId="0" applyNumberFormat="1" applyFont="1" applyFill="1" applyBorder="1" applyAlignment="1" applyProtection="1">
      <alignment horizontal="center" vertical="center"/>
      <protection locked="0"/>
    </xf>
    <xf numFmtId="0" fontId="28" fillId="2" borderId="82"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0" xfId="0" applyNumberFormat="1" applyFont="1" applyFill="1" applyBorder="1" applyAlignment="1">
      <alignment horizontal="right" vertical="center"/>
    </xf>
    <xf numFmtId="177" fontId="0" fillId="0" borderId="83" xfId="0" applyNumberFormat="1" applyFont="1" applyFill="1" applyBorder="1" applyAlignment="1">
      <alignment horizontal="right" vertical="center"/>
    </xf>
    <xf numFmtId="0" fontId="13" fillId="2" borderId="82"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06"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112"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0" fillId="3" borderId="33" xfId="0" applyFont="1" applyFill="1" applyBorder="1" applyAlignment="1">
      <alignment horizontal="center" vertical="center"/>
    </xf>
    <xf numFmtId="0" fontId="13"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32" fillId="2" borderId="1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177" fontId="0" fillId="0" borderId="128" xfId="0" applyNumberFormat="1" applyFont="1" applyFill="1" applyBorder="1" applyAlignment="1" applyProtection="1">
      <alignment horizontal="center" vertical="center"/>
      <protection locked="0"/>
    </xf>
    <xf numFmtId="177" fontId="0" fillId="0" borderId="129"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5" borderId="116" xfId="0" applyNumberFormat="1" applyFont="1" applyFill="1" applyBorder="1" applyAlignment="1">
      <alignment horizontal="center" vertical="center"/>
    </xf>
    <xf numFmtId="177" fontId="0" fillId="5" borderId="117" xfId="0" applyNumberFormat="1" applyFont="1" applyFill="1" applyBorder="1" applyAlignment="1">
      <alignment horizontal="center" vertical="center"/>
    </xf>
    <xf numFmtId="177" fontId="0" fillId="5" borderId="132" xfId="0" applyNumberFormat="1" applyFont="1" applyFill="1" applyBorder="1" applyAlignment="1">
      <alignment horizontal="center" vertical="center"/>
    </xf>
    <xf numFmtId="177" fontId="0" fillId="5" borderId="118" xfId="0" applyNumberFormat="1" applyFont="1" applyFill="1" applyBorder="1" applyAlignment="1">
      <alignment horizontal="center" vertical="center"/>
    </xf>
    <xf numFmtId="177" fontId="0" fillId="5" borderId="131" xfId="0" applyNumberFormat="1" applyFont="1" applyFill="1" applyBorder="1" applyAlignment="1">
      <alignment horizontal="center" vertical="center"/>
    </xf>
    <xf numFmtId="177" fontId="0" fillId="5" borderId="133" xfId="0" applyNumberFormat="1" applyFont="1" applyFill="1" applyBorder="1" applyAlignment="1">
      <alignment horizontal="center" vertical="center"/>
    </xf>
    <xf numFmtId="177" fontId="0" fillId="5" borderId="96" xfId="0" applyNumberFormat="1" applyFont="1" applyFill="1" applyBorder="1" applyAlignment="1">
      <alignment horizontal="center" vertical="center"/>
    </xf>
    <xf numFmtId="177" fontId="0" fillId="5" borderId="97" xfId="0" applyNumberFormat="1" applyFont="1" applyFill="1" applyBorder="1" applyAlignment="1">
      <alignment horizontal="center" vertical="center"/>
    </xf>
    <xf numFmtId="177" fontId="0" fillId="5" borderId="134" xfId="0" applyNumberFormat="1" applyFont="1" applyFill="1" applyBorder="1" applyAlignment="1">
      <alignment horizontal="center" vertical="center"/>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10"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0" borderId="79" xfId="3" applyFont="1" applyFill="1" applyBorder="1" applyAlignment="1" applyProtection="1">
      <alignment horizontal="center" vertical="center" wrapText="1"/>
    </xf>
    <xf numFmtId="0" fontId="10" fillId="0" borderId="80" xfId="3" applyFont="1" applyFill="1" applyBorder="1" applyAlignment="1" applyProtection="1">
      <alignment horizontal="center" vertical="center" wrapText="1"/>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2" fillId="0" borderId="61"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57" xfId="2" applyFont="1" applyFill="1" applyBorder="1" applyAlignment="1" applyProtection="1">
      <alignment horizontal="left" vertical="center" wrapText="1" shrinkToFit="1"/>
      <protection locked="0"/>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0"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5" fillId="0" borderId="76"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78"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7"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10" fillId="2" borderId="78"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13" fillId="0" borderId="66"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0"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0" fontId="9" fillId="2" borderId="94" xfId="3" applyFont="1" applyFill="1" applyBorder="1" applyAlignment="1" applyProtection="1">
      <alignment horizontal="center" vertical="center"/>
    </xf>
    <xf numFmtId="0" fontId="9" fillId="2" borderId="8" xfId="3"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720">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8659</xdr:colOff>
      <xdr:row>82</xdr:row>
      <xdr:rowOff>0</xdr:rowOff>
    </xdr:from>
    <xdr:to>
      <xdr:col>33</xdr:col>
      <xdr:colOff>19710</xdr:colOff>
      <xdr:row>84</xdr:row>
      <xdr:rowOff>22995</xdr:rowOff>
    </xdr:to>
    <xdr:sp macro="" textlink="">
      <xdr:nvSpPr>
        <xdr:cNvPr id="2" name="正方形/長方形 1"/>
        <xdr:cNvSpPr/>
      </xdr:nvSpPr>
      <xdr:spPr bwMode="auto">
        <a:xfrm>
          <a:off x="4409209" y="47034450"/>
          <a:ext cx="2211326" cy="72784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r>
            <a:rPr kumimoji="1" lang="en-US" altLang="ja-JP" sz="1100">
              <a:solidFill>
                <a:schemeClr val="tx1"/>
              </a:solidFill>
            </a:rPr>
            <a:t>4,832</a:t>
          </a:r>
          <a:r>
            <a:rPr kumimoji="1" lang="ja-JP" altLang="en-US" sz="1100">
              <a:solidFill>
                <a:sysClr val="windowText" lastClr="000000"/>
              </a:solidFill>
            </a:rPr>
            <a:t>百万円</a:t>
          </a:r>
        </a:p>
      </xdr:txBody>
    </xdr:sp>
    <xdr:clientData/>
  </xdr:twoCellAnchor>
  <xdr:twoCellAnchor>
    <xdr:from>
      <xdr:col>22</xdr:col>
      <xdr:colOff>25977</xdr:colOff>
      <xdr:row>84</xdr:row>
      <xdr:rowOff>190500</xdr:rowOff>
    </xdr:from>
    <xdr:to>
      <xdr:col>32</xdr:col>
      <xdr:colOff>165291</xdr:colOff>
      <xdr:row>86</xdr:row>
      <xdr:rowOff>84277</xdr:rowOff>
    </xdr:to>
    <xdr:sp macro="" textlink="">
      <xdr:nvSpPr>
        <xdr:cNvPr id="3" name="大かっこ 2"/>
        <xdr:cNvSpPr/>
      </xdr:nvSpPr>
      <xdr:spPr bwMode="auto">
        <a:xfrm>
          <a:off x="4426527" y="47929800"/>
          <a:ext cx="2139564" cy="59862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社会資本整備総合交付金予算の移替</a:t>
          </a:r>
        </a:p>
      </xdr:txBody>
    </xdr:sp>
    <xdr:clientData/>
  </xdr:twoCellAnchor>
  <xdr:twoCellAnchor>
    <xdr:from>
      <xdr:col>27</xdr:col>
      <xdr:colOff>103909</xdr:colOff>
      <xdr:row>85</xdr:row>
      <xdr:rowOff>346363</xdr:rowOff>
    </xdr:from>
    <xdr:to>
      <xdr:col>27</xdr:col>
      <xdr:colOff>103909</xdr:colOff>
      <xdr:row>88</xdr:row>
      <xdr:rowOff>43627</xdr:rowOff>
    </xdr:to>
    <xdr:cxnSp macro="">
      <xdr:nvCxnSpPr>
        <xdr:cNvPr id="4" name="直線矢印コネクタ 3"/>
        <xdr:cNvCxnSpPr/>
      </xdr:nvCxnSpPr>
      <xdr:spPr bwMode="auto">
        <a:xfrm>
          <a:off x="5504584" y="48438088"/>
          <a:ext cx="0" cy="75453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17318</xdr:colOff>
      <xdr:row>88</xdr:row>
      <xdr:rowOff>112569</xdr:rowOff>
    </xdr:from>
    <xdr:to>
      <xdr:col>33</xdr:col>
      <xdr:colOff>5691</xdr:colOff>
      <xdr:row>90</xdr:row>
      <xdr:rowOff>131014</xdr:rowOff>
    </xdr:to>
    <xdr:sp macro="" textlink="">
      <xdr:nvSpPr>
        <xdr:cNvPr id="5" name="正方形/長方形 4"/>
        <xdr:cNvSpPr/>
      </xdr:nvSpPr>
      <xdr:spPr bwMode="auto">
        <a:xfrm>
          <a:off x="4417868" y="49261569"/>
          <a:ext cx="2188648" cy="72329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en-US" altLang="ja-JP" sz="1100">
              <a:solidFill>
                <a:schemeClr val="tx1"/>
              </a:solidFill>
            </a:rPr>
            <a:t>4,832</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22</xdr:col>
      <xdr:colOff>51955</xdr:colOff>
      <xdr:row>90</xdr:row>
      <xdr:rowOff>329046</xdr:rowOff>
    </xdr:from>
    <xdr:to>
      <xdr:col>32</xdr:col>
      <xdr:colOff>192042</xdr:colOff>
      <xdr:row>92</xdr:row>
      <xdr:rowOff>247755</xdr:rowOff>
    </xdr:to>
    <xdr:sp macro="" textlink="">
      <xdr:nvSpPr>
        <xdr:cNvPr id="6" name="大かっこ 5"/>
        <xdr:cNvSpPr/>
      </xdr:nvSpPr>
      <xdr:spPr bwMode="auto">
        <a:xfrm>
          <a:off x="4452505" y="50182896"/>
          <a:ext cx="2140337" cy="6235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社会資本総合整備計画単位で配分</a:t>
          </a:r>
        </a:p>
      </xdr:txBody>
    </xdr:sp>
    <xdr:clientData/>
  </xdr:twoCellAnchor>
  <xdr:twoCellAnchor>
    <xdr:from>
      <xdr:col>27</xdr:col>
      <xdr:colOff>112568</xdr:colOff>
      <xdr:row>92</xdr:row>
      <xdr:rowOff>337703</xdr:rowOff>
    </xdr:from>
    <xdr:to>
      <xdr:col>27</xdr:col>
      <xdr:colOff>112568</xdr:colOff>
      <xdr:row>95</xdr:row>
      <xdr:rowOff>34967</xdr:rowOff>
    </xdr:to>
    <xdr:cxnSp macro="">
      <xdr:nvCxnSpPr>
        <xdr:cNvPr id="7" name="直線矢印コネクタ 6"/>
        <xdr:cNvCxnSpPr/>
      </xdr:nvCxnSpPr>
      <xdr:spPr bwMode="auto">
        <a:xfrm>
          <a:off x="5513243" y="50896403"/>
          <a:ext cx="0" cy="75453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95</xdr:row>
      <xdr:rowOff>112568</xdr:rowOff>
    </xdr:from>
    <xdr:to>
      <xdr:col>32</xdr:col>
      <xdr:colOff>187532</xdr:colOff>
      <xdr:row>98</xdr:row>
      <xdr:rowOff>196766</xdr:rowOff>
    </xdr:to>
    <xdr:sp macro="" textlink="">
      <xdr:nvSpPr>
        <xdr:cNvPr id="8" name="正方形/長方形 7"/>
        <xdr:cNvSpPr/>
      </xdr:nvSpPr>
      <xdr:spPr bwMode="auto">
        <a:xfrm>
          <a:off x="4400550" y="51728543"/>
          <a:ext cx="2187782" cy="114147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r>
            <a:rPr kumimoji="1" lang="en-US" altLang="ja-JP" sz="1100">
              <a:solidFill>
                <a:schemeClr val="tx1"/>
              </a:solidFill>
            </a:rPr>
            <a:t>.</a:t>
          </a:r>
          <a:r>
            <a:rPr kumimoji="1" lang="ja-JP" altLang="en-US" sz="1100">
              <a:solidFill>
                <a:schemeClr val="tx1"/>
              </a:solidFill>
            </a:rPr>
            <a:t>地方公共団体等</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tx1"/>
              </a:solidFill>
            </a:rPr>
            <a:t>1 </a:t>
          </a:r>
          <a:r>
            <a:rPr kumimoji="1" lang="ja-JP" altLang="en-US" sz="1100">
              <a:solidFill>
                <a:schemeClr val="tx1"/>
              </a:solidFill>
            </a:rPr>
            <a:t>県、</a:t>
          </a:r>
          <a:r>
            <a:rPr kumimoji="1" lang="en-US" altLang="ja-JP" sz="1100">
              <a:solidFill>
                <a:schemeClr val="tx1"/>
              </a:solidFill>
            </a:rPr>
            <a:t>17</a:t>
          </a:r>
          <a:r>
            <a:rPr kumimoji="1" lang="ja-JP" altLang="en-US" sz="1100">
              <a:solidFill>
                <a:schemeClr val="tx1"/>
              </a:solidFill>
            </a:rPr>
            <a:t>市町村、</a:t>
          </a:r>
          <a:r>
            <a:rPr kumimoji="1" lang="en-US" altLang="ja-JP" sz="1100">
              <a:solidFill>
                <a:schemeClr val="tx1"/>
              </a:solidFill>
            </a:rPr>
            <a:t>1</a:t>
          </a:r>
          <a:r>
            <a:rPr kumimoji="1" lang="ja-JP" altLang="en-US" sz="1100">
              <a:solidFill>
                <a:schemeClr val="tx1"/>
              </a:solidFill>
            </a:rPr>
            <a:t>組合）</a:t>
          </a:r>
          <a:endParaRPr kumimoji="1" lang="en-US" altLang="ja-JP" sz="1100">
            <a:solidFill>
              <a:schemeClr val="tx1"/>
            </a:solidFill>
          </a:endParaRPr>
        </a:p>
        <a:p>
          <a:pPr algn="ctr"/>
          <a:r>
            <a:rPr kumimoji="1" lang="en-US" altLang="ja-JP" sz="1100">
              <a:solidFill>
                <a:schemeClr val="tx1"/>
              </a:solidFill>
              <a:effectLst/>
              <a:latin typeface="+mn-lt"/>
              <a:ea typeface="+mn-ea"/>
              <a:cs typeface="+mn-cs"/>
            </a:rPr>
            <a:t>4,832</a:t>
          </a:r>
          <a:r>
            <a:rPr kumimoji="1" lang="ja-JP" altLang="en-US" sz="1100">
              <a:solidFill>
                <a:sysClr val="windowText" lastClr="000000"/>
              </a:solidFill>
            </a:rPr>
            <a:t>百万円</a:t>
          </a:r>
        </a:p>
      </xdr:txBody>
    </xdr:sp>
    <xdr:clientData/>
  </xdr:twoCellAnchor>
  <xdr:twoCellAnchor>
    <xdr:from>
      <xdr:col>22</xdr:col>
      <xdr:colOff>8659</xdr:colOff>
      <xdr:row>98</xdr:row>
      <xdr:rowOff>363682</xdr:rowOff>
    </xdr:from>
    <xdr:to>
      <xdr:col>33</xdr:col>
      <xdr:colOff>5227</xdr:colOff>
      <xdr:row>99</xdr:row>
      <xdr:rowOff>473211</xdr:rowOff>
    </xdr:to>
    <xdr:sp macro="" textlink="">
      <xdr:nvSpPr>
        <xdr:cNvPr id="9" name="大かっこ 8"/>
        <xdr:cNvSpPr/>
      </xdr:nvSpPr>
      <xdr:spPr bwMode="auto">
        <a:xfrm>
          <a:off x="4409209" y="53036932"/>
          <a:ext cx="2196843" cy="7762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交付金事業（基幹事業、関連社会資本整備事業、効果促進事業）の実施</a:t>
          </a:r>
          <a:endParaRPr kumimoji="1" lang="en-US" altLang="ja-JP" sz="1100"/>
        </a:p>
      </xdr:txBody>
    </xdr:sp>
    <xdr:clientData/>
  </xdr:twoCellAnchor>
  <xdr:twoCellAnchor>
    <xdr:from>
      <xdr:col>12</xdr:col>
      <xdr:colOff>69273</xdr:colOff>
      <xdr:row>100</xdr:row>
      <xdr:rowOff>17318</xdr:rowOff>
    </xdr:from>
    <xdr:to>
      <xdr:col>45</xdr:col>
      <xdr:colOff>119253</xdr:colOff>
      <xdr:row>113</xdr:row>
      <xdr:rowOff>281582</xdr:rowOff>
    </xdr:to>
    <xdr:grpSp>
      <xdr:nvGrpSpPr>
        <xdr:cNvPr id="10" name="グループ化 70"/>
        <xdr:cNvGrpSpPr>
          <a:grpSpLocks/>
        </xdr:cNvGrpSpPr>
      </xdr:nvGrpSpPr>
      <xdr:grpSpPr bwMode="auto">
        <a:xfrm>
          <a:off x="2469573" y="47813768"/>
          <a:ext cx="6650805" cy="4874364"/>
          <a:chOff x="2415582" y="37365220"/>
          <a:chExt cx="6066957" cy="5567571"/>
        </a:xfrm>
      </xdr:grpSpPr>
      <xdr:cxnSp macro="">
        <xdr:nvCxnSpPr>
          <xdr:cNvPr id="11" name="直線矢印コネクタ 10"/>
          <xdr:cNvCxnSpPr/>
        </xdr:nvCxnSpPr>
        <xdr:spPr bwMode="auto">
          <a:xfrm>
            <a:off x="5181272" y="37383122"/>
            <a:ext cx="0" cy="868255"/>
          </a:xfrm>
          <a:prstGeom prst="straightConnector1">
            <a:avLst/>
          </a:prstGeom>
          <a:ln w="19050">
            <a:solidFill>
              <a:schemeClr val="tx1"/>
            </a:solidFill>
            <a:prstDash val="sysDash"/>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xdr:cNvSpPr/>
        </xdr:nvSpPr>
        <xdr:spPr bwMode="auto">
          <a:xfrm>
            <a:off x="3994487" y="38334050"/>
            <a:ext cx="2486120" cy="1312417"/>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計画名：</a:t>
            </a:r>
            <a:endParaRPr kumimoji="1" lang="en-US" altLang="ja-JP" sz="1100">
              <a:solidFill>
                <a:sysClr val="windowText" lastClr="000000"/>
              </a:solidFill>
            </a:endParaRPr>
          </a:p>
          <a:p>
            <a:pPr algn="ctr"/>
            <a:r>
              <a:rPr kumimoji="1" lang="ja-JP" altLang="en-US" sz="1100">
                <a:solidFill>
                  <a:sysClr val="windowText" lastClr="000000"/>
                </a:solidFill>
              </a:rPr>
              <a:t>「県民が安全・安心に暮らせる総合的な浸水対策の推進（防災・安全）」</a:t>
            </a:r>
            <a:endParaRPr kumimoji="1" lang="en-US" altLang="ja-JP" sz="1100">
              <a:solidFill>
                <a:sysClr val="windowText" lastClr="000000"/>
              </a:solidFill>
            </a:endParaRPr>
          </a:p>
          <a:p>
            <a:pPr algn="ctr"/>
            <a:r>
              <a:rPr kumimoji="1" lang="en-US" altLang="ja-JP" sz="1200">
                <a:solidFill>
                  <a:sysClr val="windowText" lastClr="000000"/>
                </a:solidFill>
              </a:rPr>
              <a:t>1,489</a:t>
            </a:r>
            <a:r>
              <a:rPr kumimoji="1" lang="ja-JP" altLang="en-US" sz="1100">
                <a:solidFill>
                  <a:sysClr val="windowText" lastClr="000000"/>
                </a:solidFill>
              </a:rPr>
              <a:t>百万円</a:t>
            </a:r>
          </a:p>
        </xdr:txBody>
      </xdr:sp>
      <xdr:cxnSp macro="">
        <xdr:nvCxnSpPr>
          <xdr:cNvPr id="13" name="直線矢印コネクタ 12"/>
          <xdr:cNvCxnSpPr/>
        </xdr:nvCxnSpPr>
        <xdr:spPr bwMode="auto">
          <a:xfrm>
            <a:off x="5137372" y="39701452"/>
            <a:ext cx="0" cy="1011472"/>
          </a:xfrm>
          <a:prstGeom prst="straightConnector1">
            <a:avLst/>
          </a:prstGeom>
          <a:ln w="19050">
            <a:solidFill>
              <a:schemeClr val="tx1"/>
            </a:solidFill>
            <a:prstDash val="sysDot"/>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4" name="正方形/長方形 13"/>
          <xdr:cNvSpPr/>
        </xdr:nvSpPr>
        <xdr:spPr bwMode="auto">
          <a:xfrm>
            <a:off x="4306786" y="40768498"/>
            <a:ext cx="3248588" cy="1727558"/>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rPr>
              <a:t>工事費　　</a:t>
            </a:r>
            <a:r>
              <a:rPr kumimoji="1" lang="en-US" altLang="ja-JP" sz="1200">
                <a:solidFill>
                  <a:sysClr val="windowText" lastClr="000000"/>
                </a:solidFill>
              </a:rPr>
              <a:t>3,553</a:t>
            </a:r>
            <a:r>
              <a:rPr kumimoji="1" lang="ja-JP" altLang="en-US" sz="1200">
                <a:solidFill>
                  <a:sysClr val="windowText" lastClr="000000"/>
                </a:solidFill>
              </a:rPr>
              <a:t>百万円</a:t>
            </a:r>
            <a:endParaRPr kumimoji="1" lang="en-US" altLang="ja-JP" sz="1100">
              <a:solidFill>
                <a:sysClr val="windowText" lastClr="000000"/>
              </a:solidFill>
            </a:endParaRPr>
          </a:p>
          <a:p>
            <a:pPr algn="l"/>
            <a:r>
              <a:rPr kumimoji="1" lang="ja-JP" altLang="en-US" sz="1100">
                <a:solidFill>
                  <a:sysClr val="windowText" lastClr="000000"/>
                </a:solidFill>
              </a:rPr>
              <a:t>　本工事費　　</a:t>
            </a:r>
            <a:r>
              <a:rPr kumimoji="1" lang="ja-JP" altLang="en-US" sz="1100" baseline="0">
                <a:solidFill>
                  <a:sysClr val="windowText" lastClr="000000"/>
                </a:solidFill>
              </a:rPr>
              <a:t> 　　　　 </a:t>
            </a:r>
            <a:r>
              <a:rPr kumimoji="1" lang="en-US" altLang="ja-JP" sz="1200" baseline="0">
                <a:solidFill>
                  <a:sysClr val="windowText" lastClr="000000"/>
                </a:solidFill>
              </a:rPr>
              <a:t>1,689</a:t>
            </a:r>
            <a:r>
              <a:rPr kumimoji="1" lang="ja-JP" altLang="en-US" sz="1100" baseline="0">
                <a:solidFill>
                  <a:sysClr val="windowText" lastClr="000000"/>
                </a:solidFill>
              </a:rPr>
              <a:t>百万</a:t>
            </a:r>
            <a:r>
              <a:rPr kumimoji="1" lang="ja-JP" altLang="ja-JP" sz="1100">
                <a:solidFill>
                  <a:sysClr val="windowText" lastClr="000000"/>
                </a:solidFill>
                <a:effectLst/>
                <a:latin typeface="+mn-lt"/>
                <a:ea typeface="+mn-ea"/>
                <a:cs typeface="+mn-cs"/>
              </a:rPr>
              <a:t>円</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　付帯工事費　　　　　　 </a:t>
            </a:r>
            <a:r>
              <a:rPr kumimoji="1" lang="en-US" altLang="ja-JP" sz="1200" baseline="0">
                <a:solidFill>
                  <a:sysClr val="windowText" lastClr="000000"/>
                </a:solidFill>
                <a:effectLst/>
                <a:latin typeface="+mn-lt"/>
                <a:ea typeface="+mn-ea"/>
                <a:cs typeface="+mn-cs"/>
              </a:rPr>
              <a:t>221</a:t>
            </a:r>
            <a:r>
              <a:rPr kumimoji="1" lang="ja-JP" altLang="en-US" sz="1100">
                <a:solidFill>
                  <a:sysClr val="windowText" lastClr="000000"/>
                </a:solidFill>
                <a:effectLst/>
                <a:latin typeface="+mn-lt"/>
                <a:ea typeface="+mn-ea"/>
                <a:cs typeface="+mn-cs"/>
              </a:rPr>
              <a:t>百万円</a:t>
            </a:r>
            <a:endParaRPr kumimoji="1" lang="en-US" altLang="ja-JP" sz="1100">
              <a:solidFill>
                <a:sysClr val="windowText" lastClr="000000"/>
              </a:solidFill>
            </a:endParaRPr>
          </a:p>
          <a:p>
            <a:pPr algn="l"/>
            <a:r>
              <a:rPr kumimoji="1" lang="ja-JP" altLang="en-US" sz="1100">
                <a:solidFill>
                  <a:sysClr val="windowText" lastClr="000000"/>
                </a:solidFill>
              </a:rPr>
              <a:t>　測量設計費　　　　</a:t>
            </a:r>
            <a:r>
              <a:rPr kumimoji="1" lang="ja-JP" altLang="en-US" sz="1100" baseline="0">
                <a:solidFill>
                  <a:sysClr val="windowText" lastClr="000000"/>
                </a:solidFill>
              </a:rPr>
              <a:t> </a:t>
            </a:r>
            <a:r>
              <a:rPr kumimoji="1" lang="ja-JP" altLang="en-US" sz="1100">
                <a:solidFill>
                  <a:sysClr val="windowText" lastClr="000000"/>
                </a:solidFill>
              </a:rPr>
              <a:t>　　</a:t>
            </a:r>
            <a:r>
              <a:rPr kumimoji="1" lang="en-US" altLang="ja-JP" sz="1200" baseline="0">
                <a:solidFill>
                  <a:sysClr val="windowText" lastClr="000000"/>
                </a:solidFill>
              </a:rPr>
              <a:t>485</a:t>
            </a:r>
            <a:r>
              <a:rPr kumimoji="1" lang="ja-JP" altLang="en-US" sz="1100">
                <a:solidFill>
                  <a:sysClr val="windowText" lastClr="000000"/>
                </a:solidFill>
              </a:rPr>
              <a:t>百万</a:t>
            </a:r>
            <a:r>
              <a:rPr kumimoji="1" lang="ja-JP" altLang="ja-JP" sz="1100">
                <a:solidFill>
                  <a:sysClr val="windowText" lastClr="000000"/>
                </a:solidFill>
                <a:effectLst/>
                <a:latin typeface="+mn-lt"/>
                <a:ea typeface="+mn-ea"/>
                <a:cs typeface="+mn-cs"/>
              </a:rPr>
              <a:t>円</a:t>
            </a:r>
            <a:endParaRPr kumimoji="0" lang="en-US" altLang="ja-JP" sz="1100" b="0" i="0" u="none" strike="noStrike">
              <a:solidFill>
                <a:sysClr val="windowText" lastClr="000000"/>
              </a:solidFill>
              <a:effectLst/>
              <a:latin typeface="+mn-lt"/>
              <a:ea typeface="+mn-ea"/>
              <a:cs typeface="+mn-cs"/>
            </a:endParaRPr>
          </a:p>
          <a:p>
            <a:pPr algn="l"/>
            <a:r>
              <a:rPr kumimoji="0" lang="ja-JP" altLang="en-US" sz="1100" b="0" i="0" u="none" strike="noStrike">
                <a:solidFill>
                  <a:sysClr val="windowText" lastClr="000000"/>
                </a:solidFill>
                <a:effectLst/>
                <a:latin typeface="+mn-lt"/>
                <a:ea typeface="+mn-ea"/>
                <a:cs typeface="+mn-cs"/>
              </a:rPr>
              <a:t>　用地費及補償費</a:t>
            </a:r>
            <a:r>
              <a:rPr kumimoji="0" lang="ja-JP" altLang="en-US" sz="1100" b="0" i="0" u="none" strike="noStrike" baseline="0">
                <a:solidFill>
                  <a:sysClr val="windowText" lastClr="000000"/>
                </a:solidFill>
                <a:effectLst/>
                <a:latin typeface="+mn-lt"/>
                <a:ea typeface="+mn-ea"/>
                <a:cs typeface="+mn-cs"/>
              </a:rPr>
              <a:t>      </a:t>
            </a:r>
            <a:r>
              <a:rPr kumimoji="0" lang="en-US" altLang="ja-JP" sz="1100" b="0" i="0" u="none" strike="noStrike">
                <a:solidFill>
                  <a:sysClr val="windowText" lastClr="000000"/>
                </a:solidFill>
                <a:effectLst/>
                <a:latin typeface="+mn-lt"/>
                <a:ea typeface="+mn-ea"/>
                <a:cs typeface="+mn-cs"/>
              </a:rPr>
              <a:t>1,158</a:t>
            </a:r>
            <a:r>
              <a:rPr kumimoji="0" lang="ja-JP" altLang="en-US" sz="1100" b="0" i="0" u="none" strike="noStrike">
                <a:solidFill>
                  <a:sysClr val="windowText" lastClr="000000"/>
                </a:solidFill>
                <a:effectLst/>
                <a:latin typeface="+mn-lt"/>
                <a:ea typeface="+mn-ea"/>
                <a:cs typeface="+mn-cs"/>
              </a:rPr>
              <a:t>百万</a:t>
            </a:r>
            <a:r>
              <a:rPr kumimoji="1" lang="ja-JP" altLang="ja-JP" sz="1100">
                <a:solidFill>
                  <a:sysClr val="windowText" lastClr="000000"/>
                </a:solidFill>
                <a:effectLst/>
                <a:latin typeface="+mn-lt"/>
                <a:ea typeface="+mn-ea"/>
                <a:cs typeface="+mn-cs"/>
              </a:rPr>
              <a:t>円</a:t>
            </a:r>
            <a:endParaRPr kumimoji="0" lang="en-US" altLang="ja-JP" sz="1100" b="0" i="0" u="none" strike="noStrike">
              <a:solidFill>
                <a:sysClr val="windowText" lastClr="000000"/>
              </a:solidFill>
              <a:effectLst/>
              <a:latin typeface="+mn-lt"/>
              <a:ea typeface="+mn-ea"/>
              <a:cs typeface="+mn-cs"/>
            </a:endParaRPr>
          </a:p>
          <a:p>
            <a:pPr eaLnBrk="1" fontAlgn="auto" latinLnBrk="0" hangingPunct="1"/>
            <a:endParaRPr kumimoji="1" lang="en-US" altLang="ja-JP" sz="1100">
              <a:solidFill>
                <a:schemeClr val="tx1"/>
              </a:solidFill>
              <a:effectLst/>
              <a:latin typeface="+mn-lt"/>
              <a:ea typeface="+mn-ea"/>
              <a:cs typeface="+mn-cs"/>
            </a:endParaRPr>
          </a:p>
          <a:p>
            <a:pPr eaLnBrk="1" fontAlgn="auto" latinLnBrk="0" hangingPunct="1"/>
            <a:r>
              <a:rPr kumimoji="1" lang="ja-JP" altLang="ja-JP" sz="1100">
                <a:solidFill>
                  <a:sysClr val="windowText" lastClr="000000"/>
                </a:solidFill>
                <a:effectLst/>
                <a:latin typeface="+mn-lt"/>
                <a:ea typeface="+mn-ea"/>
                <a:cs typeface="+mn-cs"/>
              </a:rPr>
              <a:t>合計</a:t>
            </a:r>
            <a:r>
              <a:rPr kumimoji="1" lang="ja-JP" altLang="en-US" sz="1100" baseline="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　　　</a:t>
            </a:r>
            <a:r>
              <a:rPr kumimoji="1" lang="en-US" altLang="ja-JP" sz="1200">
                <a:solidFill>
                  <a:sysClr val="windowText" lastClr="000000"/>
                </a:solidFill>
                <a:effectLst/>
                <a:latin typeface="+mn-lt"/>
                <a:ea typeface="+mn-ea"/>
                <a:cs typeface="+mn-cs"/>
              </a:rPr>
              <a:t>3,553</a:t>
            </a:r>
            <a:r>
              <a:rPr kumimoji="1" lang="ja-JP" altLang="en-US" sz="1100">
                <a:solidFill>
                  <a:sysClr val="windowText" lastClr="000000"/>
                </a:solidFill>
                <a:effectLst/>
                <a:latin typeface="+mn-lt"/>
                <a:ea typeface="+mn-ea"/>
                <a:cs typeface="+mn-cs"/>
              </a:rPr>
              <a:t>百万</a:t>
            </a:r>
            <a:r>
              <a:rPr kumimoji="1" lang="ja-JP" altLang="ja-JP" sz="1100">
                <a:solidFill>
                  <a:sysClr val="windowText" lastClr="000000"/>
                </a:solidFill>
                <a:effectLst/>
                <a:latin typeface="+mn-lt"/>
                <a:ea typeface="+mn-ea"/>
                <a:cs typeface="+mn-cs"/>
              </a:rPr>
              <a:t>円</a:t>
            </a:r>
            <a:endParaRPr lang="ja-JP" altLang="ja-JP">
              <a:solidFill>
                <a:sysClr val="windowText" lastClr="000000"/>
              </a:solidFill>
              <a:effectLst/>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sp macro="" textlink="">
        <xdr:nvSpPr>
          <xdr:cNvPr id="15" name="大かっこ 14"/>
          <xdr:cNvSpPr/>
        </xdr:nvSpPr>
        <xdr:spPr>
          <a:xfrm>
            <a:off x="2415582" y="37365220"/>
            <a:ext cx="6066957" cy="5567571"/>
          </a:xfrm>
          <a:prstGeom prst="bracketPair">
            <a:avLst>
              <a:gd name="adj" fmla="val 7809"/>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16" name="テキスト ボックス 15"/>
          <xdr:cNvSpPr txBox="1"/>
        </xdr:nvSpPr>
        <xdr:spPr>
          <a:xfrm>
            <a:off x="2854580" y="37624801"/>
            <a:ext cx="1650634" cy="4386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＜沖縄県の場合＞</a:t>
            </a:r>
          </a:p>
        </xdr:txBody>
      </xdr:sp>
    </xdr:grpSp>
    <xdr:clientData/>
  </xdr:twoCellAnchor>
  <xdr:twoCellAnchor>
    <xdr:from>
      <xdr:col>23</xdr:col>
      <xdr:colOff>0</xdr:colOff>
      <xdr:row>113</xdr:row>
      <xdr:rowOff>0</xdr:rowOff>
    </xdr:from>
    <xdr:to>
      <xdr:col>40</xdr:col>
      <xdr:colOff>136710</xdr:colOff>
      <xdr:row>114</xdr:row>
      <xdr:rowOff>209023</xdr:rowOff>
    </xdr:to>
    <xdr:sp macro="" textlink="">
      <xdr:nvSpPr>
        <xdr:cNvPr id="17" name="正方形/長方形 16"/>
        <xdr:cNvSpPr/>
      </xdr:nvSpPr>
      <xdr:spPr bwMode="auto">
        <a:xfrm>
          <a:off x="4600575" y="58616850"/>
          <a:ext cx="3537135" cy="523348"/>
        </a:xfrm>
        <a:prstGeom prst="rect">
          <a:avLst/>
        </a:prstGeom>
        <a:noFill/>
        <a:ln w="190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交付決定ベースであるため、合計額が社会資本総合整備計画ごとの金額とは一致しない。</a:t>
          </a:r>
          <a:endParaRPr kumimoji="1" lang="en-US" altLang="ja-JP" sz="1100">
            <a:solidFill>
              <a:sysClr val="windowText" lastClr="000000"/>
            </a:solidFill>
          </a:endParaRPr>
        </a:p>
      </xdr:txBody>
    </xdr:sp>
    <xdr:clientData/>
  </xdr:twoCellAnchor>
  <xdr:oneCellAnchor>
    <xdr:from>
      <xdr:col>21</xdr:col>
      <xdr:colOff>0</xdr:colOff>
      <xdr:row>106</xdr:row>
      <xdr:rowOff>295275</xdr:rowOff>
    </xdr:from>
    <xdr:ext cx="1345400" cy="239062"/>
    <xdr:sp macro="" textlink="">
      <xdr:nvSpPr>
        <xdr:cNvPr id="18" name="正方形/長方形 17">
          <a:extLst>
            <a:ext uri="{FF2B5EF4-FFF2-40B4-BE49-F238E27FC236}">
              <a16:creationId xmlns:a16="http://schemas.microsoft.com/office/drawing/2014/main" id="{00000000-0008-0000-0000-000014000000}"/>
            </a:ext>
          </a:extLst>
        </xdr:cNvPr>
        <xdr:cNvSpPr/>
      </xdr:nvSpPr>
      <xdr:spPr>
        <a:xfrm>
          <a:off x="4200525" y="56711850"/>
          <a:ext cx="1345400" cy="239062"/>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latin typeface="ＭＳ ゴシック" pitchFamily="49" charset="-128"/>
              <a:ea typeface="ＭＳ ゴシック" pitchFamily="49" charset="-128"/>
            </a:rPr>
            <a:t>＜事業費内訳＞</a:t>
          </a:r>
        </a:p>
      </xdr:txBody>
    </xdr:sp>
    <xdr:clientData/>
  </xdr:oneCellAnchor>
  <xdr:oneCellAnchor>
    <xdr:from>
      <xdr:col>29</xdr:col>
      <xdr:colOff>38100</xdr:colOff>
      <xdr:row>106</xdr:row>
      <xdr:rowOff>200025</xdr:rowOff>
    </xdr:from>
    <xdr:ext cx="2614284" cy="538379"/>
    <xdr:sp macro="" textlink="">
      <xdr:nvSpPr>
        <xdr:cNvPr id="19" name="正方形/長方形 18">
          <a:extLst>
            <a:ext uri="{FF2B5EF4-FFF2-40B4-BE49-F238E27FC236}">
              <a16:creationId xmlns:a16="http://schemas.microsoft.com/office/drawing/2014/main" id="{00000000-0008-0000-0000-000010000000}"/>
            </a:ext>
          </a:extLst>
        </xdr:cNvPr>
        <xdr:cNvSpPr/>
      </xdr:nvSpPr>
      <xdr:spPr>
        <a:xfrm>
          <a:off x="5838825" y="56616600"/>
          <a:ext cx="2614284"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900">
              <a:solidFill>
                <a:sysClr val="windowText" lastClr="000000"/>
              </a:solidFill>
              <a:latin typeface="HGPｺﾞｼｯｸM" pitchFamily="50" charset="-128"/>
              <a:ea typeface="HGPｺﾞｼｯｸM" pitchFamily="50" charset="-128"/>
            </a:rPr>
            <a:t>※</a:t>
          </a:r>
          <a:r>
            <a:rPr kumimoji="1" lang="ja-JP" altLang="en-US" sz="900">
              <a:solidFill>
                <a:sysClr val="windowText" lastClr="000000"/>
              </a:solidFill>
              <a:latin typeface="HGPｺﾞｼｯｸM" pitchFamily="50" charset="-128"/>
              <a:ea typeface="HGPｺﾞｼｯｸM" pitchFamily="50" charset="-128"/>
            </a:rPr>
            <a:t>事業費は、地方公共団体による</a:t>
          </a:r>
          <a:endParaRPr kumimoji="1" lang="en-US" altLang="ja-JP" sz="900">
            <a:solidFill>
              <a:sysClr val="windowText" lastClr="000000"/>
            </a:solidFill>
            <a:latin typeface="HGPｺﾞｼｯｸM" pitchFamily="50" charset="-128"/>
            <a:ea typeface="HGPｺﾞｼｯｸM" pitchFamily="50" charset="-128"/>
          </a:endParaRPr>
        </a:p>
        <a:p>
          <a:pPr algn="l"/>
          <a:r>
            <a:rPr kumimoji="1" lang="ja-JP" altLang="en-US" sz="900">
              <a:solidFill>
                <a:sysClr val="windowText" lastClr="000000"/>
              </a:solidFill>
              <a:latin typeface="HGPｺﾞｼｯｸM" pitchFamily="50" charset="-128"/>
              <a:ea typeface="HGPｺﾞｼｯｸM" pitchFamily="50" charset="-128"/>
            </a:rPr>
            <a:t>　</a:t>
          </a:r>
          <a:r>
            <a:rPr kumimoji="1" lang="ja-JP" altLang="en-US" sz="900" baseline="0">
              <a:solidFill>
                <a:sysClr val="windowText" lastClr="000000"/>
              </a:solidFill>
              <a:latin typeface="HGPｺﾞｼｯｸM" pitchFamily="50" charset="-128"/>
              <a:ea typeface="HGPｺﾞｼｯｸM" pitchFamily="50" charset="-128"/>
            </a:rPr>
            <a:t> </a:t>
          </a:r>
          <a:r>
            <a:rPr kumimoji="1" lang="ja-JP" altLang="en-US" sz="900">
              <a:solidFill>
                <a:sysClr val="windowText" lastClr="000000"/>
              </a:solidFill>
              <a:latin typeface="HGPｺﾞｼｯｸM" pitchFamily="50" charset="-128"/>
              <a:ea typeface="HGPｺﾞｼｯｸM" pitchFamily="50" charset="-128"/>
            </a:rPr>
            <a:t>負担分を含めた全体額を示したもの。</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39"/>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2" t="s">
        <v>0</v>
      </c>
      <c r="Y2" s="44"/>
      <c r="Z2" s="39"/>
      <c r="AA2" s="39"/>
      <c r="AB2" s="39"/>
      <c r="AC2" s="39"/>
      <c r="AD2" s="641">
        <v>2022</v>
      </c>
      <c r="AE2" s="641"/>
      <c r="AF2" s="641"/>
      <c r="AG2" s="641"/>
      <c r="AH2" s="641"/>
      <c r="AI2" s="54" t="s">
        <v>247</v>
      </c>
      <c r="AJ2" s="641" t="s">
        <v>558</v>
      </c>
      <c r="AK2" s="641"/>
      <c r="AL2" s="641"/>
      <c r="AM2" s="641"/>
      <c r="AN2" s="54" t="s">
        <v>247</v>
      </c>
      <c r="AO2" s="641">
        <v>21</v>
      </c>
      <c r="AP2" s="641"/>
      <c r="AQ2" s="641"/>
      <c r="AR2" s="55" t="s">
        <v>247</v>
      </c>
      <c r="AS2" s="642">
        <v>85</v>
      </c>
      <c r="AT2" s="642"/>
      <c r="AU2" s="642"/>
      <c r="AV2" s="54" t="str">
        <f>IF(AW2="","","-")</f>
        <v/>
      </c>
      <c r="AW2" s="643"/>
      <c r="AX2" s="643"/>
    </row>
    <row r="3" spans="1:50" ht="21" customHeight="1" thickBot="1" x14ac:dyDescent="0.2">
      <c r="A3" s="644" t="s">
        <v>556</v>
      </c>
      <c r="B3" s="645"/>
      <c r="C3" s="645"/>
      <c r="D3" s="645"/>
      <c r="E3" s="645"/>
      <c r="F3" s="645"/>
      <c r="G3" s="645"/>
      <c r="H3" s="645"/>
      <c r="I3" s="645"/>
      <c r="J3" s="645"/>
      <c r="K3" s="645"/>
      <c r="L3" s="645"/>
      <c r="M3" s="645"/>
      <c r="N3" s="645"/>
      <c r="O3" s="645"/>
      <c r="P3" s="645"/>
      <c r="Q3" s="645"/>
      <c r="R3" s="645"/>
      <c r="S3" s="645"/>
      <c r="T3" s="645"/>
      <c r="U3" s="645"/>
      <c r="V3" s="645"/>
      <c r="W3" s="645"/>
      <c r="X3" s="645"/>
      <c r="Y3" s="645"/>
      <c r="Z3" s="645"/>
      <c r="AA3" s="645"/>
      <c r="AB3" s="645"/>
      <c r="AC3" s="645"/>
      <c r="AD3" s="645"/>
      <c r="AE3" s="645"/>
      <c r="AF3" s="645"/>
      <c r="AG3" s="645"/>
      <c r="AH3" s="645"/>
      <c r="AI3" s="21" t="s">
        <v>52</v>
      </c>
      <c r="AJ3" s="646" t="s">
        <v>612</v>
      </c>
      <c r="AK3" s="646"/>
      <c r="AL3" s="646"/>
      <c r="AM3" s="646"/>
      <c r="AN3" s="646"/>
      <c r="AO3" s="646"/>
      <c r="AP3" s="646"/>
      <c r="AQ3" s="646"/>
      <c r="AR3" s="646"/>
      <c r="AS3" s="646"/>
      <c r="AT3" s="646"/>
      <c r="AU3" s="646"/>
      <c r="AV3" s="646"/>
      <c r="AW3" s="646"/>
      <c r="AX3" s="22" t="s">
        <v>53</v>
      </c>
    </row>
    <row r="4" spans="1:50" ht="24.75" customHeight="1" x14ac:dyDescent="0.15">
      <c r="A4" s="616" t="s">
        <v>23</v>
      </c>
      <c r="B4" s="617"/>
      <c r="C4" s="617"/>
      <c r="D4" s="617"/>
      <c r="E4" s="617"/>
      <c r="F4" s="617"/>
      <c r="G4" s="618" t="s">
        <v>559</v>
      </c>
      <c r="H4" s="619"/>
      <c r="I4" s="619"/>
      <c r="J4" s="619"/>
      <c r="K4" s="619"/>
      <c r="L4" s="619"/>
      <c r="M4" s="619"/>
      <c r="N4" s="619"/>
      <c r="O4" s="619"/>
      <c r="P4" s="619"/>
      <c r="Q4" s="619"/>
      <c r="R4" s="619"/>
      <c r="S4" s="619"/>
      <c r="T4" s="619"/>
      <c r="U4" s="619"/>
      <c r="V4" s="619"/>
      <c r="W4" s="619"/>
      <c r="X4" s="619"/>
      <c r="Y4" s="620" t="s">
        <v>1</v>
      </c>
      <c r="Z4" s="621"/>
      <c r="AA4" s="621"/>
      <c r="AB4" s="621"/>
      <c r="AC4" s="621"/>
      <c r="AD4" s="622"/>
      <c r="AE4" s="623" t="s">
        <v>560</v>
      </c>
      <c r="AF4" s="624"/>
      <c r="AG4" s="624"/>
      <c r="AH4" s="624"/>
      <c r="AI4" s="624"/>
      <c r="AJ4" s="624"/>
      <c r="AK4" s="624"/>
      <c r="AL4" s="624"/>
      <c r="AM4" s="624"/>
      <c r="AN4" s="624"/>
      <c r="AO4" s="624"/>
      <c r="AP4" s="625"/>
      <c r="AQ4" s="626" t="s">
        <v>2</v>
      </c>
      <c r="AR4" s="621"/>
      <c r="AS4" s="621"/>
      <c r="AT4" s="621"/>
      <c r="AU4" s="621"/>
      <c r="AV4" s="621"/>
      <c r="AW4" s="621"/>
      <c r="AX4" s="627"/>
    </row>
    <row r="5" spans="1:50" ht="30" customHeight="1" x14ac:dyDescent="0.15">
      <c r="A5" s="628" t="s">
        <v>55</v>
      </c>
      <c r="B5" s="629"/>
      <c r="C5" s="629"/>
      <c r="D5" s="629"/>
      <c r="E5" s="629"/>
      <c r="F5" s="630"/>
      <c r="G5" s="631" t="s">
        <v>339</v>
      </c>
      <c r="H5" s="632"/>
      <c r="I5" s="632"/>
      <c r="J5" s="632"/>
      <c r="K5" s="632"/>
      <c r="L5" s="632"/>
      <c r="M5" s="633" t="s">
        <v>54</v>
      </c>
      <c r="N5" s="634"/>
      <c r="O5" s="634"/>
      <c r="P5" s="634"/>
      <c r="Q5" s="634"/>
      <c r="R5" s="635"/>
      <c r="S5" s="636" t="s">
        <v>58</v>
      </c>
      <c r="T5" s="632"/>
      <c r="U5" s="632"/>
      <c r="V5" s="632"/>
      <c r="W5" s="632"/>
      <c r="X5" s="637"/>
      <c r="Y5" s="638" t="s">
        <v>3</v>
      </c>
      <c r="Z5" s="639"/>
      <c r="AA5" s="639"/>
      <c r="AB5" s="639"/>
      <c r="AC5" s="639"/>
      <c r="AD5" s="640"/>
      <c r="AE5" s="598" t="s">
        <v>561</v>
      </c>
      <c r="AF5" s="598"/>
      <c r="AG5" s="598"/>
      <c r="AH5" s="598"/>
      <c r="AI5" s="598"/>
      <c r="AJ5" s="598"/>
      <c r="AK5" s="598"/>
      <c r="AL5" s="598"/>
      <c r="AM5" s="598"/>
      <c r="AN5" s="598"/>
      <c r="AO5" s="598"/>
      <c r="AP5" s="599"/>
      <c r="AQ5" s="600" t="s">
        <v>562</v>
      </c>
      <c r="AR5" s="601"/>
      <c r="AS5" s="601"/>
      <c r="AT5" s="601"/>
      <c r="AU5" s="601"/>
      <c r="AV5" s="601"/>
      <c r="AW5" s="601"/>
      <c r="AX5" s="602"/>
    </row>
    <row r="6" spans="1:50" ht="39" customHeight="1" x14ac:dyDescent="0.15">
      <c r="A6" s="603" t="s">
        <v>4</v>
      </c>
      <c r="B6" s="604"/>
      <c r="C6" s="604"/>
      <c r="D6" s="604"/>
      <c r="E6" s="604"/>
      <c r="F6" s="604"/>
      <c r="G6" s="605" t="str">
        <f>入力規則等!F39</f>
        <v>一般会計</v>
      </c>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6"/>
      <c r="AK6" s="606"/>
      <c r="AL6" s="606"/>
      <c r="AM6" s="606"/>
      <c r="AN6" s="606"/>
      <c r="AO6" s="606"/>
      <c r="AP6" s="606"/>
      <c r="AQ6" s="606"/>
      <c r="AR6" s="606"/>
      <c r="AS6" s="606"/>
      <c r="AT6" s="606"/>
      <c r="AU6" s="606"/>
      <c r="AV6" s="606"/>
      <c r="AW6" s="606"/>
      <c r="AX6" s="607"/>
    </row>
    <row r="7" spans="1:50" ht="49.5" customHeight="1" x14ac:dyDescent="0.15">
      <c r="A7" s="584" t="s">
        <v>20</v>
      </c>
      <c r="B7" s="585"/>
      <c r="C7" s="585"/>
      <c r="D7" s="585"/>
      <c r="E7" s="585"/>
      <c r="F7" s="586"/>
      <c r="G7" s="608" t="s">
        <v>564</v>
      </c>
      <c r="H7" s="609"/>
      <c r="I7" s="609"/>
      <c r="J7" s="609"/>
      <c r="K7" s="609"/>
      <c r="L7" s="609"/>
      <c r="M7" s="609"/>
      <c r="N7" s="609"/>
      <c r="O7" s="609"/>
      <c r="P7" s="609"/>
      <c r="Q7" s="609"/>
      <c r="R7" s="609"/>
      <c r="S7" s="609"/>
      <c r="T7" s="609"/>
      <c r="U7" s="609"/>
      <c r="V7" s="609"/>
      <c r="W7" s="609"/>
      <c r="X7" s="610"/>
      <c r="Y7" s="611" t="s">
        <v>232</v>
      </c>
      <c r="Z7" s="474"/>
      <c r="AA7" s="474"/>
      <c r="AB7" s="474"/>
      <c r="AC7" s="474"/>
      <c r="AD7" s="612"/>
      <c r="AE7" s="613" t="s">
        <v>565</v>
      </c>
      <c r="AF7" s="614"/>
      <c r="AG7" s="614"/>
      <c r="AH7" s="614"/>
      <c r="AI7" s="614"/>
      <c r="AJ7" s="614"/>
      <c r="AK7" s="614"/>
      <c r="AL7" s="614"/>
      <c r="AM7" s="614"/>
      <c r="AN7" s="614"/>
      <c r="AO7" s="614"/>
      <c r="AP7" s="614"/>
      <c r="AQ7" s="614"/>
      <c r="AR7" s="614"/>
      <c r="AS7" s="614"/>
      <c r="AT7" s="614"/>
      <c r="AU7" s="614"/>
      <c r="AV7" s="614"/>
      <c r="AW7" s="614"/>
      <c r="AX7" s="615"/>
    </row>
    <row r="8" spans="1:50" ht="53.25" customHeight="1" x14ac:dyDescent="0.15">
      <c r="A8" s="584" t="s">
        <v>168</v>
      </c>
      <c r="B8" s="585"/>
      <c r="C8" s="585"/>
      <c r="D8" s="585"/>
      <c r="E8" s="585"/>
      <c r="F8" s="586"/>
      <c r="G8" s="587" t="str">
        <f>入力規則等!A27</f>
        <v>沖縄振興、国土強靱化施策</v>
      </c>
      <c r="H8" s="588"/>
      <c r="I8" s="588"/>
      <c r="J8" s="588"/>
      <c r="K8" s="588"/>
      <c r="L8" s="588"/>
      <c r="M8" s="588"/>
      <c r="N8" s="588"/>
      <c r="O8" s="588"/>
      <c r="P8" s="588"/>
      <c r="Q8" s="588"/>
      <c r="R8" s="588"/>
      <c r="S8" s="588"/>
      <c r="T8" s="588"/>
      <c r="U8" s="588"/>
      <c r="V8" s="588"/>
      <c r="W8" s="588"/>
      <c r="X8" s="589"/>
      <c r="Y8" s="590" t="s">
        <v>169</v>
      </c>
      <c r="Z8" s="591"/>
      <c r="AA8" s="591"/>
      <c r="AB8" s="591"/>
      <c r="AC8" s="591"/>
      <c r="AD8" s="592"/>
      <c r="AE8" s="593" t="str">
        <f>入力規則等!K13</f>
        <v>公共事業</v>
      </c>
      <c r="AF8" s="588"/>
      <c r="AG8" s="588"/>
      <c r="AH8" s="588"/>
      <c r="AI8" s="588"/>
      <c r="AJ8" s="588"/>
      <c r="AK8" s="588"/>
      <c r="AL8" s="588"/>
      <c r="AM8" s="588"/>
      <c r="AN8" s="588"/>
      <c r="AO8" s="588"/>
      <c r="AP8" s="588"/>
      <c r="AQ8" s="588"/>
      <c r="AR8" s="588"/>
      <c r="AS8" s="588"/>
      <c r="AT8" s="588"/>
      <c r="AU8" s="588"/>
      <c r="AV8" s="588"/>
      <c r="AW8" s="588"/>
      <c r="AX8" s="594"/>
    </row>
    <row r="9" spans="1:50" ht="58.5" customHeight="1" x14ac:dyDescent="0.15">
      <c r="A9" s="579" t="s">
        <v>21</v>
      </c>
      <c r="B9" s="580"/>
      <c r="C9" s="580"/>
      <c r="D9" s="580"/>
      <c r="E9" s="580"/>
      <c r="F9" s="580"/>
      <c r="G9" s="595" t="s">
        <v>566</v>
      </c>
      <c r="H9" s="596"/>
      <c r="I9" s="596"/>
      <c r="J9" s="596"/>
      <c r="K9" s="596"/>
      <c r="L9" s="596"/>
      <c r="M9" s="596"/>
      <c r="N9" s="596"/>
      <c r="O9" s="596"/>
      <c r="P9" s="596"/>
      <c r="Q9" s="596"/>
      <c r="R9" s="596"/>
      <c r="S9" s="596"/>
      <c r="T9" s="596"/>
      <c r="U9" s="596"/>
      <c r="V9" s="596"/>
      <c r="W9" s="596"/>
      <c r="X9" s="596"/>
      <c r="Y9" s="596"/>
      <c r="Z9" s="596"/>
      <c r="AA9" s="596"/>
      <c r="AB9" s="596"/>
      <c r="AC9" s="596"/>
      <c r="AD9" s="596"/>
      <c r="AE9" s="596"/>
      <c r="AF9" s="596"/>
      <c r="AG9" s="596"/>
      <c r="AH9" s="596"/>
      <c r="AI9" s="596"/>
      <c r="AJ9" s="596"/>
      <c r="AK9" s="596"/>
      <c r="AL9" s="596"/>
      <c r="AM9" s="596"/>
      <c r="AN9" s="596"/>
      <c r="AO9" s="596"/>
      <c r="AP9" s="596"/>
      <c r="AQ9" s="596"/>
      <c r="AR9" s="596"/>
      <c r="AS9" s="596"/>
      <c r="AT9" s="596"/>
      <c r="AU9" s="596"/>
      <c r="AV9" s="596"/>
      <c r="AW9" s="596"/>
      <c r="AX9" s="597"/>
    </row>
    <row r="10" spans="1:50" ht="232.5" customHeight="1" x14ac:dyDescent="0.15">
      <c r="A10" s="567" t="s">
        <v>27</v>
      </c>
      <c r="B10" s="568"/>
      <c r="C10" s="568"/>
      <c r="D10" s="568"/>
      <c r="E10" s="568"/>
      <c r="F10" s="568"/>
      <c r="G10" s="569" t="s">
        <v>567</v>
      </c>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570"/>
      <c r="AL10" s="570"/>
      <c r="AM10" s="570"/>
      <c r="AN10" s="570"/>
      <c r="AO10" s="570"/>
      <c r="AP10" s="570"/>
      <c r="AQ10" s="570"/>
      <c r="AR10" s="570"/>
      <c r="AS10" s="570"/>
      <c r="AT10" s="570"/>
      <c r="AU10" s="570"/>
      <c r="AV10" s="570"/>
      <c r="AW10" s="570"/>
      <c r="AX10" s="571"/>
    </row>
    <row r="11" spans="1:50" ht="42" customHeight="1" x14ac:dyDescent="0.15">
      <c r="A11" s="567" t="s">
        <v>5</v>
      </c>
      <c r="B11" s="568"/>
      <c r="C11" s="568"/>
      <c r="D11" s="568"/>
      <c r="E11" s="568"/>
      <c r="F11" s="572"/>
      <c r="G11" s="573" t="str">
        <f>入力規則等!P10</f>
        <v>交付</v>
      </c>
      <c r="H11" s="574"/>
      <c r="I11" s="574"/>
      <c r="J11" s="574"/>
      <c r="K11" s="574"/>
      <c r="L11" s="574"/>
      <c r="M11" s="574"/>
      <c r="N11" s="574"/>
      <c r="O11" s="574"/>
      <c r="P11" s="574"/>
      <c r="Q11" s="574"/>
      <c r="R11" s="574"/>
      <c r="S11" s="574"/>
      <c r="T11" s="574"/>
      <c r="U11" s="574"/>
      <c r="V11" s="574"/>
      <c r="W11" s="574"/>
      <c r="X11" s="574"/>
      <c r="Y11" s="574"/>
      <c r="Z11" s="574"/>
      <c r="AA11" s="574"/>
      <c r="AB11" s="574"/>
      <c r="AC11" s="574"/>
      <c r="AD11" s="574"/>
      <c r="AE11" s="574"/>
      <c r="AF11" s="574"/>
      <c r="AG11" s="574"/>
      <c r="AH11" s="574"/>
      <c r="AI11" s="574"/>
      <c r="AJ11" s="574"/>
      <c r="AK11" s="574"/>
      <c r="AL11" s="574"/>
      <c r="AM11" s="574"/>
      <c r="AN11" s="574"/>
      <c r="AO11" s="574"/>
      <c r="AP11" s="574"/>
      <c r="AQ11" s="574"/>
      <c r="AR11" s="574"/>
      <c r="AS11" s="574"/>
      <c r="AT11" s="574"/>
      <c r="AU11" s="574"/>
      <c r="AV11" s="574"/>
      <c r="AW11" s="574"/>
      <c r="AX11" s="575"/>
    </row>
    <row r="12" spans="1:50" ht="21" customHeight="1" x14ac:dyDescent="0.15">
      <c r="A12" s="576" t="s">
        <v>22</v>
      </c>
      <c r="B12" s="577"/>
      <c r="C12" s="577"/>
      <c r="D12" s="577"/>
      <c r="E12" s="577"/>
      <c r="F12" s="578"/>
      <c r="G12" s="582"/>
      <c r="H12" s="583"/>
      <c r="I12" s="583"/>
      <c r="J12" s="583"/>
      <c r="K12" s="583"/>
      <c r="L12" s="583"/>
      <c r="M12" s="583"/>
      <c r="N12" s="583"/>
      <c r="O12" s="583"/>
      <c r="P12" s="380" t="s">
        <v>379</v>
      </c>
      <c r="Q12" s="381"/>
      <c r="R12" s="381"/>
      <c r="S12" s="381"/>
      <c r="T12" s="381"/>
      <c r="U12" s="381"/>
      <c r="V12" s="382"/>
      <c r="W12" s="380" t="s">
        <v>531</v>
      </c>
      <c r="X12" s="381"/>
      <c r="Y12" s="381"/>
      <c r="Z12" s="381"/>
      <c r="AA12" s="381"/>
      <c r="AB12" s="381"/>
      <c r="AC12" s="382"/>
      <c r="AD12" s="380" t="s">
        <v>533</v>
      </c>
      <c r="AE12" s="381"/>
      <c r="AF12" s="381"/>
      <c r="AG12" s="381"/>
      <c r="AH12" s="381"/>
      <c r="AI12" s="381"/>
      <c r="AJ12" s="382"/>
      <c r="AK12" s="380" t="s">
        <v>543</v>
      </c>
      <c r="AL12" s="381"/>
      <c r="AM12" s="381"/>
      <c r="AN12" s="381"/>
      <c r="AO12" s="381"/>
      <c r="AP12" s="381"/>
      <c r="AQ12" s="382"/>
      <c r="AR12" s="350"/>
      <c r="AS12" s="351"/>
      <c r="AT12" s="351"/>
      <c r="AU12" s="351"/>
      <c r="AV12" s="351"/>
      <c r="AW12" s="351"/>
      <c r="AX12" s="530"/>
    </row>
    <row r="13" spans="1:50" ht="21" customHeight="1" x14ac:dyDescent="0.15">
      <c r="A13" s="143"/>
      <c r="B13" s="144"/>
      <c r="C13" s="144"/>
      <c r="D13" s="144"/>
      <c r="E13" s="144"/>
      <c r="F13" s="145"/>
      <c r="G13" s="531" t="s">
        <v>6</v>
      </c>
      <c r="H13" s="532"/>
      <c r="I13" s="538" t="s">
        <v>7</v>
      </c>
      <c r="J13" s="539"/>
      <c r="K13" s="539"/>
      <c r="L13" s="539"/>
      <c r="M13" s="539"/>
      <c r="N13" s="539"/>
      <c r="O13" s="540"/>
      <c r="P13" s="68">
        <v>4422</v>
      </c>
      <c r="Q13" s="69"/>
      <c r="R13" s="69"/>
      <c r="S13" s="69"/>
      <c r="T13" s="69"/>
      <c r="U13" s="69"/>
      <c r="V13" s="70"/>
      <c r="W13" s="68">
        <v>3907</v>
      </c>
      <c r="X13" s="69"/>
      <c r="Y13" s="69"/>
      <c r="Z13" s="69"/>
      <c r="AA13" s="69"/>
      <c r="AB13" s="69"/>
      <c r="AC13" s="70"/>
      <c r="AD13" s="68">
        <v>4332</v>
      </c>
      <c r="AE13" s="69"/>
      <c r="AF13" s="69"/>
      <c r="AG13" s="69"/>
      <c r="AH13" s="69"/>
      <c r="AI13" s="69"/>
      <c r="AJ13" s="70"/>
      <c r="AK13" s="68">
        <v>3614</v>
      </c>
      <c r="AL13" s="69"/>
      <c r="AM13" s="69"/>
      <c r="AN13" s="69"/>
      <c r="AO13" s="69"/>
      <c r="AP13" s="69"/>
      <c r="AQ13" s="70"/>
      <c r="AR13" s="558"/>
      <c r="AS13" s="559"/>
      <c r="AT13" s="559"/>
      <c r="AU13" s="559"/>
      <c r="AV13" s="559"/>
      <c r="AW13" s="559"/>
      <c r="AX13" s="560"/>
    </row>
    <row r="14" spans="1:50" ht="21" customHeight="1" x14ac:dyDescent="0.15">
      <c r="A14" s="143"/>
      <c r="B14" s="144"/>
      <c r="C14" s="144"/>
      <c r="D14" s="144"/>
      <c r="E14" s="144"/>
      <c r="F14" s="145"/>
      <c r="G14" s="533"/>
      <c r="H14" s="534"/>
      <c r="I14" s="553" t="s">
        <v>8</v>
      </c>
      <c r="J14" s="554"/>
      <c r="K14" s="554"/>
      <c r="L14" s="554"/>
      <c r="M14" s="554"/>
      <c r="N14" s="554"/>
      <c r="O14" s="555"/>
      <c r="P14" s="68">
        <v>152</v>
      </c>
      <c r="Q14" s="69"/>
      <c r="R14" s="69"/>
      <c r="S14" s="69"/>
      <c r="T14" s="69"/>
      <c r="U14" s="69"/>
      <c r="V14" s="70"/>
      <c r="W14" s="68">
        <v>1348</v>
      </c>
      <c r="X14" s="69"/>
      <c r="Y14" s="69"/>
      <c r="Z14" s="69"/>
      <c r="AA14" s="69"/>
      <c r="AB14" s="69"/>
      <c r="AC14" s="70"/>
      <c r="AD14" s="68">
        <v>1193</v>
      </c>
      <c r="AE14" s="69"/>
      <c r="AF14" s="69"/>
      <c r="AG14" s="69"/>
      <c r="AH14" s="69"/>
      <c r="AI14" s="69"/>
      <c r="AJ14" s="70"/>
      <c r="AK14" s="68">
        <v>1387</v>
      </c>
      <c r="AL14" s="69"/>
      <c r="AM14" s="69"/>
      <c r="AN14" s="69"/>
      <c r="AO14" s="69"/>
      <c r="AP14" s="69"/>
      <c r="AQ14" s="70"/>
      <c r="AR14" s="561"/>
      <c r="AS14" s="562"/>
      <c r="AT14" s="562"/>
      <c r="AU14" s="562"/>
      <c r="AV14" s="562"/>
      <c r="AW14" s="562"/>
      <c r="AX14" s="563"/>
    </row>
    <row r="15" spans="1:50" ht="21" customHeight="1" x14ac:dyDescent="0.15">
      <c r="A15" s="143"/>
      <c r="B15" s="144"/>
      <c r="C15" s="144"/>
      <c r="D15" s="144"/>
      <c r="E15" s="144"/>
      <c r="F15" s="145"/>
      <c r="G15" s="535"/>
      <c r="H15" s="534"/>
      <c r="I15" s="541" t="s">
        <v>555</v>
      </c>
      <c r="J15" s="542"/>
      <c r="K15" s="542"/>
      <c r="L15" s="542"/>
      <c r="M15" s="542"/>
      <c r="N15" s="542"/>
      <c r="O15" s="543"/>
      <c r="P15" s="544"/>
      <c r="Q15" s="545"/>
      <c r="R15" s="545"/>
      <c r="S15" s="545"/>
      <c r="T15" s="545"/>
      <c r="U15" s="545"/>
      <c r="V15" s="546"/>
      <c r="W15" s="544"/>
      <c r="X15" s="545"/>
      <c r="Y15" s="545"/>
      <c r="Z15" s="545"/>
      <c r="AA15" s="545"/>
      <c r="AB15" s="545"/>
      <c r="AC15" s="546"/>
      <c r="AD15" s="544"/>
      <c r="AE15" s="545"/>
      <c r="AF15" s="545"/>
      <c r="AG15" s="545"/>
      <c r="AH15" s="545"/>
      <c r="AI15" s="545"/>
      <c r="AJ15" s="546"/>
      <c r="AK15" s="68">
        <v>1387</v>
      </c>
      <c r="AL15" s="69"/>
      <c r="AM15" s="69"/>
      <c r="AN15" s="69"/>
      <c r="AO15" s="69"/>
      <c r="AP15" s="69"/>
      <c r="AQ15" s="70"/>
      <c r="AR15" s="561"/>
      <c r="AS15" s="562"/>
      <c r="AT15" s="562"/>
      <c r="AU15" s="562"/>
      <c r="AV15" s="562"/>
      <c r="AW15" s="562"/>
      <c r="AX15" s="563"/>
    </row>
    <row r="16" spans="1:50" ht="21" customHeight="1" x14ac:dyDescent="0.15">
      <c r="A16" s="143"/>
      <c r="B16" s="144"/>
      <c r="C16" s="144"/>
      <c r="D16" s="144"/>
      <c r="E16" s="144"/>
      <c r="F16" s="145"/>
      <c r="G16" s="535"/>
      <c r="H16" s="534"/>
      <c r="I16" s="553" t="s">
        <v>45</v>
      </c>
      <c r="J16" s="556"/>
      <c r="K16" s="556"/>
      <c r="L16" s="556"/>
      <c r="M16" s="556"/>
      <c r="N16" s="556"/>
      <c r="O16" s="557"/>
      <c r="P16" s="68">
        <v>2444.5239999999999</v>
      </c>
      <c r="Q16" s="69"/>
      <c r="R16" s="69"/>
      <c r="S16" s="69"/>
      <c r="T16" s="69"/>
      <c r="U16" s="69"/>
      <c r="V16" s="70"/>
      <c r="W16" s="68">
        <v>2611.4720000000002</v>
      </c>
      <c r="X16" s="69"/>
      <c r="Y16" s="69"/>
      <c r="Z16" s="69"/>
      <c r="AA16" s="69"/>
      <c r="AB16" s="69"/>
      <c r="AC16" s="70"/>
      <c r="AD16" s="68">
        <v>3028.8119999999999</v>
      </c>
      <c r="AE16" s="69"/>
      <c r="AF16" s="69"/>
      <c r="AG16" s="69"/>
      <c r="AH16" s="69"/>
      <c r="AI16" s="69"/>
      <c r="AJ16" s="70"/>
      <c r="AK16" s="68">
        <v>3691.839293</v>
      </c>
      <c r="AL16" s="69"/>
      <c r="AM16" s="69"/>
      <c r="AN16" s="69"/>
      <c r="AO16" s="69"/>
      <c r="AP16" s="69"/>
      <c r="AQ16" s="70"/>
      <c r="AR16" s="561"/>
      <c r="AS16" s="562"/>
      <c r="AT16" s="562"/>
      <c r="AU16" s="562"/>
      <c r="AV16" s="562"/>
      <c r="AW16" s="562"/>
      <c r="AX16" s="563"/>
    </row>
    <row r="17" spans="1:50" ht="21" customHeight="1" x14ac:dyDescent="0.15">
      <c r="A17" s="143"/>
      <c r="B17" s="144"/>
      <c r="C17" s="144"/>
      <c r="D17" s="144"/>
      <c r="E17" s="144"/>
      <c r="F17" s="145"/>
      <c r="G17" s="535"/>
      <c r="H17" s="534"/>
      <c r="I17" s="553" t="s">
        <v>46</v>
      </c>
      <c r="J17" s="556"/>
      <c r="K17" s="556"/>
      <c r="L17" s="556"/>
      <c r="M17" s="556"/>
      <c r="N17" s="556"/>
      <c r="O17" s="557"/>
      <c r="P17" s="68">
        <v>-2611.4720000000002</v>
      </c>
      <c r="Q17" s="69"/>
      <c r="R17" s="69"/>
      <c r="S17" s="69"/>
      <c r="T17" s="69"/>
      <c r="U17" s="69"/>
      <c r="V17" s="70"/>
      <c r="W17" s="68">
        <v>-3028.8119999999999</v>
      </c>
      <c r="X17" s="69"/>
      <c r="Y17" s="69"/>
      <c r="Z17" s="69"/>
      <c r="AA17" s="69"/>
      <c r="AB17" s="69"/>
      <c r="AC17" s="70"/>
      <c r="AD17" s="68">
        <v>-3691.839293</v>
      </c>
      <c r="AE17" s="69"/>
      <c r="AF17" s="69"/>
      <c r="AG17" s="69"/>
      <c r="AH17" s="69"/>
      <c r="AI17" s="69"/>
      <c r="AJ17" s="70"/>
      <c r="AK17" s="68" t="s">
        <v>247</v>
      </c>
      <c r="AL17" s="69"/>
      <c r="AM17" s="69"/>
      <c r="AN17" s="69"/>
      <c r="AO17" s="69"/>
      <c r="AP17" s="69"/>
      <c r="AQ17" s="70"/>
      <c r="AR17" s="561"/>
      <c r="AS17" s="562"/>
      <c r="AT17" s="562"/>
      <c r="AU17" s="562"/>
      <c r="AV17" s="562"/>
      <c r="AW17" s="562"/>
      <c r="AX17" s="563"/>
    </row>
    <row r="18" spans="1:50" ht="24.75" customHeight="1" x14ac:dyDescent="0.15">
      <c r="A18" s="143"/>
      <c r="B18" s="144"/>
      <c r="C18" s="144"/>
      <c r="D18" s="144"/>
      <c r="E18" s="144"/>
      <c r="F18" s="145"/>
      <c r="G18" s="535"/>
      <c r="H18" s="534"/>
      <c r="I18" s="553" t="s">
        <v>44</v>
      </c>
      <c r="J18" s="554"/>
      <c r="K18" s="554"/>
      <c r="L18" s="554"/>
      <c r="M18" s="554"/>
      <c r="N18" s="554"/>
      <c r="O18" s="555"/>
      <c r="P18" s="68" t="s">
        <v>568</v>
      </c>
      <c r="Q18" s="69"/>
      <c r="R18" s="69"/>
      <c r="S18" s="69"/>
      <c r="T18" s="69"/>
      <c r="U18" s="69"/>
      <c r="V18" s="70"/>
      <c r="W18" s="68" t="s">
        <v>568</v>
      </c>
      <c r="X18" s="69"/>
      <c r="Y18" s="69"/>
      <c r="Z18" s="69"/>
      <c r="AA18" s="69"/>
      <c r="AB18" s="69"/>
      <c r="AC18" s="70"/>
      <c r="AD18" s="68" t="s">
        <v>568</v>
      </c>
      <c r="AE18" s="69"/>
      <c r="AF18" s="69"/>
      <c r="AG18" s="69"/>
      <c r="AH18" s="69"/>
      <c r="AI18" s="69"/>
      <c r="AJ18" s="70"/>
      <c r="AK18" s="68" t="s">
        <v>247</v>
      </c>
      <c r="AL18" s="69"/>
      <c r="AM18" s="69"/>
      <c r="AN18" s="69"/>
      <c r="AO18" s="69"/>
      <c r="AP18" s="69"/>
      <c r="AQ18" s="70"/>
      <c r="AR18" s="561"/>
      <c r="AS18" s="562"/>
      <c r="AT18" s="562"/>
      <c r="AU18" s="562"/>
      <c r="AV18" s="562"/>
      <c r="AW18" s="562"/>
      <c r="AX18" s="563"/>
    </row>
    <row r="19" spans="1:50" ht="24.75" customHeight="1" x14ac:dyDescent="0.15">
      <c r="A19" s="143"/>
      <c r="B19" s="144"/>
      <c r="C19" s="144"/>
      <c r="D19" s="144"/>
      <c r="E19" s="144"/>
      <c r="F19" s="145"/>
      <c r="G19" s="536"/>
      <c r="H19" s="537"/>
      <c r="I19" s="547" t="s">
        <v>18</v>
      </c>
      <c r="J19" s="548"/>
      <c r="K19" s="548"/>
      <c r="L19" s="548"/>
      <c r="M19" s="548"/>
      <c r="N19" s="548"/>
      <c r="O19" s="549"/>
      <c r="P19" s="550">
        <f>SUM(P13:V18)</f>
        <v>4407.0519999999997</v>
      </c>
      <c r="Q19" s="551"/>
      <c r="R19" s="551"/>
      <c r="S19" s="551"/>
      <c r="T19" s="551"/>
      <c r="U19" s="551"/>
      <c r="V19" s="552"/>
      <c r="W19" s="550">
        <f>SUM(W13:AC18)</f>
        <v>4837.66</v>
      </c>
      <c r="X19" s="551"/>
      <c r="Y19" s="551"/>
      <c r="Z19" s="551"/>
      <c r="AA19" s="551"/>
      <c r="AB19" s="551"/>
      <c r="AC19" s="552"/>
      <c r="AD19" s="550">
        <f>SUM(AD13:AJ18)</f>
        <v>4861.9727069999999</v>
      </c>
      <c r="AE19" s="551"/>
      <c r="AF19" s="551"/>
      <c r="AG19" s="551"/>
      <c r="AH19" s="551"/>
      <c r="AI19" s="551"/>
      <c r="AJ19" s="552"/>
      <c r="AK19" s="550">
        <f>SUM(AK13:AQ18)-AK15</f>
        <v>8692.8392930000009</v>
      </c>
      <c r="AL19" s="551"/>
      <c r="AM19" s="551"/>
      <c r="AN19" s="551"/>
      <c r="AO19" s="551"/>
      <c r="AP19" s="551"/>
      <c r="AQ19" s="552"/>
      <c r="AR19" s="561"/>
      <c r="AS19" s="562"/>
      <c r="AT19" s="562"/>
      <c r="AU19" s="562"/>
      <c r="AV19" s="562"/>
      <c r="AW19" s="562"/>
      <c r="AX19" s="563"/>
    </row>
    <row r="20" spans="1:50" ht="24.75" customHeight="1" x14ac:dyDescent="0.15">
      <c r="A20" s="143"/>
      <c r="B20" s="144"/>
      <c r="C20" s="144"/>
      <c r="D20" s="144"/>
      <c r="E20" s="144"/>
      <c r="F20" s="145"/>
      <c r="G20" s="515" t="s">
        <v>9</v>
      </c>
      <c r="H20" s="516"/>
      <c r="I20" s="516"/>
      <c r="J20" s="516"/>
      <c r="K20" s="516"/>
      <c r="L20" s="516"/>
      <c r="M20" s="516"/>
      <c r="N20" s="516"/>
      <c r="O20" s="516"/>
      <c r="P20" s="68">
        <v>4224.38</v>
      </c>
      <c r="Q20" s="69"/>
      <c r="R20" s="69"/>
      <c r="S20" s="69"/>
      <c r="T20" s="69"/>
      <c r="U20" s="69"/>
      <c r="V20" s="70"/>
      <c r="W20" s="68">
        <v>4792.7709999999997</v>
      </c>
      <c r="X20" s="69"/>
      <c r="Y20" s="69"/>
      <c r="Z20" s="69"/>
      <c r="AA20" s="69"/>
      <c r="AB20" s="69"/>
      <c r="AC20" s="70"/>
      <c r="AD20" s="68">
        <v>4832.438341</v>
      </c>
      <c r="AE20" s="69"/>
      <c r="AF20" s="69"/>
      <c r="AG20" s="69"/>
      <c r="AH20" s="69"/>
      <c r="AI20" s="69"/>
      <c r="AJ20" s="70"/>
      <c r="AK20" s="513"/>
      <c r="AL20" s="513"/>
      <c r="AM20" s="513"/>
      <c r="AN20" s="513"/>
      <c r="AO20" s="513"/>
      <c r="AP20" s="513"/>
      <c r="AQ20" s="513"/>
      <c r="AR20" s="561"/>
      <c r="AS20" s="562"/>
      <c r="AT20" s="562"/>
      <c r="AU20" s="562"/>
      <c r="AV20" s="562"/>
      <c r="AW20" s="562"/>
      <c r="AX20" s="563"/>
    </row>
    <row r="21" spans="1:50" ht="24.75" customHeight="1" x14ac:dyDescent="0.15">
      <c r="A21" s="143"/>
      <c r="B21" s="144"/>
      <c r="C21" s="144"/>
      <c r="D21" s="144"/>
      <c r="E21" s="144"/>
      <c r="F21" s="145"/>
      <c r="G21" s="515" t="s">
        <v>10</v>
      </c>
      <c r="H21" s="516"/>
      <c r="I21" s="516"/>
      <c r="J21" s="516"/>
      <c r="K21" s="516"/>
      <c r="L21" s="516"/>
      <c r="M21" s="516"/>
      <c r="N21" s="516"/>
      <c r="O21" s="516"/>
      <c r="P21" s="512">
        <f>IF(P19=0, "-", SUM(P20)/P19)</f>
        <v>0.95855006929802522</v>
      </c>
      <c r="Q21" s="512"/>
      <c r="R21" s="512"/>
      <c r="S21" s="512"/>
      <c r="T21" s="512"/>
      <c r="U21" s="512"/>
      <c r="V21" s="512"/>
      <c r="W21" s="512">
        <f>IF(W19=0, "-", SUM(W20)/W19)</f>
        <v>0.99072092705977677</v>
      </c>
      <c r="X21" s="512"/>
      <c r="Y21" s="512"/>
      <c r="Z21" s="512"/>
      <c r="AA21" s="512"/>
      <c r="AB21" s="512"/>
      <c r="AC21" s="512"/>
      <c r="AD21" s="512">
        <f>IF(AD19=0, "-", SUM(AD20)/AD19)</f>
        <v>0.99392543566575808</v>
      </c>
      <c r="AE21" s="512"/>
      <c r="AF21" s="512"/>
      <c r="AG21" s="512"/>
      <c r="AH21" s="512"/>
      <c r="AI21" s="512"/>
      <c r="AJ21" s="512"/>
      <c r="AK21" s="513"/>
      <c r="AL21" s="513"/>
      <c r="AM21" s="513"/>
      <c r="AN21" s="513"/>
      <c r="AO21" s="513"/>
      <c r="AP21" s="513"/>
      <c r="AQ21" s="514"/>
      <c r="AR21" s="561"/>
      <c r="AS21" s="562"/>
      <c r="AT21" s="562"/>
      <c r="AU21" s="562"/>
      <c r="AV21" s="562"/>
      <c r="AW21" s="562"/>
      <c r="AX21" s="563"/>
    </row>
    <row r="22" spans="1:50" ht="25.5" customHeight="1" x14ac:dyDescent="0.15">
      <c r="A22" s="579"/>
      <c r="B22" s="580"/>
      <c r="C22" s="580"/>
      <c r="D22" s="580"/>
      <c r="E22" s="580"/>
      <c r="F22" s="581"/>
      <c r="G22" s="510" t="s">
        <v>205</v>
      </c>
      <c r="H22" s="511"/>
      <c r="I22" s="511"/>
      <c r="J22" s="511"/>
      <c r="K22" s="511"/>
      <c r="L22" s="511"/>
      <c r="M22" s="511"/>
      <c r="N22" s="511"/>
      <c r="O22" s="511"/>
      <c r="P22" s="512">
        <f>IF(P20=0, "-", SUM(P20)/SUM(P13,P14))</f>
        <v>0.92356362046348928</v>
      </c>
      <c r="Q22" s="512"/>
      <c r="R22" s="512"/>
      <c r="S22" s="512"/>
      <c r="T22" s="512"/>
      <c r="U22" s="512"/>
      <c r="V22" s="512"/>
      <c r="W22" s="512">
        <f>IF(W20=0, "-", SUM(W20)/SUM(W13,W14))</f>
        <v>0.91204015223596568</v>
      </c>
      <c r="X22" s="512"/>
      <c r="Y22" s="512"/>
      <c r="Z22" s="512"/>
      <c r="AA22" s="512"/>
      <c r="AB22" s="512"/>
      <c r="AC22" s="512"/>
      <c r="AD22" s="512">
        <f>IF(AD20=0, "-", SUM(AD20)/SUM(AD13,AD14))</f>
        <v>0.87464947348416289</v>
      </c>
      <c r="AE22" s="512"/>
      <c r="AF22" s="512"/>
      <c r="AG22" s="512"/>
      <c r="AH22" s="512"/>
      <c r="AI22" s="512"/>
      <c r="AJ22" s="512"/>
      <c r="AK22" s="513"/>
      <c r="AL22" s="513"/>
      <c r="AM22" s="513"/>
      <c r="AN22" s="513"/>
      <c r="AO22" s="513"/>
      <c r="AP22" s="513"/>
      <c r="AQ22" s="514"/>
      <c r="AR22" s="564"/>
      <c r="AS22" s="565"/>
      <c r="AT22" s="565"/>
      <c r="AU22" s="565"/>
      <c r="AV22" s="565"/>
      <c r="AW22" s="565"/>
      <c r="AX22" s="566"/>
    </row>
    <row r="23" spans="1:50" ht="40.35" customHeight="1" x14ac:dyDescent="0.15">
      <c r="A23" s="496" t="s">
        <v>557</v>
      </c>
      <c r="B23" s="497"/>
      <c r="C23" s="497"/>
      <c r="D23" s="497"/>
      <c r="E23" s="497"/>
      <c r="F23" s="498"/>
      <c r="G23" s="502" t="s">
        <v>199</v>
      </c>
      <c r="H23" s="355"/>
      <c r="I23" s="355"/>
      <c r="J23" s="355"/>
      <c r="K23" s="355"/>
      <c r="L23" s="355"/>
      <c r="M23" s="355"/>
      <c r="N23" s="355"/>
      <c r="O23" s="356"/>
      <c r="P23" s="503" t="s">
        <v>555</v>
      </c>
      <c r="Q23" s="355"/>
      <c r="R23" s="355"/>
      <c r="S23" s="355"/>
      <c r="T23" s="355"/>
      <c r="U23" s="355"/>
      <c r="V23" s="356"/>
      <c r="W23" s="522" t="s">
        <v>198</v>
      </c>
      <c r="X23" s="355"/>
      <c r="Y23" s="355"/>
      <c r="Z23" s="355"/>
      <c r="AA23" s="355"/>
      <c r="AB23" s="355"/>
      <c r="AC23" s="355"/>
      <c r="AD23" s="355"/>
      <c r="AE23" s="355"/>
      <c r="AF23" s="355"/>
      <c r="AG23" s="355"/>
      <c r="AH23" s="355"/>
      <c r="AI23" s="355"/>
      <c r="AJ23" s="355"/>
      <c r="AK23" s="355"/>
      <c r="AL23" s="355"/>
      <c r="AM23" s="355"/>
      <c r="AN23" s="355"/>
      <c r="AO23" s="355"/>
      <c r="AP23" s="355"/>
      <c r="AQ23" s="355"/>
      <c r="AR23" s="355"/>
      <c r="AS23" s="355"/>
      <c r="AT23" s="355"/>
      <c r="AU23" s="355"/>
      <c r="AV23" s="355"/>
      <c r="AW23" s="355"/>
      <c r="AX23" s="523"/>
    </row>
    <row r="24" spans="1:50" ht="25.5" customHeight="1" x14ac:dyDescent="0.15">
      <c r="A24" s="499"/>
      <c r="B24" s="500"/>
      <c r="C24" s="500"/>
      <c r="D24" s="500"/>
      <c r="E24" s="500"/>
      <c r="F24" s="501"/>
      <c r="G24" s="504" t="s">
        <v>570</v>
      </c>
      <c r="H24" s="505"/>
      <c r="I24" s="505"/>
      <c r="J24" s="505"/>
      <c r="K24" s="505"/>
      <c r="L24" s="505"/>
      <c r="M24" s="505"/>
      <c r="N24" s="505"/>
      <c r="O24" s="506"/>
      <c r="P24" s="507">
        <v>1387</v>
      </c>
      <c r="Q24" s="508"/>
      <c r="R24" s="508"/>
      <c r="S24" s="508"/>
      <c r="T24" s="508"/>
      <c r="U24" s="508"/>
      <c r="V24" s="509"/>
      <c r="W24" s="524" t="s">
        <v>569</v>
      </c>
      <c r="X24" s="525"/>
      <c r="Y24" s="525"/>
      <c r="Z24" s="525"/>
      <c r="AA24" s="525"/>
      <c r="AB24" s="525"/>
      <c r="AC24" s="525"/>
      <c r="AD24" s="525"/>
      <c r="AE24" s="525"/>
      <c r="AF24" s="525"/>
      <c r="AG24" s="525"/>
      <c r="AH24" s="525"/>
      <c r="AI24" s="525"/>
      <c r="AJ24" s="525"/>
      <c r="AK24" s="525"/>
      <c r="AL24" s="525"/>
      <c r="AM24" s="525"/>
      <c r="AN24" s="525"/>
      <c r="AO24" s="525"/>
      <c r="AP24" s="525"/>
      <c r="AQ24" s="525"/>
      <c r="AR24" s="525"/>
      <c r="AS24" s="525"/>
      <c r="AT24" s="525"/>
      <c r="AU24" s="525"/>
      <c r="AV24" s="525"/>
      <c r="AW24" s="525"/>
      <c r="AX24" s="526"/>
    </row>
    <row r="25" spans="1:50" ht="25.5" customHeight="1" thickBot="1" x14ac:dyDescent="0.2">
      <c r="A25" s="499"/>
      <c r="B25" s="500"/>
      <c r="C25" s="500"/>
      <c r="D25" s="500"/>
      <c r="E25" s="500"/>
      <c r="F25" s="501"/>
      <c r="G25" s="124" t="s">
        <v>18</v>
      </c>
      <c r="H25" s="517"/>
      <c r="I25" s="517"/>
      <c r="J25" s="517"/>
      <c r="K25" s="517"/>
      <c r="L25" s="517"/>
      <c r="M25" s="517"/>
      <c r="N25" s="517"/>
      <c r="O25" s="518"/>
      <c r="P25" s="519">
        <f>AK15</f>
        <v>1387</v>
      </c>
      <c r="Q25" s="520"/>
      <c r="R25" s="520"/>
      <c r="S25" s="520"/>
      <c r="T25" s="520"/>
      <c r="U25" s="520"/>
      <c r="V25" s="521"/>
      <c r="W25" s="527"/>
      <c r="X25" s="528"/>
      <c r="Y25" s="528"/>
      <c r="Z25" s="528"/>
      <c r="AA25" s="528"/>
      <c r="AB25" s="528"/>
      <c r="AC25" s="528"/>
      <c r="AD25" s="528"/>
      <c r="AE25" s="528"/>
      <c r="AF25" s="528"/>
      <c r="AG25" s="528"/>
      <c r="AH25" s="528"/>
      <c r="AI25" s="528"/>
      <c r="AJ25" s="528"/>
      <c r="AK25" s="528"/>
      <c r="AL25" s="528"/>
      <c r="AM25" s="528"/>
      <c r="AN25" s="528"/>
      <c r="AO25" s="528"/>
      <c r="AP25" s="528"/>
      <c r="AQ25" s="528"/>
      <c r="AR25" s="528"/>
      <c r="AS25" s="528"/>
      <c r="AT25" s="528"/>
      <c r="AU25" s="528"/>
      <c r="AV25" s="528"/>
      <c r="AW25" s="528"/>
      <c r="AX25" s="529"/>
    </row>
    <row r="26" spans="1:50" ht="47.25" customHeight="1" x14ac:dyDescent="0.15">
      <c r="A26" s="478" t="s">
        <v>536</v>
      </c>
      <c r="B26" s="479"/>
      <c r="C26" s="479"/>
      <c r="D26" s="479"/>
      <c r="E26" s="479"/>
      <c r="F26" s="480"/>
      <c r="G26" s="495" t="s">
        <v>571</v>
      </c>
      <c r="H26" s="456"/>
      <c r="I26" s="456"/>
      <c r="J26" s="456"/>
      <c r="K26" s="456"/>
      <c r="L26" s="456"/>
      <c r="M26" s="456"/>
      <c r="N26" s="456"/>
      <c r="O26" s="456"/>
      <c r="P26" s="456"/>
      <c r="Q26" s="456"/>
      <c r="R26" s="456"/>
      <c r="S26" s="456"/>
      <c r="T26" s="456"/>
      <c r="U26" s="456"/>
      <c r="V26" s="456"/>
      <c r="W26" s="456"/>
      <c r="X26" s="456"/>
      <c r="Y26" s="456"/>
      <c r="Z26" s="456"/>
      <c r="AA26" s="456"/>
      <c r="AB26" s="456"/>
      <c r="AC26" s="456"/>
      <c r="AD26" s="456"/>
      <c r="AE26" s="456"/>
      <c r="AF26" s="456"/>
      <c r="AG26" s="456"/>
      <c r="AH26" s="456"/>
      <c r="AI26" s="456"/>
      <c r="AJ26" s="456"/>
      <c r="AK26" s="456"/>
      <c r="AL26" s="456"/>
      <c r="AM26" s="456"/>
      <c r="AN26" s="456"/>
      <c r="AO26" s="456"/>
      <c r="AP26" s="456"/>
      <c r="AQ26" s="456"/>
      <c r="AR26" s="456"/>
      <c r="AS26" s="456"/>
      <c r="AT26" s="456"/>
      <c r="AU26" s="456"/>
      <c r="AV26" s="456"/>
      <c r="AW26" s="456"/>
      <c r="AX26" s="457"/>
    </row>
    <row r="27" spans="1:50" ht="31.5" customHeight="1" x14ac:dyDescent="0.15">
      <c r="A27" s="458" t="s">
        <v>537</v>
      </c>
      <c r="B27" s="359"/>
      <c r="C27" s="359"/>
      <c r="D27" s="359"/>
      <c r="E27" s="359"/>
      <c r="F27" s="305"/>
      <c r="G27" s="459" t="s">
        <v>535</v>
      </c>
      <c r="H27" s="460"/>
      <c r="I27" s="460"/>
      <c r="J27" s="460"/>
      <c r="K27" s="460"/>
      <c r="L27" s="460"/>
      <c r="M27" s="460"/>
      <c r="N27" s="460"/>
      <c r="O27" s="460"/>
      <c r="P27" s="461" t="s">
        <v>534</v>
      </c>
      <c r="Q27" s="460"/>
      <c r="R27" s="460"/>
      <c r="S27" s="460"/>
      <c r="T27" s="460"/>
      <c r="U27" s="460"/>
      <c r="V27" s="460"/>
      <c r="W27" s="460"/>
      <c r="X27" s="462"/>
      <c r="Y27" s="463"/>
      <c r="Z27" s="464"/>
      <c r="AA27" s="465"/>
      <c r="AB27" s="466" t="s">
        <v>11</v>
      </c>
      <c r="AC27" s="466"/>
      <c r="AD27" s="466"/>
      <c r="AE27" s="361" t="s">
        <v>379</v>
      </c>
      <c r="AF27" s="476"/>
      <c r="AG27" s="476"/>
      <c r="AH27" s="477"/>
      <c r="AI27" s="361" t="s">
        <v>531</v>
      </c>
      <c r="AJ27" s="476"/>
      <c r="AK27" s="476"/>
      <c r="AL27" s="477"/>
      <c r="AM27" s="361" t="s">
        <v>347</v>
      </c>
      <c r="AN27" s="476"/>
      <c r="AO27" s="476"/>
      <c r="AP27" s="477"/>
      <c r="AQ27" s="452" t="s">
        <v>378</v>
      </c>
      <c r="AR27" s="453"/>
      <c r="AS27" s="453"/>
      <c r="AT27" s="454"/>
      <c r="AU27" s="452" t="s">
        <v>544</v>
      </c>
      <c r="AV27" s="453"/>
      <c r="AW27" s="453"/>
      <c r="AX27" s="455"/>
    </row>
    <row r="28" spans="1:50" ht="23.25" customHeight="1" x14ac:dyDescent="0.15">
      <c r="A28" s="458"/>
      <c r="B28" s="359"/>
      <c r="C28" s="359"/>
      <c r="D28" s="359"/>
      <c r="E28" s="359"/>
      <c r="F28" s="305"/>
      <c r="G28" s="493" t="s">
        <v>572</v>
      </c>
      <c r="H28" s="419"/>
      <c r="I28" s="419"/>
      <c r="J28" s="419"/>
      <c r="K28" s="419"/>
      <c r="L28" s="419"/>
      <c r="M28" s="419"/>
      <c r="N28" s="419"/>
      <c r="O28" s="419"/>
      <c r="P28" s="422" t="s">
        <v>573</v>
      </c>
      <c r="Q28" s="423"/>
      <c r="R28" s="423"/>
      <c r="S28" s="423"/>
      <c r="T28" s="423"/>
      <c r="U28" s="423"/>
      <c r="V28" s="423"/>
      <c r="W28" s="423"/>
      <c r="X28" s="424"/>
      <c r="Y28" s="428" t="s">
        <v>48</v>
      </c>
      <c r="Z28" s="429"/>
      <c r="AA28" s="430"/>
      <c r="AB28" s="431" t="s">
        <v>574</v>
      </c>
      <c r="AC28" s="431"/>
      <c r="AD28" s="431"/>
      <c r="AE28" s="432">
        <v>3135</v>
      </c>
      <c r="AF28" s="432"/>
      <c r="AG28" s="432"/>
      <c r="AH28" s="432"/>
      <c r="AI28" s="432">
        <v>3105</v>
      </c>
      <c r="AJ28" s="432"/>
      <c r="AK28" s="432"/>
      <c r="AL28" s="432"/>
      <c r="AM28" s="432">
        <v>2727</v>
      </c>
      <c r="AN28" s="432"/>
      <c r="AO28" s="432"/>
      <c r="AP28" s="432"/>
      <c r="AQ28" s="432">
        <v>2858</v>
      </c>
      <c r="AR28" s="432"/>
      <c r="AS28" s="432"/>
      <c r="AT28" s="432"/>
      <c r="AU28" s="352" t="s">
        <v>247</v>
      </c>
      <c r="AV28" s="447"/>
      <c r="AW28" s="447"/>
      <c r="AX28" s="448"/>
    </row>
    <row r="29" spans="1:50" ht="23.25" customHeight="1" x14ac:dyDescent="0.15">
      <c r="A29" s="369"/>
      <c r="B29" s="367"/>
      <c r="C29" s="367"/>
      <c r="D29" s="367"/>
      <c r="E29" s="367"/>
      <c r="F29" s="307"/>
      <c r="G29" s="420"/>
      <c r="H29" s="421"/>
      <c r="I29" s="421"/>
      <c r="J29" s="421"/>
      <c r="K29" s="421"/>
      <c r="L29" s="421"/>
      <c r="M29" s="421"/>
      <c r="N29" s="421"/>
      <c r="O29" s="421"/>
      <c r="P29" s="425"/>
      <c r="Q29" s="426"/>
      <c r="R29" s="426"/>
      <c r="S29" s="426"/>
      <c r="T29" s="426"/>
      <c r="U29" s="426"/>
      <c r="V29" s="426"/>
      <c r="W29" s="426"/>
      <c r="X29" s="427"/>
      <c r="Y29" s="449" t="s">
        <v>49</v>
      </c>
      <c r="Z29" s="450"/>
      <c r="AA29" s="451"/>
      <c r="AB29" s="431" t="s">
        <v>568</v>
      </c>
      <c r="AC29" s="431"/>
      <c r="AD29" s="431"/>
      <c r="AE29" s="432" t="s">
        <v>568</v>
      </c>
      <c r="AF29" s="432"/>
      <c r="AG29" s="432"/>
      <c r="AH29" s="432"/>
      <c r="AI29" s="446" t="s">
        <v>247</v>
      </c>
      <c r="AJ29" s="432"/>
      <c r="AK29" s="432"/>
      <c r="AL29" s="432"/>
      <c r="AM29" s="446" t="s">
        <v>247</v>
      </c>
      <c r="AN29" s="432"/>
      <c r="AO29" s="432"/>
      <c r="AP29" s="432"/>
      <c r="AQ29" s="446" t="s">
        <v>247</v>
      </c>
      <c r="AR29" s="432"/>
      <c r="AS29" s="432"/>
      <c r="AT29" s="432"/>
      <c r="AU29" s="352" t="s">
        <v>247</v>
      </c>
      <c r="AV29" s="447"/>
      <c r="AW29" s="447"/>
      <c r="AX29" s="448"/>
    </row>
    <row r="30" spans="1:50" ht="23.25" customHeight="1" x14ac:dyDescent="0.15">
      <c r="A30" s="467" t="s">
        <v>538</v>
      </c>
      <c r="B30" s="468"/>
      <c r="C30" s="468"/>
      <c r="D30" s="468"/>
      <c r="E30" s="468"/>
      <c r="F30" s="469"/>
      <c r="G30" s="381" t="s">
        <v>539</v>
      </c>
      <c r="H30" s="381"/>
      <c r="I30" s="381"/>
      <c r="J30" s="381"/>
      <c r="K30" s="381"/>
      <c r="L30" s="381"/>
      <c r="M30" s="381"/>
      <c r="N30" s="381"/>
      <c r="O30" s="381"/>
      <c r="P30" s="381"/>
      <c r="Q30" s="381"/>
      <c r="R30" s="381"/>
      <c r="S30" s="381"/>
      <c r="T30" s="381"/>
      <c r="U30" s="381"/>
      <c r="V30" s="381"/>
      <c r="W30" s="381"/>
      <c r="X30" s="382"/>
      <c r="Y30" s="383"/>
      <c r="Z30" s="384"/>
      <c r="AA30" s="385"/>
      <c r="AB30" s="380" t="s">
        <v>11</v>
      </c>
      <c r="AC30" s="381"/>
      <c r="AD30" s="382"/>
      <c r="AE30" s="380" t="s">
        <v>379</v>
      </c>
      <c r="AF30" s="381"/>
      <c r="AG30" s="381"/>
      <c r="AH30" s="382"/>
      <c r="AI30" s="380" t="s">
        <v>531</v>
      </c>
      <c r="AJ30" s="381"/>
      <c r="AK30" s="381"/>
      <c r="AL30" s="382"/>
      <c r="AM30" s="380" t="s">
        <v>347</v>
      </c>
      <c r="AN30" s="381"/>
      <c r="AO30" s="381"/>
      <c r="AP30" s="382"/>
      <c r="AQ30" s="386" t="s">
        <v>545</v>
      </c>
      <c r="AR30" s="387"/>
      <c r="AS30" s="387"/>
      <c r="AT30" s="387"/>
      <c r="AU30" s="387"/>
      <c r="AV30" s="387"/>
      <c r="AW30" s="387"/>
      <c r="AX30" s="388"/>
    </row>
    <row r="31" spans="1:50" ht="23.25" customHeight="1" x14ac:dyDescent="0.15">
      <c r="A31" s="470"/>
      <c r="B31" s="471"/>
      <c r="C31" s="471"/>
      <c r="D31" s="471"/>
      <c r="E31" s="471"/>
      <c r="F31" s="472"/>
      <c r="G31" s="389" t="s">
        <v>575</v>
      </c>
      <c r="H31" s="390"/>
      <c r="I31" s="390"/>
      <c r="J31" s="390"/>
      <c r="K31" s="390"/>
      <c r="L31" s="390"/>
      <c r="M31" s="390"/>
      <c r="N31" s="390"/>
      <c r="O31" s="390"/>
      <c r="P31" s="390"/>
      <c r="Q31" s="390"/>
      <c r="R31" s="390"/>
      <c r="S31" s="390"/>
      <c r="T31" s="390"/>
      <c r="U31" s="390"/>
      <c r="V31" s="390"/>
      <c r="W31" s="390"/>
      <c r="X31" s="390"/>
      <c r="Y31" s="440" t="s">
        <v>538</v>
      </c>
      <c r="Z31" s="441"/>
      <c r="AA31" s="442"/>
      <c r="AB31" s="443" t="s">
        <v>576</v>
      </c>
      <c r="AC31" s="444"/>
      <c r="AD31" s="445"/>
      <c r="AE31" s="446">
        <v>416</v>
      </c>
      <c r="AF31" s="446"/>
      <c r="AG31" s="446"/>
      <c r="AH31" s="446"/>
      <c r="AI31" s="446">
        <f>1027398/3105</f>
        <v>330.88502415458936</v>
      </c>
      <c r="AJ31" s="446"/>
      <c r="AK31" s="446"/>
      <c r="AL31" s="446"/>
      <c r="AM31" s="446">
        <v>307.14</v>
      </c>
      <c r="AN31" s="446"/>
      <c r="AO31" s="446"/>
      <c r="AP31" s="446"/>
      <c r="AQ31" s="352">
        <v>280.24</v>
      </c>
      <c r="AR31" s="345"/>
      <c r="AS31" s="345"/>
      <c r="AT31" s="345"/>
      <c r="AU31" s="345"/>
      <c r="AV31" s="345"/>
      <c r="AW31" s="345"/>
      <c r="AX31" s="346"/>
    </row>
    <row r="32" spans="1:50" ht="46.5" customHeight="1" x14ac:dyDescent="0.15">
      <c r="A32" s="473"/>
      <c r="B32" s="474"/>
      <c r="C32" s="474"/>
      <c r="D32" s="474"/>
      <c r="E32" s="474"/>
      <c r="F32" s="475"/>
      <c r="G32" s="391"/>
      <c r="H32" s="392"/>
      <c r="I32" s="392"/>
      <c r="J32" s="392"/>
      <c r="K32" s="392"/>
      <c r="L32" s="392"/>
      <c r="M32" s="392"/>
      <c r="N32" s="392"/>
      <c r="O32" s="392"/>
      <c r="P32" s="392"/>
      <c r="Q32" s="392"/>
      <c r="R32" s="392"/>
      <c r="S32" s="392"/>
      <c r="T32" s="392"/>
      <c r="U32" s="392"/>
      <c r="V32" s="392"/>
      <c r="W32" s="392"/>
      <c r="X32" s="392"/>
      <c r="Y32" s="415" t="s">
        <v>540</v>
      </c>
      <c r="Z32" s="433"/>
      <c r="AA32" s="434"/>
      <c r="AB32" s="435" t="s">
        <v>577</v>
      </c>
      <c r="AC32" s="436"/>
      <c r="AD32" s="437"/>
      <c r="AE32" s="494" t="s">
        <v>578</v>
      </c>
      <c r="AF32" s="438"/>
      <c r="AG32" s="438"/>
      <c r="AH32" s="438"/>
      <c r="AI32" s="494" t="s">
        <v>579</v>
      </c>
      <c r="AJ32" s="438"/>
      <c r="AK32" s="438"/>
      <c r="AL32" s="438"/>
      <c r="AM32" s="438" t="s">
        <v>580</v>
      </c>
      <c r="AN32" s="438"/>
      <c r="AO32" s="438"/>
      <c r="AP32" s="438"/>
      <c r="AQ32" s="438" t="s">
        <v>581</v>
      </c>
      <c r="AR32" s="438"/>
      <c r="AS32" s="438"/>
      <c r="AT32" s="438"/>
      <c r="AU32" s="438"/>
      <c r="AV32" s="438"/>
      <c r="AW32" s="438"/>
      <c r="AX32" s="439"/>
    </row>
    <row r="33" spans="1:51" ht="18.75" customHeight="1" x14ac:dyDescent="0.15">
      <c r="A33" s="483" t="s">
        <v>203</v>
      </c>
      <c r="B33" s="484"/>
      <c r="C33" s="484"/>
      <c r="D33" s="484"/>
      <c r="E33" s="484"/>
      <c r="F33" s="485"/>
      <c r="G33" s="396" t="s">
        <v>131</v>
      </c>
      <c r="H33" s="376"/>
      <c r="I33" s="376"/>
      <c r="J33" s="376"/>
      <c r="K33" s="376"/>
      <c r="L33" s="376"/>
      <c r="M33" s="376"/>
      <c r="N33" s="376"/>
      <c r="O33" s="377"/>
      <c r="P33" s="378" t="s">
        <v>51</v>
      </c>
      <c r="Q33" s="376"/>
      <c r="R33" s="376"/>
      <c r="S33" s="376"/>
      <c r="T33" s="376"/>
      <c r="U33" s="376"/>
      <c r="V33" s="376"/>
      <c r="W33" s="376"/>
      <c r="X33" s="377"/>
      <c r="Y33" s="397"/>
      <c r="Z33" s="398"/>
      <c r="AA33" s="399"/>
      <c r="AB33" s="403" t="s">
        <v>11</v>
      </c>
      <c r="AC33" s="404"/>
      <c r="AD33" s="405"/>
      <c r="AE33" s="403" t="s">
        <v>379</v>
      </c>
      <c r="AF33" s="404"/>
      <c r="AG33" s="404"/>
      <c r="AH33" s="405"/>
      <c r="AI33" s="481" t="s">
        <v>531</v>
      </c>
      <c r="AJ33" s="481"/>
      <c r="AK33" s="481"/>
      <c r="AL33" s="403"/>
      <c r="AM33" s="481" t="s">
        <v>347</v>
      </c>
      <c r="AN33" s="481"/>
      <c r="AO33" s="481"/>
      <c r="AP33" s="403"/>
      <c r="AQ33" s="393" t="s">
        <v>159</v>
      </c>
      <c r="AR33" s="394"/>
      <c r="AS33" s="394"/>
      <c r="AT33" s="395"/>
      <c r="AU33" s="376" t="s">
        <v>121</v>
      </c>
      <c r="AV33" s="376"/>
      <c r="AW33" s="376"/>
      <c r="AX33" s="379"/>
    </row>
    <row r="34" spans="1:51" ht="18.75" customHeight="1" x14ac:dyDescent="0.15">
      <c r="A34" s="486"/>
      <c r="B34" s="487"/>
      <c r="C34" s="487"/>
      <c r="D34" s="487"/>
      <c r="E34" s="487"/>
      <c r="F34" s="488"/>
      <c r="G34" s="360"/>
      <c r="H34" s="342"/>
      <c r="I34" s="342"/>
      <c r="J34" s="342"/>
      <c r="K34" s="342"/>
      <c r="L34" s="342"/>
      <c r="M34" s="342"/>
      <c r="N34" s="342"/>
      <c r="O34" s="343"/>
      <c r="P34" s="341"/>
      <c r="Q34" s="342"/>
      <c r="R34" s="342"/>
      <c r="S34" s="342"/>
      <c r="T34" s="342"/>
      <c r="U34" s="342"/>
      <c r="V34" s="342"/>
      <c r="W34" s="342"/>
      <c r="X34" s="343"/>
      <c r="Y34" s="400"/>
      <c r="Z34" s="401"/>
      <c r="AA34" s="402"/>
      <c r="AB34" s="361"/>
      <c r="AC34" s="362"/>
      <c r="AD34" s="363"/>
      <c r="AE34" s="361"/>
      <c r="AF34" s="362"/>
      <c r="AG34" s="362"/>
      <c r="AH34" s="363"/>
      <c r="AI34" s="482"/>
      <c r="AJ34" s="482"/>
      <c r="AK34" s="482"/>
      <c r="AL34" s="361"/>
      <c r="AM34" s="482"/>
      <c r="AN34" s="482"/>
      <c r="AO34" s="482"/>
      <c r="AP34" s="361"/>
      <c r="AQ34" s="353" t="s">
        <v>568</v>
      </c>
      <c r="AR34" s="354"/>
      <c r="AS34" s="339" t="s">
        <v>160</v>
      </c>
      <c r="AT34" s="340"/>
      <c r="AU34" s="357" t="s">
        <v>568</v>
      </c>
      <c r="AV34" s="357"/>
      <c r="AW34" s="342" t="s">
        <v>158</v>
      </c>
      <c r="AX34" s="366"/>
    </row>
    <row r="35" spans="1:51" ht="23.25" customHeight="1" x14ac:dyDescent="0.15">
      <c r="A35" s="489"/>
      <c r="B35" s="487"/>
      <c r="C35" s="487"/>
      <c r="D35" s="487"/>
      <c r="E35" s="487"/>
      <c r="F35" s="488"/>
      <c r="G35" s="406" t="s">
        <v>582</v>
      </c>
      <c r="H35" s="407"/>
      <c r="I35" s="407"/>
      <c r="J35" s="407"/>
      <c r="K35" s="407"/>
      <c r="L35" s="407"/>
      <c r="M35" s="407"/>
      <c r="N35" s="407"/>
      <c r="O35" s="408"/>
      <c r="P35" s="193" t="s">
        <v>583</v>
      </c>
      <c r="Q35" s="193"/>
      <c r="R35" s="193"/>
      <c r="S35" s="193"/>
      <c r="T35" s="193"/>
      <c r="U35" s="193"/>
      <c r="V35" s="193"/>
      <c r="W35" s="193"/>
      <c r="X35" s="327"/>
      <c r="Y35" s="415" t="s">
        <v>12</v>
      </c>
      <c r="Z35" s="416"/>
      <c r="AA35" s="417"/>
      <c r="AB35" s="365" t="s">
        <v>215</v>
      </c>
      <c r="AC35" s="365"/>
      <c r="AD35" s="365"/>
      <c r="AE35" s="352">
        <v>79.900000000000006</v>
      </c>
      <c r="AF35" s="345"/>
      <c r="AG35" s="345"/>
      <c r="AH35" s="345"/>
      <c r="AI35" s="352">
        <v>86.6</v>
      </c>
      <c r="AJ35" s="345"/>
      <c r="AK35" s="345"/>
      <c r="AL35" s="345"/>
      <c r="AM35" s="352">
        <v>83</v>
      </c>
      <c r="AN35" s="345"/>
      <c r="AO35" s="345"/>
      <c r="AP35" s="345"/>
      <c r="AQ35" s="347" t="s">
        <v>568</v>
      </c>
      <c r="AR35" s="348"/>
      <c r="AS35" s="348"/>
      <c r="AT35" s="349"/>
      <c r="AU35" s="345" t="s">
        <v>568</v>
      </c>
      <c r="AV35" s="345"/>
      <c r="AW35" s="345"/>
      <c r="AX35" s="346"/>
    </row>
    <row r="36" spans="1:51" ht="23.25" customHeight="1" x14ac:dyDescent="0.15">
      <c r="A36" s="490"/>
      <c r="B36" s="491"/>
      <c r="C36" s="491"/>
      <c r="D36" s="491"/>
      <c r="E36" s="491"/>
      <c r="F36" s="492"/>
      <c r="G36" s="409"/>
      <c r="H36" s="410"/>
      <c r="I36" s="410"/>
      <c r="J36" s="410"/>
      <c r="K36" s="410"/>
      <c r="L36" s="410"/>
      <c r="M36" s="410"/>
      <c r="N36" s="410"/>
      <c r="O36" s="411"/>
      <c r="P36" s="196"/>
      <c r="Q36" s="196"/>
      <c r="R36" s="196"/>
      <c r="S36" s="196"/>
      <c r="T36" s="196"/>
      <c r="U36" s="196"/>
      <c r="V36" s="196"/>
      <c r="W36" s="196"/>
      <c r="X36" s="344"/>
      <c r="Y36" s="380" t="s">
        <v>47</v>
      </c>
      <c r="Z36" s="381"/>
      <c r="AA36" s="382"/>
      <c r="AB36" s="364" t="s">
        <v>215</v>
      </c>
      <c r="AC36" s="364"/>
      <c r="AD36" s="364"/>
      <c r="AE36" s="352">
        <v>100</v>
      </c>
      <c r="AF36" s="345"/>
      <c r="AG36" s="345"/>
      <c r="AH36" s="345"/>
      <c r="AI36" s="352">
        <v>100</v>
      </c>
      <c r="AJ36" s="345"/>
      <c r="AK36" s="345"/>
      <c r="AL36" s="345"/>
      <c r="AM36" s="352">
        <v>100</v>
      </c>
      <c r="AN36" s="345"/>
      <c r="AO36" s="345"/>
      <c r="AP36" s="345"/>
      <c r="AQ36" s="347" t="s">
        <v>568</v>
      </c>
      <c r="AR36" s="348"/>
      <c r="AS36" s="348"/>
      <c r="AT36" s="349"/>
      <c r="AU36" s="345" t="s">
        <v>568</v>
      </c>
      <c r="AV36" s="345"/>
      <c r="AW36" s="345"/>
      <c r="AX36" s="346"/>
    </row>
    <row r="37" spans="1:51" ht="23.25" customHeight="1" x14ac:dyDescent="0.15">
      <c r="A37" s="489"/>
      <c r="B37" s="487"/>
      <c r="C37" s="487"/>
      <c r="D37" s="487"/>
      <c r="E37" s="487"/>
      <c r="F37" s="488"/>
      <c r="G37" s="412"/>
      <c r="H37" s="413"/>
      <c r="I37" s="413"/>
      <c r="J37" s="413"/>
      <c r="K37" s="413"/>
      <c r="L37" s="413"/>
      <c r="M37" s="413"/>
      <c r="N37" s="413"/>
      <c r="O37" s="414"/>
      <c r="P37" s="180"/>
      <c r="Q37" s="180"/>
      <c r="R37" s="180"/>
      <c r="S37" s="180"/>
      <c r="T37" s="180"/>
      <c r="U37" s="180"/>
      <c r="V37" s="180"/>
      <c r="W37" s="180"/>
      <c r="X37" s="329"/>
      <c r="Y37" s="380" t="s">
        <v>13</v>
      </c>
      <c r="Z37" s="381"/>
      <c r="AA37" s="382"/>
      <c r="AB37" s="418" t="s">
        <v>14</v>
      </c>
      <c r="AC37" s="418"/>
      <c r="AD37" s="418"/>
      <c r="AE37" s="352">
        <f>AE35/AE36*100</f>
        <v>79.900000000000006</v>
      </c>
      <c r="AF37" s="345"/>
      <c r="AG37" s="345"/>
      <c r="AH37" s="345"/>
      <c r="AI37" s="352">
        <f>AI35/AI36*100</f>
        <v>86.6</v>
      </c>
      <c r="AJ37" s="345"/>
      <c r="AK37" s="345"/>
      <c r="AL37" s="345"/>
      <c r="AM37" s="352">
        <f>AM35/AM36*100</f>
        <v>83</v>
      </c>
      <c r="AN37" s="345"/>
      <c r="AO37" s="345"/>
      <c r="AP37" s="345"/>
      <c r="AQ37" s="347" t="s">
        <v>568</v>
      </c>
      <c r="AR37" s="348"/>
      <c r="AS37" s="348"/>
      <c r="AT37" s="349"/>
      <c r="AU37" s="345" t="s">
        <v>568</v>
      </c>
      <c r="AV37" s="345"/>
      <c r="AW37" s="345"/>
      <c r="AX37" s="346"/>
    </row>
    <row r="38" spans="1:51" ht="23.25" customHeight="1" x14ac:dyDescent="0.15">
      <c r="A38" s="368" t="s">
        <v>224</v>
      </c>
      <c r="B38" s="358"/>
      <c r="C38" s="358"/>
      <c r="D38" s="358"/>
      <c r="E38" s="358"/>
      <c r="F38" s="303"/>
      <c r="G38" s="370" t="s">
        <v>584</v>
      </c>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1"/>
      <c r="AK38" s="371"/>
      <c r="AL38" s="371"/>
      <c r="AM38" s="371"/>
      <c r="AN38" s="371"/>
      <c r="AO38" s="371"/>
      <c r="AP38" s="371"/>
      <c r="AQ38" s="371"/>
      <c r="AR38" s="371"/>
      <c r="AS38" s="371"/>
      <c r="AT38" s="371"/>
      <c r="AU38" s="371"/>
      <c r="AV38" s="371"/>
      <c r="AW38" s="371"/>
      <c r="AX38" s="372"/>
    </row>
    <row r="39" spans="1:51" ht="23.25" customHeight="1" thickBot="1" x14ac:dyDescent="0.2">
      <c r="A39" s="369"/>
      <c r="B39" s="367"/>
      <c r="C39" s="367"/>
      <c r="D39" s="367"/>
      <c r="E39" s="367"/>
      <c r="F39" s="307"/>
      <c r="G39" s="373"/>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374"/>
      <c r="AN39" s="374"/>
      <c r="AO39" s="374"/>
      <c r="AP39" s="374"/>
      <c r="AQ39" s="374"/>
      <c r="AR39" s="374"/>
      <c r="AS39" s="374"/>
      <c r="AT39" s="374"/>
      <c r="AU39" s="374"/>
      <c r="AV39" s="374"/>
      <c r="AW39" s="374"/>
      <c r="AX39" s="375"/>
    </row>
    <row r="40" spans="1:51" ht="45" customHeight="1" x14ac:dyDescent="0.15">
      <c r="A40" s="317" t="s">
        <v>246</v>
      </c>
      <c r="B40" s="318"/>
      <c r="C40" s="320" t="s">
        <v>161</v>
      </c>
      <c r="D40" s="318"/>
      <c r="E40" s="321" t="s">
        <v>174</v>
      </c>
      <c r="F40" s="322"/>
      <c r="G40" s="323" t="s">
        <v>585</v>
      </c>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5"/>
    </row>
    <row r="41" spans="1:51" ht="32.25" customHeight="1" x14ac:dyDescent="0.15">
      <c r="A41" s="319"/>
      <c r="B41" s="301"/>
      <c r="C41" s="300"/>
      <c r="D41" s="301"/>
      <c r="E41" s="302" t="s">
        <v>173</v>
      </c>
      <c r="F41" s="303"/>
      <c r="G41" s="326" t="s">
        <v>586</v>
      </c>
      <c r="H41" s="193"/>
      <c r="I41" s="193"/>
      <c r="J41" s="193"/>
      <c r="K41" s="193"/>
      <c r="L41" s="193"/>
      <c r="M41" s="193"/>
      <c r="N41" s="193"/>
      <c r="O41" s="193"/>
      <c r="P41" s="193"/>
      <c r="Q41" s="193"/>
      <c r="R41" s="193"/>
      <c r="S41" s="193"/>
      <c r="T41" s="193"/>
      <c r="U41" s="193"/>
      <c r="V41" s="327"/>
      <c r="W41" s="330" t="s">
        <v>541</v>
      </c>
      <c r="X41" s="331"/>
      <c r="Y41" s="331"/>
      <c r="Z41" s="331"/>
      <c r="AA41" s="332"/>
      <c r="AB41" s="333" t="s">
        <v>587</v>
      </c>
      <c r="AC41" s="334"/>
      <c r="AD41" s="334"/>
      <c r="AE41" s="334"/>
      <c r="AF41" s="334"/>
      <c r="AG41" s="334"/>
      <c r="AH41" s="334"/>
      <c r="AI41" s="334"/>
      <c r="AJ41" s="334"/>
      <c r="AK41" s="334"/>
      <c r="AL41" s="334"/>
      <c r="AM41" s="334"/>
      <c r="AN41" s="334"/>
      <c r="AO41" s="334"/>
      <c r="AP41" s="334"/>
      <c r="AQ41" s="334"/>
      <c r="AR41" s="334"/>
      <c r="AS41" s="334"/>
      <c r="AT41" s="334"/>
      <c r="AU41" s="334"/>
      <c r="AV41" s="334"/>
      <c r="AW41" s="334"/>
      <c r="AX41" s="335"/>
    </row>
    <row r="42" spans="1:51" ht="21" customHeight="1" x14ac:dyDescent="0.15">
      <c r="A42" s="319"/>
      <c r="B42" s="301"/>
      <c r="C42" s="300"/>
      <c r="D42" s="301"/>
      <c r="E42" s="306"/>
      <c r="F42" s="307"/>
      <c r="G42" s="328"/>
      <c r="H42" s="180"/>
      <c r="I42" s="180"/>
      <c r="J42" s="180"/>
      <c r="K42" s="180"/>
      <c r="L42" s="180"/>
      <c r="M42" s="180"/>
      <c r="N42" s="180"/>
      <c r="O42" s="180"/>
      <c r="P42" s="180"/>
      <c r="Q42" s="180"/>
      <c r="R42" s="180"/>
      <c r="S42" s="180"/>
      <c r="T42" s="180"/>
      <c r="U42" s="180"/>
      <c r="V42" s="329"/>
      <c r="W42" s="336" t="s">
        <v>542</v>
      </c>
      <c r="X42" s="337"/>
      <c r="Y42" s="337"/>
      <c r="Z42" s="337"/>
      <c r="AA42" s="338"/>
      <c r="AB42" s="333" t="s">
        <v>588</v>
      </c>
      <c r="AC42" s="334"/>
      <c r="AD42" s="334"/>
      <c r="AE42" s="334"/>
      <c r="AF42" s="334"/>
      <c r="AG42" s="334"/>
      <c r="AH42" s="334"/>
      <c r="AI42" s="334"/>
      <c r="AJ42" s="334"/>
      <c r="AK42" s="334"/>
      <c r="AL42" s="334"/>
      <c r="AM42" s="334"/>
      <c r="AN42" s="334"/>
      <c r="AO42" s="334"/>
      <c r="AP42" s="334"/>
      <c r="AQ42" s="334"/>
      <c r="AR42" s="334"/>
      <c r="AS42" s="334"/>
      <c r="AT42" s="334"/>
      <c r="AU42" s="334"/>
      <c r="AV42" s="334"/>
      <c r="AW42" s="334"/>
      <c r="AX42" s="335"/>
    </row>
    <row r="43" spans="1:51" ht="34.5" customHeight="1" x14ac:dyDescent="0.15">
      <c r="A43" s="319"/>
      <c r="B43" s="301"/>
      <c r="C43" s="298" t="s">
        <v>548</v>
      </c>
      <c r="D43" s="299"/>
      <c r="E43" s="302" t="s">
        <v>242</v>
      </c>
      <c r="F43" s="303"/>
      <c r="G43" s="308" t="s">
        <v>164</v>
      </c>
      <c r="H43" s="309"/>
      <c r="I43" s="309"/>
      <c r="J43" s="310" t="s">
        <v>568</v>
      </c>
      <c r="K43" s="311"/>
      <c r="L43" s="311"/>
      <c r="M43" s="311"/>
      <c r="N43" s="311"/>
      <c r="O43" s="311"/>
      <c r="P43" s="311"/>
      <c r="Q43" s="311"/>
      <c r="R43" s="311"/>
      <c r="S43" s="311"/>
      <c r="T43" s="312"/>
      <c r="U43" s="313" t="s">
        <v>247</v>
      </c>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4"/>
      <c r="AY43" s="49"/>
    </row>
    <row r="44" spans="1:51" ht="34.5" customHeight="1" x14ac:dyDescent="0.15">
      <c r="A44" s="319"/>
      <c r="B44" s="301"/>
      <c r="C44" s="300"/>
      <c r="D44" s="301"/>
      <c r="E44" s="304"/>
      <c r="F44" s="305"/>
      <c r="G44" s="308" t="s">
        <v>549</v>
      </c>
      <c r="H44" s="309"/>
      <c r="I44" s="309"/>
      <c r="J44" s="309"/>
      <c r="K44" s="309"/>
      <c r="L44" s="309"/>
      <c r="M44" s="309"/>
      <c r="N44" s="309"/>
      <c r="O44" s="309"/>
      <c r="P44" s="309"/>
      <c r="Q44" s="309"/>
      <c r="R44" s="309"/>
      <c r="S44" s="309"/>
      <c r="T44" s="309"/>
      <c r="U44" s="315" t="s">
        <v>247</v>
      </c>
      <c r="V44" s="313"/>
      <c r="W44" s="313"/>
      <c r="X44" s="313"/>
      <c r="Y44" s="313"/>
      <c r="Z44" s="313"/>
      <c r="AA44" s="313"/>
      <c r="AB44" s="313"/>
      <c r="AC44" s="313"/>
      <c r="AD44" s="313"/>
      <c r="AE44" s="313"/>
      <c r="AF44" s="313"/>
      <c r="AG44" s="313"/>
      <c r="AH44" s="313"/>
      <c r="AI44" s="313"/>
      <c r="AJ44" s="313"/>
      <c r="AK44" s="313"/>
      <c r="AL44" s="313"/>
      <c r="AM44" s="313"/>
      <c r="AN44" s="313"/>
      <c r="AO44" s="313"/>
      <c r="AP44" s="313"/>
      <c r="AQ44" s="313"/>
      <c r="AR44" s="313"/>
      <c r="AS44" s="313"/>
      <c r="AT44" s="313"/>
      <c r="AU44" s="313"/>
      <c r="AV44" s="313"/>
      <c r="AW44" s="313"/>
      <c r="AX44" s="314"/>
      <c r="AY44" s="49"/>
    </row>
    <row r="45" spans="1:51" ht="34.5" customHeight="1" thickBot="1" x14ac:dyDescent="0.2">
      <c r="A45" s="319"/>
      <c r="B45" s="301"/>
      <c r="C45" s="300"/>
      <c r="D45" s="301"/>
      <c r="E45" s="306"/>
      <c r="F45" s="307"/>
      <c r="G45" s="308" t="s">
        <v>542</v>
      </c>
      <c r="H45" s="309"/>
      <c r="I45" s="309"/>
      <c r="J45" s="309"/>
      <c r="K45" s="309"/>
      <c r="L45" s="309"/>
      <c r="M45" s="309"/>
      <c r="N45" s="309"/>
      <c r="O45" s="309"/>
      <c r="P45" s="309"/>
      <c r="Q45" s="309"/>
      <c r="R45" s="309"/>
      <c r="S45" s="309"/>
      <c r="T45" s="309"/>
      <c r="U45" s="316" t="s">
        <v>247</v>
      </c>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8"/>
      <c r="AY45" s="49"/>
    </row>
    <row r="46" spans="1:51" ht="27" customHeight="1" x14ac:dyDescent="0.15">
      <c r="A46" s="262" t="s">
        <v>43</v>
      </c>
      <c r="B46" s="263"/>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4"/>
    </row>
    <row r="47" spans="1:51" ht="27" customHeight="1" x14ac:dyDescent="0.15">
      <c r="A47" s="5"/>
      <c r="B47" s="6"/>
      <c r="C47" s="265" t="s">
        <v>29</v>
      </c>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7"/>
      <c r="AD47" s="266" t="s">
        <v>32</v>
      </c>
      <c r="AE47" s="266"/>
      <c r="AF47" s="266"/>
      <c r="AG47" s="268" t="s">
        <v>28</v>
      </c>
      <c r="AH47" s="266"/>
      <c r="AI47" s="266"/>
      <c r="AJ47" s="266"/>
      <c r="AK47" s="266"/>
      <c r="AL47" s="266"/>
      <c r="AM47" s="266"/>
      <c r="AN47" s="266"/>
      <c r="AO47" s="266"/>
      <c r="AP47" s="266"/>
      <c r="AQ47" s="266"/>
      <c r="AR47" s="266"/>
      <c r="AS47" s="266"/>
      <c r="AT47" s="266"/>
      <c r="AU47" s="266"/>
      <c r="AV47" s="266"/>
      <c r="AW47" s="266"/>
      <c r="AX47" s="269"/>
    </row>
    <row r="48" spans="1:51" ht="63.75" customHeight="1" x14ac:dyDescent="0.15">
      <c r="A48" s="270" t="s">
        <v>126</v>
      </c>
      <c r="B48" s="271"/>
      <c r="C48" s="276" t="s">
        <v>127</v>
      </c>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8"/>
      <c r="AD48" s="279" t="s">
        <v>563</v>
      </c>
      <c r="AE48" s="280"/>
      <c r="AF48" s="280"/>
      <c r="AG48" s="281" t="s">
        <v>589</v>
      </c>
      <c r="AH48" s="282"/>
      <c r="AI48" s="282"/>
      <c r="AJ48" s="282"/>
      <c r="AK48" s="282"/>
      <c r="AL48" s="282"/>
      <c r="AM48" s="282"/>
      <c r="AN48" s="282"/>
      <c r="AO48" s="282"/>
      <c r="AP48" s="282"/>
      <c r="AQ48" s="282"/>
      <c r="AR48" s="282"/>
      <c r="AS48" s="282"/>
      <c r="AT48" s="282"/>
      <c r="AU48" s="282"/>
      <c r="AV48" s="282"/>
      <c r="AW48" s="282"/>
      <c r="AX48" s="283"/>
    </row>
    <row r="49" spans="1:50" ht="27" customHeight="1" x14ac:dyDescent="0.15">
      <c r="A49" s="272"/>
      <c r="B49" s="273"/>
      <c r="C49" s="284" t="s">
        <v>33</v>
      </c>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176"/>
      <c r="AD49" s="177" t="s">
        <v>563</v>
      </c>
      <c r="AE49" s="178"/>
      <c r="AF49" s="178"/>
      <c r="AG49" s="225" t="s">
        <v>590</v>
      </c>
      <c r="AH49" s="226"/>
      <c r="AI49" s="226"/>
      <c r="AJ49" s="226"/>
      <c r="AK49" s="226"/>
      <c r="AL49" s="226"/>
      <c r="AM49" s="226"/>
      <c r="AN49" s="226"/>
      <c r="AO49" s="226"/>
      <c r="AP49" s="226"/>
      <c r="AQ49" s="226"/>
      <c r="AR49" s="226"/>
      <c r="AS49" s="226"/>
      <c r="AT49" s="226"/>
      <c r="AU49" s="226"/>
      <c r="AV49" s="226"/>
      <c r="AW49" s="226"/>
      <c r="AX49" s="227"/>
    </row>
    <row r="50" spans="1:50" ht="116.25" customHeight="1" x14ac:dyDescent="0.15">
      <c r="A50" s="274"/>
      <c r="B50" s="275"/>
      <c r="C50" s="247" t="s">
        <v>128</v>
      </c>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9"/>
      <c r="AD50" s="229" t="s">
        <v>563</v>
      </c>
      <c r="AE50" s="230"/>
      <c r="AF50" s="230"/>
      <c r="AG50" s="195" t="s">
        <v>591</v>
      </c>
      <c r="AH50" s="196"/>
      <c r="AI50" s="196"/>
      <c r="AJ50" s="196"/>
      <c r="AK50" s="196"/>
      <c r="AL50" s="196"/>
      <c r="AM50" s="196"/>
      <c r="AN50" s="196"/>
      <c r="AO50" s="196"/>
      <c r="AP50" s="196"/>
      <c r="AQ50" s="196"/>
      <c r="AR50" s="196"/>
      <c r="AS50" s="196"/>
      <c r="AT50" s="196"/>
      <c r="AU50" s="196"/>
      <c r="AV50" s="196"/>
      <c r="AW50" s="196"/>
      <c r="AX50" s="197"/>
    </row>
    <row r="51" spans="1:50" ht="27" customHeight="1" x14ac:dyDescent="0.15">
      <c r="A51" s="205" t="s">
        <v>35</v>
      </c>
      <c r="B51" s="250"/>
      <c r="C51" s="252" t="s">
        <v>37</v>
      </c>
      <c r="D51" s="188"/>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4"/>
      <c r="AD51" s="189" t="s">
        <v>592</v>
      </c>
      <c r="AE51" s="190"/>
      <c r="AF51" s="190"/>
      <c r="AG51" s="192" t="s">
        <v>247</v>
      </c>
      <c r="AH51" s="193"/>
      <c r="AI51" s="193"/>
      <c r="AJ51" s="193"/>
      <c r="AK51" s="193"/>
      <c r="AL51" s="193"/>
      <c r="AM51" s="193"/>
      <c r="AN51" s="193"/>
      <c r="AO51" s="193"/>
      <c r="AP51" s="193"/>
      <c r="AQ51" s="193"/>
      <c r="AR51" s="193"/>
      <c r="AS51" s="193"/>
      <c r="AT51" s="193"/>
      <c r="AU51" s="193"/>
      <c r="AV51" s="193"/>
      <c r="AW51" s="193"/>
      <c r="AX51" s="194"/>
    </row>
    <row r="52" spans="1:50" ht="35.25" customHeight="1" x14ac:dyDescent="0.15">
      <c r="A52" s="207"/>
      <c r="B52" s="251"/>
      <c r="C52" s="255"/>
      <c r="D52" s="256"/>
      <c r="E52" s="259" t="s">
        <v>225</v>
      </c>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1"/>
      <c r="AD52" s="177" t="s">
        <v>593</v>
      </c>
      <c r="AE52" s="178"/>
      <c r="AF52" s="239"/>
      <c r="AG52" s="195"/>
      <c r="AH52" s="196"/>
      <c r="AI52" s="196"/>
      <c r="AJ52" s="196"/>
      <c r="AK52" s="196"/>
      <c r="AL52" s="196"/>
      <c r="AM52" s="196"/>
      <c r="AN52" s="196"/>
      <c r="AO52" s="196"/>
      <c r="AP52" s="196"/>
      <c r="AQ52" s="196"/>
      <c r="AR52" s="196"/>
      <c r="AS52" s="196"/>
      <c r="AT52" s="196"/>
      <c r="AU52" s="196"/>
      <c r="AV52" s="196"/>
      <c r="AW52" s="196"/>
      <c r="AX52" s="197"/>
    </row>
    <row r="53" spans="1:50" ht="26.25" customHeight="1" x14ac:dyDescent="0.15">
      <c r="A53" s="207"/>
      <c r="B53" s="251"/>
      <c r="C53" s="257"/>
      <c r="D53" s="258"/>
      <c r="E53" s="240" t="s">
        <v>193</v>
      </c>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2"/>
      <c r="AD53" s="243" t="s">
        <v>593</v>
      </c>
      <c r="AE53" s="244"/>
      <c r="AF53" s="244"/>
      <c r="AG53" s="195"/>
      <c r="AH53" s="196"/>
      <c r="AI53" s="196"/>
      <c r="AJ53" s="196"/>
      <c r="AK53" s="196"/>
      <c r="AL53" s="196"/>
      <c r="AM53" s="196"/>
      <c r="AN53" s="196"/>
      <c r="AO53" s="196"/>
      <c r="AP53" s="196"/>
      <c r="AQ53" s="196"/>
      <c r="AR53" s="196"/>
      <c r="AS53" s="196"/>
      <c r="AT53" s="196"/>
      <c r="AU53" s="196"/>
      <c r="AV53" s="196"/>
      <c r="AW53" s="196"/>
      <c r="AX53" s="197"/>
    </row>
    <row r="54" spans="1:50" ht="26.25" customHeight="1" x14ac:dyDescent="0.15">
      <c r="A54" s="207"/>
      <c r="B54" s="208"/>
      <c r="C54" s="245" t="s">
        <v>38</v>
      </c>
      <c r="D54" s="246"/>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14" t="s">
        <v>563</v>
      </c>
      <c r="AE54" s="215"/>
      <c r="AF54" s="215"/>
      <c r="AG54" s="217" t="s">
        <v>594</v>
      </c>
      <c r="AH54" s="218"/>
      <c r="AI54" s="218"/>
      <c r="AJ54" s="218"/>
      <c r="AK54" s="218"/>
      <c r="AL54" s="218"/>
      <c r="AM54" s="218"/>
      <c r="AN54" s="218"/>
      <c r="AO54" s="218"/>
      <c r="AP54" s="218"/>
      <c r="AQ54" s="218"/>
      <c r="AR54" s="218"/>
      <c r="AS54" s="218"/>
      <c r="AT54" s="218"/>
      <c r="AU54" s="218"/>
      <c r="AV54" s="218"/>
      <c r="AW54" s="218"/>
      <c r="AX54" s="219"/>
    </row>
    <row r="55" spans="1:50" ht="51" customHeight="1" x14ac:dyDescent="0.15">
      <c r="A55" s="207"/>
      <c r="B55" s="208"/>
      <c r="C55" s="175" t="s">
        <v>129</v>
      </c>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7" t="s">
        <v>563</v>
      </c>
      <c r="AE55" s="178"/>
      <c r="AF55" s="178"/>
      <c r="AG55" s="225" t="s">
        <v>595</v>
      </c>
      <c r="AH55" s="226"/>
      <c r="AI55" s="226"/>
      <c r="AJ55" s="226"/>
      <c r="AK55" s="226"/>
      <c r="AL55" s="226"/>
      <c r="AM55" s="226"/>
      <c r="AN55" s="226"/>
      <c r="AO55" s="226"/>
      <c r="AP55" s="226"/>
      <c r="AQ55" s="226"/>
      <c r="AR55" s="226"/>
      <c r="AS55" s="226"/>
      <c r="AT55" s="226"/>
      <c r="AU55" s="226"/>
      <c r="AV55" s="226"/>
      <c r="AW55" s="226"/>
      <c r="AX55" s="227"/>
    </row>
    <row r="56" spans="1:50" ht="26.25" customHeight="1" x14ac:dyDescent="0.15">
      <c r="A56" s="207"/>
      <c r="B56" s="208"/>
      <c r="C56" s="175" t="s">
        <v>34</v>
      </c>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7" t="s">
        <v>592</v>
      </c>
      <c r="AE56" s="178"/>
      <c r="AF56" s="178"/>
      <c r="AG56" s="225" t="s">
        <v>247</v>
      </c>
      <c r="AH56" s="226"/>
      <c r="AI56" s="226"/>
      <c r="AJ56" s="226"/>
      <c r="AK56" s="226"/>
      <c r="AL56" s="226"/>
      <c r="AM56" s="226"/>
      <c r="AN56" s="226"/>
      <c r="AO56" s="226"/>
      <c r="AP56" s="226"/>
      <c r="AQ56" s="226"/>
      <c r="AR56" s="226"/>
      <c r="AS56" s="226"/>
      <c r="AT56" s="226"/>
      <c r="AU56" s="226"/>
      <c r="AV56" s="226"/>
      <c r="AW56" s="226"/>
      <c r="AX56" s="227"/>
    </row>
    <row r="57" spans="1:50" ht="70.5" customHeight="1" x14ac:dyDescent="0.15">
      <c r="A57" s="207"/>
      <c r="B57" s="208"/>
      <c r="C57" s="175" t="s">
        <v>39</v>
      </c>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228"/>
      <c r="AD57" s="177" t="s">
        <v>563</v>
      </c>
      <c r="AE57" s="178"/>
      <c r="AF57" s="178"/>
      <c r="AG57" s="225" t="s">
        <v>596</v>
      </c>
      <c r="AH57" s="226"/>
      <c r="AI57" s="226"/>
      <c r="AJ57" s="226"/>
      <c r="AK57" s="226"/>
      <c r="AL57" s="226"/>
      <c r="AM57" s="226"/>
      <c r="AN57" s="226"/>
      <c r="AO57" s="226"/>
      <c r="AP57" s="226"/>
      <c r="AQ57" s="226"/>
      <c r="AR57" s="226"/>
      <c r="AS57" s="226"/>
      <c r="AT57" s="226"/>
      <c r="AU57" s="226"/>
      <c r="AV57" s="226"/>
      <c r="AW57" s="226"/>
      <c r="AX57" s="227"/>
    </row>
    <row r="58" spans="1:50" ht="26.25" customHeight="1" x14ac:dyDescent="0.15">
      <c r="A58" s="207"/>
      <c r="B58" s="208"/>
      <c r="C58" s="175" t="s">
        <v>201</v>
      </c>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228"/>
      <c r="AD58" s="229" t="s">
        <v>592</v>
      </c>
      <c r="AE58" s="230"/>
      <c r="AF58" s="230"/>
      <c r="AG58" s="231" t="s">
        <v>247</v>
      </c>
      <c r="AH58" s="232"/>
      <c r="AI58" s="232"/>
      <c r="AJ58" s="232"/>
      <c r="AK58" s="232"/>
      <c r="AL58" s="232"/>
      <c r="AM58" s="232"/>
      <c r="AN58" s="232"/>
      <c r="AO58" s="232"/>
      <c r="AP58" s="232"/>
      <c r="AQ58" s="232"/>
      <c r="AR58" s="232"/>
      <c r="AS58" s="232"/>
      <c r="AT58" s="232"/>
      <c r="AU58" s="232"/>
      <c r="AV58" s="232"/>
      <c r="AW58" s="232"/>
      <c r="AX58" s="233"/>
    </row>
    <row r="59" spans="1:50" ht="26.25" customHeight="1" x14ac:dyDescent="0.15">
      <c r="A59" s="207"/>
      <c r="B59" s="208"/>
      <c r="C59" s="286" t="s">
        <v>202</v>
      </c>
      <c r="D59" s="287"/>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8"/>
      <c r="AD59" s="177" t="s">
        <v>563</v>
      </c>
      <c r="AE59" s="178"/>
      <c r="AF59" s="239"/>
      <c r="AG59" s="225" t="s">
        <v>597</v>
      </c>
      <c r="AH59" s="226"/>
      <c r="AI59" s="226"/>
      <c r="AJ59" s="226"/>
      <c r="AK59" s="226"/>
      <c r="AL59" s="226"/>
      <c r="AM59" s="226"/>
      <c r="AN59" s="226"/>
      <c r="AO59" s="226"/>
      <c r="AP59" s="226"/>
      <c r="AQ59" s="226"/>
      <c r="AR59" s="226"/>
      <c r="AS59" s="226"/>
      <c r="AT59" s="226"/>
      <c r="AU59" s="226"/>
      <c r="AV59" s="226"/>
      <c r="AW59" s="226"/>
      <c r="AX59" s="227"/>
    </row>
    <row r="60" spans="1:50" ht="123.75" customHeight="1" x14ac:dyDescent="0.15">
      <c r="A60" s="209"/>
      <c r="B60" s="210"/>
      <c r="C60" s="289" t="s">
        <v>194</v>
      </c>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1"/>
      <c r="AD60" s="292" t="s">
        <v>563</v>
      </c>
      <c r="AE60" s="293"/>
      <c r="AF60" s="294"/>
      <c r="AG60" s="295" t="s">
        <v>598</v>
      </c>
      <c r="AH60" s="296"/>
      <c r="AI60" s="296"/>
      <c r="AJ60" s="296"/>
      <c r="AK60" s="296"/>
      <c r="AL60" s="296"/>
      <c r="AM60" s="296"/>
      <c r="AN60" s="296"/>
      <c r="AO60" s="296"/>
      <c r="AP60" s="296"/>
      <c r="AQ60" s="296"/>
      <c r="AR60" s="296"/>
      <c r="AS60" s="296"/>
      <c r="AT60" s="296"/>
      <c r="AU60" s="296"/>
      <c r="AV60" s="296"/>
      <c r="AW60" s="296"/>
      <c r="AX60" s="297"/>
    </row>
    <row r="61" spans="1:50" ht="61.5" customHeight="1" x14ac:dyDescent="0.15">
      <c r="A61" s="205" t="s">
        <v>36</v>
      </c>
      <c r="B61" s="206"/>
      <c r="C61" s="211" t="s">
        <v>195</v>
      </c>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3"/>
      <c r="AD61" s="214" t="s">
        <v>563</v>
      </c>
      <c r="AE61" s="215"/>
      <c r="AF61" s="216"/>
      <c r="AG61" s="217" t="s">
        <v>599</v>
      </c>
      <c r="AH61" s="218"/>
      <c r="AI61" s="218"/>
      <c r="AJ61" s="218"/>
      <c r="AK61" s="218"/>
      <c r="AL61" s="218"/>
      <c r="AM61" s="218"/>
      <c r="AN61" s="218"/>
      <c r="AO61" s="218"/>
      <c r="AP61" s="218"/>
      <c r="AQ61" s="218"/>
      <c r="AR61" s="218"/>
      <c r="AS61" s="218"/>
      <c r="AT61" s="218"/>
      <c r="AU61" s="218"/>
      <c r="AV61" s="218"/>
      <c r="AW61" s="218"/>
      <c r="AX61" s="219"/>
    </row>
    <row r="62" spans="1:50" ht="35.25" customHeight="1" x14ac:dyDescent="0.15">
      <c r="A62" s="207"/>
      <c r="B62" s="208"/>
      <c r="C62" s="220" t="s">
        <v>41</v>
      </c>
      <c r="D62" s="221"/>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2"/>
      <c r="AD62" s="223" t="s">
        <v>592</v>
      </c>
      <c r="AE62" s="224"/>
      <c r="AF62" s="224"/>
      <c r="AG62" s="225" t="s">
        <v>247</v>
      </c>
      <c r="AH62" s="226"/>
      <c r="AI62" s="226"/>
      <c r="AJ62" s="226"/>
      <c r="AK62" s="226"/>
      <c r="AL62" s="226"/>
      <c r="AM62" s="226"/>
      <c r="AN62" s="226"/>
      <c r="AO62" s="226"/>
      <c r="AP62" s="226"/>
      <c r="AQ62" s="226"/>
      <c r="AR62" s="226"/>
      <c r="AS62" s="226"/>
      <c r="AT62" s="226"/>
      <c r="AU62" s="226"/>
      <c r="AV62" s="226"/>
      <c r="AW62" s="226"/>
      <c r="AX62" s="227"/>
    </row>
    <row r="63" spans="1:50" ht="27" customHeight="1" x14ac:dyDescent="0.15">
      <c r="A63" s="207"/>
      <c r="B63" s="208"/>
      <c r="C63" s="175" t="s">
        <v>162</v>
      </c>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7" t="s">
        <v>592</v>
      </c>
      <c r="AE63" s="178"/>
      <c r="AF63" s="178"/>
      <c r="AG63" s="225" t="s">
        <v>247</v>
      </c>
      <c r="AH63" s="226"/>
      <c r="AI63" s="226"/>
      <c r="AJ63" s="226"/>
      <c r="AK63" s="226"/>
      <c r="AL63" s="226"/>
      <c r="AM63" s="226"/>
      <c r="AN63" s="226"/>
      <c r="AO63" s="226"/>
      <c r="AP63" s="226"/>
      <c r="AQ63" s="226"/>
      <c r="AR63" s="226"/>
      <c r="AS63" s="226"/>
      <c r="AT63" s="226"/>
      <c r="AU63" s="226"/>
      <c r="AV63" s="226"/>
      <c r="AW63" s="226"/>
      <c r="AX63" s="227"/>
    </row>
    <row r="64" spans="1:50" ht="27" customHeight="1" x14ac:dyDescent="0.15">
      <c r="A64" s="209"/>
      <c r="B64" s="210"/>
      <c r="C64" s="175" t="s">
        <v>40</v>
      </c>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7" t="s">
        <v>563</v>
      </c>
      <c r="AE64" s="178"/>
      <c r="AF64" s="178"/>
      <c r="AG64" s="179" t="s">
        <v>600</v>
      </c>
      <c r="AH64" s="180"/>
      <c r="AI64" s="180"/>
      <c r="AJ64" s="180"/>
      <c r="AK64" s="180"/>
      <c r="AL64" s="180"/>
      <c r="AM64" s="180"/>
      <c r="AN64" s="180"/>
      <c r="AO64" s="180"/>
      <c r="AP64" s="180"/>
      <c r="AQ64" s="180"/>
      <c r="AR64" s="180"/>
      <c r="AS64" s="180"/>
      <c r="AT64" s="180"/>
      <c r="AU64" s="180"/>
      <c r="AV64" s="180"/>
      <c r="AW64" s="180"/>
      <c r="AX64" s="181"/>
    </row>
    <row r="65" spans="1:52" ht="50.25" customHeight="1" x14ac:dyDescent="0.15">
      <c r="A65" s="182" t="s">
        <v>50</v>
      </c>
      <c r="B65" s="183"/>
      <c r="C65" s="186" t="s">
        <v>130</v>
      </c>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8"/>
      <c r="AD65" s="189" t="s">
        <v>563</v>
      </c>
      <c r="AE65" s="190"/>
      <c r="AF65" s="191"/>
      <c r="AG65" s="192" t="s">
        <v>601</v>
      </c>
      <c r="AH65" s="193"/>
      <c r="AI65" s="193"/>
      <c r="AJ65" s="193"/>
      <c r="AK65" s="193"/>
      <c r="AL65" s="193"/>
      <c r="AM65" s="193"/>
      <c r="AN65" s="193"/>
      <c r="AO65" s="193"/>
      <c r="AP65" s="193"/>
      <c r="AQ65" s="193"/>
      <c r="AR65" s="193"/>
      <c r="AS65" s="193"/>
      <c r="AT65" s="193"/>
      <c r="AU65" s="193"/>
      <c r="AV65" s="193"/>
      <c r="AW65" s="193"/>
      <c r="AX65" s="194"/>
    </row>
    <row r="66" spans="1:52" ht="19.7" customHeight="1" x14ac:dyDescent="0.15">
      <c r="A66" s="184"/>
      <c r="B66" s="185"/>
      <c r="C66" s="198" t="s">
        <v>0</v>
      </c>
      <c r="D66" s="199"/>
      <c r="E66" s="199"/>
      <c r="F66" s="199"/>
      <c r="G66" s="199"/>
      <c r="H66" s="199"/>
      <c r="I66" s="199"/>
      <c r="J66" s="199"/>
      <c r="K66" s="199"/>
      <c r="L66" s="199"/>
      <c r="M66" s="199"/>
      <c r="N66" s="199"/>
      <c r="O66" s="200" t="s">
        <v>23</v>
      </c>
      <c r="P66" s="201"/>
      <c r="Q66" s="201"/>
      <c r="R66" s="201"/>
      <c r="S66" s="201"/>
      <c r="T66" s="201"/>
      <c r="U66" s="201"/>
      <c r="V66" s="201"/>
      <c r="W66" s="201"/>
      <c r="X66" s="201"/>
      <c r="Y66" s="201"/>
      <c r="Z66" s="201"/>
      <c r="AA66" s="201"/>
      <c r="AB66" s="201"/>
      <c r="AC66" s="201"/>
      <c r="AD66" s="201"/>
      <c r="AE66" s="201"/>
      <c r="AF66" s="202"/>
      <c r="AG66" s="195"/>
      <c r="AH66" s="196"/>
      <c r="AI66" s="196"/>
      <c r="AJ66" s="196"/>
      <c r="AK66" s="196"/>
      <c r="AL66" s="196"/>
      <c r="AM66" s="196"/>
      <c r="AN66" s="196"/>
      <c r="AO66" s="196"/>
      <c r="AP66" s="196"/>
      <c r="AQ66" s="196"/>
      <c r="AR66" s="196"/>
      <c r="AS66" s="196"/>
      <c r="AT66" s="196"/>
      <c r="AU66" s="196"/>
      <c r="AV66" s="196"/>
      <c r="AW66" s="196"/>
      <c r="AX66" s="197"/>
    </row>
    <row r="67" spans="1:52" ht="24.75" customHeight="1" thickBot="1" x14ac:dyDescent="0.2">
      <c r="A67" s="184"/>
      <c r="B67" s="185"/>
      <c r="C67" s="203">
        <v>2022</v>
      </c>
      <c r="D67" s="204"/>
      <c r="E67" s="161" t="s">
        <v>558</v>
      </c>
      <c r="F67" s="161"/>
      <c r="G67" s="161"/>
      <c r="H67" s="162">
        <v>21</v>
      </c>
      <c r="I67" s="162"/>
      <c r="J67" s="234">
        <v>84</v>
      </c>
      <c r="K67" s="234"/>
      <c r="L67" s="234"/>
      <c r="M67" s="162"/>
      <c r="N67" s="235"/>
      <c r="O67" s="236" t="s">
        <v>602</v>
      </c>
      <c r="P67" s="237"/>
      <c r="Q67" s="237"/>
      <c r="R67" s="237"/>
      <c r="S67" s="237"/>
      <c r="T67" s="237"/>
      <c r="U67" s="237"/>
      <c r="V67" s="237"/>
      <c r="W67" s="237"/>
      <c r="X67" s="237"/>
      <c r="Y67" s="237"/>
      <c r="Z67" s="237"/>
      <c r="AA67" s="237"/>
      <c r="AB67" s="237"/>
      <c r="AC67" s="237"/>
      <c r="AD67" s="237"/>
      <c r="AE67" s="237"/>
      <c r="AF67" s="238"/>
      <c r="AG67" s="195"/>
      <c r="AH67" s="196"/>
      <c r="AI67" s="196"/>
      <c r="AJ67" s="196"/>
      <c r="AK67" s="196"/>
      <c r="AL67" s="196"/>
      <c r="AM67" s="196"/>
      <c r="AN67" s="196"/>
      <c r="AO67" s="196"/>
      <c r="AP67" s="196"/>
      <c r="AQ67" s="196"/>
      <c r="AR67" s="196"/>
      <c r="AS67" s="196"/>
      <c r="AT67" s="196"/>
      <c r="AU67" s="196"/>
      <c r="AV67" s="196"/>
      <c r="AW67" s="196"/>
      <c r="AX67" s="197"/>
    </row>
    <row r="68" spans="1:52" ht="24.75" customHeight="1" x14ac:dyDescent="0.15">
      <c r="A68" s="163" t="s">
        <v>31</v>
      </c>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5"/>
    </row>
    <row r="69" spans="1:52" ht="409.5" customHeight="1" thickBot="1" x14ac:dyDescent="0.2">
      <c r="A69" s="166" t="s">
        <v>603</v>
      </c>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c r="AE69" s="167"/>
      <c r="AF69" s="167"/>
      <c r="AG69" s="167"/>
      <c r="AH69" s="167"/>
      <c r="AI69" s="167"/>
      <c r="AJ69" s="167"/>
      <c r="AK69" s="167"/>
      <c r="AL69" s="167"/>
      <c r="AM69" s="167"/>
      <c r="AN69" s="167"/>
      <c r="AO69" s="167"/>
      <c r="AP69" s="167"/>
      <c r="AQ69" s="167"/>
      <c r="AR69" s="167"/>
      <c r="AS69" s="167"/>
      <c r="AT69" s="167"/>
      <c r="AU69" s="167"/>
      <c r="AV69" s="167"/>
      <c r="AW69" s="167"/>
      <c r="AX69" s="168"/>
    </row>
    <row r="70" spans="1:52" ht="24.75" customHeight="1" x14ac:dyDescent="0.15">
      <c r="A70" s="169" t="s">
        <v>204</v>
      </c>
      <c r="B70" s="170"/>
      <c r="C70" s="170"/>
      <c r="D70" s="170"/>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170"/>
      <c r="AU70" s="170"/>
      <c r="AV70" s="170"/>
      <c r="AW70" s="170"/>
      <c r="AX70" s="171"/>
      <c r="AZ70" s="10"/>
    </row>
    <row r="71" spans="1:52" ht="24.75" customHeight="1" x14ac:dyDescent="0.15">
      <c r="A71" s="172" t="s">
        <v>240</v>
      </c>
      <c r="B71" s="173"/>
      <c r="C71" s="173"/>
      <c r="D71" s="174"/>
      <c r="E71" s="157" t="s">
        <v>604</v>
      </c>
      <c r="F71" s="158"/>
      <c r="G71" s="158"/>
      <c r="H71" s="158"/>
      <c r="I71" s="158"/>
      <c r="J71" s="158"/>
      <c r="K71" s="158"/>
      <c r="L71" s="158"/>
      <c r="M71" s="158"/>
      <c r="N71" s="158"/>
      <c r="O71" s="158"/>
      <c r="P71" s="159"/>
      <c r="Q71" s="157"/>
      <c r="R71" s="158"/>
      <c r="S71" s="158"/>
      <c r="T71" s="158"/>
      <c r="U71" s="158"/>
      <c r="V71" s="158"/>
      <c r="W71" s="158"/>
      <c r="X71" s="158"/>
      <c r="Y71" s="158"/>
      <c r="Z71" s="158"/>
      <c r="AA71" s="158"/>
      <c r="AB71" s="159"/>
      <c r="AC71" s="157"/>
      <c r="AD71" s="158"/>
      <c r="AE71" s="158"/>
      <c r="AF71" s="158"/>
      <c r="AG71" s="158"/>
      <c r="AH71" s="158"/>
      <c r="AI71" s="158"/>
      <c r="AJ71" s="158"/>
      <c r="AK71" s="158"/>
      <c r="AL71" s="158"/>
      <c r="AM71" s="158"/>
      <c r="AN71" s="159"/>
      <c r="AO71" s="157"/>
      <c r="AP71" s="158"/>
      <c r="AQ71" s="158"/>
      <c r="AR71" s="158"/>
      <c r="AS71" s="158"/>
      <c r="AT71" s="158"/>
      <c r="AU71" s="158"/>
      <c r="AV71" s="158"/>
      <c r="AW71" s="158"/>
      <c r="AX71" s="160"/>
      <c r="AY71" s="53"/>
    </row>
    <row r="72" spans="1:52" ht="24.75" customHeight="1" x14ac:dyDescent="0.15">
      <c r="A72" s="86" t="s">
        <v>239</v>
      </c>
      <c r="B72" s="86"/>
      <c r="C72" s="86"/>
      <c r="D72" s="86"/>
      <c r="E72" s="157" t="s">
        <v>605</v>
      </c>
      <c r="F72" s="158"/>
      <c r="G72" s="158"/>
      <c r="H72" s="158"/>
      <c r="I72" s="158"/>
      <c r="J72" s="158"/>
      <c r="K72" s="158"/>
      <c r="L72" s="158"/>
      <c r="M72" s="158"/>
      <c r="N72" s="158"/>
      <c r="O72" s="158"/>
      <c r="P72" s="159"/>
      <c r="Q72" s="157"/>
      <c r="R72" s="158"/>
      <c r="S72" s="158"/>
      <c r="T72" s="158"/>
      <c r="U72" s="158"/>
      <c r="V72" s="158"/>
      <c r="W72" s="158"/>
      <c r="X72" s="158"/>
      <c r="Y72" s="158"/>
      <c r="Z72" s="158"/>
      <c r="AA72" s="158"/>
      <c r="AB72" s="159"/>
      <c r="AC72" s="157"/>
      <c r="AD72" s="158"/>
      <c r="AE72" s="158"/>
      <c r="AF72" s="158"/>
      <c r="AG72" s="158"/>
      <c r="AH72" s="158"/>
      <c r="AI72" s="158"/>
      <c r="AJ72" s="158"/>
      <c r="AK72" s="158"/>
      <c r="AL72" s="158"/>
      <c r="AM72" s="158"/>
      <c r="AN72" s="159"/>
      <c r="AO72" s="157"/>
      <c r="AP72" s="158"/>
      <c r="AQ72" s="158"/>
      <c r="AR72" s="158"/>
      <c r="AS72" s="158"/>
      <c r="AT72" s="158"/>
      <c r="AU72" s="158"/>
      <c r="AV72" s="158"/>
      <c r="AW72" s="158"/>
      <c r="AX72" s="160"/>
    </row>
    <row r="73" spans="1:52" ht="24.75" customHeight="1" x14ac:dyDescent="0.15">
      <c r="A73" s="86" t="s">
        <v>238</v>
      </c>
      <c r="B73" s="86"/>
      <c r="C73" s="86"/>
      <c r="D73" s="86"/>
      <c r="E73" s="157" t="s">
        <v>606</v>
      </c>
      <c r="F73" s="158"/>
      <c r="G73" s="158"/>
      <c r="H73" s="158"/>
      <c r="I73" s="158"/>
      <c r="J73" s="158"/>
      <c r="K73" s="158"/>
      <c r="L73" s="158"/>
      <c r="M73" s="158"/>
      <c r="N73" s="158"/>
      <c r="O73" s="158"/>
      <c r="P73" s="159"/>
      <c r="Q73" s="157"/>
      <c r="R73" s="158"/>
      <c r="S73" s="158"/>
      <c r="T73" s="158"/>
      <c r="U73" s="158"/>
      <c r="V73" s="158"/>
      <c r="W73" s="158"/>
      <c r="X73" s="158"/>
      <c r="Y73" s="158"/>
      <c r="Z73" s="158"/>
      <c r="AA73" s="158"/>
      <c r="AB73" s="159"/>
      <c r="AC73" s="157"/>
      <c r="AD73" s="158"/>
      <c r="AE73" s="158"/>
      <c r="AF73" s="158"/>
      <c r="AG73" s="158"/>
      <c r="AH73" s="158"/>
      <c r="AI73" s="158"/>
      <c r="AJ73" s="158"/>
      <c r="AK73" s="158"/>
      <c r="AL73" s="158"/>
      <c r="AM73" s="158"/>
      <c r="AN73" s="159"/>
      <c r="AO73" s="157"/>
      <c r="AP73" s="158"/>
      <c r="AQ73" s="158"/>
      <c r="AR73" s="158"/>
      <c r="AS73" s="158"/>
      <c r="AT73" s="158"/>
      <c r="AU73" s="158"/>
      <c r="AV73" s="158"/>
      <c r="AW73" s="158"/>
      <c r="AX73" s="160"/>
    </row>
    <row r="74" spans="1:52" ht="24.75" customHeight="1" x14ac:dyDescent="0.15">
      <c r="A74" s="86" t="s">
        <v>237</v>
      </c>
      <c r="B74" s="86"/>
      <c r="C74" s="86"/>
      <c r="D74" s="86"/>
      <c r="E74" s="157" t="s">
        <v>607</v>
      </c>
      <c r="F74" s="158"/>
      <c r="G74" s="158"/>
      <c r="H74" s="158"/>
      <c r="I74" s="158"/>
      <c r="J74" s="158"/>
      <c r="K74" s="158"/>
      <c r="L74" s="158"/>
      <c r="M74" s="158"/>
      <c r="N74" s="158"/>
      <c r="O74" s="158"/>
      <c r="P74" s="159"/>
      <c r="Q74" s="157"/>
      <c r="R74" s="158"/>
      <c r="S74" s="158"/>
      <c r="T74" s="158"/>
      <c r="U74" s="158"/>
      <c r="V74" s="158"/>
      <c r="W74" s="158"/>
      <c r="X74" s="158"/>
      <c r="Y74" s="158"/>
      <c r="Z74" s="158"/>
      <c r="AA74" s="158"/>
      <c r="AB74" s="159"/>
      <c r="AC74" s="157"/>
      <c r="AD74" s="158"/>
      <c r="AE74" s="158"/>
      <c r="AF74" s="158"/>
      <c r="AG74" s="158"/>
      <c r="AH74" s="158"/>
      <c r="AI74" s="158"/>
      <c r="AJ74" s="158"/>
      <c r="AK74" s="158"/>
      <c r="AL74" s="158"/>
      <c r="AM74" s="158"/>
      <c r="AN74" s="159"/>
      <c r="AO74" s="157"/>
      <c r="AP74" s="158"/>
      <c r="AQ74" s="158"/>
      <c r="AR74" s="158"/>
      <c r="AS74" s="158"/>
      <c r="AT74" s="158"/>
      <c r="AU74" s="158"/>
      <c r="AV74" s="158"/>
      <c r="AW74" s="158"/>
      <c r="AX74" s="160"/>
    </row>
    <row r="75" spans="1:52" ht="24.75" customHeight="1" x14ac:dyDescent="0.15">
      <c r="A75" s="86" t="s">
        <v>236</v>
      </c>
      <c r="B75" s="86"/>
      <c r="C75" s="86"/>
      <c r="D75" s="86"/>
      <c r="E75" s="157" t="s">
        <v>608</v>
      </c>
      <c r="F75" s="158"/>
      <c r="G75" s="158"/>
      <c r="H75" s="158"/>
      <c r="I75" s="158"/>
      <c r="J75" s="158"/>
      <c r="K75" s="158"/>
      <c r="L75" s="158"/>
      <c r="M75" s="158"/>
      <c r="N75" s="158"/>
      <c r="O75" s="158"/>
      <c r="P75" s="159"/>
      <c r="Q75" s="157"/>
      <c r="R75" s="158"/>
      <c r="S75" s="158"/>
      <c r="T75" s="158"/>
      <c r="U75" s="158"/>
      <c r="V75" s="158"/>
      <c r="W75" s="158"/>
      <c r="X75" s="158"/>
      <c r="Y75" s="158"/>
      <c r="Z75" s="158"/>
      <c r="AA75" s="158"/>
      <c r="AB75" s="159"/>
      <c r="AC75" s="157"/>
      <c r="AD75" s="158"/>
      <c r="AE75" s="158"/>
      <c r="AF75" s="158"/>
      <c r="AG75" s="158"/>
      <c r="AH75" s="158"/>
      <c r="AI75" s="158"/>
      <c r="AJ75" s="158"/>
      <c r="AK75" s="158"/>
      <c r="AL75" s="158"/>
      <c r="AM75" s="158"/>
      <c r="AN75" s="159"/>
      <c r="AO75" s="157"/>
      <c r="AP75" s="158"/>
      <c r="AQ75" s="158"/>
      <c r="AR75" s="158"/>
      <c r="AS75" s="158"/>
      <c r="AT75" s="158"/>
      <c r="AU75" s="158"/>
      <c r="AV75" s="158"/>
      <c r="AW75" s="158"/>
      <c r="AX75" s="160"/>
    </row>
    <row r="76" spans="1:52" ht="24.75" customHeight="1" x14ac:dyDescent="0.15">
      <c r="A76" s="86" t="s">
        <v>235</v>
      </c>
      <c r="B76" s="86"/>
      <c r="C76" s="86"/>
      <c r="D76" s="86"/>
      <c r="E76" s="157" t="s">
        <v>609</v>
      </c>
      <c r="F76" s="158"/>
      <c r="G76" s="158"/>
      <c r="H76" s="158"/>
      <c r="I76" s="158"/>
      <c r="J76" s="158"/>
      <c r="K76" s="158"/>
      <c r="L76" s="158"/>
      <c r="M76" s="158"/>
      <c r="N76" s="158"/>
      <c r="O76" s="158"/>
      <c r="P76" s="159"/>
      <c r="Q76" s="157"/>
      <c r="R76" s="158"/>
      <c r="S76" s="158"/>
      <c r="T76" s="158"/>
      <c r="U76" s="158"/>
      <c r="V76" s="158"/>
      <c r="W76" s="158"/>
      <c r="X76" s="158"/>
      <c r="Y76" s="158"/>
      <c r="Z76" s="158"/>
      <c r="AA76" s="158"/>
      <c r="AB76" s="159"/>
      <c r="AC76" s="157"/>
      <c r="AD76" s="158"/>
      <c r="AE76" s="158"/>
      <c r="AF76" s="158"/>
      <c r="AG76" s="158"/>
      <c r="AH76" s="158"/>
      <c r="AI76" s="158"/>
      <c r="AJ76" s="158"/>
      <c r="AK76" s="158"/>
      <c r="AL76" s="158"/>
      <c r="AM76" s="158"/>
      <c r="AN76" s="159"/>
      <c r="AO76" s="157"/>
      <c r="AP76" s="158"/>
      <c r="AQ76" s="158"/>
      <c r="AR76" s="158"/>
      <c r="AS76" s="158"/>
      <c r="AT76" s="158"/>
      <c r="AU76" s="158"/>
      <c r="AV76" s="158"/>
      <c r="AW76" s="158"/>
      <c r="AX76" s="160"/>
    </row>
    <row r="77" spans="1:52" ht="24.75" customHeight="1" x14ac:dyDescent="0.15">
      <c r="A77" s="86" t="s">
        <v>234</v>
      </c>
      <c r="B77" s="86"/>
      <c r="C77" s="86"/>
      <c r="D77" s="86"/>
      <c r="E77" s="157" t="s">
        <v>610</v>
      </c>
      <c r="F77" s="158"/>
      <c r="G77" s="158"/>
      <c r="H77" s="158"/>
      <c r="I77" s="158"/>
      <c r="J77" s="158"/>
      <c r="K77" s="158"/>
      <c r="L77" s="158"/>
      <c r="M77" s="158"/>
      <c r="N77" s="158"/>
      <c r="O77" s="158"/>
      <c r="P77" s="159"/>
      <c r="Q77" s="157"/>
      <c r="R77" s="158"/>
      <c r="S77" s="158"/>
      <c r="T77" s="158"/>
      <c r="U77" s="158"/>
      <c r="V77" s="158"/>
      <c r="W77" s="158"/>
      <c r="X77" s="158"/>
      <c r="Y77" s="158"/>
      <c r="Z77" s="158"/>
      <c r="AA77" s="158"/>
      <c r="AB77" s="159"/>
      <c r="AC77" s="157"/>
      <c r="AD77" s="158"/>
      <c r="AE77" s="158"/>
      <c r="AF77" s="158"/>
      <c r="AG77" s="158"/>
      <c r="AH77" s="158"/>
      <c r="AI77" s="158"/>
      <c r="AJ77" s="158"/>
      <c r="AK77" s="158"/>
      <c r="AL77" s="158"/>
      <c r="AM77" s="158"/>
      <c r="AN77" s="159"/>
      <c r="AO77" s="157"/>
      <c r="AP77" s="158"/>
      <c r="AQ77" s="158"/>
      <c r="AR77" s="158"/>
      <c r="AS77" s="158"/>
      <c r="AT77" s="158"/>
      <c r="AU77" s="158"/>
      <c r="AV77" s="158"/>
      <c r="AW77" s="158"/>
      <c r="AX77" s="160"/>
    </row>
    <row r="78" spans="1:52" ht="24.75" customHeight="1" x14ac:dyDescent="0.15">
      <c r="A78" s="86" t="s">
        <v>233</v>
      </c>
      <c r="B78" s="86"/>
      <c r="C78" s="86"/>
      <c r="D78" s="86"/>
      <c r="E78" s="157" t="s">
        <v>611</v>
      </c>
      <c r="F78" s="158"/>
      <c r="G78" s="158"/>
      <c r="H78" s="158"/>
      <c r="I78" s="158"/>
      <c r="J78" s="158"/>
      <c r="K78" s="158"/>
      <c r="L78" s="158"/>
      <c r="M78" s="158"/>
      <c r="N78" s="158"/>
      <c r="O78" s="158"/>
      <c r="P78" s="159"/>
      <c r="Q78" s="157"/>
      <c r="R78" s="158"/>
      <c r="S78" s="158"/>
      <c r="T78" s="158"/>
      <c r="U78" s="158"/>
      <c r="V78" s="158"/>
      <c r="W78" s="158"/>
      <c r="X78" s="158"/>
      <c r="Y78" s="158"/>
      <c r="Z78" s="158"/>
      <c r="AA78" s="158"/>
      <c r="AB78" s="159"/>
      <c r="AC78" s="157"/>
      <c r="AD78" s="158"/>
      <c r="AE78" s="158"/>
      <c r="AF78" s="158"/>
      <c r="AG78" s="158"/>
      <c r="AH78" s="158"/>
      <c r="AI78" s="158"/>
      <c r="AJ78" s="158"/>
      <c r="AK78" s="158"/>
      <c r="AL78" s="158"/>
      <c r="AM78" s="158"/>
      <c r="AN78" s="159"/>
      <c r="AO78" s="157"/>
      <c r="AP78" s="158"/>
      <c r="AQ78" s="158"/>
      <c r="AR78" s="158"/>
      <c r="AS78" s="158"/>
      <c r="AT78" s="158"/>
      <c r="AU78" s="158"/>
      <c r="AV78" s="158"/>
      <c r="AW78" s="158"/>
      <c r="AX78" s="160"/>
    </row>
    <row r="79" spans="1:52" ht="24.75" customHeight="1" x14ac:dyDescent="0.15">
      <c r="A79" s="86" t="s">
        <v>379</v>
      </c>
      <c r="B79" s="86"/>
      <c r="C79" s="86"/>
      <c r="D79" s="86"/>
      <c r="E79" s="156" t="s">
        <v>612</v>
      </c>
      <c r="F79" s="140"/>
      <c r="G79" s="140"/>
      <c r="H79" s="56" t="str">
        <f>IF(E79="","","-")</f>
        <v>-</v>
      </c>
      <c r="I79" s="140"/>
      <c r="J79" s="140"/>
      <c r="K79" s="56" t="str">
        <f>IF(I79="","","-")</f>
        <v/>
      </c>
      <c r="L79" s="142">
        <v>79</v>
      </c>
      <c r="M79" s="142"/>
      <c r="N79" s="56" t="str">
        <f>IF(O79="","","-")</f>
        <v/>
      </c>
      <c r="O79" s="154"/>
      <c r="P79" s="155"/>
      <c r="Q79" s="156"/>
      <c r="R79" s="140"/>
      <c r="S79" s="140"/>
      <c r="T79" s="56" t="str">
        <f>IF(Q79="","","-")</f>
        <v/>
      </c>
      <c r="U79" s="140"/>
      <c r="V79" s="140"/>
      <c r="W79" s="56" t="str">
        <f>IF(U79="","","-")</f>
        <v/>
      </c>
      <c r="X79" s="142"/>
      <c r="Y79" s="142"/>
      <c r="Z79" s="56" t="str">
        <f>IF(AA79="","","-")</f>
        <v/>
      </c>
      <c r="AA79" s="154"/>
      <c r="AB79" s="155"/>
      <c r="AC79" s="156"/>
      <c r="AD79" s="140"/>
      <c r="AE79" s="140"/>
      <c r="AF79" s="56" t="str">
        <f>IF(AC79="","","-")</f>
        <v/>
      </c>
      <c r="AG79" s="140"/>
      <c r="AH79" s="140"/>
      <c r="AI79" s="56" t="str">
        <f>IF(AG79="","","-")</f>
        <v/>
      </c>
      <c r="AJ79" s="142"/>
      <c r="AK79" s="142"/>
      <c r="AL79" s="56" t="str">
        <f>IF(AM79="","","-")</f>
        <v/>
      </c>
      <c r="AM79" s="154"/>
      <c r="AN79" s="155"/>
      <c r="AO79" s="156"/>
      <c r="AP79" s="140"/>
      <c r="AQ79" s="56" t="str">
        <f>IF(AO79="","","-")</f>
        <v/>
      </c>
      <c r="AR79" s="140"/>
      <c r="AS79" s="140"/>
      <c r="AT79" s="56" t="str">
        <f>IF(AR79="","","-")</f>
        <v/>
      </c>
      <c r="AU79" s="142"/>
      <c r="AV79" s="142"/>
      <c r="AW79" s="56" t="str">
        <f>IF(AX79="","","-")</f>
        <v/>
      </c>
      <c r="AX79" s="58"/>
    </row>
    <row r="80" spans="1:52" ht="24.75" customHeight="1" x14ac:dyDescent="0.15">
      <c r="A80" s="86" t="s">
        <v>546</v>
      </c>
      <c r="B80" s="86"/>
      <c r="C80" s="86"/>
      <c r="D80" s="86"/>
      <c r="E80" s="156" t="s">
        <v>612</v>
      </c>
      <c r="F80" s="140"/>
      <c r="G80" s="140"/>
      <c r="H80" s="56"/>
      <c r="I80" s="140"/>
      <c r="J80" s="140"/>
      <c r="K80" s="56"/>
      <c r="L80" s="142">
        <v>78</v>
      </c>
      <c r="M80" s="142"/>
      <c r="N80" s="56" t="str">
        <f>IF(O80="","","-")</f>
        <v/>
      </c>
      <c r="O80" s="154"/>
      <c r="P80" s="155"/>
      <c r="Q80" s="156"/>
      <c r="R80" s="140"/>
      <c r="S80" s="140"/>
      <c r="T80" s="56" t="str">
        <f>IF(Q80="","","-")</f>
        <v/>
      </c>
      <c r="U80" s="140"/>
      <c r="V80" s="140"/>
      <c r="W80" s="56" t="str">
        <f>IF(U80="","","-")</f>
        <v/>
      </c>
      <c r="X80" s="142"/>
      <c r="Y80" s="142"/>
      <c r="Z80" s="56" t="str">
        <f>IF(AA80="","","-")</f>
        <v/>
      </c>
      <c r="AA80" s="154"/>
      <c r="AB80" s="155"/>
      <c r="AC80" s="156"/>
      <c r="AD80" s="140"/>
      <c r="AE80" s="140"/>
      <c r="AF80" s="56" t="str">
        <f>IF(AC80="","","-")</f>
        <v/>
      </c>
      <c r="AG80" s="140"/>
      <c r="AH80" s="140"/>
      <c r="AI80" s="56" t="str">
        <f>IF(AG80="","","-")</f>
        <v/>
      </c>
      <c r="AJ80" s="142"/>
      <c r="AK80" s="142"/>
      <c r="AL80" s="56" t="str">
        <f>IF(AM80="","","-")</f>
        <v/>
      </c>
      <c r="AM80" s="154"/>
      <c r="AN80" s="155"/>
      <c r="AO80" s="156"/>
      <c r="AP80" s="140"/>
      <c r="AQ80" s="56" t="str">
        <f>IF(AO80="","","-")</f>
        <v/>
      </c>
      <c r="AR80" s="140"/>
      <c r="AS80" s="140"/>
      <c r="AT80" s="56" t="str">
        <f>IF(AR80="","","-")</f>
        <v/>
      </c>
      <c r="AU80" s="142"/>
      <c r="AV80" s="142"/>
      <c r="AW80" s="56" t="str">
        <f>IF(AX80="","","-")</f>
        <v/>
      </c>
      <c r="AX80" s="58"/>
    </row>
    <row r="81" spans="1:50" ht="24.75" customHeight="1" x14ac:dyDescent="0.15">
      <c r="A81" s="86" t="s">
        <v>347</v>
      </c>
      <c r="B81" s="86"/>
      <c r="C81" s="86"/>
      <c r="D81" s="86"/>
      <c r="E81" s="152">
        <v>2021</v>
      </c>
      <c r="F81" s="141"/>
      <c r="G81" s="140" t="s">
        <v>558</v>
      </c>
      <c r="H81" s="140"/>
      <c r="I81" s="140"/>
      <c r="J81" s="141">
        <v>20</v>
      </c>
      <c r="K81" s="141"/>
      <c r="L81" s="142">
        <v>89</v>
      </c>
      <c r="M81" s="142"/>
      <c r="N81" s="142"/>
      <c r="O81" s="141"/>
      <c r="P81" s="141"/>
      <c r="Q81" s="152"/>
      <c r="R81" s="141"/>
      <c r="S81" s="140"/>
      <c r="T81" s="140"/>
      <c r="U81" s="140"/>
      <c r="V81" s="141"/>
      <c r="W81" s="141"/>
      <c r="X81" s="142"/>
      <c r="Y81" s="142"/>
      <c r="Z81" s="142"/>
      <c r="AA81" s="141"/>
      <c r="AB81" s="153"/>
      <c r="AC81" s="152"/>
      <c r="AD81" s="141"/>
      <c r="AE81" s="140"/>
      <c r="AF81" s="140"/>
      <c r="AG81" s="140"/>
      <c r="AH81" s="141"/>
      <c r="AI81" s="141"/>
      <c r="AJ81" s="142"/>
      <c r="AK81" s="142"/>
      <c r="AL81" s="142"/>
      <c r="AM81" s="141"/>
      <c r="AN81" s="153"/>
      <c r="AO81" s="152"/>
      <c r="AP81" s="141"/>
      <c r="AQ81" s="140"/>
      <c r="AR81" s="140"/>
      <c r="AS81" s="140"/>
      <c r="AT81" s="141"/>
      <c r="AU81" s="141"/>
      <c r="AV81" s="142"/>
      <c r="AW81" s="142"/>
      <c r="AX81" s="58"/>
    </row>
    <row r="82" spans="1:50" ht="28.35" customHeight="1" x14ac:dyDescent="0.15">
      <c r="A82" s="143" t="s">
        <v>227</v>
      </c>
      <c r="B82" s="144"/>
      <c r="C82" s="144"/>
      <c r="D82" s="144"/>
      <c r="E82" s="144"/>
      <c r="F82" s="145"/>
      <c r="G82" s="43" t="s">
        <v>547</v>
      </c>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5"/>
    </row>
    <row r="83" spans="1:50" ht="28.35" customHeight="1" x14ac:dyDescent="0.15">
      <c r="A83" s="143"/>
      <c r="B83" s="144"/>
      <c r="C83" s="144"/>
      <c r="D83" s="144"/>
      <c r="E83" s="144"/>
      <c r="F83" s="145"/>
      <c r="G83" s="33"/>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5"/>
    </row>
    <row r="84" spans="1:50" ht="28.35" customHeight="1" x14ac:dyDescent="0.15">
      <c r="A84" s="143"/>
      <c r="B84" s="144"/>
      <c r="C84" s="144"/>
      <c r="D84" s="144"/>
      <c r="E84" s="144"/>
      <c r="F84" s="145"/>
      <c r="G84" s="33"/>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8.35" customHeight="1" x14ac:dyDescent="0.15">
      <c r="A85" s="143"/>
      <c r="B85" s="144"/>
      <c r="C85" s="144"/>
      <c r="D85" s="144"/>
      <c r="E85" s="144"/>
      <c r="F85" s="145"/>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7.75" customHeight="1" x14ac:dyDescent="0.15">
      <c r="A86" s="143"/>
      <c r="B86" s="144"/>
      <c r="C86" s="144"/>
      <c r="D86" s="144"/>
      <c r="E86" s="144"/>
      <c r="F86" s="145"/>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8.35" customHeight="1" x14ac:dyDescent="0.15">
      <c r="A87" s="143"/>
      <c r="B87" s="144"/>
      <c r="C87" s="144"/>
      <c r="D87" s="144"/>
      <c r="E87" s="144"/>
      <c r="F87" s="145"/>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8.35" customHeight="1" x14ac:dyDescent="0.15">
      <c r="A88" s="143"/>
      <c r="B88" s="144"/>
      <c r="C88" s="144"/>
      <c r="D88" s="144"/>
      <c r="E88" s="144"/>
      <c r="F88" s="145"/>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7.75" customHeight="1" x14ac:dyDescent="0.15">
      <c r="A89" s="143"/>
      <c r="B89" s="144"/>
      <c r="C89" s="144"/>
      <c r="D89" s="144"/>
      <c r="E89" s="144"/>
      <c r="F89" s="145"/>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43"/>
      <c r="B90" s="144"/>
      <c r="C90" s="144"/>
      <c r="D90" s="144"/>
      <c r="E90" s="144"/>
      <c r="F90" s="145"/>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143"/>
      <c r="B91" s="144"/>
      <c r="C91" s="144"/>
      <c r="D91" s="144"/>
      <c r="E91" s="144"/>
      <c r="F91" s="145"/>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43"/>
      <c r="B92" s="144"/>
      <c r="C92" s="144"/>
      <c r="D92" s="144"/>
      <c r="E92" s="144"/>
      <c r="F92" s="145"/>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143"/>
      <c r="B93" s="144"/>
      <c r="C93" s="144"/>
      <c r="D93" s="144"/>
      <c r="E93" s="144"/>
      <c r="F93" s="145"/>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143"/>
      <c r="B94" s="144"/>
      <c r="C94" s="144"/>
      <c r="D94" s="144"/>
      <c r="E94" s="144"/>
      <c r="F94" s="145"/>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7.75" customHeight="1" x14ac:dyDescent="0.15">
      <c r="A95" s="143"/>
      <c r="B95" s="144"/>
      <c r="C95" s="144"/>
      <c r="D95" s="144"/>
      <c r="E95" s="144"/>
      <c r="F95" s="145"/>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143"/>
      <c r="B96" s="144"/>
      <c r="C96" s="144"/>
      <c r="D96" s="144"/>
      <c r="E96" s="144"/>
      <c r="F96" s="145"/>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143"/>
      <c r="B97" s="144"/>
      <c r="C97" s="144"/>
      <c r="D97" s="144"/>
      <c r="E97" s="144"/>
      <c r="F97" s="145"/>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43"/>
      <c r="B98" s="144"/>
      <c r="C98" s="144"/>
      <c r="D98" s="144"/>
      <c r="E98" s="144"/>
      <c r="F98" s="145"/>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52.5" customHeight="1" x14ac:dyDescent="0.15">
      <c r="A99" s="143"/>
      <c r="B99" s="144"/>
      <c r="C99" s="144"/>
      <c r="D99" s="144"/>
      <c r="E99" s="144"/>
      <c r="F99" s="145"/>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52.5" customHeight="1" x14ac:dyDescent="0.15">
      <c r="A100" s="143"/>
      <c r="B100" s="144"/>
      <c r="C100" s="144"/>
      <c r="D100" s="144"/>
      <c r="E100" s="144"/>
      <c r="F100" s="145"/>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52.5" customHeight="1" x14ac:dyDescent="0.15">
      <c r="A101" s="143"/>
      <c r="B101" s="144"/>
      <c r="C101" s="144"/>
      <c r="D101" s="144"/>
      <c r="E101" s="144"/>
      <c r="F101" s="145"/>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9.25" customHeight="1" x14ac:dyDescent="0.15">
      <c r="A102" s="143"/>
      <c r="B102" s="144"/>
      <c r="C102" s="144"/>
      <c r="D102" s="144"/>
      <c r="E102" s="144"/>
      <c r="F102" s="145"/>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18.600000000000001" customHeight="1" x14ac:dyDescent="0.15">
      <c r="A103" s="143"/>
      <c r="B103" s="144"/>
      <c r="C103" s="144"/>
      <c r="D103" s="144"/>
      <c r="E103" s="144"/>
      <c r="F103" s="145"/>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35.25" customHeight="1" x14ac:dyDescent="0.15">
      <c r="A104" s="143"/>
      <c r="B104" s="144"/>
      <c r="C104" s="144"/>
      <c r="D104" s="144"/>
      <c r="E104" s="144"/>
      <c r="F104" s="145"/>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30" customHeight="1" x14ac:dyDescent="0.15">
      <c r="A105" s="143"/>
      <c r="B105" s="144"/>
      <c r="C105" s="144"/>
      <c r="D105" s="144"/>
      <c r="E105" s="144"/>
      <c r="F105" s="145"/>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4.75" customHeight="1" x14ac:dyDescent="0.15">
      <c r="A106" s="143"/>
      <c r="B106" s="144"/>
      <c r="C106" s="144"/>
      <c r="D106" s="144"/>
      <c r="E106" s="144"/>
      <c r="F106" s="145"/>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4.75" customHeight="1" x14ac:dyDescent="0.15">
      <c r="A107" s="143"/>
      <c r="B107" s="144"/>
      <c r="C107" s="144"/>
      <c r="D107" s="144"/>
      <c r="E107" s="144"/>
      <c r="F107" s="145"/>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4.75" customHeight="1" x14ac:dyDescent="0.15">
      <c r="A108" s="143"/>
      <c r="B108" s="144"/>
      <c r="C108" s="144"/>
      <c r="D108" s="144"/>
      <c r="E108" s="144"/>
      <c r="F108" s="145"/>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4.75" customHeight="1" x14ac:dyDescent="0.15">
      <c r="A109" s="143"/>
      <c r="B109" s="144"/>
      <c r="C109" s="144"/>
      <c r="D109" s="144"/>
      <c r="E109" s="144"/>
      <c r="F109" s="145"/>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4.75" customHeight="1" x14ac:dyDescent="0.15">
      <c r="A110" s="143"/>
      <c r="B110" s="144"/>
      <c r="C110" s="144"/>
      <c r="D110" s="144"/>
      <c r="E110" s="144"/>
      <c r="F110" s="145"/>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4.75" customHeight="1" x14ac:dyDescent="0.15">
      <c r="A111" s="143"/>
      <c r="B111" s="144"/>
      <c r="C111" s="144"/>
      <c r="D111" s="144"/>
      <c r="E111" s="144"/>
      <c r="F111" s="145"/>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4.75" customHeight="1" x14ac:dyDescent="0.15">
      <c r="A112" s="143"/>
      <c r="B112" s="144"/>
      <c r="C112" s="144"/>
      <c r="D112" s="144"/>
      <c r="E112" s="144"/>
      <c r="F112" s="145"/>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4.75" customHeight="1" x14ac:dyDescent="0.15">
      <c r="A113" s="143"/>
      <c r="B113" s="144"/>
      <c r="C113" s="144"/>
      <c r="D113" s="144"/>
      <c r="E113" s="144"/>
      <c r="F113" s="145"/>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4.75" customHeight="1" x14ac:dyDescent="0.15">
      <c r="A114" s="143"/>
      <c r="B114" s="144"/>
      <c r="C114" s="144"/>
      <c r="D114" s="144"/>
      <c r="E114" s="144"/>
      <c r="F114" s="145"/>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4.75" customHeight="1" thickBot="1" x14ac:dyDescent="0.2">
      <c r="A115" s="143"/>
      <c r="B115" s="144"/>
      <c r="C115" s="144"/>
      <c r="D115" s="144"/>
      <c r="E115" s="144"/>
      <c r="F115" s="145"/>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4.75" customHeight="1" x14ac:dyDescent="0.15">
      <c r="A116" s="146" t="s">
        <v>229</v>
      </c>
      <c r="B116" s="147"/>
      <c r="C116" s="147"/>
      <c r="D116" s="147"/>
      <c r="E116" s="147"/>
      <c r="F116" s="148"/>
      <c r="G116" s="120" t="s">
        <v>613</v>
      </c>
      <c r="H116" s="121"/>
      <c r="I116" s="121"/>
      <c r="J116" s="121"/>
      <c r="K116" s="121"/>
      <c r="L116" s="121"/>
      <c r="M116" s="121"/>
      <c r="N116" s="121"/>
      <c r="O116" s="121"/>
      <c r="P116" s="121"/>
      <c r="Q116" s="121"/>
      <c r="R116" s="121"/>
      <c r="S116" s="121"/>
      <c r="T116" s="121"/>
      <c r="U116" s="121"/>
      <c r="V116" s="121"/>
      <c r="W116" s="121"/>
      <c r="X116" s="121"/>
      <c r="Y116" s="121"/>
      <c r="Z116" s="121"/>
      <c r="AA116" s="121"/>
      <c r="AB116" s="122"/>
      <c r="AC116" s="120" t="s">
        <v>209</v>
      </c>
      <c r="AD116" s="121"/>
      <c r="AE116" s="121"/>
      <c r="AF116" s="121"/>
      <c r="AG116" s="121"/>
      <c r="AH116" s="121"/>
      <c r="AI116" s="121"/>
      <c r="AJ116" s="121"/>
      <c r="AK116" s="121"/>
      <c r="AL116" s="121"/>
      <c r="AM116" s="121"/>
      <c r="AN116" s="121"/>
      <c r="AO116" s="121"/>
      <c r="AP116" s="121"/>
      <c r="AQ116" s="121"/>
      <c r="AR116" s="121"/>
      <c r="AS116" s="121"/>
      <c r="AT116" s="121"/>
      <c r="AU116" s="121"/>
      <c r="AV116" s="121"/>
      <c r="AW116" s="121"/>
      <c r="AX116" s="123"/>
    </row>
    <row r="117" spans="1:50" ht="24.75" customHeight="1" x14ac:dyDescent="0.15">
      <c r="A117" s="149"/>
      <c r="B117" s="150"/>
      <c r="C117" s="150"/>
      <c r="D117" s="150"/>
      <c r="E117" s="150"/>
      <c r="F117" s="151"/>
      <c r="G117" s="124" t="s">
        <v>15</v>
      </c>
      <c r="H117" s="125"/>
      <c r="I117" s="125"/>
      <c r="J117" s="125"/>
      <c r="K117" s="125"/>
      <c r="L117" s="126" t="s">
        <v>16</v>
      </c>
      <c r="M117" s="125"/>
      <c r="N117" s="125"/>
      <c r="O117" s="125"/>
      <c r="P117" s="125"/>
      <c r="Q117" s="125"/>
      <c r="R117" s="125"/>
      <c r="S117" s="125"/>
      <c r="T117" s="125"/>
      <c r="U117" s="125"/>
      <c r="V117" s="125"/>
      <c r="W117" s="125"/>
      <c r="X117" s="127"/>
      <c r="Y117" s="128" t="s">
        <v>17</v>
      </c>
      <c r="Z117" s="129"/>
      <c r="AA117" s="129"/>
      <c r="AB117" s="130"/>
      <c r="AC117" s="124" t="s">
        <v>15</v>
      </c>
      <c r="AD117" s="125"/>
      <c r="AE117" s="125"/>
      <c r="AF117" s="125"/>
      <c r="AG117" s="125"/>
      <c r="AH117" s="126" t="s">
        <v>16</v>
      </c>
      <c r="AI117" s="125"/>
      <c r="AJ117" s="125"/>
      <c r="AK117" s="125"/>
      <c r="AL117" s="125"/>
      <c r="AM117" s="125"/>
      <c r="AN117" s="125"/>
      <c r="AO117" s="125"/>
      <c r="AP117" s="125"/>
      <c r="AQ117" s="125"/>
      <c r="AR117" s="125"/>
      <c r="AS117" s="125"/>
      <c r="AT117" s="127"/>
      <c r="AU117" s="128" t="s">
        <v>17</v>
      </c>
      <c r="AV117" s="129"/>
      <c r="AW117" s="129"/>
      <c r="AX117" s="131"/>
    </row>
    <row r="118" spans="1:50" ht="24.75" customHeight="1" x14ac:dyDescent="0.15">
      <c r="A118" s="149"/>
      <c r="B118" s="150"/>
      <c r="C118" s="150"/>
      <c r="D118" s="150"/>
      <c r="E118" s="150"/>
      <c r="F118" s="151"/>
      <c r="G118" s="110" t="s">
        <v>614</v>
      </c>
      <c r="H118" s="111"/>
      <c r="I118" s="111"/>
      <c r="J118" s="111"/>
      <c r="K118" s="112"/>
      <c r="L118" s="113" t="s">
        <v>615</v>
      </c>
      <c r="M118" s="114"/>
      <c r="N118" s="114"/>
      <c r="O118" s="114"/>
      <c r="P118" s="114"/>
      <c r="Q118" s="114"/>
      <c r="R118" s="114"/>
      <c r="S118" s="114"/>
      <c r="T118" s="114"/>
      <c r="U118" s="114"/>
      <c r="V118" s="114"/>
      <c r="W118" s="114"/>
      <c r="X118" s="115"/>
      <c r="Y118" s="116">
        <v>1488.7113489999999</v>
      </c>
      <c r="Z118" s="117"/>
      <c r="AA118" s="117"/>
      <c r="AB118" s="118"/>
      <c r="AC118" s="110" t="s">
        <v>568</v>
      </c>
      <c r="AD118" s="134"/>
      <c r="AE118" s="134"/>
      <c r="AF118" s="134"/>
      <c r="AG118" s="135"/>
      <c r="AH118" s="113" t="s">
        <v>568</v>
      </c>
      <c r="AI118" s="136"/>
      <c r="AJ118" s="136"/>
      <c r="AK118" s="136"/>
      <c r="AL118" s="136"/>
      <c r="AM118" s="136"/>
      <c r="AN118" s="136"/>
      <c r="AO118" s="136"/>
      <c r="AP118" s="136"/>
      <c r="AQ118" s="136"/>
      <c r="AR118" s="136"/>
      <c r="AS118" s="136"/>
      <c r="AT118" s="137"/>
      <c r="AU118" s="116" t="s">
        <v>568</v>
      </c>
      <c r="AV118" s="117"/>
      <c r="AW118" s="117"/>
      <c r="AX118" s="119"/>
    </row>
    <row r="119" spans="1:50" ht="24.75" customHeight="1" x14ac:dyDescent="0.15">
      <c r="A119" s="149"/>
      <c r="B119" s="150"/>
      <c r="C119" s="150"/>
      <c r="D119" s="150"/>
      <c r="E119" s="150"/>
      <c r="F119" s="151"/>
      <c r="G119" s="100" t="s">
        <v>614</v>
      </c>
      <c r="H119" s="101"/>
      <c r="I119" s="101"/>
      <c r="J119" s="101"/>
      <c r="K119" s="102"/>
      <c r="L119" s="103" t="s">
        <v>616</v>
      </c>
      <c r="M119" s="104"/>
      <c r="N119" s="104"/>
      <c r="O119" s="104"/>
      <c r="P119" s="104"/>
      <c r="Q119" s="104"/>
      <c r="R119" s="104"/>
      <c r="S119" s="104"/>
      <c r="T119" s="104"/>
      <c r="U119" s="104"/>
      <c r="V119" s="104"/>
      <c r="W119" s="104"/>
      <c r="X119" s="105"/>
      <c r="Y119" s="106">
        <v>686.12014799999997</v>
      </c>
      <c r="Z119" s="107"/>
      <c r="AA119" s="107"/>
      <c r="AB119" s="108"/>
      <c r="AC119" s="100" t="s">
        <v>568</v>
      </c>
      <c r="AD119" s="138"/>
      <c r="AE119" s="138"/>
      <c r="AF119" s="138"/>
      <c r="AG119" s="139"/>
      <c r="AH119" s="103" t="s">
        <v>568</v>
      </c>
      <c r="AI119" s="132"/>
      <c r="AJ119" s="132"/>
      <c r="AK119" s="132"/>
      <c r="AL119" s="132"/>
      <c r="AM119" s="132"/>
      <c r="AN119" s="132"/>
      <c r="AO119" s="132"/>
      <c r="AP119" s="132"/>
      <c r="AQ119" s="132"/>
      <c r="AR119" s="132"/>
      <c r="AS119" s="132"/>
      <c r="AT119" s="133"/>
      <c r="AU119" s="106" t="s">
        <v>568</v>
      </c>
      <c r="AV119" s="107"/>
      <c r="AW119" s="107"/>
      <c r="AX119" s="109"/>
    </row>
    <row r="120" spans="1:50" ht="24.75" customHeight="1" x14ac:dyDescent="0.15">
      <c r="A120" s="149"/>
      <c r="B120" s="150"/>
      <c r="C120" s="150"/>
      <c r="D120" s="150"/>
      <c r="E120" s="150"/>
      <c r="F120" s="151"/>
      <c r="G120" s="100" t="s">
        <v>614</v>
      </c>
      <c r="H120" s="101"/>
      <c r="I120" s="101"/>
      <c r="J120" s="101"/>
      <c r="K120" s="102"/>
      <c r="L120" s="103" t="s">
        <v>617</v>
      </c>
      <c r="M120" s="104"/>
      <c r="N120" s="104"/>
      <c r="O120" s="104"/>
      <c r="P120" s="104"/>
      <c r="Q120" s="104"/>
      <c r="R120" s="104"/>
      <c r="S120" s="104"/>
      <c r="T120" s="104"/>
      <c r="U120" s="104"/>
      <c r="V120" s="104"/>
      <c r="W120" s="104"/>
      <c r="X120" s="105"/>
      <c r="Y120" s="106">
        <v>204.629985</v>
      </c>
      <c r="Z120" s="107"/>
      <c r="AA120" s="107"/>
      <c r="AB120" s="108"/>
      <c r="AC120" s="100" t="s">
        <v>568</v>
      </c>
      <c r="AD120" s="138"/>
      <c r="AE120" s="138"/>
      <c r="AF120" s="138"/>
      <c r="AG120" s="139"/>
      <c r="AH120" s="103" t="s">
        <v>568</v>
      </c>
      <c r="AI120" s="132"/>
      <c r="AJ120" s="132"/>
      <c r="AK120" s="132"/>
      <c r="AL120" s="132"/>
      <c r="AM120" s="132"/>
      <c r="AN120" s="132"/>
      <c r="AO120" s="132"/>
      <c r="AP120" s="132"/>
      <c r="AQ120" s="132"/>
      <c r="AR120" s="132"/>
      <c r="AS120" s="132"/>
      <c r="AT120" s="133"/>
      <c r="AU120" s="106" t="s">
        <v>568</v>
      </c>
      <c r="AV120" s="107"/>
      <c r="AW120" s="107"/>
      <c r="AX120" s="109"/>
    </row>
    <row r="121" spans="1:50" ht="24.75" customHeight="1" x14ac:dyDescent="0.15">
      <c r="A121" s="149"/>
      <c r="B121" s="150"/>
      <c r="C121" s="150"/>
      <c r="D121" s="150"/>
      <c r="E121" s="150"/>
      <c r="F121" s="151"/>
      <c r="G121" s="100" t="s">
        <v>614</v>
      </c>
      <c r="H121" s="101"/>
      <c r="I121" s="101"/>
      <c r="J121" s="101"/>
      <c r="K121" s="102"/>
      <c r="L121" s="103" t="s">
        <v>618</v>
      </c>
      <c r="M121" s="104"/>
      <c r="N121" s="104"/>
      <c r="O121" s="104"/>
      <c r="P121" s="104"/>
      <c r="Q121" s="104"/>
      <c r="R121" s="104"/>
      <c r="S121" s="104"/>
      <c r="T121" s="104"/>
      <c r="U121" s="104"/>
      <c r="V121" s="104"/>
      <c r="W121" s="104"/>
      <c r="X121" s="105"/>
      <c r="Y121" s="106">
        <v>52.9998</v>
      </c>
      <c r="Z121" s="107"/>
      <c r="AA121" s="107"/>
      <c r="AB121" s="108"/>
      <c r="AC121" s="100" t="s">
        <v>568</v>
      </c>
      <c r="AD121" s="138"/>
      <c r="AE121" s="138"/>
      <c r="AF121" s="138"/>
      <c r="AG121" s="139"/>
      <c r="AH121" s="103" t="s">
        <v>568</v>
      </c>
      <c r="AI121" s="132"/>
      <c r="AJ121" s="132"/>
      <c r="AK121" s="132"/>
      <c r="AL121" s="132"/>
      <c r="AM121" s="132"/>
      <c r="AN121" s="132"/>
      <c r="AO121" s="132"/>
      <c r="AP121" s="132"/>
      <c r="AQ121" s="132"/>
      <c r="AR121" s="132"/>
      <c r="AS121" s="132"/>
      <c r="AT121" s="133"/>
      <c r="AU121" s="106" t="s">
        <v>568</v>
      </c>
      <c r="AV121" s="107"/>
      <c r="AW121" s="107"/>
      <c r="AX121" s="109"/>
    </row>
    <row r="122" spans="1:50" ht="24.75" customHeight="1" x14ac:dyDescent="0.15">
      <c r="A122" s="149"/>
      <c r="B122" s="150"/>
      <c r="C122" s="150"/>
      <c r="D122" s="150"/>
      <c r="E122" s="150"/>
      <c r="F122" s="151"/>
      <c r="G122" s="100" t="s">
        <v>614</v>
      </c>
      <c r="H122" s="101"/>
      <c r="I122" s="101"/>
      <c r="J122" s="101"/>
      <c r="K122" s="102"/>
      <c r="L122" s="103" t="s">
        <v>619</v>
      </c>
      <c r="M122" s="104"/>
      <c r="N122" s="104"/>
      <c r="O122" s="104"/>
      <c r="P122" s="104"/>
      <c r="Q122" s="104"/>
      <c r="R122" s="104"/>
      <c r="S122" s="104"/>
      <c r="T122" s="104"/>
      <c r="U122" s="104"/>
      <c r="V122" s="104"/>
      <c r="W122" s="104"/>
      <c r="X122" s="105"/>
      <c r="Y122" s="106">
        <v>18.213999999999999</v>
      </c>
      <c r="Z122" s="107"/>
      <c r="AA122" s="107"/>
      <c r="AB122" s="108"/>
      <c r="AC122" s="100" t="s">
        <v>568</v>
      </c>
      <c r="AD122" s="138"/>
      <c r="AE122" s="138"/>
      <c r="AF122" s="138"/>
      <c r="AG122" s="139"/>
      <c r="AH122" s="103" t="s">
        <v>568</v>
      </c>
      <c r="AI122" s="132"/>
      <c r="AJ122" s="132"/>
      <c r="AK122" s="132"/>
      <c r="AL122" s="132"/>
      <c r="AM122" s="132"/>
      <c r="AN122" s="132"/>
      <c r="AO122" s="132"/>
      <c r="AP122" s="132"/>
      <c r="AQ122" s="132"/>
      <c r="AR122" s="132"/>
      <c r="AS122" s="132"/>
      <c r="AT122" s="133"/>
      <c r="AU122" s="106" t="s">
        <v>568</v>
      </c>
      <c r="AV122" s="107"/>
      <c r="AW122" s="107"/>
      <c r="AX122" s="109"/>
    </row>
    <row r="123" spans="1:50" ht="24.75" customHeight="1" x14ac:dyDescent="0.15">
      <c r="A123" s="149"/>
      <c r="B123" s="150"/>
      <c r="C123" s="150"/>
      <c r="D123" s="150"/>
      <c r="E123" s="150"/>
      <c r="F123" s="151"/>
      <c r="G123" s="100" t="s">
        <v>614</v>
      </c>
      <c r="H123" s="101"/>
      <c r="I123" s="101"/>
      <c r="J123" s="101"/>
      <c r="K123" s="102"/>
      <c r="L123" s="103" t="s">
        <v>620</v>
      </c>
      <c r="M123" s="104"/>
      <c r="N123" s="104"/>
      <c r="O123" s="104"/>
      <c r="P123" s="104"/>
      <c r="Q123" s="104"/>
      <c r="R123" s="104"/>
      <c r="S123" s="104"/>
      <c r="T123" s="104"/>
      <c r="U123" s="104"/>
      <c r="V123" s="104"/>
      <c r="W123" s="104"/>
      <c r="X123" s="105"/>
      <c r="Y123" s="106">
        <v>3</v>
      </c>
      <c r="Z123" s="107"/>
      <c r="AA123" s="107"/>
      <c r="AB123" s="108"/>
      <c r="AC123" s="100" t="s">
        <v>568</v>
      </c>
      <c r="AD123" s="138"/>
      <c r="AE123" s="138"/>
      <c r="AF123" s="138"/>
      <c r="AG123" s="139"/>
      <c r="AH123" s="103" t="s">
        <v>568</v>
      </c>
      <c r="AI123" s="132"/>
      <c r="AJ123" s="132"/>
      <c r="AK123" s="132"/>
      <c r="AL123" s="132"/>
      <c r="AM123" s="132"/>
      <c r="AN123" s="132"/>
      <c r="AO123" s="132"/>
      <c r="AP123" s="132"/>
      <c r="AQ123" s="132"/>
      <c r="AR123" s="132"/>
      <c r="AS123" s="132"/>
      <c r="AT123" s="133"/>
      <c r="AU123" s="106" t="s">
        <v>568</v>
      </c>
      <c r="AV123" s="107"/>
      <c r="AW123" s="107"/>
      <c r="AX123" s="109"/>
    </row>
    <row r="124" spans="1:50" ht="24.75" customHeight="1" x14ac:dyDescent="0.15">
      <c r="A124" s="149"/>
      <c r="B124" s="150"/>
      <c r="C124" s="150"/>
      <c r="D124" s="150"/>
      <c r="E124" s="150"/>
      <c r="F124" s="151"/>
      <c r="G124" s="91" t="s">
        <v>18</v>
      </c>
      <c r="H124" s="92"/>
      <c r="I124" s="92"/>
      <c r="J124" s="92"/>
      <c r="K124" s="92"/>
      <c r="L124" s="93"/>
      <c r="M124" s="94"/>
      <c r="N124" s="94"/>
      <c r="O124" s="94"/>
      <c r="P124" s="94"/>
      <c r="Q124" s="94"/>
      <c r="R124" s="94"/>
      <c r="S124" s="94"/>
      <c r="T124" s="94"/>
      <c r="U124" s="94"/>
      <c r="V124" s="94"/>
      <c r="W124" s="94"/>
      <c r="X124" s="95"/>
      <c r="Y124" s="96">
        <f>SUM(Y118:AB123)</f>
        <v>2453.6752820000002</v>
      </c>
      <c r="Z124" s="97"/>
      <c r="AA124" s="97"/>
      <c r="AB124" s="98"/>
      <c r="AC124" s="91" t="s">
        <v>18</v>
      </c>
      <c r="AD124" s="92"/>
      <c r="AE124" s="92"/>
      <c r="AF124" s="92"/>
      <c r="AG124" s="92"/>
      <c r="AH124" s="93"/>
      <c r="AI124" s="94"/>
      <c r="AJ124" s="94"/>
      <c r="AK124" s="94"/>
      <c r="AL124" s="94"/>
      <c r="AM124" s="94"/>
      <c r="AN124" s="94"/>
      <c r="AO124" s="94"/>
      <c r="AP124" s="94"/>
      <c r="AQ124" s="94"/>
      <c r="AR124" s="94"/>
      <c r="AS124" s="94"/>
      <c r="AT124" s="95"/>
      <c r="AU124" s="96">
        <f>SUM(AU118:AX123)</f>
        <v>0</v>
      </c>
      <c r="AV124" s="97"/>
      <c r="AW124" s="97"/>
      <c r="AX124" s="99"/>
    </row>
    <row r="125" spans="1:50" ht="24.75" customHeight="1" x14ac:dyDescent="0.15">
      <c r="A125" s="4"/>
      <c r="B125" s="4"/>
      <c r="C125" s="4"/>
      <c r="D125" s="4"/>
      <c r="E125" s="4"/>
      <c r="F125" s="4"/>
      <c r="G125" s="7"/>
      <c r="H125" s="7"/>
      <c r="I125" s="7"/>
      <c r="J125" s="7"/>
      <c r="K125" s="7"/>
      <c r="L125" s="3"/>
      <c r="M125" s="7"/>
      <c r="N125" s="7"/>
      <c r="O125" s="7"/>
      <c r="P125" s="7"/>
      <c r="Q125" s="7"/>
      <c r="R125" s="7"/>
      <c r="S125" s="7"/>
      <c r="T125" s="7"/>
      <c r="U125" s="7"/>
      <c r="V125" s="7"/>
      <c r="W125" s="7"/>
      <c r="X125" s="7"/>
      <c r="Y125" s="8"/>
      <c r="Z125" s="8"/>
      <c r="AA125" s="8"/>
      <c r="AB125" s="8"/>
      <c r="AC125" s="7"/>
      <c r="AD125" s="7"/>
      <c r="AE125" s="7"/>
      <c r="AF125" s="7"/>
      <c r="AG125" s="7"/>
      <c r="AH125" s="3"/>
      <c r="AI125" s="7"/>
      <c r="AJ125" s="7"/>
      <c r="AK125" s="7"/>
      <c r="AL125" s="7"/>
      <c r="AM125" s="7"/>
      <c r="AN125" s="7"/>
      <c r="AO125" s="7"/>
      <c r="AP125" s="7"/>
      <c r="AQ125" s="7"/>
      <c r="AR125" s="7"/>
      <c r="AS125" s="7"/>
      <c r="AT125" s="7"/>
      <c r="AU125" s="8"/>
      <c r="AV125" s="8"/>
      <c r="AW125" s="8"/>
      <c r="AX125" s="8"/>
    </row>
    <row r="126" spans="1:50" ht="24.75" customHeight="1" x14ac:dyDescent="0.15"/>
    <row r="127" spans="1:50" ht="24.75" customHeight="1" x14ac:dyDescent="0.15">
      <c r="A127" s="9"/>
      <c r="B127" s="1" t="s">
        <v>26</v>
      </c>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row>
    <row r="128" spans="1:50" ht="24.75" customHeight="1" x14ac:dyDescent="0.15">
      <c r="A128" s="9"/>
      <c r="B128" s="36" t="s">
        <v>208</v>
      </c>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row>
    <row r="129" spans="1:51" ht="59.25" customHeight="1" x14ac:dyDescent="0.15">
      <c r="A129" s="85"/>
      <c r="B129" s="85"/>
      <c r="C129" s="85" t="s">
        <v>24</v>
      </c>
      <c r="D129" s="85"/>
      <c r="E129" s="85"/>
      <c r="F129" s="85"/>
      <c r="G129" s="85"/>
      <c r="H129" s="85"/>
      <c r="I129" s="85"/>
      <c r="J129" s="78" t="s">
        <v>176</v>
      </c>
      <c r="K129" s="86"/>
      <c r="L129" s="86"/>
      <c r="M129" s="86"/>
      <c r="N129" s="86"/>
      <c r="O129" s="86"/>
      <c r="P129" s="87" t="s">
        <v>25</v>
      </c>
      <c r="Q129" s="87"/>
      <c r="R129" s="87"/>
      <c r="S129" s="87"/>
      <c r="T129" s="87"/>
      <c r="U129" s="87"/>
      <c r="V129" s="87"/>
      <c r="W129" s="87"/>
      <c r="X129" s="87"/>
      <c r="Y129" s="88" t="s">
        <v>175</v>
      </c>
      <c r="Z129" s="89"/>
      <c r="AA129" s="89"/>
      <c r="AB129" s="89"/>
      <c r="AC129" s="78" t="s">
        <v>200</v>
      </c>
      <c r="AD129" s="78"/>
      <c r="AE129" s="78"/>
      <c r="AF129" s="78"/>
      <c r="AG129" s="78"/>
      <c r="AH129" s="88" t="s">
        <v>214</v>
      </c>
      <c r="AI129" s="85"/>
      <c r="AJ129" s="85"/>
      <c r="AK129" s="85"/>
      <c r="AL129" s="85" t="s">
        <v>19</v>
      </c>
      <c r="AM129" s="85"/>
      <c r="AN129" s="85"/>
      <c r="AO129" s="90"/>
      <c r="AP129" s="79" t="s">
        <v>177</v>
      </c>
      <c r="AQ129" s="79"/>
      <c r="AR129" s="79"/>
      <c r="AS129" s="79"/>
      <c r="AT129" s="79"/>
      <c r="AU129" s="79"/>
      <c r="AV129" s="79"/>
      <c r="AW129" s="79"/>
      <c r="AX129" s="79"/>
    </row>
    <row r="130" spans="1:51" ht="48" customHeight="1" x14ac:dyDescent="0.15">
      <c r="A130" s="71">
        <v>1</v>
      </c>
      <c r="B130" s="71">
        <v>1</v>
      </c>
      <c r="C130" s="81" t="s">
        <v>621</v>
      </c>
      <c r="D130" s="80"/>
      <c r="E130" s="80"/>
      <c r="F130" s="80"/>
      <c r="G130" s="80"/>
      <c r="H130" s="80"/>
      <c r="I130" s="80"/>
      <c r="J130" s="72">
        <v>1000020470007</v>
      </c>
      <c r="K130" s="73"/>
      <c r="L130" s="73"/>
      <c r="M130" s="73"/>
      <c r="N130" s="73"/>
      <c r="O130" s="73"/>
      <c r="P130" s="82" t="s">
        <v>622</v>
      </c>
      <c r="Q130" s="74"/>
      <c r="R130" s="74"/>
      <c r="S130" s="74"/>
      <c r="T130" s="74"/>
      <c r="U130" s="74"/>
      <c r="V130" s="74"/>
      <c r="W130" s="74"/>
      <c r="X130" s="74"/>
      <c r="Y130" s="75">
        <v>2453.6752820000002</v>
      </c>
      <c r="Z130" s="76"/>
      <c r="AA130" s="76"/>
      <c r="AB130" s="77"/>
      <c r="AC130" s="60" t="s">
        <v>623</v>
      </c>
      <c r="AD130" s="61"/>
      <c r="AE130" s="61"/>
      <c r="AF130" s="61"/>
      <c r="AG130" s="61"/>
      <c r="AH130" s="83" t="s">
        <v>247</v>
      </c>
      <c r="AI130" s="84"/>
      <c r="AJ130" s="84"/>
      <c r="AK130" s="84"/>
      <c r="AL130" s="64" t="s">
        <v>247</v>
      </c>
      <c r="AM130" s="65"/>
      <c r="AN130" s="65"/>
      <c r="AO130" s="66"/>
      <c r="AP130" s="67" t="s">
        <v>247</v>
      </c>
      <c r="AQ130" s="67"/>
      <c r="AR130" s="67"/>
      <c r="AS130" s="67"/>
      <c r="AT130" s="67"/>
      <c r="AU130" s="67"/>
      <c r="AV130" s="67"/>
      <c r="AW130" s="67"/>
      <c r="AX130" s="67"/>
    </row>
    <row r="131" spans="1:51" ht="48" customHeight="1" x14ac:dyDescent="0.15">
      <c r="A131" s="71">
        <v>2</v>
      </c>
      <c r="B131" s="71">
        <v>1</v>
      </c>
      <c r="C131" s="81" t="s">
        <v>624</v>
      </c>
      <c r="D131" s="80"/>
      <c r="E131" s="80"/>
      <c r="F131" s="80"/>
      <c r="G131" s="80"/>
      <c r="H131" s="80"/>
      <c r="I131" s="80"/>
      <c r="J131" s="72">
        <v>3000020472018</v>
      </c>
      <c r="K131" s="73"/>
      <c r="L131" s="73"/>
      <c r="M131" s="73"/>
      <c r="N131" s="73"/>
      <c r="O131" s="73"/>
      <c r="P131" s="82" t="s">
        <v>625</v>
      </c>
      <c r="Q131" s="74"/>
      <c r="R131" s="74"/>
      <c r="S131" s="74"/>
      <c r="T131" s="74"/>
      <c r="U131" s="74"/>
      <c r="V131" s="74"/>
      <c r="W131" s="74"/>
      <c r="X131" s="74"/>
      <c r="Y131" s="75">
        <v>438.94606199999998</v>
      </c>
      <c r="Z131" s="76"/>
      <c r="AA131" s="76"/>
      <c r="AB131" s="77"/>
      <c r="AC131" s="60" t="s">
        <v>623</v>
      </c>
      <c r="AD131" s="61"/>
      <c r="AE131" s="61"/>
      <c r="AF131" s="61"/>
      <c r="AG131" s="61"/>
      <c r="AH131" s="83" t="s">
        <v>247</v>
      </c>
      <c r="AI131" s="84"/>
      <c r="AJ131" s="84"/>
      <c r="AK131" s="84"/>
      <c r="AL131" s="64" t="s">
        <v>247</v>
      </c>
      <c r="AM131" s="65"/>
      <c r="AN131" s="65"/>
      <c r="AO131" s="66"/>
      <c r="AP131" s="67" t="s">
        <v>247</v>
      </c>
      <c r="AQ131" s="67"/>
      <c r="AR131" s="67"/>
      <c r="AS131" s="67"/>
      <c r="AT131" s="67"/>
      <c r="AU131" s="67"/>
      <c r="AV131" s="67"/>
      <c r="AW131" s="67"/>
      <c r="AX131" s="67"/>
      <c r="AY131">
        <f>COUNTA($C$131)</f>
        <v>1</v>
      </c>
    </row>
    <row r="132" spans="1:51" ht="48" customHeight="1" x14ac:dyDescent="0.15">
      <c r="A132" s="71">
        <v>3</v>
      </c>
      <c r="B132" s="71">
        <v>1</v>
      </c>
      <c r="C132" s="81" t="s">
        <v>626</v>
      </c>
      <c r="D132" s="80"/>
      <c r="E132" s="80"/>
      <c r="F132" s="80"/>
      <c r="G132" s="80"/>
      <c r="H132" s="80"/>
      <c r="I132" s="80"/>
      <c r="J132" s="72">
        <v>2000020472051</v>
      </c>
      <c r="K132" s="73"/>
      <c r="L132" s="73"/>
      <c r="M132" s="73"/>
      <c r="N132" s="73"/>
      <c r="O132" s="73"/>
      <c r="P132" s="82" t="s">
        <v>627</v>
      </c>
      <c r="Q132" s="74"/>
      <c r="R132" s="74"/>
      <c r="S132" s="74"/>
      <c r="T132" s="74"/>
      <c r="U132" s="74"/>
      <c r="V132" s="74"/>
      <c r="W132" s="74"/>
      <c r="X132" s="74"/>
      <c r="Y132" s="75">
        <v>312.409739</v>
      </c>
      <c r="Z132" s="76"/>
      <c r="AA132" s="76"/>
      <c r="AB132" s="77"/>
      <c r="AC132" s="60" t="s">
        <v>623</v>
      </c>
      <c r="AD132" s="61"/>
      <c r="AE132" s="61"/>
      <c r="AF132" s="61"/>
      <c r="AG132" s="61"/>
      <c r="AH132" s="62" t="s">
        <v>247</v>
      </c>
      <c r="AI132" s="63"/>
      <c r="AJ132" s="63"/>
      <c r="AK132" s="63"/>
      <c r="AL132" s="64" t="s">
        <v>247</v>
      </c>
      <c r="AM132" s="65"/>
      <c r="AN132" s="65"/>
      <c r="AO132" s="66"/>
      <c r="AP132" s="67" t="s">
        <v>247</v>
      </c>
      <c r="AQ132" s="67"/>
      <c r="AR132" s="67"/>
      <c r="AS132" s="67"/>
      <c r="AT132" s="67"/>
      <c r="AU132" s="67"/>
      <c r="AV132" s="67"/>
      <c r="AW132" s="67"/>
      <c r="AX132" s="67"/>
      <c r="AY132">
        <f>COUNTA($C$132)</f>
        <v>1</v>
      </c>
    </row>
    <row r="133" spans="1:51" ht="48" customHeight="1" x14ac:dyDescent="0.15">
      <c r="A133" s="71">
        <v>4</v>
      </c>
      <c r="B133" s="71">
        <v>1</v>
      </c>
      <c r="C133" s="81" t="s">
        <v>628</v>
      </c>
      <c r="D133" s="80"/>
      <c r="E133" s="80"/>
      <c r="F133" s="80"/>
      <c r="G133" s="80"/>
      <c r="H133" s="80"/>
      <c r="I133" s="80"/>
      <c r="J133" s="72">
        <v>8000020478431</v>
      </c>
      <c r="K133" s="73"/>
      <c r="L133" s="73"/>
      <c r="M133" s="73"/>
      <c r="N133" s="73"/>
      <c r="O133" s="73"/>
      <c r="P133" s="82" t="s">
        <v>629</v>
      </c>
      <c r="Q133" s="74"/>
      <c r="R133" s="74"/>
      <c r="S133" s="74"/>
      <c r="T133" s="74"/>
      <c r="U133" s="74"/>
      <c r="V133" s="74"/>
      <c r="W133" s="74"/>
      <c r="X133" s="74"/>
      <c r="Y133" s="75">
        <v>291.40300000000002</v>
      </c>
      <c r="Z133" s="76"/>
      <c r="AA133" s="76"/>
      <c r="AB133" s="77"/>
      <c r="AC133" s="60" t="s">
        <v>623</v>
      </c>
      <c r="AD133" s="61"/>
      <c r="AE133" s="61"/>
      <c r="AF133" s="61"/>
      <c r="AG133" s="61"/>
      <c r="AH133" s="62" t="s">
        <v>247</v>
      </c>
      <c r="AI133" s="63"/>
      <c r="AJ133" s="63"/>
      <c r="AK133" s="63"/>
      <c r="AL133" s="64" t="s">
        <v>247</v>
      </c>
      <c r="AM133" s="65"/>
      <c r="AN133" s="65"/>
      <c r="AO133" s="66"/>
      <c r="AP133" s="67" t="s">
        <v>247</v>
      </c>
      <c r="AQ133" s="67"/>
      <c r="AR133" s="67"/>
      <c r="AS133" s="67"/>
      <c r="AT133" s="67"/>
      <c r="AU133" s="67"/>
      <c r="AV133" s="67"/>
      <c r="AW133" s="67"/>
      <c r="AX133" s="67"/>
      <c r="AY133">
        <f>COUNTA($C$133)</f>
        <v>1</v>
      </c>
    </row>
    <row r="134" spans="1:51" ht="48" customHeight="1" x14ac:dyDescent="0.15">
      <c r="A134" s="71">
        <v>5</v>
      </c>
      <c r="B134" s="71">
        <v>1</v>
      </c>
      <c r="C134" s="81" t="s">
        <v>630</v>
      </c>
      <c r="D134" s="80"/>
      <c r="E134" s="80"/>
      <c r="F134" s="80"/>
      <c r="G134" s="80"/>
      <c r="H134" s="80"/>
      <c r="I134" s="80"/>
      <c r="J134" s="72">
        <v>5000020472107</v>
      </c>
      <c r="K134" s="73"/>
      <c r="L134" s="73"/>
      <c r="M134" s="73"/>
      <c r="N134" s="73"/>
      <c r="O134" s="73"/>
      <c r="P134" s="82" t="s">
        <v>627</v>
      </c>
      <c r="Q134" s="74"/>
      <c r="R134" s="74"/>
      <c r="S134" s="74"/>
      <c r="T134" s="74"/>
      <c r="U134" s="74"/>
      <c r="V134" s="74"/>
      <c r="W134" s="74"/>
      <c r="X134" s="74"/>
      <c r="Y134" s="75">
        <v>254.196</v>
      </c>
      <c r="Z134" s="76"/>
      <c r="AA134" s="76"/>
      <c r="AB134" s="77"/>
      <c r="AC134" s="60" t="s">
        <v>623</v>
      </c>
      <c r="AD134" s="61"/>
      <c r="AE134" s="61"/>
      <c r="AF134" s="61"/>
      <c r="AG134" s="61"/>
      <c r="AH134" s="62" t="s">
        <v>247</v>
      </c>
      <c r="AI134" s="63"/>
      <c r="AJ134" s="63"/>
      <c r="AK134" s="63"/>
      <c r="AL134" s="64" t="s">
        <v>247</v>
      </c>
      <c r="AM134" s="65"/>
      <c r="AN134" s="65"/>
      <c r="AO134" s="66"/>
      <c r="AP134" s="67" t="s">
        <v>247</v>
      </c>
      <c r="AQ134" s="67"/>
      <c r="AR134" s="67"/>
      <c r="AS134" s="67"/>
      <c r="AT134" s="67"/>
      <c r="AU134" s="67"/>
      <c r="AV134" s="67"/>
      <c r="AW134" s="67"/>
      <c r="AX134" s="67"/>
      <c r="AY134">
        <f>COUNTA($C$134)</f>
        <v>1</v>
      </c>
    </row>
    <row r="135" spans="1:51" ht="48" customHeight="1" x14ac:dyDescent="0.15">
      <c r="A135" s="71">
        <v>6</v>
      </c>
      <c r="B135" s="71">
        <v>1</v>
      </c>
      <c r="C135" s="81" t="s">
        <v>631</v>
      </c>
      <c r="D135" s="80"/>
      <c r="E135" s="80"/>
      <c r="F135" s="80"/>
      <c r="G135" s="80"/>
      <c r="H135" s="80"/>
      <c r="I135" s="80"/>
      <c r="J135" s="72">
        <v>1000020472085</v>
      </c>
      <c r="K135" s="73"/>
      <c r="L135" s="73"/>
      <c r="M135" s="73"/>
      <c r="N135" s="73"/>
      <c r="O135" s="73"/>
      <c r="P135" s="82" t="s">
        <v>627</v>
      </c>
      <c r="Q135" s="74"/>
      <c r="R135" s="74"/>
      <c r="S135" s="74"/>
      <c r="T135" s="74"/>
      <c r="U135" s="74"/>
      <c r="V135" s="74"/>
      <c r="W135" s="74"/>
      <c r="X135" s="74"/>
      <c r="Y135" s="75">
        <v>163.27699999999999</v>
      </c>
      <c r="Z135" s="76"/>
      <c r="AA135" s="76"/>
      <c r="AB135" s="77"/>
      <c r="AC135" s="60" t="s">
        <v>623</v>
      </c>
      <c r="AD135" s="61"/>
      <c r="AE135" s="61"/>
      <c r="AF135" s="61"/>
      <c r="AG135" s="61"/>
      <c r="AH135" s="62" t="s">
        <v>247</v>
      </c>
      <c r="AI135" s="63"/>
      <c r="AJ135" s="63"/>
      <c r="AK135" s="63"/>
      <c r="AL135" s="64" t="s">
        <v>247</v>
      </c>
      <c r="AM135" s="65"/>
      <c r="AN135" s="65"/>
      <c r="AO135" s="66"/>
      <c r="AP135" s="67" t="s">
        <v>247</v>
      </c>
      <c r="AQ135" s="67"/>
      <c r="AR135" s="67"/>
      <c r="AS135" s="67"/>
      <c r="AT135" s="67"/>
      <c r="AU135" s="67"/>
      <c r="AV135" s="67"/>
      <c r="AW135" s="67"/>
      <c r="AX135" s="67"/>
      <c r="AY135">
        <f>COUNTA($C$135)</f>
        <v>1</v>
      </c>
    </row>
    <row r="136" spans="1:51" ht="48" customHeight="1" x14ac:dyDescent="0.15">
      <c r="A136" s="71">
        <v>7</v>
      </c>
      <c r="B136" s="71">
        <v>1</v>
      </c>
      <c r="C136" s="81" t="s">
        <v>632</v>
      </c>
      <c r="D136" s="80"/>
      <c r="E136" s="80"/>
      <c r="F136" s="80"/>
      <c r="G136" s="80"/>
      <c r="H136" s="80"/>
      <c r="I136" s="80"/>
      <c r="J136" s="72">
        <v>5000020472115</v>
      </c>
      <c r="K136" s="73"/>
      <c r="L136" s="73"/>
      <c r="M136" s="73"/>
      <c r="N136" s="73"/>
      <c r="O136" s="73"/>
      <c r="P136" s="82" t="s">
        <v>625</v>
      </c>
      <c r="Q136" s="74"/>
      <c r="R136" s="74"/>
      <c r="S136" s="74"/>
      <c r="T136" s="74"/>
      <c r="U136" s="74"/>
      <c r="V136" s="74"/>
      <c r="W136" s="74"/>
      <c r="X136" s="74"/>
      <c r="Y136" s="75">
        <v>144.46609599999999</v>
      </c>
      <c r="Z136" s="76"/>
      <c r="AA136" s="76"/>
      <c r="AB136" s="77"/>
      <c r="AC136" s="60" t="s">
        <v>623</v>
      </c>
      <c r="AD136" s="61"/>
      <c r="AE136" s="61"/>
      <c r="AF136" s="61"/>
      <c r="AG136" s="61"/>
      <c r="AH136" s="62" t="s">
        <v>247</v>
      </c>
      <c r="AI136" s="63"/>
      <c r="AJ136" s="63"/>
      <c r="AK136" s="63"/>
      <c r="AL136" s="64" t="s">
        <v>247</v>
      </c>
      <c r="AM136" s="65"/>
      <c r="AN136" s="65"/>
      <c r="AO136" s="66"/>
      <c r="AP136" s="67" t="s">
        <v>247</v>
      </c>
      <c r="AQ136" s="67"/>
      <c r="AR136" s="67"/>
      <c r="AS136" s="67"/>
      <c r="AT136" s="67"/>
      <c r="AU136" s="67"/>
      <c r="AV136" s="67"/>
      <c r="AW136" s="67"/>
      <c r="AX136" s="67"/>
      <c r="AY136">
        <f>COUNTA($C$136)</f>
        <v>1</v>
      </c>
    </row>
    <row r="137" spans="1:51" ht="48" customHeight="1" x14ac:dyDescent="0.15">
      <c r="A137" s="71">
        <v>8</v>
      </c>
      <c r="B137" s="71">
        <v>1</v>
      </c>
      <c r="C137" s="81" t="s">
        <v>633</v>
      </c>
      <c r="D137" s="80"/>
      <c r="E137" s="80"/>
      <c r="F137" s="80"/>
      <c r="G137" s="80"/>
      <c r="H137" s="80"/>
      <c r="I137" s="80"/>
      <c r="J137" s="72">
        <v>6000020473260</v>
      </c>
      <c r="K137" s="73"/>
      <c r="L137" s="73"/>
      <c r="M137" s="73"/>
      <c r="N137" s="73"/>
      <c r="O137" s="73"/>
      <c r="P137" s="82" t="s">
        <v>627</v>
      </c>
      <c r="Q137" s="74"/>
      <c r="R137" s="74"/>
      <c r="S137" s="74"/>
      <c r="T137" s="74"/>
      <c r="U137" s="74"/>
      <c r="V137" s="74"/>
      <c r="W137" s="74"/>
      <c r="X137" s="74"/>
      <c r="Y137" s="75">
        <v>142.87199899999999</v>
      </c>
      <c r="Z137" s="76"/>
      <c r="AA137" s="76"/>
      <c r="AB137" s="77"/>
      <c r="AC137" s="60" t="s">
        <v>623</v>
      </c>
      <c r="AD137" s="61"/>
      <c r="AE137" s="61"/>
      <c r="AF137" s="61"/>
      <c r="AG137" s="61"/>
      <c r="AH137" s="62" t="s">
        <v>247</v>
      </c>
      <c r="AI137" s="63"/>
      <c r="AJ137" s="63"/>
      <c r="AK137" s="63"/>
      <c r="AL137" s="64" t="s">
        <v>247</v>
      </c>
      <c r="AM137" s="65"/>
      <c r="AN137" s="65"/>
      <c r="AO137" s="66"/>
      <c r="AP137" s="67" t="s">
        <v>247</v>
      </c>
      <c r="AQ137" s="67"/>
      <c r="AR137" s="67"/>
      <c r="AS137" s="67"/>
      <c r="AT137" s="67"/>
      <c r="AU137" s="67"/>
      <c r="AV137" s="67"/>
      <c r="AW137" s="67"/>
      <c r="AX137" s="67"/>
      <c r="AY137">
        <f>COUNTA($C$137)</f>
        <v>1</v>
      </c>
    </row>
    <row r="138" spans="1:51" ht="48" customHeight="1" x14ac:dyDescent="0.15">
      <c r="A138" s="71">
        <v>9</v>
      </c>
      <c r="B138" s="71">
        <v>1</v>
      </c>
      <c r="C138" s="81" t="s">
        <v>634</v>
      </c>
      <c r="D138" s="80"/>
      <c r="E138" s="80"/>
      <c r="F138" s="80"/>
      <c r="G138" s="80"/>
      <c r="H138" s="80"/>
      <c r="I138" s="80"/>
      <c r="J138" s="72">
        <v>7000020473243</v>
      </c>
      <c r="K138" s="73"/>
      <c r="L138" s="73"/>
      <c r="M138" s="73"/>
      <c r="N138" s="73"/>
      <c r="O138" s="73"/>
      <c r="P138" s="82" t="s">
        <v>627</v>
      </c>
      <c r="Q138" s="74"/>
      <c r="R138" s="74"/>
      <c r="S138" s="74"/>
      <c r="T138" s="74"/>
      <c r="U138" s="74"/>
      <c r="V138" s="74"/>
      <c r="W138" s="74"/>
      <c r="X138" s="74"/>
      <c r="Y138" s="75">
        <v>105.4</v>
      </c>
      <c r="Z138" s="76"/>
      <c r="AA138" s="76"/>
      <c r="AB138" s="77"/>
      <c r="AC138" s="60" t="s">
        <v>623</v>
      </c>
      <c r="AD138" s="61"/>
      <c r="AE138" s="61"/>
      <c r="AF138" s="61"/>
      <c r="AG138" s="61"/>
      <c r="AH138" s="62" t="s">
        <v>247</v>
      </c>
      <c r="AI138" s="63"/>
      <c r="AJ138" s="63"/>
      <c r="AK138" s="63"/>
      <c r="AL138" s="64" t="s">
        <v>247</v>
      </c>
      <c r="AM138" s="65"/>
      <c r="AN138" s="65"/>
      <c r="AO138" s="66"/>
      <c r="AP138" s="67" t="s">
        <v>247</v>
      </c>
      <c r="AQ138" s="67"/>
      <c r="AR138" s="67"/>
      <c r="AS138" s="67"/>
      <c r="AT138" s="67"/>
      <c r="AU138" s="67"/>
      <c r="AV138" s="67"/>
      <c r="AW138" s="67"/>
      <c r="AX138" s="67"/>
      <c r="AY138">
        <f>COUNTA($C$138)</f>
        <v>1</v>
      </c>
    </row>
    <row r="139" spans="1:51" ht="48" customHeight="1" x14ac:dyDescent="0.15">
      <c r="A139" s="71">
        <v>10</v>
      </c>
      <c r="B139" s="71">
        <v>1</v>
      </c>
      <c r="C139" s="81" t="s">
        <v>635</v>
      </c>
      <c r="D139" s="80"/>
      <c r="E139" s="80"/>
      <c r="F139" s="80"/>
      <c r="G139" s="80"/>
      <c r="H139" s="80"/>
      <c r="I139" s="80"/>
      <c r="J139" s="72">
        <v>8000020473481</v>
      </c>
      <c r="K139" s="73"/>
      <c r="L139" s="73"/>
      <c r="M139" s="73"/>
      <c r="N139" s="73"/>
      <c r="O139" s="73"/>
      <c r="P139" s="82" t="s">
        <v>627</v>
      </c>
      <c r="Q139" s="74"/>
      <c r="R139" s="74"/>
      <c r="S139" s="74"/>
      <c r="T139" s="74"/>
      <c r="U139" s="74"/>
      <c r="V139" s="74"/>
      <c r="W139" s="74"/>
      <c r="X139" s="74"/>
      <c r="Y139" s="75">
        <v>83.960999999999999</v>
      </c>
      <c r="Z139" s="76"/>
      <c r="AA139" s="76"/>
      <c r="AB139" s="77"/>
      <c r="AC139" s="60" t="s">
        <v>623</v>
      </c>
      <c r="AD139" s="61"/>
      <c r="AE139" s="61"/>
      <c r="AF139" s="61"/>
      <c r="AG139" s="61"/>
      <c r="AH139" s="62" t="s">
        <v>247</v>
      </c>
      <c r="AI139" s="63"/>
      <c r="AJ139" s="63"/>
      <c r="AK139" s="63"/>
      <c r="AL139" s="64" t="s">
        <v>247</v>
      </c>
      <c r="AM139" s="65"/>
      <c r="AN139" s="65"/>
      <c r="AO139" s="66"/>
      <c r="AP139" s="67" t="s">
        <v>247</v>
      </c>
      <c r="AQ139" s="67"/>
      <c r="AR139" s="67"/>
      <c r="AS139" s="67"/>
      <c r="AT139" s="67"/>
      <c r="AU139" s="67"/>
      <c r="AV139" s="67"/>
      <c r="AW139" s="67"/>
      <c r="AX139" s="67"/>
      <c r="AY139">
        <f>COUNTA($C$139)</f>
        <v>1</v>
      </c>
    </row>
  </sheetData>
  <sheetProtection formatRows="0"/>
  <dataConsolidate link="1"/>
  <mergeCells count="52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38:F39"/>
    <mergeCell ref="G38:AX39"/>
    <mergeCell ref="C43:D45"/>
    <mergeCell ref="E43:F45"/>
    <mergeCell ref="G43:I43"/>
    <mergeCell ref="J43:T43"/>
    <mergeCell ref="U43:AX43"/>
    <mergeCell ref="G44:T44"/>
    <mergeCell ref="U44:AX44"/>
    <mergeCell ref="G45:T45"/>
    <mergeCell ref="U45:AX45"/>
    <mergeCell ref="A40:B45"/>
    <mergeCell ref="C40:D42"/>
    <mergeCell ref="E40:F40"/>
    <mergeCell ref="G40:AX40"/>
    <mergeCell ref="E41:F42"/>
    <mergeCell ref="G41:V42"/>
    <mergeCell ref="W41:AA41"/>
    <mergeCell ref="AB41:AX41"/>
    <mergeCell ref="W42:AA42"/>
    <mergeCell ref="AB42:AX42"/>
    <mergeCell ref="AD52:AF52"/>
    <mergeCell ref="E53:AC53"/>
    <mergeCell ref="AD53:AF53"/>
    <mergeCell ref="C54:AC54"/>
    <mergeCell ref="AD54:AF54"/>
    <mergeCell ref="AG54:AX54"/>
    <mergeCell ref="AG49:AX49"/>
    <mergeCell ref="C50:AC50"/>
    <mergeCell ref="AD50:AF50"/>
    <mergeCell ref="AG50:AX50"/>
    <mergeCell ref="A51:B60"/>
    <mergeCell ref="C51:AC51"/>
    <mergeCell ref="AD51:AF51"/>
    <mergeCell ref="AG51:AX53"/>
    <mergeCell ref="C52:D53"/>
    <mergeCell ref="E52:AC52"/>
    <mergeCell ref="A46:AX46"/>
    <mergeCell ref="C47:AC47"/>
    <mergeCell ref="AD47:AF47"/>
    <mergeCell ref="AG47:AX47"/>
    <mergeCell ref="A48:B50"/>
    <mergeCell ref="C48:AC48"/>
    <mergeCell ref="AD48:AF48"/>
    <mergeCell ref="AG48:AX48"/>
    <mergeCell ref="C49:AC49"/>
    <mergeCell ref="AD49:AF49"/>
    <mergeCell ref="C59:AC59"/>
    <mergeCell ref="AD59:AF59"/>
    <mergeCell ref="AG59:AX59"/>
    <mergeCell ref="C60:AC60"/>
    <mergeCell ref="AD60:AF60"/>
    <mergeCell ref="AG60:AX60"/>
    <mergeCell ref="C57:AC57"/>
    <mergeCell ref="AD57:AF57"/>
    <mergeCell ref="AG57:AX57"/>
    <mergeCell ref="C58:AC58"/>
    <mergeCell ref="AD58:AF58"/>
    <mergeCell ref="AG58:AX58"/>
    <mergeCell ref="C55:AC55"/>
    <mergeCell ref="AD55:AF55"/>
    <mergeCell ref="AG55:AX55"/>
    <mergeCell ref="C56:AC56"/>
    <mergeCell ref="AD56:AF56"/>
    <mergeCell ref="AG56:AX56"/>
    <mergeCell ref="E67:G67"/>
    <mergeCell ref="H67:I67"/>
    <mergeCell ref="J67:L67"/>
    <mergeCell ref="M67:N67"/>
    <mergeCell ref="O67:AF67"/>
    <mergeCell ref="C64:AC64"/>
    <mergeCell ref="AD64:AF64"/>
    <mergeCell ref="AG64:AX64"/>
    <mergeCell ref="A65:B67"/>
    <mergeCell ref="C65:AC65"/>
    <mergeCell ref="AD65:AF65"/>
    <mergeCell ref="AG65:AX67"/>
    <mergeCell ref="C66:N66"/>
    <mergeCell ref="O66:AF66"/>
    <mergeCell ref="C67:D67"/>
    <mergeCell ref="A61:B64"/>
    <mergeCell ref="C61:AC61"/>
    <mergeCell ref="AD61:AF61"/>
    <mergeCell ref="AG61:AX61"/>
    <mergeCell ref="C62:AC62"/>
    <mergeCell ref="AD62:AF62"/>
    <mergeCell ref="AG62:AX62"/>
    <mergeCell ref="C63:AC63"/>
    <mergeCell ref="AD63:AF63"/>
    <mergeCell ref="AG63:AX63"/>
    <mergeCell ref="A72:D72"/>
    <mergeCell ref="E72:P72"/>
    <mergeCell ref="Q72:AB72"/>
    <mergeCell ref="AC72:AN72"/>
    <mergeCell ref="AO72:AX72"/>
    <mergeCell ref="A73:D73"/>
    <mergeCell ref="E73:P73"/>
    <mergeCell ref="Q73:AB73"/>
    <mergeCell ref="AC73:AN73"/>
    <mergeCell ref="AO73:AX73"/>
    <mergeCell ref="A68:AX68"/>
    <mergeCell ref="A69:AX69"/>
    <mergeCell ref="A70:AX70"/>
    <mergeCell ref="A71:D71"/>
    <mergeCell ref="E71:P71"/>
    <mergeCell ref="Q71:AB71"/>
    <mergeCell ref="AC71:AN71"/>
    <mergeCell ref="AO71:AX71"/>
    <mergeCell ref="A76:D76"/>
    <mergeCell ref="E76:P76"/>
    <mergeCell ref="Q76:AB76"/>
    <mergeCell ref="AC76:AN76"/>
    <mergeCell ref="AO76:AX76"/>
    <mergeCell ref="A77:D77"/>
    <mergeCell ref="E77:P77"/>
    <mergeCell ref="Q77:AB77"/>
    <mergeCell ref="AC77:AN77"/>
    <mergeCell ref="AO77:AX77"/>
    <mergeCell ref="A74:D74"/>
    <mergeCell ref="E74:P74"/>
    <mergeCell ref="Q74:AB74"/>
    <mergeCell ref="AC74:AN74"/>
    <mergeCell ref="AO74:AX74"/>
    <mergeCell ref="A75:D75"/>
    <mergeCell ref="E75:P75"/>
    <mergeCell ref="Q75:AB75"/>
    <mergeCell ref="AC75:AN75"/>
    <mergeCell ref="AO75:AX75"/>
    <mergeCell ref="AJ79:AK79"/>
    <mergeCell ref="AM79:AN79"/>
    <mergeCell ref="AO79:AP79"/>
    <mergeCell ref="AR79:AS79"/>
    <mergeCell ref="AU79:AV79"/>
    <mergeCell ref="A80:D80"/>
    <mergeCell ref="E80:G80"/>
    <mergeCell ref="I80:J80"/>
    <mergeCell ref="L80:M80"/>
    <mergeCell ref="O80:P80"/>
    <mergeCell ref="Q79:S79"/>
    <mergeCell ref="U79:V79"/>
    <mergeCell ref="X79:Y79"/>
    <mergeCell ref="AA79:AB79"/>
    <mergeCell ref="AC79:AE79"/>
    <mergeCell ref="AG79:AH79"/>
    <mergeCell ref="A78:D78"/>
    <mergeCell ref="E78:P78"/>
    <mergeCell ref="Q78:AB78"/>
    <mergeCell ref="AC78:AN78"/>
    <mergeCell ref="AO78:AX78"/>
    <mergeCell ref="A79:D79"/>
    <mergeCell ref="E79:G79"/>
    <mergeCell ref="I79:J79"/>
    <mergeCell ref="L79:M79"/>
    <mergeCell ref="O79:P79"/>
    <mergeCell ref="L120:X120"/>
    <mergeCell ref="Y120:AB120"/>
    <mergeCell ref="AC120:AG120"/>
    <mergeCell ref="AH120:AT120"/>
    <mergeCell ref="AU120:AX120"/>
    <mergeCell ref="G119:K119"/>
    <mergeCell ref="L119:X119"/>
    <mergeCell ref="Y119:AB119"/>
    <mergeCell ref="AC119:AG119"/>
    <mergeCell ref="AJ80:AK80"/>
    <mergeCell ref="AM80:AN80"/>
    <mergeCell ref="AO80:AP80"/>
    <mergeCell ref="AR80:AS80"/>
    <mergeCell ref="AU80:AV80"/>
    <mergeCell ref="A81:D81"/>
    <mergeCell ref="E81:F81"/>
    <mergeCell ref="G81:I81"/>
    <mergeCell ref="J81:K81"/>
    <mergeCell ref="L81:N81"/>
    <mergeCell ref="Q80:S80"/>
    <mergeCell ref="U80:V80"/>
    <mergeCell ref="X80:Y80"/>
    <mergeCell ref="AA80:AB80"/>
    <mergeCell ref="AC80:AE80"/>
    <mergeCell ref="AG80:AH80"/>
    <mergeCell ref="AC122:AG122"/>
    <mergeCell ref="AH122:AT122"/>
    <mergeCell ref="AU122:AX122"/>
    <mergeCell ref="G121:K121"/>
    <mergeCell ref="L121:X121"/>
    <mergeCell ref="Y121:AB121"/>
    <mergeCell ref="AC121:AG121"/>
    <mergeCell ref="AH121:AT121"/>
    <mergeCell ref="AU121:AX121"/>
    <mergeCell ref="AQ81:AS81"/>
    <mergeCell ref="AT81:AU81"/>
    <mergeCell ref="AV81:AW81"/>
    <mergeCell ref="A82:F115"/>
    <mergeCell ref="A116:F124"/>
    <mergeCell ref="G116:AB116"/>
    <mergeCell ref="AC116:AX116"/>
    <mergeCell ref="G117:K117"/>
    <mergeCell ref="L117:X117"/>
    <mergeCell ref="Y117:AB117"/>
    <mergeCell ref="AC81:AD81"/>
    <mergeCell ref="AE81:AG81"/>
    <mergeCell ref="AH81:AI81"/>
    <mergeCell ref="AJ81:AL81"/>
    <mergeCell ref="AM81:AN81"/>
    <mergeCell ref="AO81:AP81"/>
    <mergeCell ref="O81:P81"/>
    <mergeCell ref="Q81:R81"/>
    <mergeCell ref="S81:U81"/>
    <mergeCell ref="V81:W81"/>
    <mergeCell ref="X81:Z81"/>
    <mergeCell ref="AA81:AB81"/>
    <mergeCell ref="G120:K120"/>
    <mergeCell ref="AH119:AT119"/>
    <mergeCell ref="AU119:AX119"/>
    <mergeCell ref="AC117:AG117"/>
    <mergeCell ref="AH117:AT117"/>
    <mergeCell ref="AU117:AX117"/>
    <mergeCell ref="G118:K118"/>
    <mergeCell ref="L118:X118"/>
    <mergeCell ref="Y118:AB118"/>
    <mergeCell ref="AC118:AG118"/>
    <mergeCell ref="AH118:AT118"/>
    <mergeCell ref="AU118:AX118"/>
    <mergeCell ref="G123:K123"/>
    <mergeCell ref="L123:X123"/>
    <mergeCell ref="Y123:AB123"/>
    <mergeCell ref="AC123:AG123"/>
    <mergeCell ref="AH123:AT123"/>
    <mergeCell ref="AU123:AX123"/>
    <mergeCell ref="G122:K122"/>
    <mergeCell ref="L122:X122"/>
    <mergeCell ref="Y122:AB122"/>
    <mergeCell ref="G124:K124"/>
    <mergeCell ref="L124:X124"/>
    <mergeCell ref="Y124:AB124"/>
    <mergeCell ref="AC124:AG124"/>
    <mergeCell ref="AH124:AT124"/>
    <mergeCell ref="AU124:AX124"/>
    <mergeCell ref="AP129:AX129"/>
    <mergeCell ref="A130:B130"/>
    <mergeCell ref="C130:I130"/>
    <mergeCell ref="J130:O130"/>
    <mergeCell ref="P130:X130"/>
    <mergeCell ref="Y130:AB130"/>
    <mergeCell ref="AC130:AG130"/>
    <mergeCell ref="AH130:AK130"/>
    <mergeCell ref="AL130:AO130"/>
    <mergeCell ref="AP130:AX130"/>
    <mergeCell ref="A129:B129"/>
    <mergeCell ref="C129:I129"/>
    <mergeCell ref="J129:O129"/>
    <mergeCell ref="P129:X129"/>
    <mergeCell ref="Y129:AB129"/>
    <mergeCell ref="AC129:AG129"/>
    <mergeCell ref="AH129:AK129"/>
    <mergeCell ref="AL129:AO129"/>
    <mergeCell ref="AL132:AO132"/>
    <mergeCell ref="AP132:AX132"/>
    <mergeCell ref="A133:B133"/>
    <mergeCell ref="C133:I133"/>
    <mergeCell ref="J133:O133"/>
    <mergeCell ref="P133:X133"/>
    <mergeCell ref="Y133:AB133"/>
    <mergeCell ref="AC133:AG133"/>
    <mergeCell ref="AH133:AK133"/>
    <mergeCell ref="AL133:AO133"/>
    <mergeCell ref="AH131:AK131"/>
    <mergeCell ref="AL131:AO131"/>
    <mergeCell ref="AP131:AX131"/>
    <mergeCell ref="A132:B132"/>
    <mergeCell ref="C132:I132"/>
    <mergeCell ref="J132:O132"/>
    <mergeCell ref="P132:X132"/>
    <mergeCell ref="Y132:AB132"/>
    <mergeCell ref="AC132:AG132"/>
    <mergeCell ref="AH132:AK132"/>
    <mergeCell ref="A131:B131"/>
    <mergeCell ref="C131:I131"/>
    <mergeCell ref="J131:O131"/>
    <mergeCell ref="P131:X131"/>
    <mergeCell ref="Y131:AB131"/>
    <mergeCell ref="AC131:AG131"/>
    <mergeCell ref="AH135:AK135"/>
    <mergeCell ref="AL135:AO135"/>
    <mergeCell ref="AP135:AX135"/>
    <mergeCell ref="A136:B136"/>
    <mergeCell ref="C136:I136"/>
    <mergeCell ref="J136:O136"/>
    <mergeCell ref="P136:X136"/>
    <mergeCell ref="Y136:AB136"/>
    <mergeCell ref="AC136:AG136"/>
    <mergeCell ref="AH136:AK136"/>
    <mergeCell ref="A135:B135"/>
    <mergeCell ref="C135:I135"/>
    <mergeCell ref="J135:O135"/>
    <mergeCell ref="P135:X135"/>
    <mergeCell ref="Y135:AB135"/>
    <mergeCell ref="AC135:AG135"/>
    <mergeCell ref="AP133:AX133"/>
    <mergeCell ref="A134:B134"/>
    <mergeCell ref="C134:I134"/>
    <mergeCell ref="J134:O134"/>
    <mergeCell ref="P134:X134"/>
    <mergeCell ref="Y134:AB134"/>
    <mergeCell ref="AC134:AG134"/>
    <mergeCell ref="AH134:AK134"/>
    <mergeCell ref="AL134:AO134"/>
    <mergeCell ref="AP134:AX134"/>
    <mergeCell ref="AP137:AX137"/>
    <mergeCell ref="A138:B138"/>
    <mergeCell ref="C138:I138"/>
    <mergeCell ref="J138:O138"/>
    <mergeCell ref="P138:X138"/>
    <mergeCell ref="Y138:AB138"/>
    <mergeCell ref="AC138:AG138"/>
    <mergeCell ref="AH138:AK138"/>
    <mergeCell ref="AL138:AO138"/>
    <mergeCell ref="AP138:AX138"/>
    <mergeCell ref="AL136:AO136"/>
    <mergeCell ref="AP136:AX136"/>
    <mergeCell ref="A137:B137"/>
    <mergeCell ref="C137:I137"/>
    <mergeCell ref="J137:O137"/>
    <mergeCell ref="P137:X137"/>
    <mergeCell ref="Y137:AB137"/>
    <mergeCell ref="AC137:AG137"/>
    <mergeCell ref="AH137:AK137"/>
    <mergeCell ref="AL137:AO137"/>
    <mergeCell ref="AH139:AK139"/>
    <mergeCell ref="AL139:AO139"/>
    <mergeCell ref="AP139:AX139"/>
    <mergeCell ref="A139:B139"/>
    <mergeCell ref="C139:I139"/>
    <mergeCell ref="J139:O139"/>
    <mergeCell ref="P139:X139"/>
    <mergeCell ref="Y139:AB139"/>
    <mergeCell ref="AC139:AG139"/>
    <mergeCell ref="P14:V14"/>
    <mergeCell ref="W14:AC14"/>
    <mergeCell ref="AD14:AJ14"/>
    <mergeCell ref="AK14:AQ14"/>
  </mergeCells>
  <phoneticPr fontId="6"/>
  <conditionalFormatting sqref="P15:AQ15 P25:V25 W24">
    <cfRule type="expression" dxfId="719" priority="889">
      <formula>IF(RIGHT(TEXT(P15,"0.#"),1)=".",FALSE,TRUE)</formula>
    </cfRule>
    <cfRule type="expression" dxfId="718" priority="890">
      <formula>IF(RIGHT(TEXT(P15,"0.#"),1)=".",TRUE,FALSE)</formula>
    </cfRule>
  </conditionalFormatting>
  <conditionalFormatting sqref="P19:AQ19">
    <cfRule type="expression" dxfId="717" priority="887">
      <formula>IF(RIGHT(TEXT(P19,"0.#"),1)=".",FALSE,TRUE)</formula>
    </cfRule>
    <cfRule type="expression" dxfId="716" priority="888">
      <formula>IF(RIGHT(TEXT(P19,"0.#"),1)=".",TRUE,FALSE)</formula>
    </cfRule>
  </conditionalFormatting>
  <conditionalFormatting sqref="Y124">
    <cfRule type="expression" dxfId="715" priority="883">
      <formula>IF(RIGHT(TEXT(Y124,"0.#"),1)=".",FALSE,TRUE)</formula>
    </cfRule>
    <cfRule type="expression" dxfId="714" priority="884">
      <formula>IF(RIGHT(TEXT(Y124,"0.#"),1)=".",TRUE,FALSE)</formula>
    </cfRule>
  </conditionalFormatting>
  <conditionalFormatting sqref="AU119">
    <cfRule type="expression" dxfId="709" priority="873">
      <formula>IF(RIGHT(TEXT(AU119,"0.#"),1)=".",FALSE,TRUE)</formula>
    </cfRule>
    <cfRule type="expression" dxfId="708" priority="874">
      <formula>IF(RIGHT(TEXT(AU119,"0.#"),1)=".",TRUE,FALSE)</formula>
    </cfRule>
  </conditionalFormatting>
  <conditionalFormatting sqref="AU124">
    <cfRule type="expression" dxfId="707" priority="871">
      <formula>IF(RIGHT(TEXT(AU124,"0.#"),1)=".",FALSE,TRUE)</formula>
    </cfRule>
    <cfRule type="expression" dxfId="706" priority="872">
      <formula>IF(RIGHT(TEXT(AU124,"0.#"),1)=".",TRUE,FALSE)</formula>
    </cfRule>
  </conditionalFormatting>
  <conditionalFormatting sqref="AU120:AU123 AU118">
    <cfRule type="expression" dxfId="705" priority="869">
      <formula>IF(RIGHT(TEXT(AU118,"0.#"),1)=".",FALSE,TRUE)</formula>
    </cfRule>
    <cfRule type="expression" dxfId="704" priority="870">
      <formula>IF(RIGHT(TEXT(AU118,"0.#"),1)=".",TRUE,FALSE)</formula>
    </cfRule>
  </conditionalFormatting>
  <conditionalFormatting sqref="P24">
    <cfRule type="expression" dxfId="671" priority="797">
      <formula>IF(RIGHT(TEXT(P24,"0.#"),1)=".",FALSE,TRUE)</formula>
    </cfRule>
    <cfRule type="expression" dxfId="670" priority="798">
      <formula>IF(RIGHT(TEXT(P24,"0.#"),1)=".",TRUE,FALSE)</formula>
    </cfRule>
  </conditionalFormatting>
  <conditionalFormatting sqref="P14:AQ14">
    <cfRule type="expression" dxfId="83" priority="83">
      <formula>IF(RIGHT(TEXT(P14,"0.#"),1)=".",FALSE,TRUE)</formula>
    </cfRule>
    <cfRule type="expression" dxfId="82" priority="84">
      <formula>IF(RIGHT(TEXT(P14,"0.#"),1)=".",TRUE,FALSE)</formula>
    </cfRule>
  </conditionalFormatting>
  <conditionalFormatting sqref="P13:AQ13">
    <cfRule type="expression" dxfId="81" priority="81">
      <formula>IF(RIGHT(TEXT(P13,"0.#"),1)=".",FALSE,TRUE)</formula>
    </cfRule>
    <cfRule type="expression" dxfId="80" priority="82">
      <formula>IF(RIGHT(TEXT(P13,"0.#"),1)=".",TRUE,FALSE)</formula>
    </cfRule>
  </conditionalFormatting>
  <conditionalFormatting sqref="P16:AQ18">
    <cfRule type="expression" dxfId="79" priority="79">
      <formula>IF(RIGHT(TEXT(P16,"0.#"),1)=".",FALSE,TRUE)</formula>
    </cfRule>
    <cfRule type="expression" dxfId="78" priority="80">
      <formula>IF(RIGHT(TEXT(P16,"0.#"),1)=".",TRUE,FALSE)</formula>
    </cfRule>
  </conditionalFormatting>
  <conditionalFormatting sqref="P20:AJ20">
    <cfRule type="expression" dxfId="77" priority="77">
      <formula>IF(RIGHT(TEXT(P20,"0.#"),1)=".",FALSE,TRUE)</formula>
    </cfRule>
    <cfRule type="expression" dxfId="76" priority="78">
      <formula>IF(RIGHT(TEXT(P20,"0.#"),1)=".",TRUE,FALSE)</formula>
    </cfRule>
  </conditionalFormatting>
  <conditionalFormatting sqref="AE28 AQ28">
    <cfRule type="expression" dxfId="75" priority="75">
      <formula>IF(RIGHT(TEXT(AE28,"0.#"),1)=".",FALSE,TRUE)</formula>
    </cfRule>
    <cfRule type="expression" dxfId="74" priority="76">
      <formula>IF(RIGHT(TEXT(AE28,"0.#"),1)=".",TRUE,FALSE)</formula>
    </cfRule>
  </conditionalFormatting>
  <conditionalFormatting sqref="AI28">
    <cfRule type="expression" dxfId="73" priority="73">
      <formula>IF(RIGHT(TEXT(AI28,"0.#"),1)=".",FALSE,TRUE)</formula>
    </cfRule>
    <cfRule type="expression" dxfId="72" priority="74">
      <formula>IF(RIGHT(TEXT(AI28,"0.#"),1)=".",TRUE,FALSE)</formula>
    </cfRule>
  </conditionalFormatting>
  <conditionalFormatting sqref="AM28">
    <cfRule type="expression" dxfId="71" priority="71">
      <formula>IF(RIGHT(TEXT(AM28,"0.#"),1)=".",FALSE,TRUE)</formula>
    </cfRule>
    <cfRule type="expression" dxfId="70" priority="72">
      <formula>IF(RIGHT(TEXT(AM28,"0.#"),1)=".",TRUE,FALSE)</formula>
    </cfRule>
  </conditionalFormatting>
  <conditionalFormatting sqref="AE29">
    <cfRule type="expression" dxfId="69" priority="69">
      <formula>IF(RIGHT(TEXT(AE29,"0.#"),1)=".",FALSE,TRUE)</formula>
    </cfRule>
    <cfRule type="expression" dxfId="68" priority="70">
      <formula>IF(RIGHT(TEXT(AE29,"0.#"),1)=".",TRUE,FALSE)</formula>
    </cfRule>
  </conditionalFormatting>
  <conditionalFormatting sqref="AI29">
    <cfRule type="expression" dxfId="67" priority="67">
      <formula>IF(RIGHT(TEXT(AI29,"0.#"),1)=".",FALSE,TRUE)</formula>
    </cfRule>
    <cfRule type="expression" dxfId="66" priority="68">
      <formula>IF(RIGHT(TEXT(AI29,"0.#"),1)=".",TRUE,FALSE)</formula>
    </cfRule>
  </conditionalFormatting>
  <conditionalFormatting sqref="AM29">
    <cfRule type="expression" dxfId="65" priority="65">
      <formula>IF(RIGHT(TEXT(AM29,"0.#"),1)=".",FALSE,TRUE)</formula>
    </cfRule>
    <cfRule type="expression" dxfId="64" priority="66">
      <formula>IF(RIGHT(TEXT(AM29,"0.#"),1)=".",TRUE,FALSE)</formula>
    </cfRule>
  </conditionalFormatting>
  <conditionalFormatting sqref="AQ29">
    <cfRule type="expression" dxfId="63" priority="63">
      <formula>IF(RIGHT(TEXT(AQ29,"0.#"),1)=".",FALSE,TRUE)</formula>
    </cfRule>
    <cfRule type="expression" dxfId="62" priority="64">
      <formula>IF(RIGHT(TEXT(AQ29,"0.#"),1)=".",TRUE,FALSE)</formula>
    </cfRule>
  </conditionalFormatting>
  <conditionalFormatting sqref="AU29">
    <cfRule type="expression" dxfId="61" priority="59">
      <formula>IF(RIGHT(TEXT(AU29,"0.#"),1)=".",FALSE,TRUE)</formula>
    </cfRule>
    <cfRule type="expression" dxfId="60" priority="60">
      <formula>IF(RIGHT(TEXT(AU29,"0.#"),1)=".",TRUE,FALSE)</formula>
    </cfRule>
  </conditionalFormatting>
  <conditionalFormatting sqref="AU28">
    <cfRule type="expression" dxfId="59" priority="61">
      <formula>IF(RIGHT(TEXT(AU28,"0.#"),1)=".",FALSE,TRUE)</formula>
    </cfRule>
    <cfRule type="expression" dxfId="58" priority="62">
      <formula>IF(RIGHT(TEXT(AU28,"0.#"),1)=".",TRUE,FALSE)</formula>
    </cfRule>
  </conditionalFormatting>
  <conditionalFormatting sqref="AE31">
    <cfRule type="expression" dxfId="57" priority="57">
      <formula>IF(RIGHT(TEXT(AE31,"0.#"),1)=".",FALSE,TRUE)</formula>
    </cfRule>
    <cfRule type="expression" dxfId="56" priority="58">
      <formula>IF(RIGHT(TEXT(AE31,"0.#"),1)=".",TRUE,FALSE)</formula>
    </cfRule>
  </conditionalFormatting>
  <conditionalFormatting sqref="AI31">
    <cfRule type="expression" dxfId="55" priority="55">
      <formula>IF(RIGHT(TEXT(AI31,"0.#"),1)=".",FALSE,TRUE)</formula>
    </cfRule>
    <cfRule type="expression" dxfId="54" priority="56">
      <formula>IF(RIGHT(TEXT(AI31,"0.#"),1)=".",TRUE,FALSE)</formula>
    </cfRule>
  </conditionalFormatting>
  <conditionalFormatting sqref="AM31">
    <cfRule type="expression" dxfId="53" priority="53">
      <formula>IF(RIGHT(TEXT(AM31,"0.#"),1)=".",FALSE,TRUE)</formula>
    </cfRule>
    <cfRule type="expression" dxfId="52" priority="54">
      <formula>IF(RIGHT(TEXT(AM31,"0.#"),1)=".",TRUE,FALSE)</formula>
    </cfRule>
  </conditionalFormatting>
  <conditionalFormatting sqref="AQ31">
    <cfRule type="expression" dxfId="51" priority="51">
      <formula>IF(RIGHT(TEXT(AQ31,"0.#"),1)=".",FALSE,TRUE)</formula>
    </cfRule>
    <cfRule type="expression" dxfId="50" priority="52">
      <formula>IF(RIGHT(TEXT(AQ31,"0.#"),1)=".",TRUE,FALSE)</formula>
    </cfRule>
  </conditionalFormatting>
  <conditionalFormatting sqref="AE32">
    <cfRule type="expression" dxfId="49" priority="49">
      <formula>IF(RIGHT(TEXT(AE32,"0.#"),1)=".",FALSE,TRUE)</formula>
    </cfRule>
    <cfRule type="expression" dxfId="48" priority="50">
      <formula>IF(RIGHT(TEXT(AE32,"0.#"),1)=".",TRUE,FALSE)</formula>
    </cfRule>
  </conditionalFormatting>
  <conditionalFormatting sqref="AI32">
    <cfRule type="expression" dxfId="47" priority="47">
      <formula>IF(RIGHT(TEXT(AI32,"0.#"),1)=".",FALSE,TRUE)</formula>
    </cfRule>
    <cfRule type="expression" dxfId="46" priority="48">
      <formula>IF(RIGHT(TEXT(AI32,"0.#"),1)=".",TRUE,FALSE)</formula>
    </cfRule>
  </conditionalFormatting>
  <conditionalFormatting sqref="AM32">
    <cfRule type="expression" dxfId="45" priority="45">
      <formula>IF(RIGHT(TEXT(AM32,"0.#"),1)=".",FALSE,TRUE)</formula>
    </cfRule>
    <cfRule type="expression" dxfId="44" priority="46">
      <formula>IF(RIGHT(TEXT(AM32,"0.#"),1)=".",TRUE,FALSE)</formula>
    </cfRule>
  </conditionalFormatting>
  <conditionalFormatting sqref="AQ32">
    <cfRule type="expression" dxfId="43" priority="43">
      <formula>IF(RIGHT(TEXT(AQ32,"0.#"),1)=".",FALSE,TRUE)</formula>
    </cfRule>
    <cfRule type="expression" dxfId="42" priority="44">
      <formula>IF(RIGHT(TEXT(AQ32,"0.#"),1)=".",TRUE,FALSE)</formula>
    </cfRule>
  </conditionalFormatting>
  <conditionalFormatting sqref="AQ35:AQ36">
    <cfRule type="expression" dxfId="41" priority="37">
      <formula>IF(RIGHT(TEXT(AQ35,"0.#"),1)=".",FALSE,TRUE)</formula>
    </cfRule>
    <cfRule type="expression" dxfId="40" priority="38">
      <formula>IF(RIGHT(TEXT(AQ35,"0.#"),1)=".",TRUE,FALSE)</formula>
    </cfRule>
  </conditionalFormatting>
  <conditionalFormatting sqref="AU35:AU36">
    <cfRule type="expression" dxfId="39" priority="35">
      <formula>IF(RIGHT(TEXT(AU35,"0.#"),1)=".",FALSE,TRUE)</formula>
    </cfRule>
    <cfRule type="expression" dxfId="38" priority="36">
      <formula>IF(RIGHT(TEXT(AU35,"0.#"),1)=".",TRUE,FALSE)</formula>
    </cfRule>
  </conditionalFormatting>
  <conditionalFormatting sqref="AE36">
    <cfRule type="expression" dxfId="37" priority="41">
      <formula>IF(RIGHT(TEXT(AE36,"0.#"),1)=".",FALSE,TRUE)</formula>
    </cfRule>
    <cfRule type="expression" dxfId="36" priority="42">
      <formula>IF(RIGHT(TEXT(AE36,"0.#"),1)=".",TRUE,FALSE)</formula>
    </cfRule>
  </conditionalFormatting>
  <conditionalFormatting sqref="AI36">
    <cfRule type="expression" dxfId="35" priority="39">
      <formula>IF(RIGHT(TEXT(AI36,"0.#"),1)=".",FALSE,TRUE)</formula>
    </cfRule>
    <cfRule type="expression" dxfId="34" priority="40">
      <formula>IF(RIGHT(TEXT(AI36,"0.#"),1)=".",TRUE,FALSE)</formula>
    </cfRule>
  </conditionalFormatting>
  <conditionalFormatting sqref="AE35">
    <cfRule type="expression" dxfId="33" priority="33">
      <formula>IF(RIGHT(TEXT(AE35,"0.#"),1)=".",FALSE,TRUE)</formula>
    </cfRule>
    <cfRule type="expression" dxfId="32" priority="34">
      <formula>IF(RIGHT(TEXT(AE35,"0.#"),1)=".",TRUE,FALSE)</formula>
    </cfRule>
  </conditionalFormatting>
  <conditionalFormatting sqref="AI35">
    <cfRule type="expression" dxfId="31" priority="31">
      <formula>IF(RIGHT(TEXT(AI35,"0.#"),1)=".",FALSE,TRUE)</formula>
    </cfRule>
    <cfRule type="expression" dxfId="30" priority="32">
      <formula>IF(RIGHT(TEXT(AI35,"0.#"),1)=".",TRUE,FALSE)</formula>
    </cfRule>
  </conditionalFormatting>
  <conditionalFormatting sqref="AM36">
    <cfRule type="expression" dxfId="29" priority="29">
      <formula>IF(RIGHT(TEXT(AM36,"0.#"),1)=".",FALSE,TRUE)</formula>
    </cfRule>
    <cfRule type="expression" dxfId="28" priority="30">
      <formula>IF(RIGHT(TEXT(AM36,"0.#"),1)=".",TRUE,FALSE)</formula>
    </cfRule>
  </conditionalFormatting>
  <conditionalFormatting sqref="AM35">
    <cfRule type="expression" dxfId="27" priority="27">
      <formula>IF(RIGHT(TEXT(AM35,"0.#"),1)=".",FALSE,TRUE)</formula>
    </cfRule>
    <cfRule type="expression" dxfId="26" priority="28">
      <formula>IF(RIGHT(TEXT(AM35,"0.#"),1)=".",TRUE,FALSE)</formula>
    </cfRule>
  </conditionalFormatting>
  <conditionalFormatting sqref="AQ37">
    <cfRule type="expression" dxfId="25" priority="25">
      <formula>IF(RIGHT(TEXT(AQ37,"0.#"),1)=".",FALSE,TRUE)</formula>
    </cfRule>
    <cfRule type="expression" dxfId="24" priority="26">
      <formula>IF(RIGHT(TEXT(AQ37,"0.#"),1)=".",TRUE,FALSE)</formula>
    </cfRule>
  </conditionalFormatting>
  <conditionalFormatting sqref="AU37">
    <cfRule type="expression" dxfId="23" priority="23">
      <formula>IF(RIGHT(TEXT(AU37,"0.#"),1)=".",FALSE,TRUE)</formula>
    </cfRule>
    <cfRule type="expression" dxfId="22" priority="24">
      <formula>IF(RIGHT(TEXT(AU37,"0.#"),1)=".",TRUE,FALSE)</formula>
    </cfRule>
  </conditionalFormatting>
  <conditionalFormatting sqref="AE37">
    <cfRule type="expression" dxfId="21" priority="21">
      <formula>IF(RIGHT(TEXT(AE37,"0.#"),1)=".",FALSE,TRUE)</formula>
    </cfRule>
    <cfRule type="expression" dxfId="20" priority="22">
      <formula>IF(RIGHT(TEXT(AE37,"0.#"),1)=".",TRUE,FALSE)</formula>
    </cfRule>
  </conditionalFormatting>
  <conditionalFormatting sqref="AI37">
    <cfRule type="expression" dxfId="19" priority="19">
      <formula>IF(RIGHT(TEXT(AI37,"0.#"),1)=".",FALSE,TRUE)</formula>
    </cfRule>
    <cfRule type="expression" dxfId="18" priority="20">
      <formula>IF(RIGHT(TEXT(AI37,"0.#"),1)=".",TRUE,FALSE)</formula>
    </cfRule>
  </conditionalFormatting>
  <conditionalFormatting sqref="AM37">
    <cfRule type="expression" dxfId="17" priority="17">
      <formula>IF(RIGHT(TEXT(AM37,"0.#"),1)=".",FALSE,TRUE)</formula>
    </cfRule>
    <cfRule type="expression" dxfId="16" priority="18">
      <formula>IF(RIGHT(TEXT(AM37,"0.#"),1)=".",TRUE,FALSE)</formula>
    </cfRule>
  </conditionalFormatting>
  <conditionalFormatting sqref="Y119">
    <cfRule type="expression" dxfId="15" priority="15">
      <formula>IF(RIGHT(TEXT(Y119,"0.#"),1)=".",FALSE,TRUE)</formula>
    </cfRule>
    <cfRule type="expression" dxfId="14" priority="16">
      <formula>IF(RIGHT(TEXT(Y119,"0.#"),1)=".",TRUE,FALSE)</formula>
    </cfRule>
  </conditionalFormatting>
  <conditionalFormatting sqref="Y120:Y123 Y118">
    <cfRule type="expression" dxfId="13" priority="13">
      <formula>IF(RIGHT(TEXT(Y118,"0.#"),1)=".",FALSE,TRUE)</formula>
    </cfRule>
    <cfRule type="expression" dxfId="12" priority="14">
      <formula>IF(RIGHT(TEXT(Y118,"0.#"),1)=".",TRUE,FALSE)</formula>
    </cfRule>
  </conditionalFormatting>
  <conditionalFormatting sqref="AL132:AO139">
    <cfRule type="expression" dxfId="11" priority="9">
      <formula>IF(AND(AL132&gt;=0, RIGHT(TEXT(AL132,"0.#"),1)&lt;&gt;"."),TRUE,FALSE)</formula>
    </cfRule>
    <cfRule type="expression" dxfId="10" priority="10">
      <formula>IF(AND(AL132&gt;=0, RIGHT(TEXT(AL132,"0.#"),1)="."),TRUE,FALSE)</formula>
    </cfRule>
    <cfRule type="expression" dxfId="9" priority="11">
      <formula>IF(AND(AL132&lt;0, RIGHT(TEXT(AL132,"0.#"),1)&lt;&gt;"."),TRUE,FALSE)</formula>
    </cfRule>
    <cfRule type="expression" dxfId="8" priority="12">
      <formula>IF(AND(AL132&lt;0, RIGHT(TEXT(AL132,"0.#"),1)="."),TRUE,FALSE)</formula>
    </cfRule>
  </conditionalFormatting>
  <conditionalFormatting sqref="Y132:Y139">
    <cfRule type="expression" dxfId="7" priority="7">
      <formula>IF(RIGHT(TEXT(Y132,"0.#"),1)=".",FALSE,TRUE)</formula>
    </cfRule>
    <cfRule type="expression" dxfId="6" priority="8">
      <formula>IF(RIGHT(TEXT(Y132,"0.#"),1)=".",TRUE,FALSE)</formula>
    </cfRule>
  </conditionalFormatting>
  <conditionalFormatting sqref="AL130:AO131">
    <cfRule type="expression" dxfId="5" priority="3">
      <formula>IF(AND(AL130&gt;=0, RIGHT(TEXT(AL130,"0.#"),1)&lt;&gt;"."),TRUE,FALSE)</formula>
    </cfRule>
    <cfRule type="expression" dxfId="4" priority="4">
      <formula>IF(AND(AL130&gt;=0, RIGHT(TEXT(AL130,"0.#"),1)="."),TRUE,FALSE)</formula>
    </cfRule>
    <cfRule type="expression" dxfId="3" priority="5">
      <formula>IF(AND(AL130&lt;0, RIGHT(TEXT(AL130,"0.#"),1)&lt;&gt;"."),TRUE,FALSE)</formula>
    </cfRule>
    <cfRule type="expression" dxfId="2" priority="6">
      <formula>IF(AND(AL130&lt;0, RIGHT(TEXT(AL130,"0.#"),1)="."),TRUE,FALSE)</formula>
    </cfRule>
  </conditionalFormatting>
  <conditionalFormatting sqref="Y130:Y131">
    <cfRule type="expression" dxfId="1" priority="1">
      <formula>IF(RIGHT(TEXT(Y130,"0.#"),1)=".",FALSE,TRUE)</formula>
    </cfRule>
    <cfRule type="expression" dxfId="0" priority="2">
      <formula>IF(RIGHT(TEXT(Y130,"0.#"),1)=".",TRUE,FALSE)</formula>
    </cfRule>
  </conditionalFormatting>
  <dataValidations count="14">
    <dataValidation type="custom" allowBlank="1" showInputMessage="1" showErrorMessage="1" errorTitle="法人番号チェック" error="法人番号は13桁の数字で入力してください。" sqref="J130:O139">
      <formula1>OR(J130="-",AND(LEN(J130)=13,IFERROR(SEARCH("-",J130),"")="",IFERROR(SEARCH(".",J130),"")="",ISNUMBER(J130)))</formula1>
    </dataValidation>
    <dataValidation type="list" allowBlank="1" showInputMessage="1" showErrorMessage="1" sqref="Q81:R81 AO81:AP81 AC81:AD81">
      <formula1>#REF!</formula1>
    </dataValidation>
    <dataValidation type="custom" imeMode="disabled" allowBlank="1" showInputMessage="1" showErrorMessage="1" sqref="AY24 P13:AQ19 P20:AJ20 Y118:AB123 AU118:AX123 Y130:AB139 AL130:AO139 AQ34:AR34 AU34:AX34 AE35:AX37 AE28:AX29 AE31:AX31 W24 P24:V25">
      <formula1>OR(ISNUMBER(P13), P13="-")</formula1>
    </dataValidation>
    <dataValidation type="list" allowBlank="1" showInputMessage="1" showErrorMessage="1" sqref="H67:I67">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error="プルダウンリストから選択してください。" sqref="AD52:AF53">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30:AK139">
      <formula1>OR(AND(MOD(IF(ISNUMBER(AH130), AH130, 0.5),1)=0, 0&lt;=AH130), AH130="-")</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79:AK80 X79:Y80 AJ81 L79:L81 M79:M80 X81 AU79:AV80 J67">
      <formula1>0</formula1>
      <formula2>9999</formula2>
    </dataValidation>
    <dataValidation type="whole" allowBlank="1" showInputMessage="1" showErrorMessage="1" sqref="O79:P80 AX79:AX81 AA79:AB80 AM79:AN8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2" max="16383" man="1"/>
    <brk id="60" max="16383" man="1"/>
    <brk id="81" max="16383" man="1"/>
    <brk id="115"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S81:U81 AJ2:AM2 E67:G67 AE81:AG81 G81:I81 AQ81:AS81</xm:sqref>
        </x14:dataValidation>
        <x14:dataValidation type="list" allowBlank="1" showInputMessage="1" showErrorMessage="1">
          <x14:formula1>
            <xm:f>入力規則等!$U$49</xm:f>
          </x14:formula1>
          <xm:sqref>C67:D67</xm:sqref>
        </x14:dataValidation>
        <x14:dataValidation type="list" allowBlank="1" showInputMessage="1" showErrorMessage="1">
          <x14:formula1>
            <xm:f>入力規則等!$U$56:$U$58</xm:f>
          </x14:formula1>
          <xm:sqref>J81:K81 AT81:AU81 AH81:AI81 V81:W81</xm:sqref>
        </x14:dataValidation>
        <x14:dataValidation type="list" allowBlank="1" showInputMessage="1" showErrorMessage="1">
          <x14:formula1>
            <xm:f>入力規則等!$U$48</xm:f>
          </x14:formula1>
          <xm:sqref>E81:F81</xm:sqref>
        </x14:dataValidation>
        <x14:dataValidation type="list" allowBlank="1" showInputMessage="1" showErrorMessage="1">
          <x14:formula1>
            <xm:f>入力規則等!$W$2:$W$24</xm:f>
          </x14:formula1>
          <xm:sqref>AO79:AP80 Q79:S80 AC79:AE80 E79:G80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J43:T43</xm:sqref>
        </x14:dataValidation>
        <x14:dataValidation type="list" allowBlank="1" showInputMessage="1" showErrorMessage="1">
          <x14:formula1>
            <xm:f>入力規則等!$AG$2:$AG$13</xm:f>
          </x14:formula1>
          <xm:sqref>AC130:AG139</xm:sqref>
        </x14:dataValidation>
        <x14:dataValidation type="list" allowBlank="1" showInputMessage="1" showErrorMessage="1">
          <x14:formula1>
            <xm:f>入力規則等!$U$40:$U$42</xm:f>
          </x14:formula1>
          <xm:sqref>AG79:AH79 U79:V79 I79:J79 AR79:AS79</xm:sqref>
        </x14:dataValidation>
        <x14:dataValidation type="list" allowBlank="1" showInputMessage="1" showErrorMessage="1">
          <x14:formula1>
            <xm:f>入力規則等!$U$7:$U$9</xm:f>
          </x14:formula1>
          <xm:sqref>U80:V80 I80:J80 AG80:AH80 AR80:AS80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380</v>
      </c>
      <c r="AA1" s="27" t="s">
        <v>70</v>
      </c>
      <c r="AB1" s="27" t="s">
        <v>381</v>
      </c>
      <c r="AC1" s="27" t="s">
        <v>30</v>
      </c>
      <c r="AD1" s="26"/>
      <c r="AE1" s="27" t="s">
        <v>42</v>
      </c>
      <c r="AF1" s="28"/>
      <c r="AG1" s="37" t="s">
        <v>163</v>
      </c>
      <c r="AI1" s="37" t="s">
        <v>166</v>
      </c>
      <c r="AK1" s="37" t="s">
        <v>170</v>
      </c>
      <c r="AM1" s="42"/>
      <c r="AN1" s="42"/>
      <c r="AP1" s="26" t="s">
        <v>206</v>
      </c>
    </row>
    <row r="2" spans="1:42" ht="13.5" customHeight="1" x14ac:dyDescent="0.15">
      <c r="A2" s="14" t="s">
        <v>73</v>
      </c>
      <c r="B2" s="15"/>
      <c r="C2" s="13" t="str">
        <f>IF(B2="","",A2)</f>
        <v/>
      </c>
      <c r="D2" s="13" t="str">
        <f>IF(C2="","",IF(D1&lt;&gt;"",CONCATENATE(D1,"、",C2),C2))</f>
        <v/>
      </c>
      <c r="F2" s="12" t="s">
        <v>60</v>
      </c>
      <c r="G2" s="17" t="s">
        <v>563</v>
      </c>
      <c r="H2" s="13" t="str">
        <f>IF(G2="","",F2)</f>
        <v>一般会計</v>
      </c>
      <c r="I2" s="13" t="str">
        <f>IF(H2="","",IF(I1&lt;&gt;"",CONCATENATE(I1,"、",H2),H2))</f>
        <v>一般会計</v>
      </c>
      <c r="K2" s="14" t="s">
        <v>90</v>
      </c>
      <c r="L2" s="15"/>
      <c r="M2" s="13" t="str">
        <f>IF(L2="","",K2)</f>
        <v/>
      </c>
      <c r="N2" s="13" t="str">
        <f>IF(M2="","",IF(N1&lt;&gt;"",CONCATENATE(N1,"、",M2),M2))</f>
        <v/>
      </c>
      <c r="O2" s="13"/>
      <c r="P2" s="12" t="s">
        <v>62</v>
      </c>
      <c r="Q2" s="17"/>
      <c r="R2" s="13" t="str">
        <f>IF(Q2="","",P2)</f>
        <v/>
      </c>
      <c r="S2" s="13" t="str">
        <f>IF(R2="","",IF(S1&lt;&gt;"",CONCATENATE(S1,"、",R2),R2))</f>
        <v/>
      </c>
      <c r="T2" s="13"/>
      <c r="U2" s="57">
        <v>21</v>
      </c>
      <c r="W2" s="30" t="s">
        <v>157</v>
      </c>
      <c r="Y2" s="30" t="s">
        <v>56</v>
      </c>
      <c r="Z2" s="30" t="s">
        <v>56</v>
      </c>
      <c r="AA2" s="50" t="s">
        <v>250</v>
      </c>
      <c r="AB2" s="50" t="s">
        <v>475</v>
      </c>
      <c r="AC2" s="51" t="s">
        <v>122</v>
      </c>
      <c r="AD2" s="26"/>
      <c r="AE2" s="32" t="s">
        <v>153</v>
      </c>
      <c r="AF2" s="28"/>
      <c r="AG2" s="38" t="s">
        <v>216</v>
      </c>
      <c r="AI2" s="37" t="s">
        <v>247</v>
      </c>
      <c r="AK2" s="37" t="s">
        <v>171</v>
      </c>
      <c r="AM2" s="42"/>
      <c r="AN2" s="42"/>
      <c r="AP2" s="38" t="s">
        <v>216</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一般会計</v>
      </c>
      <c r="K3" s="14" t="s">
        <v>91</v>
      </c>
      <c r="L3" s="15"/>
      <c r="M3" s="13" t="str">
        <f t="shared" ref="M3:M11" si="2">IF(L3="","",K3)</f>
        <v/>
      </c>
      <c r="N3" s="13" t="str">
        <f>IF(M3="",N2,IF(N2&lt;&gt;"",CONCATENATE(N2,"、",M3),M3))</f>
        <v/>
      </c>
      <c r="O3" s="13"/>
      <c r="P3" s="12" t="s">
        <v>63</v>
      </c>
      <c r="Q3" s="17"/>
      <c r="R3" s="13" t="str">
        <f t="shared" ref="R3:R8" si="3">IF(Q3="","",P3)</f>
        <v/>
      </c>
      <c r="S3" s="13" t="str">
        <f t="shared" ref="S3:S8" si="4">IF(R3="",S2,IF(S2&lt;&gt;"",CONCATENATE(S2,"、",R3),R3))</f>
        <v/>
      </c>
      <c r="T3" s="13"/>
      <c r="U3" s="30" t="s">
        <v>506</v>
      </c>
      <c r="W3" s="30" t="s">
        <v>132</v>
      </c>
      <c r="Y3" s="30" t="s">
        <v>57</v>
      </c>
      <c r="Z3" s="30" t="s">
        <v>382</v>
      </c>
      <c r="AA3" s="50" t="s">
        <v>348</v>
      </c>
      <c r="AB3" s="50" t="s">
        <v>476</v>
      </c>
      <c r="AC3" s="51" t="s">
        <v>123</v>
      </c>
      <c r="AD3" s="26"/>
      <c r="AE3" s="32" t="s">
        <v>154</v>
      </c>
      <c r="AF3" s="28"/>
      <c r="AG3" s="38" t="s">
        <v>217</v>
      </c>
      <c r="AI3" s="37" t="s">
        <v>165</v>
      </c>
      <c r="AK3" s="37" t="str">
        <f>CHAR(CODE(AK2)+1)</f>
        <v>B</v>
      </c>
      <c r="AM3" s="42"/>
      <c r="AN3" s="42"/>
      <c r="AP3" s="38" t="s">
        <v>217</v>
      </c>
    </row>
    <row r="4" spans="1:42" ht="13.5" customHeight="1" x14ac:dyDescent="0.15">
      <c r="A4" s="14" t="s">
        <v>75</v>
      </c>
      <c r="B4" s="15" t="s">
        <v>563</v>
      </c>
      <c r="C4" s="13" t="str">
        <f t="shared" si="0"/>
        <v>沖縄振興</v>
      </c>
      <c r="D4" s="13" t="str">
        <f>IF(C4="",D3,IF(D3&lt;&gt;"",CONCATENATE(D3,"、",C4),C4))</f>
        <v>沖縄振興</v>
      </c>
      <c r="F4" s="18" t="s">
        <v>100</v>
      </c>
      <c r="G4" s="17"/>
      <c r="H4" s="13" t="str">
        <f t="shared" si="1"/>
        <v/>
      </c>
      <c r="I4" s="13" t="str">
        <f t="shared" ref="I4:I37" si="5">IF(H4="",I3,IF(I3&lt;&gt;"",CONCATENATE(I3,"、",H4),H4))</f>
        <v>一般会計</v>
      </c>
      <c r="K4" s="14" t="s">
        <v>92</v>
      </c>
      <c r="L4" s="15"/>
      <c r="M4" s="13" t="str">
        <f t="shared" si="2"/>
        <v/>
      </c>
      <c r="N4" s="13" t="str">
        <f t="shared" ref="N4:N11" si="6">IF(M4="",N3,IF(N3&lt;&gt;"",CONCATENATE(N3,"、",M4),M4))</f>
        <v/>
      </c>
      <c r="O4" s="13"/>
      <c r="P4" s="12" t="s">
        <v>64</v>
      </c>
      <c r="Q4" s="17"/>
      <c r="R4" s="13" t="str">
        <f t="shared" si="3"/>
        <v/>
      </c>
      <c r="S4" s="13" t="str">
        <f t="shared" si="4"/>
        <v/>
      </c>
      <c r="T4" s="13"/>
      <c r="U4" s="30" t="s">
        <v>553</v>
      </c>
      <c r="W4" s="30" t="s">
        <v>133</v>
      </c>
      <c r="Y4" s="30" t="s">
        <v>255</v>
      </c>
      <c r="Z4" s="30" t="s">
        <v>383</v>
      </c>
      <c r="AA4" s="50" t="s">
        <v>349</v>
      </c>
      <c r="AB4" s="50" t="s">
        <v>477</v>
      </c>
      <c r="AC4" s="50" t="s">
        <v>124</v>
      </c>
      <c r="AD4" s="26"/>
      <c r="AE4" s="32" t="s">
        <v>155</v>
      </c>
      <c r="AF4" s="28"/>
      <c r="AG4" s="38" t="s">
        <v>218</v>
      </c>
      <c r="AI4" s="37" t="s">
        <v>167</v>
      </c>
      <c r="AK4" s="37" t="str">
        <f t="shared" ref="AK4:AK49" si="7">CHAR(CODE(AK3)+1)</f>
        <v>C</v>
      </c>
      <c r="AM4" s="42"/>
      <c r="AN4" s="42"/>
      <c r="AP4" s="38" t="s">
        <v>218</v>
      </c>
    </row>
    <row r="5" spans="1:42" ht="13.5" customHeight="1" x14ac:dyDescent="0.15">
      <c r="A5" s="14" t="s">
        <v>76</v>
      </c>
      <c r="B5" s="15"/>
      <c r="C5" s="13" t="str">
        <f t="shared" si="0"/>
        <v/>
      </c>
      <c r="D5" s="13" t="str">
        <f>IF(C5="",D4,IF(D4&lt;&gt;"",CONCATENATE(D4,"、",C5),C5))</f>
        <v>沖縄振興</v>
      </c>
      <c r="F5" s="18" t="s">
        <v>101</v>
      </c>
      <c r="G5" s="17"/>
      <c r="H5" s="13" t="str">
        <f t="shared" si="1"/>
        <v/>
      </c>
      <c r="I5" s="13" t="str">
        <f t="shared" si="5"/>
        <v>一般会計</v>
      </c>
      <c r="K5" s="14" t="s">
        <v>93</v>
      </c>
      <c r="L5" s="15"/>
      <c r="M5" s="13" t="str">
        <f t="shared" si="2"/>
        <v/>
      </c>
      <c r="N5" s="13" t="str">
        <f t="shared" si="6"/>
        <v/>
      </c>
      <c r="O5" s="13"/>
      <c r="P5" s="12" t="s">
        <v>65</v>
      </c>
      <c r="Q5" s="17"/>
      <c r="R5" s="13" t="str">
        <f t="shared" si="3"/>
        <v/>
      </c>
      <c r="S5" s="13" t="str">
        <f t="shared" si="4"/>
        <v/>
      </c>
      <c r="T5" s="13"/>
      <c r="W5" s="30" t="s">
        <v>530</v>
      </c>
      <c r="Y5" s="30" t="s">
        <v>256</v>
      </c>
      <c r="Z5" s="30" t="s">
        <v>384</v>
      </c>
      <c r="AA5" s="50" t="s">
        <v>350</v>
      </c>
      <c r="AB5" s="50" t="s">
        <v>478</v>
      </c>
      <c r="AC5" s="50" t="s">
        <v>156</v>
      </c>
      <c r="AD5" s="29"/>
      <c r="AE5" s="32" t="s">
        <v>228</v>
      </c>
      <c r="AF5" s="28"/>
      <c r="AG5" s="38" t="s">
        <v>219</v>
      </c>
      <c r="AI5" s="37" t="s">
        <v>253</v>
      </c>
      <c r="AK5" s="37" t="str">
        <f t="shared" si="7"/>
        <v>D</v>
      </c>
      <c r="AP5" s="38" t="s">
        <v>219</v>
      </c>
    </row>
    <row r="6" spans="1:42" ht="13.5" customHeight="1" x14ac:dyDescent="0.15">
      <c r="A6" s="14" t="s">
        <v>77</v>
      </c>
      <c r="B6" s="15"/>
      <c r="C6" s="13" t="str">
        <f t="shared" si="0"/>
        <v/>
      </c>
      <c r="D6" s="13" t="str">
        <f t="shared" ref="D6:D21" si="8">IF(C6="",D5,IF(D5&lt;&gt;"",CONCATENATE(D5,"、",C6),C6))</f>
        <v>沖縄振興</v>
      </c>
      <c r="F6" s="18" t="s">
        <v>102</v>
      </c>
      <c r="G6" s="17"/>
      <c r="H6" s="13" t="str">
        <f t="shared" si="1"/>
        <v/>
      </c>
      <c r="I6" s="13" t="str">
        <f t="shared" si="5"/>
        <v>一般会計</v>
      </c>
      <c r="K6" s="14" t="s">
        <v>94</v>
      </c>
      <c r="L6" s="15" t="s">
        <v>563</v>
      </c>
      <c r="M6" s="13" t="str">
        <f>IF(L6="","",K6)</f>
        <v>公共事業</v>
      </c>
      <c r="N6" s="13" t="str">
        <f t="shared" si="6"/>
        <v>公共事業</v>
      </c>
      <c r="O6" s="13"/>
      <c r="P6" s="12" t="s">
        <v>66</v>
      </c>
      <c r="Q6" s="17" t="s">
        <v>563</v>
      </c>
      <c r="R6" s="13" t="str">
        <f t="shared" si="3"/>
        <v>交付</v>
      </c>
      <c r="S6" s="13" t="str">
        <f t="shared" si="4"/>
        <v>交付</v>
      </c>
      <c r="T6" s="13"/>
      <c r="U6" s="30" t="s">
        <v>230</v>
      </c>
      <c r="W6" s="30" t="s">
        <v>532</v>
      </c>
      <c r="Y6" s="30" t="s">
        <v>257</v>
      </c>
      <c r="Z6" s="30" t="s">
        <v>385</v>
      </c>
      <c r="AA6" s="50" t="s">
        <v>351</v>
      </c>
      <c r="AB6" s="50" t="s">
        <v>479</v>
      </c>
      <c r="AC6" s="50" t="s">
        <v>125</v>
      </c>
      <c r="AD6" s="29"/>
      <c r="AE6" s="32" t="s">
        <v>226</v>
      </c>
      <c r="AF6" s="28"/>
      <c r="AG6" s="38" t="s">
        <v>220</v>
      </c>
      <c r="AI6" s="37" t="s">
        <v>254</v>
      </c>
      <c r="AK6" s="37" t="str">
        <f>CHAR(CODE(AK5)+1)</f>
        <v>E</v>
      </c>
      <c r="AP6" s="38" t="s">
        <v>220</v>
      </c>
    </row>
    <row r="7" spans="1:42" ht="13.5" customHeight="1" x14ac:dyDescent="0.15">
      <c r="A7" s="14" t="s">
        <v>78</v>
      </c>
      <c r="B7" s="15"/>
      <c r="C7" s="13" t="str">
        <f t="shared" si="0"/>
        <v/>
      </c>
      <c r="D7" s="13" t="str">
        <f t="shared" si="8"/>
        <v>沖縄振興</v>
      </c>
      <c r="F7" s="18" t="s">
        <v>178</v>
      </c>
      <c r="G7" s="17"/>
      <c r="H7" s="13" t="str">
        <f t="shared" si="1"/>
        <v/>
      </c>
      <c r="I7" s="13" t="str">
        <f t="shared" si="5"/>
        <v>一般会計</v>
      </c>
      <c r="K7" s="14" t="s">
        <v>95</v>
      </c>
      <c r="L7" s="15"/>
      <c r="M7" s="13" t="str">
        <f t="shared" si="2"/>
        <v/>
      </c>
      <c r="N7" s="13" t="str">
        <f t="shared" si="6"/>
        <v>公共事業</v>
      </c>
      <c r="O7" s="13"/>
      <c r="P7" s="12" t="s">
        <v>67</v>
      </c>
      <c r="Q7" s="17"/>
      <c r="R7" s="13" t="str">
        <f t="shared" si="3"/>
        <v/>
      </c>
      <c r="S7" s="13" t="str">
        <f t="shared" si="4"/>
        <v>交付</v>
      </c>
      <c r="T7" s="13"/>
      <c r="U7" s="30"/>
      <c r="W7" s="30" t="s">
        <v>134</v>
      </c>
      <c r="Y7" s="30" t="s">
        <v>258</v>
      </c>
      <c r="Z7" s="30" t="s">
        <v>386</v>
      </c>
      <c r="AA7" s="50" t="s">
        <v>352</v>
      </c>
      <c r="AB7" s="50" t="s">
        <v>480</v>
      </c>
      <c r="AC7" s="29"/>
      <c r="AD7" s="29"/>
      <c r="AE7" s="30" t="s">
        <v>125</v>
      </c>
      <c r="AF7" s="28"/>
      <c r="AG7" s="38" t="s">
        <v>221</v>
      </c>
      <c r="AH7" s="45"/>
      <c r="AI7" s="38" t="s">
        <v>243</v>
      </c>
      <c r="AK7" s="37" t="str">
        <f>CHAR(CODE(AK6)+1)</f>
        <v>F</v>
      </c>
      <c r="AP7" s="38" t="s">
        <v>221</v>
      </c>
    </row>
    <row r="8" spans="1:42" ht="13.5" customHeight="1" x14ac:dyDescent="0.15">
      <c r="A8" s="14" t="s">
        <v>79</v>
      </c>
      <c r="B8" s="15"/>
      <c r="C8" s="13" t="str">
        <f t="shared" si="0"/>
        <v/>
      </c>
      <c r="D8" s="13" t="str">
        <f t="shared" si="8"/>
        <v>沖縄振興</v>
      </c>
      <c r="F8" s="18" t="s">
        <v>103</v>
      </c>
      <c r="G8" s="17"/>
      <c r="H8" s="13" t="str">
        <f t="shared" si="1"/>
        <v/>
      </c>
      <c r="I8" s="13" t="str">
        <f t="shared" si="5"/>
        <v>一般会計</v>
      </c>
      <c r="K8" s="14" t="s">
        <v>96</v>
      </c>
      <c r="L8" s="15"/>
      <c r="M8" s="13" t="str">
        <f t="shared" si="2"/>
        <v/>
      </c>
      <c r="N8" s="13" t="str">
        <f t="shared" si="6"/>
        <v>公共事業</v>
      </c>
      <c r="O8" s="13"/>
      <c r="P8" s="12" t="s">
        <v>68</v>
      </c>
      <c r="Q8" s="17"/>
      <c r="R8" s="13" t="str">
        <f t="shared" si="3"/>
        <v/>
      </c>
      <c r="S8" s="13" t="str">
        <f t="shared" si="4"/>
        <v>交付</v>
      </c>
      <c r="T8" s="13"/>
      <c r="U8" s="30" t="s">
        <v>251</v>
      </c>
      <c r="W8" s="30" t="s">
        <v>135</v>
      </c>
      <c r="Y8" s="30" t="s">
        <v>259</v>
      </c>
      <c r="Z8" s="30" t="s">
        <v>387</v>
      </c>
      <c r="AA8" s="50" t="s">
        <v>353</v>
      </c>
      <c r="AB8" s="50" t="s">
        <v>481</v>
      </c>
      <c r="AC8" s="29"/>
      <c r="AD8" s="29"/>
      <c r="AE8" s="29"/>
      <c r="AF8" s="28"/>
      <c r="AG8" s="38" t="s">
        <v>222</v>
      </c>
      <c r="AI8" s="37" t="s">
        <v>244</v>
      </c>
      <c r="AK8" s="37" t="str">
        <f t="shared" si="7"/>
        <v>G</v>
      </c>
      <c r="AP8" s="38" t="s">
        <v>222</v>
      </c>
    </row>
    <row r="9" spans="1:42" ht="13.5" customHeight="1" x14ac:dyDescent="0.15">
      <c r="A9" s="14" t="s">
        <v>80</v>
      </c>
      <c r="B9" s="15"/>
      <c r="C9" s="13" t="str">
        <f t="shared" si="0"/>
        <v/>
      </c>
      <c r="D9" s="13" t="str">
        <f t="shared" si="8"/>
        <v>沖縄振興</v>
      </c>
      <c r="F9" s="18" t="s">
        <v>179</v>
      </c>
      <c r="G9" s="17"/>
      <c r="H9" s="13" t="str">
        <f t="shared" si="1"/>
        <v/>
      </c>
      <c r="I9" s="13" t="str">
        <f t="shared" si="5"/>
        <v>一般会計</v>
      </c>
      <c r="K9" s="14" t="s">
        <v>97</v>
      </c>
      <c r="L9" s="15"/>
      <c r="M9" s="13" t="str">
        <f t="shared" si="2"/>
        <v/>
      </c>
      <c r="N9" s="13" t="str">
        <f t="shared" si="6"/>
        <v>公共事業</v>
      </c>
      <c r="O9" s="13"/>
      <c r="P9" s="13"/>
      <c r="Q9" s="19"/>
      <c r="T9" s="13"/>
      <c r="U9" s="30" t="s">
        <v>252</v>
      </c>
      <c r="W9" s="30" t="s">
        <v>136</v>
      </c>
      <c r="Y9" s="30" t="s">
        <v>260</v>
      </c>
      <c r="Z9" s="30" t="s">
        <v>388</v>
      </c>
      <c r="AA9" s="50" t="s">
        <v>354</v>
      </c>
      <c r="AB9" s="50" t="s">
        <v>482</v>
      </c>
      <c r="AC9" s="29"/>
      <c r="AD9" s="29"/>
      <c r="AE9" s="29"/>
      <c r="AF9" s="28"/>
      <c r="AG9" s="38" t="s">
        <v>223</v>
      </c>
      <c r="AI9" s="41"/>
      <c r="AK9" s="37" t="str">
        <f t="shared" si="7"/>
        <v>H</v>
      </c>
      <c r="AP9" s="38" t="s">
        <v>223</v>
      </c>
    </row>
    <row r="10" spans="1:42" ht="13.5" customHeight="1" x14ac:dyDescent="0.15">
      <c r="A10" s="14" t="s">
        <v>196</v>
      </c>
      <c r="B10" s="15" t="s">
        <v>563</v>
      </c>
      <c r="C10" s="13" t="str">
        <f t="shared" si="0"/>
        <v>国土強靱化施策</v>
      </c>
      <c r="D10" s="13" t="str">
        <f t="shared" si="8"/>
        <v>沖縄振興、国土強靱化施策</v>
      </c>
      <c r="F10" s="18" t="s">
        <v>104</v>
      </c>
      <c r="G10" s="17"/>
      <c r="H10" s="13" t="str">
        <f t="shared" si="1"/>
        <v/>
      </c>
      <c r="I10" s="13" t="str">
        <f t="shared" si="5"/>
        <v>一般会計</v>
      </c>
      <c r="K10" s="14" t="s">
        <v>197</v>
      </c>
      <c r="L10" s="15"/>
      <c r="M10" s="13" t="str">
        <f t="shared" si="2"/>
        <v/>
      </c>
      <c r="N10" s="13" t="str">
        <f t="shared" si="6"/>
        <v>公共事業</v>
      </c>
      <c r="O10" s="13"/>
      <c r="P10" s="13" t="str">
        <f>S8</f>
        <v>交付</v>
      </c>
      <c r="Q10" s="19"/>
      <c r="T10" s="13"/>
      <c r="W10" s="30" t="s">
        <v>137</v>
      </c>
      <c r="Y10" s="30" t="s">
        <v>261</v>
      </c>
      <c r="Z10" s="30" t="s">
        <v>389</v>
      </c>
      <c r="AA10" s="50" t="s">
        <v>355</v>
      </c>
      <c r="AB10" s="50" t="s">
        <v>483</v>
      </c>
      <c r="AC10" s="29"/>
      <c r="AD10" s="29"/>
      <c r="AE10" s="29"/>
      <c r="AF10" s="28"/>
      <c r="AG10" s="38" t="s">
        <v>210</v>
      </c>
      <c r="AK10" s="37" t="str">
        <f t="shared" si="7"/>
        <v>I</v>
      </c>
      <c r="AP10" s="37" t="s">
        <v>207</v>
      </c>
    </row>
    <row r="11" spans="1:42" ht="13.5" customHeight="1" x14ac:dyDescent="0.15">
      <c r="A11" s="14" t="s">
        <v>81</v>
      </c>
      <c r="B11" s="15"/>
      <c r="C11" s="13" t="str">
        <f t="shared" si="0"/>
        <v/>
      </c>
      <c r="D11" s="13" t="str">
        <f t="shared" si="8"/>
        <v>沖縄振興、国土強靱化施策</v>
      </c>
      <c r="F11" s="18" t="s">
        <v>105</v>
      </c>
      <c r="G11" s="17"/>
      <c r="H11" s="13" t="str">
        <f t="shared" si="1"/>
        <v/>
      </c>
      <c r="I11" s="13" t="str">
        <f t="shared" si="5"/>
        <v>一般会計</v>
      </c>
      <c r="K11" s="14" t="s">
        <v>98</v>
      </c>
      <c r="L11" s="15"/>
      <c r="M11" s="13" t="str">
        <f t="shared" si="2"/>
        <v/>
      </c>
      <c r="N11" s="13" t="str">
        <f t="shared" si="6"/>
        <v>公共事業</v>
      </c>
      <c r="O11" s="13"/>
      <c r="P11" s="13"/>
      <c r="Q11" s="19"/>
      <c r="T11" s="13"/>
      <c r="W11" s="30" t="s">
        <v>550</v>
      </c>
      <c r="Y11" s="30" t="s">
        <v>262</v>
      </c>
      <c r="Z11" s="30" t="s">
        <v>390</v>
      </c>
      <c r="AA11" s="50" t="s">
        <v>356</v>
      </c>
      <c r="AB11" s="50" t="s">
        <v>484</v>
      </c>
      <c r="AC11" s="29"/>
      <c r="AD11" s="29"/>
      <c r="AE11" s="29"/>
      <c r="AF11" s="28"/>
      <c r="AG11" s="37" t="s">
        <v>213</v>
      </c>
      <c r="AK11" s="37" t="str">
        <f t="shared" si="7"/>
        <v>J</v>
      </c>
    </row>
    <row r="12" spans="1:42" ht="13.5" customHeight="1" x14ac:dyDescent="0.15">
      <c r="A12" s="14" t="s">
        <v>82</v>
      </c>
      <c r="B12" s="15"/>
      <c r="C12" s="13" t="str">
        <f t="shared" ref="C12:C23" si="9">IF(B12="","",A12)</f>
        <v/>
      </c>
      <c r="D12" s="13" t="str">
        <f t="shared" si="8"/>
        <v>沖縄振興、国土強靱化施策</v>
      </c>
      <c r="F12" s="18" t="s">
        <v>106</v>
      </c>
      <c r="G12" s="17"/>
      <c r="H12" s="13" t="str">
        <f t="shared" si="1"/>
        <v/>
      </c>
      <c r="I12" s="13" t="str">
        <f t="shared" si="5"/>
        <v>一般会計</v>
      </c>
      <c r="K12" s="13"/>
      <c r="L12" s="13"/>
      <c r="O12" s="13"/>
      <c r="P12" s="13"/>
      <c r="Q12" s="19"/>
      <c r="T12" s="13"/>
      <c r="U12" s="27" t="s">
        <v>507</v>
      </c>
      <c r="W12" s="30" t="s">
        <v>138</v>
      </c>
      <c r="Y12" s="30" t="s">
        <v>263</v>
      </c>
      <c r="Z12" s="30" t="s">
        <v>391</v>
      </c>
      <c r="AA12" s="50" t="s">
        <v>357</v>
      </c>
      <c r="AB12" s="50" t="s">
        <v>485</v>
      </c>
      <c r="AC12" s="29"/>
      <c r="AD12" s="29"/>
      <c r="AE12" s="29"/>
      <c r="AF12" s="28"/>
      <c r="AG12" s="37" t="s">
        <v>211</v>
      </c>
      <c r="AK12" s="37" t="str">
        <f t="shared" si="7"/>
        <v>K</v>
      </c>
    </row>
    <row r="13" spans="1:42" ht="13.5" customHeight="1" x14ac:dyDescent="0.15">
      <c r="A13" s="14" t="s">
        <v>83</v>
      </c>
      <c r="B13" s="15"/>
      <c r="C13" s="13" t="str">
        <f t="shared" si="9"/>
        <v/>
      </c>
      <c r="D13" s="13" t="str">
        <f t="shared" si="8"/>
        <v>沖縄振興、国土強靱化施策</v>
      </c>
      <c r="F13" s="18" t="s">
        <v>107</v>
      </c>
      <c r="G13" s="17"/>
      <c r="H13" s="13" t="str">
        <f t="shared" si="1"/>
        <v/>
      </c>
      <c r="I13" s="13" t="str">
        <f t="shared" si="5"/>
        <v>一般会計</v>
      </c>
      <c r="K13" s="13" t="str">
        <f>N11</f>
        <v>公共事業</v>
      </c>
      <c r="L13" s="13"/>
      <c r="O13" s="13"/>
      <c r="P13" s="13"/>
      <c r="Q13" s="19"/>
      <c r="T13" s="13"/>
      <c r="U13" s="30" t="s">
        <v>157</v>
      </c>
      <c r="W13" s="30" t="s">
        <v>139</v>
      </c>
      <c r="Y13" s="30" t="s">
        <v>264</v>
      </c>
      <c r="Z13" s="30" t="s">
        <v>392</v>
      </c>
      <c r="AA13" s="50" t="s">
        <v>358</v>
      </c>
      <c r="AB13" s="50" t="s">
        <v>486</v>
      </c>
      <c r="AC13" s="29"/>
      <c r="AD13" s="29"/>
      <c r="AE13" s="29"/>
      <c r="AF13" s="28"/>
      <c r="AG13" s="37" t="s">
        <v>212</v>
      </c>
      <c r="AK13" s="37" t="str">
        <f t="shared" si="7"/>
        <v>L</v>
      </c>
    </row>
    <row r="14" spans="1:42" ht="13.5" customHeight="1" x14ac:dyDescent="0.15">
      <c r="A14" s="14" t="s">
        <v>84</v>
      </c>
      <c r="B14" s="15"/>
      <c r="C14" s="13" t="str">
        <f t="shared" si="9"/>
        <v/>
      </c>
      <c r="D14" s="13" t="str">
        <f t="shared" si="8"/>
        <v>沖縄振興、国土強靱化施策</v>
      </c>
      <c r="F14" s="18" t="s">
        <v>108</v>
      </c>
      <c r="G14" s="17"/>
      <c r="H14" s="13" t="str">
        <f t="shared" si="1"/>
        <v/>
      </c>
      <c r="I14" s="13" t="str">
        <f t="shared" si="5"/>
        <v>一般会計</v>
      </c>
      <c r="K14" s="13"/>
      <c r="L14" s="13"/>
      <c r="O14" s="13"/>
      <c r="P14" s="13"/>
      <c r="Q14" s="19"/>
      <c r="T14" s="13"/>
      <c r="U14" s="30" t="s">
        <v>508</v>
      </c>
      <c r="W14" s="30" t="s">
        <v>140</v>
      </c>
      <c r="Y14" s="30" t="s">
        <v>265</v>
      </c>
      <c r="Z14" s="30" t="s">
        <v>393</v>
      </c>
      <c r="AA14" s="50" t="s">
        <v>359</v>
      </c>
      <c r="AB14" s="50" t="s">
        <v>487</v>
      </c>
      <c r="AC14" s="29"/>
      <c r="AD14" s="29"/>
      <c r="AE14" s="29"/>
      <c r="AF14" s="28"/>
      <c r="AG14" s="41"/>
      <c r="AK14" s="37" t="str">
        <f t="shared" si="7"/>
        <v>M</v>
      </c>
    </row>
    <row r="15" spans="1:42" ht="13.5" customHeight="1" x14ac:dyDescent="0.15">
      <c r="A15" s="14" t="s">
        <v>85</v>
      </c>
      <c r="B15" s="15"/>
      <c r="C15" s="13" t="str">
        <f t="shared" si="9"/>
        <v/>
      </c>
      <c r="D15" s="13" t="str">
        <f t="shared" si="8"/>
        <v>沖縄振興、国土強靱化施策</v>
      </c>
      <c r="F15" s="18" t="s">
        <v>109</v>
      </c>
      <c r="G15" s="17"/>
      <c r="H15" s="13" t="str">
        <f t="shared" si="1"/>
        <v/>
      </c>
      <c r="I15" s="13" t="str">
        <f t="shared" si="5"/>
        <v>一般会計</v>
      </c>
      <c r="K15" s="13"/>
      <c r="L15" s="13"/>
      <c r="O15" s="13"/>
      <c r="P15" s="13"/>
      <c r="Q15" s="19"/>
      <c r="T15" s="13"/>
      <c r="U15" s="30" t="s">
        <v>509</v>
      </c>
      <c r="W15" s="30" t="s">
        <v>141</v>
      </c>
      <c r="Y15" s="30" t="s">
        <v>266</v>
      </c>
      <c r="Z15" s="30" t="s">
        <v>394</v>
      </c>
      <c r="AA15" s="50" t="s">
        <v>360</v>
      </c>
      <c r="AB15" s="50" t="s">
        <v>488</v>
      </c>
      <c r="AC15" s="29"/>
      <c r="AD15" s="29"/>
      <c r="AE15" s="29"/>
      <c r="AF15" s="28"/>
      <c r="AG15" s="42"/>
      <c r="AK15" s="37" t="str">
        <f t="shared" si="7"/>
        <v>N</v>
      </c>
    </row>
    <row r="16" spans="1:42" ht="13.5" customHeight="1" x14ac:dyDescent="0.15">
      <c r="A16" s="14" t="s">
        <v>86</v>
      </c>
      <c r="B16" s="15"/>
      <c r="C16" s="13" t="str">
        <f t="shared" si="9"/>
        <v/>
      </c>
      <c r="D16" s="13" t="str">
        <f t="shared" si="8"/>
        <v>沖縄振興、国土強靱化施策</v>
      </c>
      <c r="F16" s="18" t="s">
        <v>110</v>
      </c>
      <c r="G16" s="17"/>
      <c r="H16" s="13" t="str">
        <f t="shared" si="1"/>
        <v/>
      </c>
      <c r="I16" s="13" t="str">
        <f t="shared" si="5"/>
        <v>一般会計</v>
      </c>
      <c r="K16" s="13"/>
      <c r="L16" s="13"/>
      <c r="O16" s="13"/>
      <c r="P16" s="13"/>
      <c r="Q16" s="19"/>
      <c r="T16" s="13"/>
      <c r="U16" s="30" t="s">
        <v>510</v>
      </c>
      <c r="W16" s="30" t="s">
        <v>142</v>
      </c>
      <c r="Y16" s="30" t="s">
        <v>267</v>
      </c>
      <c r="Z16" s="30" t="s">
        <v>395</v>
      </c>
      <c r="AA16" s="50" t="s">
        <v>361</v>
      </c>
      <c r="AB16" s="50" t="s">
        <v>489</v>
      </c>
      <c r="AC16" s="29"/>
      <c r="AD16" s="29"/>
      <c r="AE16" s="29"/>
      <c r="AF16" s="28"/>
      <c r="AG16" s="42"/>
      <c r="AK16" s="37" t="str">
        <f t="shared" si="7"/>
        <v>O</v>
      </c>
    </row>
    <row r="17" spans="1:37" ht="13.5" customHeight="1" x14ac:dyDescent="0.15">
      <c r="A17" s="14" t="s">
        <v>87</v>
      </c>
      <c r="B17" s="15"/>
      <c r="C17" s="13" t="str">
        <f t="shared" si="9"/>
        <v/>
      </c>
      <c r="D17" s="13" t="str">
        <f t="shared" si="8"/>
        <v>沖縄振興、国土強靱化施策</v>
      </c>
      <c r="F17" s="18" t="s">
        <v>111</v>
      </c>
      <c r="G17" s="17"/>
      <c r="H17" s="13" t="str">
        <f t="shared" si="1"/>
        <v/>
      </c>
      <c r="I17" s="13" t="str">
        <f t="shared" si="5"/>
        <v>一般会計</v>
      </c>
      <c r="K17" s="13"/>
      <c r="L17" s="13"/>
      <c r="O17" s="13"/>
      <c r="P17" s="13"/>
      <c r="Q17" s="19"/>
      <c r="T17" s="13"/>
      <c r="U17" s="30" t="s">
        <v>528</v>
      </c>
      <c r="W17" s="30" t="s">
        <v>143</v>
      </c>
      <c r="Y17" s="30" t="s">
        <v>268</v>
      </c>
      <c r="Z17" s="30" t="s">
        <v>396</v>
      </c>
      <c r="AA17" s="50" t="s">
        <v>362</v>
      </c>
      <c r="AB17" s="50" t="s">
        <v>490</v>
      </c>
      <c r="AC17" s="29"/>
      <c r="AD17" s="29"/>
      <c r="AE17" s="29"/>
      <c r="AF17" s="28"/>
      <c r="AG17" s="42"/>
      <c r="AK17" s="37" t="str">
        <f t="shared" si="7"/>
        <v>P</v>
      </c>
    </row>
    <row r="18" spans="1:37" ht="13.5" customHeight="1" x14ac:dyDescent="0.15">
      <c r="A18" s="14" t="s">
        <v>88</v>
      </c>
      <c r="B18" s="15"/>
      <c r="C18" s="13" t="str">
        <f t="shared" si="9"/>
        <v/>
      </c>
      <c r="D18" s="13" t="str">
        <f t="shared" si="8"/>
        <v>沖縄振興、国土強靱化施策</v>
      </c>
      <c r="F18" s="18" t="s">
        <v>112</v>
      </c>
      <c r="G18" s="17"/>
      <c r="H18" s="13" t="str">
        <f t="shared" si="1"/>
        <v/>
      </c>
      <c r="I18" s="13" t="str">
        <f t="shared" si="5"/>
        <v>一般会計</v>
      </c>
      <c r="K18" s="13"/>
      <c r="L18" s="13"/>
      <c r="O18" s="13"/>
      <c r="P18" s="13"/>
      <c r="Q18" s="19"/>
      <c r="T18" s="13"/>
      <c r="U18" s="30" t="s">
        <v>511</v>
      </c>
      <c r="W18" s="30" t="s">
        <v>144</v>
      </c>
      <c r="Y18" s="30" t="s">
        <v>269</v>
      </c>
      <c r="Z18" s="30" t="s">
        <v>397</v>
      </c>
      <c r="AA18" s="50" t="s">
        <v>363</v>
      </c>
      <c r="AB18" s="50" t="s">
        <v>491</v>
      </c>
      <c r="AC18" s="29"/>
      <c r="AD18" s="29"/>
      <c r="AE18" s="29"/>
      <c r="AF18" s="28"/>
      <c r="AK18" s="37" t="str">
        <f t="shared" si="7"/>
        <v>Q</v>
      </c>
    </row>
    <row r="19" spans="1:37" ht="13.5" customHeight="1" x14ac:dyDescent="0.15">
      <c r="A19" s="14" t="s">
        <v>189</v>
      </c>
      <c r="B19" s="15"/>
      <c r="C19" s="13" t="str">
        <f t="shared" si="9"/>
        <v/>
      </c>
      <c r="D19" s="13" t="str">
        <f t="shared" si="8"/>
        <v>沖縄振興、国土強靱化施策</v>
      </c>
      <c r="F19" s="18" t="s">
        <v>113</v>
      </c>
      <c r="G19" s="17"/>
      <c r="H19" s="13" t="str">
        <f t="shared" si="1"/>
        <v/>
      </c>
      <c r="I19" s="13" t="str">
        <f t="shared" si="5"/>
        <v>一般会計</v>
      </c>
      <c r="K19" s="13"/>
      <c r="L19" s="13"/>
      <c r="O19" s="13"/>
      <c r="P19" s="13"/>
      <c r="Q19" s="19"/>
      <c r="T19" s="13"/>
      <c r="U19" s="30" t="s">
        <v>512</v>
      </c>
      <c r="W19" s="30" t="s">
        <v>145</v>
      </c>
      <c r="Y19" s="30" t="s">
        <v>270</v>
      </c>
      <c r="Z19" s="30" t="s">
        <v>398</v>
      </c>
      <c r="AA19" s="50" t="s">
        <v>364</v>
      </c>
      <c r="AB19" s="50" t="s">
        <v>492</v>
      </c>
      <c r="AC19" s="29"/>
      <c r="AD19" s="29"/>
      <c r="AE19" s="29"/>
      <c r="AF19" s="28"/>
      <c r="AK19" s="37" t="str">
        <f t="shared" si="7"/>
        <v>R</v>
      </c>
    </row>
    <row r="20" spans="1:37" ht="13.5" customHeight="1" x14ac:dyDescent="0.15">
      <c r="A20" s="14" t="s">
        <v>190</v>
      </c>
      <c r="B20" s="15"/>
      <c r="C20" s="13" t="str">
        <f t="shared" si="9"/>
        <v/>
      </c>
      <c r="D20" s="13" t="str">
        <f t="shared" si="8"/>
        <v>沖縄振興、国土強靱化施策</v>
      </c>
      <c r="F20" s="18" t="s">
        <v>188</v>
      </c>
      <c r="G20" s="17"/>
      <c r="H20" s="13" t="str">
        <f t="shared" si="1"/>
        <v/>
      </c>
      <c r="I20" s="13" t="str">
        <f t="shared" si="5"/>
        <v>一般会計</v>
      </c>
      <c r="K20" s="13"/>
      <c r="L20" s="13"/>
      <c r="O20" s="13"/>
      <c r="P20" s="13"/>
      <c r="Q20" s="19"/>
      <c r="T20" s="13"/>
      <c r="U20" s="30" t="s">
        <v>513</v>
      </c>
      <c r="W20" s="30" t="s">
        <v>146</v>
      </c>
      <c r="Y20" s="30" t="s">
        <v>271</v>
      </c>
      <c r="Z20" s="30" t="s">
        <v>399</v>
      </c>
      <c r="AA20" s="50" t="s">
        <v>365</v>
      </c>
      <c r="AB20" s="50" t="s">
        <v>493</v>
      </c>
      <c r="AC20" s="29"/>
      <c r="AD20" s="29"/>
      <c r="AE20" s="29"/>
      <c r="AF20" s="28"/>
      <c r="AK20" s="37" t="str">
        <f t="shared" si="7"/>
        <v>S</v>
      </c>
    </row>
    <row r="21" spans="1:37" ht="13.5" customHeight="1" x14ac:dyDescent="0.15">
      <c r="A21" s="14" t="s">
        <v>191</v>
      </c>
      <c r="B21" s="15"/>
      <c r="C21" s="13" t="str">
        <f t="shared" si="9"/>
        <v/>
      </c>
      <c r="D21" s="13" t="str">
        <f t="shared" si="8"/>
        <v>沖縄振興、国土強靱化施策</v>
      </c>
      <c r="F21" s="18" t="s">
        <v>114</v>
      </c>
      <c r="G21" s="17"/>
      <c r="H21" s="13" t="str">
        <f t="shared" si="1"/>
        <v/>
      </c>
      <c r="I21" s="13" t="str">
        <f t="shared" si="5"/>
        <v>一般会計</v>
      </c>
      <c r="K21" s="13"/>
      <c r="L21" s="13"/>
      <c r="O21" s="13"/>
      <c r="P21" s="13"/>
      <c r="Q21" s="19"/>
      <c r="T21" s="13"/>
      <c r="U21" s="30" t="s">
        <v>514</v>
      </c>
      <c r="W21" s="30" t="s">
        <v>147</v>
      </c>
      <c r="Y21" s="30" t="s">
        <v>272</v>
      </c>
      <c r="Z21" s="30" t="s">
        <v>400</v>
      </c>
      <c r="AA21" s="50" t="s">
        <v>366</v>
      </c>
      <c r="AB21" s="50" t="s">
        <v>494</v>
      </c>
      <c r="AC21" s="29"/>
      <c r="AD21" s="29"/>
      <c r="AE21" s="29"/>
      <c r="AF21" s="28"/>
      <c r="AK21" s="37" t="str">
        <f t="shared" si="7"/>
        <v>T</v>
      </c>
    </row>
    <row r="22" spans="1:37" ht="13.5" customHeight="1" x14ac:dyDescent="0.15">
      <c r="A22" s="14" t="s">
        <v>192</v>
      </c>
      <c r="B22" s="15"/>
      <c r="C22" s="13" t="str">
        <f t="shared" si="9"/>
        <v/>
      </c>
      <c r="D22" s="13" t="str">
        <f>IF(C22="",D21,IF(D21&lt;&gt;"",CONCATENATE(D21,"、",C22),C22))</f>
        <v>沖縄振興、国土強靱化施策</v>
      </c>
      <c r="F22" s="18" t="s">
        <v>115</v>
      </c>
      <c r="G22" s="17"/>
      <c r="H22" s="13" t="str">
        <f t="shared" si="1"/>
        <v/>
      </c>
      <c r="I22" s="13" t="str">
        <f t="shared" si="5"/>
        <v>一般会計</v>
      </c>
      <c r="K22" s="13"/>
      <c r="L22" s="13"/>
      <c r="O22" s="13"/>
      <c r="P22" s="13"/>
      <c r="Q22" s="19"/>
      <c r="T22" s="13"/>
      <c r="U22" s="30" t="s">
        <v>552</v>
      </c>
      <c r="W22" s="30" t="s">
        <v>148</v>
      </c>
      <c r="Y22" s="30" t="s">
        <v>273</v>
      </c>
      <c r="Z22" s="30" t="s">
        <v>401</v>
      </c>
      <c r="AA22" s="50" t="s">
        <v>367</v>
      </c>
      <c r="AB22" s="50" t="s">
        <v>495</v>
      </c>
      <c r="AC22" s="29"/>
      <c r="AD22" s="29"/>
      <c r="AE22" s="29"/>
      <c r="AF22" s="28"/>
      <c r="AK22" s="37" t="str">
        <f t="shared" si="7"/>
        <v>U</v>
      </c>
    </row>
    <row r="23" spans="1:37" ht="13.5" customHeight="1" x14ac:dyDescent="0.15">
      <c r="A23" s="48" t="s">
        <v>245</v>
      </c>
      <c r="B23" s="15"/>
      <c r="C23" s="13" t="str">
        <f t="shared" si="9"/>
        <v/>
      </c>
      <c r="D23" s="13" t="str">
        <f>IF(C23="",D22,IF(D22&lt;&gt;"",CONCATENATE(D22,"、",C23),C23))</f>
        <v>沖縄振興、国土強靱化施策</v>
      </c>
      <c r="F23" s="18" t="s">
        <v>116</v>
      </c>
      <c r="G23" s="17"/>
      <c r="H23" s="13" t="str">
        <f t="shared" si="1"/>
        <v/>
      </c>
      <c r="I23" s="13" t="str">
        <f t="shared" si="5"/>
        <v>一般会計</v>
      </c>
      <c r="K23" s="13"/>
      <c r="L23" s="13"/>
      <c r="O23" s="13"/>
      <c r="P23" s="13"/>
      <c r="Q23" s="19"/>
      <c r="T23" s="13"/>
      <c r="U23" s="30" t="s">
        <v>515</v>
      </c>
      <c r="W23" s="30" t="s">
        <v>149</v>
      </c>
      <c r="Y23" s="30" t="s">
        <v>274</v>
      </c>
      <c r="Z23" s="30" t="s">
        <v>402</v>
      </c>
      <c r="AA23" s="50" t="s">
        <v>368</v>
      </c>
      <c r="AB23" s="50" t="s">
        <v>496</v>
      </c>
      <c r="AC23" s="29"/>
      <c r="AD23" s="29"/>
      <c r="AE23" s="29"/>
      <c r="AF23" s="28"/>
      <c r="AK23" s="37" t="str">
        <f t="shared" si="7"/>
        <v>V</v>
      </c>
    </row>
    <row r="24" spans="1:37" ht="13.5" customHeight="1" x14ac:dyDescent="0.15">
      <c r="A24" s="59"/>
      <c r="B24" s="46"/>
      <c r="F24" s="18" t="s">
        <v>248</v>
      </c>
      <c r="G24" s="17"/>
      <c r="H24" s="13" t="str">
        <f t="shared" si="1"/>
        <v/>
      </c>
      <c r="I24" s="13" t="str">
        <f t="shared" si="5"/>
        <v>一般会計</v>
      </c>
      <c r="K24" s="13"/>
      <c r="L24" s="13"/>
      <c r="O24" s="13"/>
      <c r="P24" s="13"/>
      <c r="Q24" s="19"/>
      <c r="T24" s="13"/>
      <c r="U24" s="30" t="s">
        <v>516</v>
      </c>
      <c r="W24" s="30" t="s">
        <v>150</v>
      </c>
      <c r="Y24" s="30" t="s">
        <v>275</v>
      </c>
      <c r="Z24" s="30" t="s">
        <v>403</v>
      </c>
      <c r="AA24" s="50" t="s">
        <v>369</v>
      </c>
      <c r="AB24" s="50" t="s">
        <v>497</v>
      </c>
      <c r="AC24" s="29"/>
      <c r="AD24" s="29"/>
      <c r="AE24" s="29"/>
      <c r="AF24" s="28"/>
      <c r="AK24" s="37" t="str">
        <f>CHAR(CODE(AK23)+1)</f>
        <v>W</v>
      </c>
    </row>
    <row r="25" spans="1:37" ht="13.5" customHeight="1" x14ac:dyDescent="0.15">
      <c r="A25" s="47"/>
      <c r="B25" s="46"/>
      <c r="F25" s="18" t="s">
        <v>117</v>
      </c>
      <c r="G25" s="17"/>
      <c r="H25" s="13" t="str">
        <f t="shared" si="1"/>
        <v/>
      </c>
      <c r="I25" s="13" t="str">
        <f t="shared" si="5"/>
        <v>一般会計</v>
      </c>
      <c r="K25" s="13"/>
      <c r="L25" s="13"/>
      <c r="O25" s="13"/>
      <c r="P25" s="13"/>
      <c r="Q25" s="19"/>
      <c r="T25" s="13"/>
      <c r="U25" s="30" t="s">
        <v>517</v>
      </c>
      <c r="W25" s="40"/>
      <c r="Y25" s="30" t="s">
        <v>276</v>
      </c>
      <c r="Z25" s="30" t="s">
        <v>404</v>
      </c>
      <c r="AA25" s="50" t="s">
        <v>370</v>
      </c>
      <c r="AB25" s="50" t="s">
        <v>498</v>
      </c>
      <c r="AC25" s="29"/>
      <c r="AD25" s="29"/>
      <c r="AE25" s="29"/>
      <c r="AF25" s="28"/>
      <c r="AK25" s="37" t="str">
        <f t="shared" si="7"/>
        <v>X</v>
      </c>
    </row>
    <row r="26" spans="1:37" ht="13.5" customHeight="1" x14ac:dyDescent="0.15">
      <c r="A26" s="47"/>
      <c r="B26" s="46"/>
      <c r="F26" s="18" t="s">
        <v>118</v>
      </c>
      <c r="G26" s="17"/>
      <c r="H26" s="13" t="str">
        <f t="shared" si="1"/>
        <v/>
      </c>
      <c r="I26" s="13" t="str">
        <f t="shared" si="5"/>
        <v>一般会計</v>
      </c>
      <c r="K26" s="13"/>
      <c r="L26" s="13"/>
      <c r="O26" s="13"/>
      <c r="P26" s="13"/>
      <c r="Q26" s="19"/>
      <c r="T26" s="13"/>
      <c r="U26" s="30" t="s">
        <v>518</v>
      </c>
      <c r="Y26" s="30" t="s">
        <v>277</v>
      </c>
      <c r="Z26" s="30" t="s">
        <v>405</v>
      </c>
      <c r="AA26" s="50" t="s">
        <v>371</v>
      </c>
      <c r="AB26" s="50" t="s">
        <v>499</v>
      </c>
      <c r="AC26" s="29"/>
      <c r="AD26" s="29"/>
      <c r="AE26" s="29"/>
      <c r="AF26" s="28"/>
      <c r="AK26" s="37" t="str">
        <f t="shared" si="7"/>
        <v>Y</v>
      </c>
    </row>
    <row r="27" spans="1:37" ht="13.5" customHeight="1" x14ac:dyDescent="0.15">
      <c r="A27" s="13" t="str">
        <f>IF(D23="", "-", D23)</f>
        <v>沖縄振興、国土強靱化施策</v>
      </c>
      <c r="B27" s="13"/>
      <c r="F27" s="18" t="s">
        <v>119</v>
      </c>
      <c r="G27" s="17"/>
      <c r="H27" s="13" t="str">
        <f t="shared" si="1"/>
        <v/>
      </c>
      <c r="I27" s="13" t="str">
        <f t="shared" si="5"/>
        <v>一般会計</v>
      </c>
      <c r="K27" s="13"/>
      <c r="L27" s="13"/>
      <c r="O27" s="13"/>
      <c r="P27" s="13"/>
      <c r="Q27" s="19"/>
      <c r="T27" s="13"/>
      <c r="U27" s="30" t="s">
        <v>519</v>
      </c>
      <c r="Y27" s="30" t="s">
        <v>278</v>
      </c>
      <c r="Z27" s="30" t="s">
        <v>406</v>
      </c>
      <c r="AA27" s="50" t="s">
        <v>372</v>
      </c>
      <c r="AB27" s="50" t="s">
        <v>500</v>
      </c>
      <c r="AC27" s="29"/>
      <c r="AD27" s="29"/>
      <c r="AE27" s="29"/>
      <c r="AF27" s="28"/>
      <c r="AK27" s="37" t="str">
        <f>CHAR(CODE(AK26)+1)</f>
        <v>Z</v>
      </c>
    </row>
    <row r="28" spans="1:37" ht="13.5" customHeight="1" x14ac:dyDescent="0.15">
      <c r="B28" s="13"/>
      <c r="F28" s="18" t="s">
        <v>120</v>
      </c>
      <c r="G28" s="17"/>
      <c r="H28" s="13" t="str">
        <f t="shared" si="1"/>
        <v/>
      </c>
      <c r="I28" s="13" t="str">
        <f t="shared" si="5"/>
        <v>一般会計</v>
      </c>
      <c r="K28" s="13"/>
      <c r="L28" s="13"/>
      <c r="O28" s="13"/>
      <c r="P28" s="13"/>
      <c r="Q28" s="19"/>
      <c r="T28" s="13"/>
      <c r="U28" s="30" t="s">
        <v>520</v>
      </c>
      <c r="Y28" s="30" t="s">
        <v>279</v>
      </c>
      <c r="Z28" s="30" t="s">
        <v>407</v>
      </c>
      <c r="AA28" s="50" t="s">
        <v>373</v>
      </c>
      <c r="AB28" s="50" t="s">
        <v>501</v>
      </c>
      <c r="AC28" s="29"/>
      <c r="AD28" s="29"/>
      <c r="AE28" s="29"/>
      <c r="AF28" s="28"/>
      <c r="AK28" s="37" t="s">
        <v>172</v>
      </c>
    </row>
    <row r="29" spans="1:37" ht="13.5" customHeight="1" x14ac:dyDescent="0.15">
      <c r="A29" s="13"/>
      <c r="B29" s="13"/>
      <c r="F29" s="18" t="s">
        <v>180</v>
      </c>
      <c r="G29" s="17"/>
      <c r="H29" s="13" t="str">
        <f t="shared" si="1"/>
        <v/>
      </c>
      <c r="I29" s="13" t="str">
        <f t="shared" si="5"/>
        <v>一般会計</v>
      </c>
      <c r="K29" s="13"/>
      <c r="L29" s="13"/>
      <c r="O29" s="13"/>
      <c r="P29" s="13"/>
      <c r="Q29" s="19"/>
      <c r="T29" s="13"/>
      <c r="U29" s="30" t="s">
        <v>521</v>
      </c>
      <c r="Y29" s="30" t="s">
        <v>280</v>
      </c>
      <c r="Z29" s="30" t="s">
        <v>408</v>
      </c>
      <c r="AA29" s="50" t="s">
        <v>374</v>
      </c>
      <c r="AB29" s="50" t="s">
        <v>502</v>
      </c>
      <c r="AC29" s="29"/>
      <c r="AD29" s="29"/>
      <c r="AE29" s="29"/>
      <c r="AF29" s="28"/>
      <c r="AK29" s="37" t="str">
        <f t="shared" si="7"/>
        <v>b</v>
      </c>
    </row>
    <row r="30" spans="1:37" ht="13.5" customHeight="1" x14ac:dyDescent="0.15">
      <c r="A30" s="13"/>
      <c r="B30" s="13"/>
      <c r="F30" s="18" t="s">
        <v>181</v>
      </c>
      <c r="G30" s="17"/>
      <c r="H30" s="13" t="str">
        <f t="shared" si="1"/>
        <v/>
      </c>
      <c r="I30" s="13" t="str">
        <f t="shared" si="5"/>
        <v>一般会計</v>
      </c>
      <c r="K30" s="13"/>
      <c r="L30" s="13"/>
      <c r="O30" s="13"/>
      <c r="P30" s="13"/>
      <c r="Q30" s="19"/>
      <c r="T30" s="13"/>
      <c r="U30" s="30" t="s">
        <v>522</v>
      </c>
      <c r="Y30" s="30" t="s">
        <v>281</v>
      </c>
      <c r="Z30" s="30" t="s">
        <v>409</v>
      </c>
      <c r="AA30" s="50" t="s">
        <v>375</v>
      </c>
      <c r="AB30" s="50" t="s">
        <v>503</v>
      </c>
      <c r="AC30" s="29"/>
      <c r="AD30" s="29"/>
      <c r="AE30" s="29"/>
      <c r="AF30" s="28"/>
      <c r="AK30" s="37" t="str">
        <f t="shared" si="7"/>
        <v>c</v>
      </c>
    </row>
    <row r="31" spans="1:37" ht="13.5" customHeight="1" x14ac:dyDescent="0.15">
      <c r="A31" s="13"/>
      <c r="B31" s="13"/>
      <c r="F31" s="18" t="s">
        <v>182</v>
      </c>
      <c r="G31" s="17"/>
      <c r="H31" s="13" t="str">
        <f t="shared" si="1"/>
        <v/>
      </c>
      <c r="I31" s="13" t="str">
        <f t="shared" si="5"/>
        <v>一般会計</v>
      </c>
      <c r="K31" s="13"/>
      <c r="L31" s="13"/>
      <c r="O31" s="13"/>
      <c r="P31" s="13"/>
      <c r="Q31" s="19"/>
      <c r="T31" s="13"/>
      <c r="U31" s="30" t="s">
        <v>523</v>
      </c>
      <c r="Y31" s="30" t="s">
        <v>282</v>
      </c>
      <c r="Z31" s="30" t="s">
        <v>410</v>
      </c>
      <c r="AA31" s="50" t="s">
        <v>376</v>
      </c>
      <c r="AB31" s="50" t="s">
        <v>504</v>
      </c>
      <c r="AC31" s="29"/>
      <c r="AD31" s="29"/>
      <c r="AE31" s="29"/>
      <c r="AF31" s="28"/>
      <c r="AK31" s="37" t="str">
        <f t="shared" si="7"/>
        <v>d</v>
      </c>
    </row>
    <row r="32" spans="1:37" ht="13.5" customHeight="1" x14ac:dyDescent="0.15">
      <c r="A32" s="13"/>
      <c r="B32" s="13"/>
      <c r="F32" s="18" t="s">
        <v>183</v>
      </c>
      <c r="G32" s="17"/>
      <c r="H32" s="13" t="str">
        <f t="shared" si="1"/>
        <v/>
      </c>
      <c r="I32" s="13" t="str">
        <f t="shared" si="5"/>
        <v>一般会計</v>
      </c>
      <c r="K32" s="13"/>
      <c r="L32" s="13"/>
      <c r="O32" s="13"/>
      <c r="P32" s="13"/>
      <c r="Q32" s="19"/>
      <c r="T32" s="13"/>
      <c r="U32" s="30" t="s">
        <v>524</v>
      </c>
      <c r="Y32" s="30" t="s">
        <v>283</v>
      </c>
      <c r="Z32" s="30" t="s">
        <v>411</v>
      </c>
      <c r="AA32" s="50" t="s">
        <v>58</v>
      </c>
      <c r="AB32" s="50" t="s">
        <v>58</v>
      </c>
      <c r="AC32" s="29"/>
      <c r="AD32" s="29"/>
      <c r="AE32" s="29"/>
      <c r="AF32" s="28"/>
      <c r="AK32" s="37" t="str">
        <f t="shared" si="7"/>
        <v>e</v>
      </c>
    </row>
    <row r="33" spans="1:37" ht="13.5" customHeight="1" x14ac:dyDescent="0.15">
      <c r="A33" s="13"/>
      <c r="B33" s="13"/>
      <c r="F33" s="18" t="s">
        <v>184</v>
      </c>
      <c r="G33" s="17"/>
      <c r="H33" s="13" t="str">
        <f t="shared" si="1"/>
        <v/>
      </c>
      <c r="I33" s="13" t="str">
        <f t="shared" si="5"/>
        <v>一般会計</v>
      </c>
      <c r="K33" s="13"/>
      <c r="L33" s="13"/>
      <c r="O33" s="13"/>
      <c r="P33" s="13"/>
      <c r="Q33" s="19"/>
      <c r="T33" s="13"/>
      <c r="U33" s="30" t="s">
        <v>525</v>
      </c>
      <c r="Y33" s="30" t="s">
        <v>284</v>
      </c>
      <c r="Z33" s="30" t="s">
        <v>412</v>
      </c>
      <c r="AA33" s="40"/>
      <c r="AB33" s="29"/>
      <c r="AC33" s="29"/>
      <c r="AD33" s="29"/>
      <c r="AE33" s="29"/>
      <c r="AF33" s="28"/>
      <c r="AK33" s="37" t="str">
        <f t="shared" si="7"/>
        <v>f</v>
      </c>
    </row>
    <row r="34" spans="1:37" ht="13.5" customHeight="1" x14ac:dyDescent="0.15">
      <c r="A34" s="13"/>
      <c r="B34" s="13"/>
      <c r="F34" s="18" t="s">
        <v>185</v>
      </c>
      <c r="G34" s="17"/>
      <c r="H34" s="13" t="str">
        <f t="shared" si="1"/>
        <v/>
      </c>
      <c r="I34" s="13" t="str">
        <f t="shared" si="5"/>
        <v>一般会計</v>
      </c>
      <c r="K34" s="13"/>
      <c r="L34" s="13"/>
      <c r="O34" s="13"/>
      <c r="P34" s="13"/>
      <c r="Q34" s="19"/>
      <c r="T34" s="13"/>
      <c r="U34" s="30" t="s">
        <v>526</v>
      </c>
      <c r="Y34" s="30" t="s">
        <v>285</v>
      </c>
      <c r="Z34" s="30" t="s">
        <v>413</v>
      </c>
      <c r="AB34" s="29"/>
      <c r="AC34" s="29"/>
      <c r="AD34" s="29"/>
      <c r="AE34" s="29"/>
      <c r="AF34" s="28"/>
      <c r="AK34" s="37" t="str">
        <f t="shared" si="7"/>
        <v>g</v>
      </c>
    </row>
    <row r="35" spans="1:37" ht="13.5" customHeight="1" x14ac:dyDescent="0.15">
      <c r="A35" s="13"/>
      <c r="B35" s="13"/>
      <c r="F35" s="18" t="s">
        <v>186</v>
      </c>
      <c r="G35" s="17"/>
      <c r="H35" s="13" t="str">
        <f t="shared" si="1"/>
        <v/>
      </c>
      <c r="I35" s="13" t="str">
        <f t="shared" si="5"/>
        <v>一般会計</v>
      </c>
      <c r="K35" s="13"/>
      <c r="L35" s="13"/>
      <c r="O35" s="13"/>
      <c r="P35" s="13"/>
      <c r="Q35" s="19"/>
      <c r="T35" s="13"/>
      <c r="U35" s="30" t="s">
        <v>527</v>
      </c>
      <c r="Y35" s="30" t="s">
        <v>286</v>
      </c>
      <c r="Z35" s="30" t="s">
        <v>414</v>
      </c>
      <c r="AC35" s="29"/>
      <c r="AF35" s="28"/>
      <c r="AK35" s="37" t="str">
        <f t="shared" si="7"/>
        <v>h</v>
      </c>
    </row>
    <row r="36" spans="1:37" ht="13.5" customHeight="1" x14ac:dyDescent="0.15">
      <c r="A36" s="13"/>
      <c r="B36" s="13"/>
      <c r="F36" s="18" t="s">
        <v>187</v>
      </c>
      <c r="G36" s="17"/>
      <c r="H36" s="13" t="str">
        <f t="shared" si="1"/>
        <v/>
      </c>
      <c r="I36" s="13" t="str">
        <f t="shared" si="5"/>
        <v>一般会計</v>
      </c>
      <c r="K36" s="13"/>
      <c r="L36" s="13"/>
      <c r="O36" s="13"/>
      <c r="P36" s="13"/>
      <c r="Q36" s="19"/>
      <c r="T36" s="13"/>
      <c r="Y36" s="30" t="s">
        <v>287</v>
      </c>
      <c r="Z36" s="30" t="s">
        <v>415</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288</v>
      </c>
      <c r="Z37" s="30" t="s">
        <v>416</v>
      </c>
      <c r="AF37" s="28"/>
      <c r="AK37" s="37" t="str">
        <f t="shared" si="7"/>
        <v>j</v>
      </c>
    </row>
    <row r="38" spans="1:37" x14ac:dyDescent="0.15">
      <c r="A38" s="13"/>
      <c r="B38" s="13"/>
      <c r="F38" s="13"/>
      <c r="G38" s="19"/>
      <c r="K38" s="13"/>
      <c r="L38" s="13"/>
      <c r="O38" s="13"/>
      <c r="P38" s="13"/>
      <c r="Q38" s="19"/>
      <c r="T38" s="13"/>
      <c r="Y38" s="30" t="s">
        <v>289</v>
      </c>
      <c r="Z38" s="30" t="s">
        <v>417</v>
      </c>
      <c r="AF38" s="28"/>
      <c r="AK38" s="37" t="str">
        <f t="shared" si="7"/>
        <v>k</v>
      </c>
    </row>
    <row r="39" spans="1:37" x14ac:dyDescent="0.15">
      <c r="A39" s="13"/>
      <c r="B39" s="13"/>
      <c r="F39" s="13" t="str">
        <f>I37</f>
        <v>一般会計</v>
      </c>
      <c r="G39" s="19"/>
      <c r="K39" s="13"/>
      <c r="L39" s="13"/>
      <c r="O39" s="13"/>
      <c r="P39" s="13"/>
      <c r="Q39" s="19"/>
      <c r="T39" s="13"/>
      <c r="U39" s="30" t="s">
        <v>529</v>
      </c>
      <c r="Y39" s="30" t="s">
        <v>290</v>
      </c>
      <c r="Z39" s="30" t="s">
        <v>418</v>
      </c>
      <c r="AF39" s="28"/>
      <c r="AK39" s="37" t="str">
        <f t="shared" si="7"/>
        <v>l</v>
      </c>
    </row>
    <row r="40" spans="1:37" x14ac:dyDescent="0.15">
      <c r="A40" s="13"/>
      <c r="B40" s="13"/>
      <c r="F40" s="13"/>
      <c r="G40" s="19"/>
      <c r="K40" s="13"/>
      <c r="L40" s="13"/>
      <c r="O40" s="13"/>
      <c r="P40" s="13"/>
      <c r="Q40" s="19"/>
      <c r="T40" s="13"/>
      <c r="U40" s="30"/>
      <c r="Y40" s="30" t="s">
        <v>291</v>
      </c>
      <c r="Z40" s="30" t="s">
        <v>419</v>
      </c>
      <c r="AF40" s="28"/>
      <c r="AK40" s="37" t="str">
        <f t="shared" si="7"/>
        <v>m</v>
      </c>
    </row>
    <row r="41" spans="1:37" x14ac:dyDescent="0.15">
      <c r="A41" s="13"/>
      <c r="B41" s="13"/>
      <c r="F41" s="13"/>
      <c r="G41" s="19"/>
      <c r="K41" s="13"/>
      <c r="L41" s="13"/>
      <c r="O41" s="13"/>
      <c r="P41" s="13"/>
      <c r="Q41" s="19"/>
      <c r="T41" s="13"/>
      <c r="U41" s="30" t="s">
        <v>231</v>
      </c>
      <c r="Y41" s="30" t="s">
        <v>292</v>
      </c>
      <c r="Z41" s="30" t="s">
        <v>420</v>
      </c>
      <c r="AF41" s="28"/>
      <c r="AK41" s="37" t="str">
        <f t="shared" si="7"/>
        <v>n</v>
      </c>
    </row>
    <row r="42" spans="1:37" x14ac:dyDescent="0.15">
      <c r="A42" s="13"/>
      <c r="B42" s="13"/>
      <c r="F42" s="13"/>
      <c r="G42" s="19"/>
      <c r="K42" s="13"/>
      <c r="L42" s="13"/>
      <c r="O42" s="13"/>
      <c r="P42" s="13"/>
      <c r="Q42" s="19"/>
      <c r="T42" s="13"/>
      <c r="U42" s="30" t="s">
        <v>241</v>
      </c>
      <c r="Y42" s="30" t="s">
        <v>293</v>
      </c>
      <c r="Z42" s="30" t="s">
        <v>421</v>
      </c>
      <c r="AF42" s="28"/>
      <c r="AK42" s="37" t="str">
        <f t="shared" si="7"/>
        <v>o</v>
      </c>
    </row>
    <row r="43" spans="1:37" x14ac:dyDescent="0.15">
      <c r="A43" s="13"/>
      <c r="B43" s="13"/>
      <c r="F43" s="13"/>
      <c r="G43" s="19"/>
      <c r="K43" s="13"/>
      <c r="L43" s="13"/>
      <c r="O43" s="13"/>
      <c r="P43" s="13"/>
      <c r="Q43" s="19"/>
      <c r="T43" s="13"/>
      <c r="Y43" s="30" t="s">
        <v>294</v>
      </c>
      <c r="Z43" s="30" t="s">
        <v>422</v>
      </c>
      <c r="AF43" s="28"/>
      <c r="AK43" s="37" t="str">
        <f t="shared" si="7"/>
        <v>p</v>
      </c>
    </row>
    <row r="44" spans="1:37" x14ac:dyDescent="0.15">
      <c r="A44" s="13"/>
      <c r="B44" s="13"/>
      <c r="F44" s="13"/>
      <c r="G44" s="19"/>
      <c r="K44" s="13"/>
      <c r="L44" s="13"/>
      <c r="O44" s="13"/>
      <c r="P44" s="13"/>
      <c r="Q44" s="19"/>
      <c r="T44" s="13"/>
      <c r="Y44" s="30" t="s">
        <v>295</v>
      </c>
      <c r="Z44" s="30" t="s">
        <v>423</v>
      </c>
      <c r="AF44" s="28"/>
      <c r="AK44" s="37" t="str">
        <f t="shared" si="7"/>
        <v>q</v>
      </c>
    </row>
    <row r="45" spans="1:37" x14ac:dyDescent="0.15">
      <c r="A45" s="13"/>
      <c r="B45" s="13"/>
      <c r="F45" s="13"/>
      <c r="G45" s="19"/>
      <c r="K45" s="13"/>
      <c r="L45" s="13"/>
      <c r="O45" s="13"/>
      <c r="P45" s="13"/>
      <c r="Q45" s="19"/>
      <c r="T45" s="13"/>
      <c r="U45" s="27" t="s">
        <v>152</v>
      </c>
      <c r="Y45" s="30" t="s">
        <v>296</v>
      </c>
      <c r="Z45" s="30" t="s">
        <v>424</v>
      </c>
      <c r="AF45" s="28"/>
      <c r="AK45" s="37" t="str">
        <f t="shared" si="7"/>
        <v>r</v>
      </c>
    </row>
    <row r="46" spans="1:37" x14ac:dyDescent="0.15">
      <c r="A46" s="13"/>
      <c r="B46" s="13"/>
      <c r="F46" s="13"/>
      <c r="G46" s="19"/>
      <c r="K46" s="13"/>
      <c r="L46" s="13"/>
      <c r="O46" s="13"/>
      <c r="P46" s="13"/>
      <c r="Q46" s="19"/>
      <c r="T46" s="13"/>
      <c r="U46" s="57" t="s">
        <v>551</v>
      </c>
      <c r="Y46" s="30" t="s">
        <v>297</v>
      </c>
      <c r="Z46" s="30" t="s">
        <v>425</v>
      </c>
      <c r="AF46" s="28"/>
      <c r="AK46" s="37" t="str">
        <f t="shared" si="7"/>
        <v>s</v>
      </c>
    </row>
    <row r="47" spans="1:37" x14ac:dyDescent="0.15">
      <c r="A47" s="13"/>
      <c r="B47" s="13"/>
      <c r="F47" s="13"/>
      <c r="G47" s="19"/>
      <c r="K47" s="13"/>
      <c r="L47" s="13"/>
      <c r="O47" s="13"/>
      <c r="P47" s="13"/>
      <c r="Q47" s="19"/>
      <c r="T47" s="13"/>
      <c r="Y47" s="30" t="s">
        <v>298</v>
      </c>
      <c r="Z47" s="30" t="s">
        <v>426</v>
      </c>
      <c r="AF47" s="28"/>
      <c r="AK47" s="37" t="str">
        <f t="shared" si="7"/>
        <v>t</v>
      </c>
    </row>
    <row r="48" spans="1:37" x14ac:dyDescent="0.15">
      <c r="A48" s="13"/>
      <c r="B48" s="13"/>
      <c r="F48" s="13"/>
      <c r="G48" s="19"/>
      <c r="K48" s="13"/>
      <c r="L48" s="13"/>
      <c r="O48" s="13"/>
      <c r="P48" s="13"/>
      <c r="Q48" s="19"/>
      <c r="T48" s="13"/>
      <c r="U48" s="57">
        <v>2021</v>
      </c>
      <c r="Y48" s="30" t="s">
        <v>299</v>
      </c>
      <c r="Z48" s="30" t="s">
        <v>427</v>
      </c>
      <c r="AF48" s="28"/>
      <c r="AK48" s="37" t="str">
        <f t="shared" si="7"/>
        <v>u</v>
      </c>
    </row>
    <row r="49" spans="1:37" x14ac:dyDescent="0.15">
      <c r="A49" s="13"/>
      <c r="B49" s="13"/>
      <c r="F49" s="13"/>
      <c r="G49" s="19"/>
      <c r="K49" s="13"/>
      <c r="L49" s="13"/>
      <c r="O49" s="13"/>
      <c r="P49" s="13"/>
      <c r="Q49" s="19"/>
      <c r="T49" s="13"/>
      <c r="U49" s="57">
        <v>2022</v>
      </c>
      <c r="Y49" s="30" t="s">
        <v>300</v>
      </c>
      <c r="Z49" s="30" t="s">
        <v>428</v>
      </c>
      <c r="AF49" s="28"/>
      <c r="AK49" s="37" t="str">
        <f t="shared" si="7"/>
        <v>v</v>
      </c>
    </row>
    <row r="50" spans="1:37" x14ac:dyDescent="0.15">
      <c r="A50" s="13"/>
      <c r="B50" s="13"/>
      <c r="F50" s="13"/>
      <c r="G50" s="19"/>
      <c r="K50" s="13"/>
      <c r="L50" s="13"/>
      <c r="O50" s="13"/>
      <c r="P50" s="13"/>
      <c r="Q50" s="19"/>
      <c r="T50" s="13"/>
      <c r="U50" s="57">
        <v>2023</v>
      </c>
      <c r="Y50" s="30" t="s">
        <v>301</v>
      </c>
      <c r="Z50" s="30" t="s">
        <v>429</v>
      </c>
      <c r="AF50" s="28"/>
    </row>
    <row r="51" spans="1:37" x14ac:dyDescent="0.15">
      <c r="A51" s="13"/>
      <c r="B51" s="13"/>
      <c r="F51" s="13"/>
      <c r="G51" s="19"/>
      <c r="K51" s="13"/>
      <c r="L51" s="13"/>
      <c r="O51" s="13"/>
      <c r="P51" s="13"/>
      <c r="Q51" s="19"/>
      <c r="T51" s="13"/>
      <c r="U51" s="57">
        <v>2024</v>
      </c>
      <c r="Y51" s="30" t="s">
        <v>302</v>
      </c>
      <c r="Z51" s="30" t="s">
        <v>430</v>
      </c>
      <c r="AF51" s="28"/>
    </row>
    <row r="52" spans="1:37" x14ac:dyDescent="0.15">
      <c r="A52" s="13"/>
      <c r="B52" s="13"/>
      <c r="F52" s="13"/>
      <c r="G52" s="19"/>
      <c r="K52" s="13"/>
      <c r="L52" s="13"/>
      <c r="O52" s="13"/>
      <c r="P52" s="13"/>
      <c r="Q52" s="19"/>
      <c r="T52" s="13"/>
      <c r="U52" s="57">
        <v>2025</v>
      </c>
      <c r="Y52" s="30" t="s">
        <v>303</v>
      </c>
      <c r="Z52" s="30" t="s">
        <v>431</v>
      </c>
      <c r="AF52" s="28"/>
    </row>
    <row r="53" spans="1:37" x14ac:dyDescent="0.15">
      <c r="A53" s="13"/>
      <c r="B53" s="13"/>
      <c r="F53" s="13"/>
      <c r="G53" s="19"/>
      <c r="K53" s="13"/>
      <c r="L53" s="13"/>
      <c r="O53" s="13"/>
      <c r="P53" s="13"/>
      <c r="Q53" s="19"/>
      <c r="T53" s="13"/>
      <c r="U53" s="57">
        <v>2026</v>
      </c>
      <c r="Y53" s="30" t="s">
        <v>304</v>
      </c>
      <c r="Z53" s="30" t="s">
        <v>432</v>
      </c>
      <c r="AF53" s="28"/>
    </row>
    <row r="54" spans="1:37" x14ac:dyDescent="0.15">
      <c r="A54" s="13"/>
      <c r="B54" s="13"/>
      <c r="F54" s="13"/>
      <c r="G54" s="19"/>
      <c r="K54" s="13"/>
      <c r="L54" s="13"/>
      <c r="O54" s="13"/>
      <c r="P54" s="20"/>
      <c r="Q54" s="19"/>
      <c r="T54" s="13"/>
      <c r="Y54" s="30" t="s">
        <v>305</v>
      </c>
      <c r="Z54" s="30" t="s">
        <v>433</v>
      </c>
      <c r="AF54" s="28"/>
    </row>
    <row r="55" spans="1:37" x14ac:dyDescent="0.15">
      <c r="A55" s="13"/>
      <c r="B55" s="13"/>
      <c r="F55" s="13"/>
      <c r="G55" s="19"/>
      <c r="K55" s="13"/>
      <c r="L55" s="13"/>
      <c r="O55" s="13"/>
      <c r="P55" s="13"/>
      <c r="Q55" s="19"/>
      <c r="T55" s="13"/>
      <c r="Y55" s="30" t="s">
        <v>306</v>
      </c>
      <c r="Z55" s="30" t="s">
        <v>434</v>
      </c>
      <c r="AF55" s="28"/>
    </row>
    <row r="56" spans="1:37" x14ac:dyDescent="0.15">
      <c r="A56" s="13"/>
      <c r="B56" s="13"/>
      <c r="F56" s="13"/>
      <c r="G56" s="19"/>
      <c r="K56" s="13"/>
      <c r="L56" s="13"/>
      <c r="O56" s="13"/>
      <c r="P56" s="13"/>
      <c r="Q56" s="19"/>
      <c r="T56" s="13"/>
      <c r="U56" s="57">
        <v>20</v>
      </c>
      <c r="Y56" s="30" t="s">
        <v>307</v>
      </c>
      <c r="Z56" s="30" t="s">
        <v>435</v>
      </c>
      <c r="AF56" s="28"/>
    </row>
    <row r="57" spans="1:37" x14ac:dyDescent="0.15">
      <c r="A57" s="13"/>
      <c r="B57" s="13"/>
      <c r="F57" s="13"/>
      <c r="G57" s="19"/>
      <c r="K57" s="13"/>
      <c r="L57" s="13"/>
      <c r="O57" s="13"/>
      <c r="P57" s="13"/>
      <c r="Q57" s="19"/>
      <c r="T57" s="13"/>
      <c r="U57" s="30" t="s">
        <v>505</v>
      </c>
      <c r="Y57" s="30" t="s">
        <v>308</v>
      </c>
      <c r="Z57" s="30" t="s">
        <v>436</v>
      </c>
      <c r="AF57" s="28"/>
    </row>
    <row r="58" spans="1:37" x14ac:dyDescent="0.15">
      <c r="A58" s="13"/>
      <c r="B58" s="13"/>
      <c r="F58" s="13"/>
      <c r="G58" s="19"/>
      <c r="K58" s="13"/>
      <c r="L58" s="13"/>
      <c r="O58" s="13"/>
      <c r="P58" s="13"/>
      <c r="Q58" s="19"/>
      <c r="T58" s="13"/>
      <c r="U58" s="30" t="s">
        <v>506</v>
      </c>
      <c r="Y58" s="30" t="s">
        <v>309</v>
      </c>
      <c r="Z58" s="30" t="s">
        <v>437</v>
      </c>
      <c r="AF58" s="28"/>
    </row>
    <row r="59" spans="1:37" x14ac:dyDescent="0.15">
      <c r="A59" s="13"/>
      <c r="B59" s="13"/>
      <c r="F59" s="13"/>
      <c r="G59" s="19"/>
      <c r="K59" s="13"/>
      <c r="L59" s="13"/>
      <c r="O59" s="13"/>
      <c r="P59" s="13"/>
      <c r="Q59" s="19"/>
      <c r="T59" s="13"/>
      <c r="Y59" s="30" t="s">
        <v>310</v>
      </c>
      <c r="Z59" s="30" t="s">
        <v>438</v>
      </c>
      <c r="AF59" s="28"/>
    </row>
    <row r="60" spans="1:37" x14ac:dyDescent="0.15">
      <c r="A60" s="13"/>
      <c r="B60" s="13"/>
      <c r="F60" s="13"/>
      <c r="G60" s="19"/>
      <c r="K60" s="13"/>
      <c r="L60" s="13"/>
      <c r="O60" s="13"/>
      <c r="P60" s="13"/>
      <c r="Q60" s="19"/>
      <c r="T60" s="13"/>
      <c r="Y60" s="30" t="s">
        <v>311</v>
      </c>
      <c r="Z60" s="30" t="s">
        <v>439</v>
      </c>
      <c r="AF60" s="28"/>
    </row>
    <row r="61" spans="1:37" x14ac:dyDescent="0.15">
      <c r="A61" s="13"/>
      <c r="B61" s="13"/>
      <c r="F61" s="13"/>
      <c r="G61" s="19"/>
      <c r="K61" s="13"/>
      <c r="L61" s="13"/>
      <c r="O61" s="13"/>
      <c r="P61" s="13"/>
      <c r="Q61" s="19"/>
      <c r="T61" s="13"/>
      <c r="Y61" s="30" t="s">
        <v>312</v>
      </c>
      <c r="Z61" s="30" t="s">
        <v>440</v>
      </c>
      <c r="AF61" s="28"/>
    </row>
    <row r="62" spans="1:37" x14ac:dyDescent="0.15">
      <c r="A62" s="13"/>
      <c r="B62" s="13"/>
      <c r="F62" s="13"/>
      <c r="G62" s="19"/>
      <c r="K62" s="13"/>
      <c r="L62" s="13"/>
      <c r="O62" s="13"/>
      <c r="P62" s="13"/>
      <c r="Q62" s="19"/>
      <c r="T62" s="13"/>
      <c r="Y62" s="30" t="s">
        <v>313</v>
      </c>
      <c r="Z62" s="30" t="s">
        <v>441</v>
      </c>
      <c r="AF62" s="28"/>
    </row>
    <row r="63" spans="1:37" x14ac:dyDescent="0.15">
      <c r="A63" s="13"/>
      <c r="B63" s="13"/>
      <c r="F63" s="13"/>
      <c r="G63" s="19"/>
      <c r="K63" s="13"/>
      <c r="L63" s="13"/>
      <c r="O63" s="13"/>
      <c r="P63" s="13"/>
      <c r="Q63" s="19"/>
      <c r="T63" s="13"/>
      <c r="Y63" s="30" t="s">
        <v>314</v>
      </c>
      <c r="Z63" s="30" t="s">
        <v>442</v>
      </c>
      <c r="AF63" s="28"/>
    </row>
    <row r="64" spans="1:37" x14ac:dyDescent="0.15">
      <c r="A64" s="13"/>
      <c r="B64" s="13"/>
      <c r="F64" s="13"/>
      <c r="G64" s="19"/>
      <c r="K64" s="13"/>
      <c r="L64" s="13"/>
      <c r="O64" s="13"/>
      <c r="P64" s="13"/>
      <c r="Q64" s="19"/>
      <c r="T64" s="13"/>
      <c r="Y64" s="30" t="s">
        <v>315</v>
      </c>
      <c r="Z64" s="30" t="s">
        <v>443</v>
      </c>
      <c r="AF64" s="28"/>
    </row>
    <row r="65" spans="1:32" x14ac:dyDescent="0.15">
      <c r="A65" s="13"/>
      <c r="B65" s="13"/>
      <c r="F65" s="13"/>
      <c r="G65" s="19"/>
      <c r="K65" s="13"/>
      <c r="L65" s="13"/>
      <c r="O65" s="13"/>
      <c r="P65" s="13"/>
      <c r="Q65" s="19"/>
      <c r="T65" s="13"/>
      <c r="Y65" s="30" t="s">
        <v>316</v>
      </c>
      <c r="Z65" s="30" t="s">
        <v>444</v>
      </c>
      <c r="AF65" s="28"/>
    </row>
    <row r="66" spans="1:32" x14ac:dyDescent="0.15">
      <c r="A66" s="13"/>
      <c r="B66" s="13"/>
      <c r="F66" s="13"/>
      <c r="G66" s="19"/>
      <c r="K66" s="13"/>
      <c r="L66" s="13"/>
      <c r="O66" s="13"/>
      <c r="P66" s="13"/>
      <c r="Q66" s="19"/>
      <c r="T66" s="13"/>
      <c r="Y66" s="30" t="s">
        <v>59</v>
      </c>
      <c r="Z66" s="30" t="s">
        <v>445</v>
      </c>
      <c r="AF66" s="28"/>
    </row>
    <row r="67" spans="1:32" x14ac:dyDescent="0.15">
      <c r="A67" s="13"/>
      <c r="B67" s="13"/>
      <c r="F67" s="13"/>
      <c r="G67" s="19"/>
      <c r="K67" s="13"/>
      <c r="L67" s="13"/>
      <c r="O67" s="13"/>
      <c r="P67" s="13"/>
      <c r="Q67" s="19"/>
      <c r="T67" s="13"/>
      <c r="Y67" s="30" t="s">
        <v>317</v>
      </c>
      <c r="Z67" s="30" t="s">
        <v>446</v>
      </c>
      <c r="AF67" s="28"/>
    </row>
    <row r="68" spans="1:32" x14ac:dyDescent="0.15">
      <c r="A68" s="13"/>
      <c r="B68" s="13"/>
      <c r="F68" s="13"/>
      <c r="G68" s="19"/>
      <c r="K68" s="13"/>
      <c r="L68" s="13"/>
      <c r="O68" s="13"/>
      <c r="P68" s="13"/>
      <c r="Q68" s="19"/>
      <c r="T68" s="13"/>
      <c r="Y68" s="30" t="s">
        <v>318</v>
      </c>
      <c r="Z68" s="30" t="s">
        <v>447</v>
      </c>
      <c r="AF68" s="28"/>
    </row>
    <row r="69" spans="1:32" x14ac:dyDescent="0.15">
      <c r="A69" s="13"/>
      <c r="B69" s="13"/>
      <c r="F69" s="13"/>
      <c r="G69" s="19"/>
      <c r="K69" s="13"/>
      <c r="L69" s="13"/>
      <c r="O69" s="13"/>
      <c r="P69" s="13"/>
      <c r="Q69" s="19"/>
      <c r="T69" s="13"/>
      <c r="Y69" s="30" t="s">
        <v>319</v>
      </c>
      <c r="Z69" s="30" t="s">
        <v>448</v>
      </c>
      <c r="AF69" s="28"/>
    </row>
    <row r="70" spans="1:32" x14ac:dyDescent="0.15">
      <c r="A70" s="13"/>
      <c r="B70" s="13"/>
      <c r="Y70" s="30" t="s">
        <v>320</v>
      </c>
      <c r="Z70" s="30" t="s">
        <v>449</v>
      </c>
    </row>
    <row r="71" spans="1:32" x14ac:dyDescent="0.15">
      <c r="Y71" s="30" t="s">
        <v>321</v>
      </c>
      <c r="Z71" s="30" t="s">
        <v>450</v>
      </c>
    </row>
    <row r="72" spans="1:32" x14ac:dyDescent="0.15">
      <c r="Y72" s="30" t="s">
        <v>322</v>
      </c>
      <c r="Z72" s="30" t="s">
        <v>451</v>
      </c>
    </row>
    <row r="73" spans="1:32" x14ac:dyDescent="0.15">
      <c r="Y73" s="30" t="s">
        <v>323</v>
      </c>
      <c r="Z73" s="30" t="s">
        <v>452</v>
      </c>
    </row>
    <row r="74" spans="1:32" x14ac:dyDescent="0.15">
      <c r="Y74" s="30" t="s">
        <v>324</v>
      </c>
      <c r="Z74" s="30" t="s">
        <v>453</v>
      </c>
    </row>
    <row r="75" spans="1:32" x14ac:dyDescent="0.15">
      <c r="Y75" s="30" t="s">
        <v>325</v>
      </c>
      <c r="Z75" s="30" t="s">
        <v>454</v>
      </c>
    </row>
    <row r="76" spans="1:32" x14ac:dyDescent="0.15">
      <c r="Y76" s="30" t="s">
        <v>326</v>
      </c>
      <c r="Z76" s="30" t="s">
        <v>455</v>
      </c>
    </row>
    <row r="77" spans="1:32" x14ac:dyDescent="0.15">
      <c r="Y77" s="30" t="s">
        <v>327</v>
      </c>
      <c r="Z77" s="30" t="s">
        <v>456</v>
      </c>
    </row>
    <row r="78" spans="1:32" x14ac:dyDescent="0.15">
      <c r="Y78" s="30" t="s">
        <v>328</v>
      </c>
      <c r="Z78" s="30" t="s">
        <v>457</v>
      </c>
    </row>
    <row r="79" spans="1:32" x14ac:dyDescent="0.15">
      <c r="Y79" s="30" t="s">
        <v>329</v>
      </c>
      <c r="Z79" s="30" t="s">
        <v>458</v>
      </c>
    </row>
    <row r="80" spans="1:32" x14ac:dyDescent="0.15">
      <c r="Y80" s="30" t="s">
        <v>330</v>
      </c>
      <c r="Z80" s="30" t="s">
        <v>459</v>
      </c>
    </row>
    <row r="81" spans="25:26" x14ac:dyDescent="0.15">
      <c r="Y81" s="30" t="s">
        <v>331</v>
      </c>
      <c r="Z81" s="30" t="s">
        <v>460</v>
      </c>
    </row>
    <row r="82" spans="25:26" x14ac:dyDescent="0.15">
      <c r="Y82" s="30" t="s">
        <v>332</v>
      </c>
      <c r="Z82" s="30" t="s">
        <v>461</v>
      </c>
    </row>
    <row r="83" spans="25:26" x14ac:dyDescent="0.15">
      <c r="Y83" s="30" t="s">
        <v>333</v>
      </c>
      <c r="Z83" s="30" t="s">
        <v>462</v>
      </c>
    </row>
    <row r="84" spans="25:26" x14ac:dyDescent="0.15">
      <c r="Y84" s="30" t="s">
        <v>334</v>
      </c>
      <c r="Z84" s="30" t="s">
        <v>463</v>
      </c>
    </row>
    <row r="85" spans="25:26" x14ac:dyDescent="0.15">
      <c r="Y85" s="30" t="s">
        <v>335</v>
      </c>
      <c r="Z85" s="30" t="s">
        <v>464</v>
      </c>
    </row>
    <row r="86" spans="25:26" x14ac:dyDescent="0.15">
      <c r="Y86" s="30" t="s">
        <v>336</v>
      </c>
      <c r="Z86" s="30" t="s">
        <v>465</v>
      </c>
    </row>
    <row r="87" spans="25:26" x14ac:dyDescent="0.15">
      <c r="Y87" s="30" t="s">
        <v>337</v>
      </c>
      <c r="Z87" s="30" t="s">
        <v>466</v>
      </c>
    </row>
    <row r="88" spans="25:26" x14ac:dyDescent="0.15">
      <c r="Y88" s="30" t="s">
        <v>338</v>
      </c>
      <c r="Z88" s="30" t="s">
        <v>467</v>
      </c>
    </row>
    <row r="89" spans="25:26" x14ac:dyDescent="0.15">
      <c r="Y89" s="30" t="s">
        <v>339</v>
      </c>
      <c r="Z89" s="30" t="s">
        <v>468</v>
      </c>
    </row>
    <row r="90" spans="25:26" x14ac:dyDescent="0.15">
      <c r="Y90" s="30" t="s">
        <v>340</v>
      </c>
      <c r="Z90" s="30" t="s">
        <v>469</v>
      </c>
    </row>
    <row r="91" spans="25:26" x14ac:dyDescent="0.15">
      <c r="Y91" s="30" t="s">
        <v>341</v>
      </c>
      <c r="Z91" s="30" t="s">
        <v>470</v>
      </c>
    </row>
    <row r="92" spans="25:26" x14ac:dyDescent="0.15">
      <c r="Y92" s="30" t="s">
        <v>342</v>
      </c>
      <c r="Z92" s="30" t="s">
        <v>471</v>
      </c>
    </row>
    <row r="93" spans="25:26" x14ac:dyDescent="0.15">
      <c r="Y93" s="30" t="s">
        <v>343</v>
      </c>
      <c r="Z93" s="30" t="s">
        <v>472</v>
      </c>
    </row>
    <row r="94" spans="25:26" x14ac:dyDescent="0.15">
      <c r="Y94" s="30" t="s">
        <v>344</v>
      </c>
      <c r="Z94" s="30" t="s">
        <v>473</v>
      </c>
    </row>
    <row r="95" spans="25:26" x14ac:dyDescent="0.15">
      <c r="Y95" s="30" t="s">
        <v>345</v>
      </c>
      <c r="Z95" s="30" t="s">
        <v>474</v>
      </c>
    </row>
    <row r="96" spans="25:26" x14ac:dyDescent="0.15">
      <c r="Y96" s="30" t="s">
        <v>249</v>
      </c>
      <c r="Z96" s="30" t="s">
        <v>475</v>
      </c>
    </row>
    <row r="97" spans="25:26" x14ac:dyDescent="0.15">
      <c r="Y97" s="30" t="s">
        <v>346</v>
      </c>
      <c r="Z97" s="30" t="s">
        <v>476</v>
      </c>
    </row>
    <row r="98" spans="25:26" x14ac:dyDescent="0.15">
      <c r="Y98" s="30" t="s">
        <v>347</v>
      </c>
      <c r="Z98" s="30" t="s">
        <v>477</v>
      </c>
    </row>
    <row r="99" spans="25:26" x14ac:dyDescent="0.15">
      <c r="Y99" s="30" t="s">
        <v>377</v>
      </c>
      <c r="Z99" s="30" t="s">
        <v>478</v>
      </c>
    </row>
    <row r="100" spans="25:26" x14ac:dyDescent="0.15">
      <c r="Y100" s="30" t="s">
        <v>554</v>
      </c>
      <c r="Z100" s="30" t="s">
        <v>479</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2022-12-04T16:17:44Z</dcterms:created>
  <dcterms:modified xsi:type="dcterms:W3CDTF">2022-12-04T16:18:50Z</dcterms:modified>
</cp:coreProperties>
</file>