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補正予算レビューシート" sheetId="13" r:id="rId1"/>
    <sheet name="入力規則等" sheetId="4" r:id="rId2"/>
  </sheets>
  <definedNames>
    <definedName name="_xlnm._FilterDatabase" localSheetId="0" hidden="1">補正予算レビューシート!$AZ$1:$AZ$199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P30" i="13" l="1"/>
  <c r="AD22" i="13" l="1"/>
  <c r="W22" i="13"/>
  <c r="P22" i="13"/>
  <c r="AK19" i="13" l="1"/>
  <c r="AY199" i="13" l="1"/>
  <c r="AY198" i="13"/>
  <c r="AY197" i="13"/>
  <c r="AY196" i="13"/>
  <c r="AY195" i="13"/>
  <c r="AY187" i="13"/>
  <c r="AY189" i="13" s="1"/>
  <c r="AY183" i="13"/>
  <c r="AY185" i="13" s="1"/>
  <c r="AY182" i="13"/>
  <c r="AY181" i="13"/>
  <c r="AY180" i="13"/>
  <c r="AY179" i="13"/>
  <c r="AY178" i="13"/>
  <c r="AY177" i="13"/>
  <c r="AY176" i="13"/>
  <c r="AY175" i="13"/>
  <c r="AY171" i="13"/>
  <c r="AY173" i="13" s="1"/>
  <c r="AY167" i="13"/>
  <c r="AY163" i="13"/>
  <c r="AY165" i="13" s="1"/>
  <c r="AY162" i="13"/>
  <c r="AY161" i="13"/>
  <c r="AY160" i="13"/>
  <c r="AY156" i="13"/>
  <c r="AY158" i="13" s="1"/>
  <c r="AY152" i="13"/>
  <c r="AY154" i="13" s="1"/>
  <c r="AU145" i="13"/>
  <c r="Y190" i="13" s="1"/>
  <c r="Y145" i="13"/>
  <c r="Y186" i="13" s="1"/>
  <c r="AY140" i="13"/>
  <c r="AU139" i="13"/>
  <c r="Y139" i="13"/>
  <c r="AY133" i="13"/>
  <c r="AY139" i="13" s="1"/>
  <c r="AU132" i="13"/>
  <c r="Y166" i="13" s="1"/>
  <c r="Y132" i="13"/>
  <c r="AY124" i="13"/>
  <c r="AU123" i="13"/>
  <c r="Y123" i="13"/>
  <c r="AW89" i="13"/>
  <c r="AT89" i="13"/>
  <c r="AQ89" i="13"/>
  <c r="AL89" i="13"/>
  <c r="AI89" i="13"/>
  <c r="AF89" i="13"/>
  <c r="Z89" i="13"/>
  <c r="W89" i="13"/>
  <c r="T89" i="13"/>
  <c r="N89" i="13"/>
  <c r="AW88" i="13"/>
  <c r="AT88" i="13"/>
  <c r="AQ88" i="13"/>
  <c r="AL88" i="13"/>
  <c r="AI88" i="13"/>
  <c r="AF88" i="13"/>
  <c r="Z88" i="13"/>
  <c r="W88" i="13"/>
  <c r="T88" i="13"/>
  <c r="N88" i="13"/>
  <c r="K88" i="13"/>
  <c r="H88" i="13"/>
  <c r="AD19" i="13"/>
  <c r="AD21" i="13" s="1"/>
  <c r="W19" i="13"/>
  <c r="W21" i="13" s="1"/>
  <c r="P19" i="13"/>
  <c r="P21" i="13" s="1"/>
  <c r="AV2" i="13"/>
  <c r="AY164" i="13" l="1"/>
  <c r="AY138" i="13"/>
  <c r="AY134" i="13"/>
  <c r="AY172" i="13"/>
  <c r="AY136" i="13"/>
  <c r="AY155" i="13"/>
  <c r="AY190" i="13"/>
  <c r="AY153" i="13"/>
  <c r="AY166" i="13"/>
  <c r="AY174" i="13"/>
  <c r="AY188" i="13"/>
  <c r="AY131" i="13"/>
  <c r="AY129" i="13"/>
  <c r="AY127" i="13"/>
  <c r="AY125" i="13"/>
  <c r="AY128" i="13"/>
  <c r="AY132" i="13"/>
  <c r="AY143" i="13"/>
  <c r="AY141" i="13"/>
  <c r="AY144" i="13"/>
  <c r="AY145" i="13"/>
  <c r="AY170" i="13"/>
  <c r="AY168" i="13"/>
  <c r="AY126" i="13"/>
  <c r="AY130" i="13"/>
  <c r="AY142" i="13"/>
  <c r="AY159" i="13"/>
  <c r="AY157" i="13"/>
  <c r="AY169" i="13"/>
  <c r="AY186" i="13"/>
  <c r="AY184" i="13"/>
  <c r="AY135" i="13"/>
  <c r="AY1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<sst xmlns="http://schemas.openxmlformats.org/spreadsheetml/2006/main" count="1026" uniqueCount="709">
  <si>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</si>
  <si>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</si>
  <si>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</si>
  <si>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</si>
  <si>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</si>
  <si>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</si>
  <si>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</si>
  <si>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</si>
  <si>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</si>
  <si>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</si>
  <si>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</si>
  <si>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</si>
  <si>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</si>
  <si>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</si>
  <si>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</si>
  <si>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</si>
  <si>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</si>
  <si>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</si>
  <si>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</si>
  <si>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</si>
  <si>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</si>
  <si>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</si>
  <si>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</si>
  <si>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</si>
  <si>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</si>
  <si>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</si>
  <si>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</si>
  <si>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</si>
  <si>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</si>
  <si>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</si>
  <si>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</si>
  <si>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</si>
  <si>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</si>
  <si>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</si>
  <si>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</si>
  <si>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</si>
  <si>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</si>
  <si>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</si>
  <si>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</si>
  <si>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</si>
  <si>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</si>
  <si>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</si>
  <si>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</si>
  <si>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</si>
  <si>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</si>
  <si>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</si>
  <si>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</si>
  <si>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</si>
  <si>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</si>
  <si>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</si>
  <si>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</si>
  <si>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</si>
  <si>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</si>
  <si>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</si>
  <si>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</si>
  <si>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</si>
  <si>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</si>
  <si>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</si>
  <si>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</si>
  <si>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</si>
  <si>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</si>
  <si>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</si>
  <si>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</si>
  <si>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</si>
  <si>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</si>
  <si>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</si>
  <si>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</si>
  <si>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</si>
  <si>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</si>
  <si>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</si>
  <si>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</si>
  <si>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</si>
  <si>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</si>
  <si>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</si>
  <si>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</si>
  <si>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</si>
  <si>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</si>
  <si>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</si>
  <si>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</si>
  <si>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</si>
  <si>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</si>
  <si>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</si>
  <si>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</si>
  <si>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</si>
  <si>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</si>
  <si>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</si>
  <si>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</si>
  <si>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</si>
  <si>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</si>
  <si>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</si>
  <si>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</si>
  <si>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</si>
  <si>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</si>
  <si>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</si>
  <si>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</si>
  <si>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</si>
  <si>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</si>
  <si>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</si>
  <si>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</si>
  <si>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</si>
  <si>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</si>
  <si>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</si>
  <si>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</si>
  <si>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</si>
  <si>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</si>
  <si>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</si>
  <si>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</si>
  <si>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</si>
  <si>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</si>
  <si>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</si>
  <si>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</si>
  <si>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</si>
  <si>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</si>
  <si>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</si>
  <si>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</si>
  <si>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</si>
  <si>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</si>
  <si>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</si>
  <si>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</si>
  <si>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</si>
  <si>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</si>
  <si>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</si>
  <si>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</si>
  <si>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</si>
  <si>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</si>
  <si>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</si>
  <si>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</si>
  <si>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</si>
  <si>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</si>
  <si>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</si>
  <si>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</si>
  <si>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</si>
  <si>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</si>
  <si>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</si>
  <si>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</si>
  <si>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</si>
  <si>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</si>
  <si>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</si>
  <si>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</si>
  <si>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</si>
  <si>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</si>
  <si>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</si>
  <si>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</si>
  <si>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</si>
  <si>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</si>
  <si>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</si>
  <si>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</si>
  <si>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</si>
  <si>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</si>
  <si>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</si>
  <si>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</si>
  <si>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</si>
  <si>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</si>
  <si>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</si>
  <si>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</si>
  <si>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</si>
  <si>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</si>
  <si>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</si>
  <si>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</si>
  <si>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</si>
  <si>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</si>
  <si>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</si>
  <si>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</si>
  <si>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</si>
  <si>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</si>
  <si>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</si>
  <si>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</si>
  <si>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</si>
  <si>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</si>
  <si>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</si>
  <si>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</si>
  <si>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</si>
  <si>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</si>
  <si>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</si>
  <si>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</si>
  <si>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</si>
  <si>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</si>
  <si>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</si>
  <si>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</si>
  <si>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</si>
  <si>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</si>
  <si>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</si>
  <si>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</si>
  <si>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</si>
  <si>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</si>
  <si>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</si>
  <si>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</si>
  <si>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</si>
  <si>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</si>
  <si>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</si>
  <si>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</si>
  <si>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</si>
  <si>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</si>
  <si>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</si>
  <si>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</si>
  <si>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</si>
  <si>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</si>
  <si>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</si>
  <si>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</si>
  <si>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</si>
  <si>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</si>
  <si>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</si>
  <si>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</si>
  <si>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</si>
  <si>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</si>
  <si>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</si>
  <si>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</si>
  <si>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</si>
  <si>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</si>
  <si>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</si>
  <si>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</si>
  <si>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</si>
  <si>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</si>
  <si>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</si>
  <si>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</si>
  <si>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</si>
  <si>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</si>
  <si>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</si>
  <si>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</si>
  <si>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</si>
  <si>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</si>
  <si>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</si>
  <si>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</si>
  <si>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</si>
  <si>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</si>
  <si>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</si>
  <si>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</si>
  <si>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</si>
  <si>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</si>
  <si>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</si>
  <si>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</si>
  <si>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</si>
  <si>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</si>
  <si>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</si>
  <si>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</si>
  <si>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</si>
  <si>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</si>
  <si>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</si>
  <si>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</si>
  <si>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</si>
  <si>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</si>
  <si>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</si>
  <si>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</si>
  <si>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</si>
  <si>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</si>
  <si>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</si>
  <si>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</si>
  <si>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</si>
  <si>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</si>
  <si>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</si>
  <si>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</si>
  <si>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</si>
  <si>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</si>
  <si>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</si>
  <si>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</si>
  <si>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</si>
  <si>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</si>
  <si>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</si>
  <si>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</si>
  <si>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</si>
  <si>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</si>
  <si>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</si>
  <si>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</si>
  <si>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</si>
  <si>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</si>
  <si>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</si>
  <si>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</si>
  <si>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</si>
  <si>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</si>
  <si>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</si>
  <si>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</si>
  <si>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</si>
  <si>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</si>
  <si>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</si>
  <si>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</si>
  <si>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</si>
  <si>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</si>
  <si>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</si>
  <si>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</si>
  <si>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</si>
  <si>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</si>
  <si>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</si>
  <si>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</si>
  <si>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</si>
  <si>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</si>
  <si>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</si>
  <si>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</si>
  <si>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</si>
  <si>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</si>
  <si>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</si>
  <si>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</si>
  <si>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</si>
  <si>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</si>
  <si>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</si>
  <si>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</si>
  <si>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</si>
  <si>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</si>
  <si>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</si>
  <si>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</si>
  <si>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</si>
  <si>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</si>
  <si>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</si>
  <si>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</si>
  <si>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</si>
  <si>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</si>
  <si>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</si>
  <si>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</si>
  <si>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</si>
  <si>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</si>
  <si>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</si>
  <si>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</si>
  <si>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</si>
  <si>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</si>
  <si>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</si>
  <si>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</si>
  <si>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</si>
  <si>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</si>
  <si>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</si>
  <si>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</si>
  <si>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</si>
  <si>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</si>
  <si>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</si>
  <si>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</si>
  <si>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</si>
  <si>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</si>
  <si>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</si>
  <si>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</si>
  <si>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</si>
  <si>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</si>
  <si>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</si>
  <si>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</si>
  <si>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</si>
  <si>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</si>
  <si>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</si>
  <si>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</si>
  <si>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</si>
  <si>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</si>
  <si>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</si>
  <si>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</si>
  <si>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</si>
  <si>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</si>
  <si>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</si>
  <si>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</si>
  <si>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</si>
  <si>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</si>
  <si>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</si>
  <si>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</si>
  <si>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</si>
  <si>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</si>
  <si>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</si>
  <si>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</si>
  <si>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</si>
  <si>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</si>
  <si>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</si>
  <si>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</si>
  <si>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</si>
  <si>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</si>
  <si>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</si>
  <si>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</si>
  <si>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</si>
  <si>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</si>
  <si>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</si>
  <si>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</si>
  <si>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</si>
  <si>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</si>
  <si>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</si>
  <si>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</si>
  <si>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</si>
  <si>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</si>
  <si>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</si>
  <si>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</si>
  <si>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</si>
  <si>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</si>
  <si>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</si>
  <si>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</si>
  <si>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</si>
  <si>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</si>
  <si>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</si>
  <si>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</si>
  <si>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</si>
  <si>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</si>
  <si>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</si>
  <si>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</si>
  <si>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</si>
  <si>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</si>
  <si>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</si>
  <si>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</si>
  <si>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</si>
  <si>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</si>
  <si>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</si>
  <si>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</si>
  <si>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</si>
  <si>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</si>
  <si>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</si>
  <si>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</si>
  <si>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</si>
  <si>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</si>
  <si>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</si>
  <si>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</si>
  <si>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</si>
  <si>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</si>
  <si>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</si>
  <si>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</si>
  <si>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</si>
  <si>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</si>
  <si>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</si>
  <si>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</si>
  <si>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</si>
  <si>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</si>
  <si>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</si>
  <si>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</si>
  <si>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</si>
  <si>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</si>
  <si>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</si>
  <si>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</si>
  <si>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</si>
  <si>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</si>
  <si>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</si>
  <si>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</si>
  <si>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</si>
  <si>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</si>
  <si>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</si>
  <si>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</si>
  <si>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</si>
  <si>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</si>
  <si>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</si>
  <si>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</si>
  <si>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</si>
  <si>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</si>
  <si>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</si>
  <si>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</si>
  <si>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</si>
  <si>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</si>
  <si>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</si>
  <si>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</si>
  <si>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</si>
  <si>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</si>
  <si>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</si>
  <si>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</si>
  <si>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</si>
  <si>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</si>
  <si>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</si>
  <si>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</si>
  <si>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</si>
  <si>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</si>
  <si>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</si>
  <si>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</si>
  <si>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</si>
  <si>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</si>
  <si>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</si>
  <si>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</si>
  <si>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</si>
  <si>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</si>
  <si>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</si>
  <si>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</si>
  <si>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</si>
  <si>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</si>
  <si>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</si>
  <si>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</si>
  <si>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</si>
  <si>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</si>
  <si>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</si>
  <si>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</si>
  <si>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</si>
  <si>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</si>
  <si>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</si>
  <si>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</si>
  <si>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</si>
  <si>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</si>
  <si>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</si>
  <si>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</si>
  <si>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</si>
  <si>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</si>
  <si>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</si>
  <si>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</si>
  <si>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</si>
  <si>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</si>
  <si>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</si>
  <si>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</si>
  <si>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</si>
  <si>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</si>
  <si>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</si>
  <si>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</si>
  <si>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</si>
  <si>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</si>
  <si>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</si>
  <si>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</si>
  <si>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</si>
  <si>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</si>
  <si>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</si>
  <si>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</si>
  <si>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</si>
  <si>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</si>
  <si>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</si>
  <si>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</si>
  <si>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</si>
  <si>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</si>
  <si>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</si>
  <si>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</si>
  <si>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</si>
  <si>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</si>
  <si>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</si>
  <si>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</si>
  <si>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</si>
  <si>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</si>
  <si>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</si>
  <si>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</si>
  <si>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</si>
  <si>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</si>
  <si>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</si>
  <si>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</si>
  <si>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</si>
  <si>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</si>
  <si>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</si>
  <si>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</si>
  <si>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</si>
  <si>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</si>
  <si>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</si>
  <si>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</si>
  <si>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</si>
  <si>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</si>
  <si>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</si>
  <si>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</si>
  <si>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</si>
  <si>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</si>
  <si>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</si>
  <si>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</si>
  <si>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</si>
  <si>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</si>
  <si>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</si>
  <si>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</si>
  <si>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</si>
  <si>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</si>
  <si>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</si>
  <si>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</si>
  <si>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</si>
  <si>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</si>
  <si>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</si>
  <si>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</si>
  <si>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</si>
  <si>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</si>
  <si>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</si>
  <si>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</si>
  <si>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</si>
  <si>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</si>
  <si>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</si>
  <si>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</si>
  <si>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</si>
  <si>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</si>
  <si>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</si>
  <si>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</si>
  <si>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</si>
  <si>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</si>
  <si>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</si>
  <si>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</si>
  <si>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</si>
  <si>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</si>
  <si>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</si>
  <si>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</si>
  <si>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</si>
  <si>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</si>
  <si>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</si>
  <si>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</si>
  <si>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</si>
  <si>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</si>
  <si>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</si>
  <si>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</si>
  <si>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</si>
  <si>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</si>
  <si>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</si>
  <si>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</si>
  <si>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農業農村整備事業に必要な経費</t>
    <phoneticPr fontId="6"/>
  </si>
  <si>
    <t>内閣府　沖縄振興局</t>
    <phoneticPr fontId="6"/>
  </si>
  <si>
    <t>参事官（振興第二担当）</t>
  </si>
  <si>
    <t>参事官　森　寛敬</t>
  </si>
  <si>
    <t>○</t>
  </si>
  <si>
    <t>沖縄振興特別措置法第105条
土地改良法第85条、地すべり等防止法第7条　他
土地改良法施行令第49条、第50条　他</t>
  </si>
  <si>
    <t>沖縄振興基本方針、沖縄振興計画
食料・農業・農村基本計画
土地改良事業長期計画</t>
  </si>
  <si>
    <t>農業用用排水施設の整備・改修・長寿命化対策、災害発生の未然防止対策及び農地の大区画化により、農業生産の基礎的条件である農業用水の安定供給や良好な農地の排水性を確保するとともに、担い手への農地集積・集約化を図り、農業の持続的発展とこれによる食料の安定供給の確保を実現することを目的とするもの。</t>
    <phoneticPr fontId="6"/>
  </si>
  <si>
    <t>１．国が実施主体となって、農地の受益面積がおおむね1,000ha以上の地域を対象として、特に大規模な農業用用排水施設（地下ダム、揚水機場、用水路等）の改修・整備等を実施（補助率：95%等）。
２．沖縄県等が実施主体となって、①国営事業等と一体的に実施する地区、②担い手への農地集積の加速化に取り組む地区、③農業の高付加価値化等に取り組む地区のいずれかを対象とした農地・農業水利施設の整備等を実施（補助率：80%等）。
３．市町村、土地改良区等が実施主体となって、暗渠排水や畦畔除去等の簡易な農地整備や、老朽化した農業水利施設などの補修・更新など地域の実情に応じたきめ細やかな整備等を実施（補助率：80%等）。</t>
  </si>
  <si>
    <t>-</t>
  </si>
  <si>
    <t>-</t>
    <phoneticPr fontId="6"/>
  </si>
  <si>
    <t>農業農村整備事業費補助</t>
  </si>
  <si>
    <t>沖縄県における農業の持続的発展とこれによる食料の安定供給の確保を実現することを目的として、農業用水の安定供給や担い手への農地集積・集約を図るため、農業用用排水施設の整備・改修や農地の区画整理等を行う。</t>
    <rPh sb="0" eb="3">
      <t>オキナワケン</t>
    </rPh>
    <rPh sb="45" eb="47">
      <t>ノウギョウ</t>
    </rPh>
    <rPh sb="47" eb="49">
      <t>ヨウスイ</t>
    </rPh>
    <rPh sb="50" eb="52">
      <t>アンテイ</t>
    </rPh>
    <rPh sb="52" eb="54">
      <t>キョウキュウ</t>
    </rPh>
    <rPh sb="55" eb="56">
      <t>ニナ</t>
    </rPh>
    <rPh sb="57" eb="58">
      <t>テ</t>
    </rPh>
    <rPh sb="60" eb="62">
      <t>ノウチ</t>
    </rPh>
    <rPh sb="62" eb="64">
      <t>シュウセキ</t>
    </rPh>
    <rPh sb="65" eb="67">
      <t>シュウヤク</t>
    </rPh>
    <rPh sb="68" eb="69">
      <t>ハカ</t>
    </rPh>
    <rPh sb="91" eb="93">
      <t>クカク</t>
    </rPh>
    <rPh sb="93" eb="95">
      <t>セイリ</t>
    </rPh>
    <rPh sb="95" eb="96">
      <t>トウ</t>
    </rPh>
    <rPh sb="97" eb="98">
      <t>オコナ</t>
    </rPh>
    <phoneticPr fontId="6"/>
  </si>
  <si>
    <t>かんがい施設が整備された農地面積（R3年度迄目標：21,600ha）</t>
    <rPh sb="4" eb="6">
      <t>シセツ</t>
    </rPh>
    <rPh sb="7" eb="9">
      <t>セイビ</t>
    </rPh>
    <rPh sb="12" eb="14">
      <t>ノウチ</t>
    </rPh>
    <rPh sb="14" eb="16">
      <t>メンセキ</t>
    </rPh>
    <rPh sb="19" eb="21">
      <t>ネンド</t>
    </rPh>
    <rPh sb="21" eb="22">
      <t>マデ</t>
    </rPh>
    <rPh sb="22" eb="24">
      <t>モクヒョウ</t>
    </rPh>
    <phoneticPr fontId="6"/>
  </si>
  <si>
    <t>実施地区数</t>
  </si>
  <si>
    <t>地区</t>
  </si>
  <si>
    <t>単位当たりの当該年度の費用（執行額／活動実績地区数）　　　　　　　　　　　　　　</t>
    <phoneticPr fontId="6"/>
  </si>
  <si>
    <t>百万円</t>
  </si>
  <si>
    <t>執行額/地区数</t>
    <phoneticPr fontId="6"/>
  </si>
  <si>
    <t>14,167/131</t>
  </si>
  <si>
    <t>15,767/144</t>
  </si>
  <si>
    <t>16,386/161</t>
    <phoneticPr fontId="6"/>
  </si>
  <si>
    <t>20,479/143</t>
    <phoneticPr fontId="6"/>
  </si>
  <si>
    <t>かんがい施設が整備された農地面積</t>
    <phoneticPr fontId="6"/>
  </si>
  <si>
    <t>農地面積</t>
  </si>
  <si>
    <t>ha</t>
    <phoneticPr fontId="6"/>
  </si>
  <si>
    <t>沖縄21世紀ビジョン実施計画</t>
  </si>
  <si>
    <t>９．沖縄政策</t>
    <phoneticPr fontId="6"/>
  </si>
  <si>
    <t>９．沖縄振興に関する施策の推進</t>
    <phoneticPr fontId="6"/>
  </si>
  <si>
    <t>https://www8.cao.go.jp/hyouka/h26_besshi-2-2.pdf</t>
    <phoneticPr fontId="6"/>
  </si>
  <si>
    <t>内閣府26-44（政策12-施策③）</t>
    <phoneticPr fontId="6"/>
  </si>
  <si>
    <t>有</t>
  </si>
  <si>
    <t>‐</t>
  </si>
  <si>
    <t>農業生産基盤の整備は、食料の安定供給等のため重要な事業である。</t>
    <phoneticPr fontId="6"/>
  </si>
  <si>
    <t>本事業は、国民が広く裨益する食料の安定供給の確保や国土の保全等の多面的機能の発揮に寄与するものであり、国費を投入する必要がある。</t>
    <phoneticPr fontId="6"/>
  </si>
  <si>
    <t>本事業は、沖縄振興の達成手段として、亜熱帯・島しょ性に適合した農林水産業の基盤整備を実施するものであり、優先度は高い。</t>
    <phoneticPr fontId="6"/>
  </si>
  <si>
    <t>原則、一般競争入札を適用する等、競争性を確保している。
しかし、業務の内容等に鑑み、随意契約の1つである公募型プロポーザル方式を適用し、一者応募になった案件については、応募資料は取得したが応募しなかった者に対してヒアリング等を行い、改善策を検討している。
競争性の無い随意契約に関し、地方自治体等へ業務委託を行った案件が有るが、これは、土地所有状況や権利設定に関する秘匿性がある情報にアクセスできること、農家に精通し、協力を得ながら調査等ができること等、業務の目的上、農業振興計画等の地域情勢に精通した者が実施する必要があるといった理由による。</t>
    <rPh sb="0" eb="2">
      <t>ゲンソク</t>
    </rPh>
    <rPh sb="3" eb="5">
      <t>イッパン</t>
    </rPh>
    <rPh sb="5" eb="7">
      <t>キョウソウ</t>
    </rPh>
    <rPh sb="7" eb="9">
      <t>ニュウサツ</t>
    </rPh>
    <rPh sb="10" eb="12">
      <t>テキヨウ</t>
    </rPh>
    <rPh sb="14" eb="15">
      <t>ナド</t>
    </rPh>
    <rPh sb="16" eb="19">
      <t>キョウソウセイ</t>
    </rPh>
    <rPh sb="20" eb="22">
      <t>カクホ</t>
    </rPh>
    <rPh sb="32" eb="34">
      <t>ギョウム</t>
    </rPh>
    <rPh sb="35" eb="37">
      <t>ナイヨウ</t>
    </rPh>
    <rPh sb="37" eb="38">
      <t>トウ</t>
    </rPh>
    <rPh sb="39" eb="40">
      <t>カンガ</t>
    </rPh>
    <rPh sb="42" eb="44">
      <t>ズイイ</t>
    </rPh>
    <rPh sb="44" eb="46">
      <t>ケイヤク</t>
    </rPh>
    <rPh sb="52" eb="55">
      <t>コウボガタ</t>
    </rPh>
    <rPh sb="61" eb="63">
      <t>ホウシキ</t>
    </rPh>
    <rPh sb="64" eb="66">
      <t>テキヨウ</t>
    </rPh>
    <rPh sb="68" eb="69">
      <t>イッ</t>
    </rPh>
    <rPh sb="69" eb="70">
      <t>シャ</t>
    </rPh>
    <rPh sb="70" eb="72">
      <t>オウボ</t>
    </rPh>
    <rPh sb="76" eb="78">
      <t>アンケン</t>
    </rPh>
    <rPh sb="84" eb="86">
      <t>オウボ</t>
    </rPh>
    <rPh sb="86" eb="88">
      <t>シリョウ</t>
    </rPh>
    <rPh sb="89" eb="91">
      <t>シュトク</t>
    </rPh>
    <rPh sb="94" eb="96">
      <t>オウボ</t>
    </rPh>
    <rPh sb="101" eb="102">
      <t>シャ</t>
    </rPh>
    <rPh sb="103" eb="104">
      <t>タイ</t>
    </rPh>
    <rPh sb="111" eb="112">
      <t>トウ</t>
    </rPh>
    <rPh sb="113" eb="114">
      <t>オコナ</t>
    </rPh>
    <rPh sb="116" eb="119">
      <t>カイゼンサク</t>
    </rPh>
    <rPh sb="120" eb="122">
      <t>ケントウ</t>
    </rPh>
    <rPh sb="128" eb="131">
      <t>キョウソウセイ</t>
    </rPh>
    <rPh sb="132" eb="133">
      <t>ナ</t>
    </rPh>
    <rPh sb="134" eb="136">
      <t>ズイイ</t>
    </rPh>
    <rPh sb="136" eb="138">
      <t>ケイヤク</t>
    </rPh>
    <rPh sb="139" eb="140">
      <t>カン</t>
    </rPh>
    <rPh sb="142" eb="144">
      <t>チホウ</t>
    </rPh>
    <rPh sb="144" eb="147">
      <t>ジチタイ</t>
    </rPh>
    <rPh sb="147" eb="148">
      <t>トウ</t>
    </rPh>
    <rPh sb="149" eb="151">
      <t>ギョウム</t>
    </rPh>
    <rPh sb="151" eb="153">
      <t>イタク</t>
    </rPh>
    <rPh sb="154" eb="155">
      <t>オコナ</t>
    </rPh>
    <rPh sb="157" eb="159">
      <t>アンケン</t>
    </rPh>
    <rPh sb="160" eb="161">
      <t>ア</t>
    </rPh>
    <rPh sb="168" eb="170">
      <t>トチ</t>
    </rPh>
    <rPh sb="170" eb="172">
      <t>ショユウ</t>
    </rPh>
    <rPh sb="172" eb="174">
      <t>ジョウキョウ</t>
    </rPh>
    <rPh sb="175" eb="177">
      <t>ケンリ</t>
    </rPh>
    <rPh sb="177" eb="179">
      <t>セッテイ</t>
    </rPh>
    <rPh sb="180" eb="181">
      <t>カン</t>
    </rPh>
    <rPh sb="183" eb="186">
      <t>ヒトクセイ</t>
    </rPh>
    <rPh sb="189" eb="191">
      <t>ジョウホウ</t>
    </rPh>
    <rPh sb="202" eb="204">
      <t>ノウカ</t>
    </rPh>
    <rPh sb="205" eb="207">
      <t>セイツウ</t>
    </rPh>
    <rPh sb="209" eb="211">
      <t>キョウリョク</t>
    </rPh>
    <rPh sb="212" eb="213">
      <t>エ</t>
    </rPh>
    <rPh sb="216" eb="218">
      <t>チョウサ</t>
    </rPh>
    <rPh sb="218" eb="219">
      <t>トウ</t>
    </rPh>
    <rPh sb="225" eb="226">
      <t>トウ</t>
    </rPh>
    <rPh sb="227" eb="229">
      <t>ギョウム</t>
    </rPh>
    <rPh sb="230" eb="232">
      <t>モクテキ</t>
    </rPh>
    <rPh sb="232" eb="233">
      <t>ジョウ</t>
    </rPh>
    <rPh sb="234" eb="236">
      <t>ノウギョウ</t>
    </rPh>
    <rPh sb="236" eb="238">
      <t>シンコウ</t>
    </rPh>
    <rPh sb="238" eb="240">
      <t>ケイカク</t>
    </rPh>
    <rPh sb="240" eb="241">
      <t>トウ</t>
    </rPh>
    <rPh sb="242" eb="244">
      <t>チイキ</t>
    </rPh>
    <rPh sb="244" eb="246">
      <t>ジョウセイ</t>
    </rPh>
    <rPh sb="247" eb="249">
      <t>セイツウ</t>
    </rPh>
    <rPh sb="251" eb="252">
      <t>シャ</t>
    </rPh>
    <rPh sb="253" eb="255">
      <t>ジッシ</t>
    </rPh>
    <rPh sb="257" eb="259">
      <t>ヒツヨウ</t>
    </rPh>
    <rPh sb="266" eb="268">
      <t>リユウ</t>
    </rPh>
    <phoneticPr fontId="6"/>
  </si>
  <si>
    <t>土地改良法施行令において国と地方の負担割合を規定するとともに、地方公共団体と農家の負担割合に関する指針を定めている。</t>
    <phoneticPr fontId="6"/>
  </si>
  <si>
    <t>コスト縮減に向けた取組を強化している。工事内容や人件費、資材費の変動により工事費が変動することから、年度間の単位当たりコストの比較は適当ではない。</t>
    <phoneticPr fontId="6"/>
  </si>
  <si>
    <t>中間段階の支出は、事業実施主体における事務費であり、合理的なものである。</t>
    <phoneticPr fontId="6"/>
  </si>
  <si>
    <t>費目・使途については、事業目的に即した工事費等に限定している。</t>
    <phoneticPr fontId="6"/>
  </si>
  <si>
    <t>工事の実施に当たり、計画、設計、工事に関連する地元調整等に不測の日数を要することとなったため、やむを得ず翌年度に繰越を行った。</t>
    <phoneticPr fontId="6"/>
  </si>
  <si>
    <t>新技術の活用、既存施設や現場発生材の有効利用等により工事コストの縮減を図っている。</t>
    <phoneticPr fontId="6"/>
  </si>
  <si>
    <t>令和３年度の達成率は91.2%となっており、引き続き指導していく。</t>
    <phoneticPr fontId="6"/>
  </si>
  <si>
    <t>事前に、費用対効果分析や必要性、効率性等の観点から総合的な評価を行った上で、事業着手している。</t>
    <phoneticPr fontId="6"/>
  </si>
  <si>
    <t>活動実績については、当初予定していた目標を概ね達成している。</t>
    <phoneticPr fontId="6"/>
  </si>
  <si>
    <t>整備された施設は土地改良区等により適切に管理され、また、整備された農地では、担い手への集積が進む等、農業の持続的発展とこれによる食料の安定供給の確保に寄与している。</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</si>
  <si>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し、計画実施について効果的な総合調整を行っている。</t>
    <phoneticPr fontId="6"/>
  </si>
  <si>
    <t>0112</t>
  </si>
  <si>
    <t>0111、0112、新25追加-0007</t>
  </si>
  <si>
    <t>0069、0070、0072</t>
  </si>
  <si>
    <t>0066、0067、0068</t>
  </si>
  <si>
    <t>0072、0073、0074</t>
  </si>
  <si>
    <t>0065</t>
  </si>
  <si>
    <t>0068</t>
  </si>
  <si>
    <t>0071</t>
  </si>
  <si>
    <t>A.農林水産省</t>
    <rPh sb="2" eb="4">
      <t>ノウリン</t>
    </rPh>
    <rPh sb="4" eb="7">
      <t>スイサンショウ</t>
    </rPh>
    <phoneticPr fontId="6"/>
  </si>
  <si>
    <t>B.沖縄総合事務局</t>
    <rPh sb="2" eb="4">
      <t>オキナワ</t>
    </rPh>
    <rPh sb="4" eb="6">
      <t>ソウゴウ</t>
    </rPh>
    <rPh sb="6" eb="9">
      <t>ジムキョク</t>
    </rPh>
    <phoneticPr fontId="6"/>
  </si>
  <si>
    <t>C.宮古伊良部農業水利事業所</t>
    <rPh sb="2" eb="4">
      <t>ミヤコ</t>
    </rPh>
    <rPh sb="4" eb="7">
      <t>イラブ</t>
    </rPh>
    <rPh sb="7" eb="9">
      <t>ノウギョウ</t>
    </rPh>
    <rPh sb="9" eb="11">
      <t>スイリ</t>
    </rPh>
    <rPh sb="11" eb="14">
      <t>ジギョウショ</t>
    </rPh>
    <phoneticPr fontId="6"/>
  </si>
  <si>
    <t>D.沖縄県</t>
    <rPh sb="2" eb="5">
      <t>オキナワケン</t>
    </rPh>
    <phoneticPr fontId="6"/>
  </si>
  <si>
    <t>E.沖縄県</t>
    <rPh sb="2" eb="5">
      <t>オキナワケン</t>
    </rPh>
    <phoneticPr fontId="6"/>
  </si>
  <si>
    <t>F.宮古島市</t>
    <rPh sb="2" eb="4">
      <t>ミヤコ</t>
    </rPh>
    <rPh sb="4" eb="5">
      <t>シマ</t>
    </rPh>
    <rPh sb="5" eb="6">
      <t>ミヤイチ</t>
    </rPh>
    <phoneticPr fontId="6"/>
  </si>
  <si>
    <t>G.公益財団法人沖縄県農業振興公社</t>
    <rPh sb="2" eb="4">
      <t>コウエキ</t>
    </rPh>
    <rPh sb="4" eb="6">
      <t>ザイダン</t>
    </rPh>
    <rPh sb="6" eb="8">
      <t>ホウジン</t>
    </rPh>
    <rPh sb="8" eb="11">
      <t>オキナワケン</t>
    </rPh>
    <rPh sb="11" eb="13">
      <t>ノウギョウ</t>
    </rPh>
    <rPh sb="13" eb="15">
      <t>シンコウ</t>
    </rPh>
    <rPh sb="15" eb="17">
      <t>コウシャ</t>
    </rPh>
    <phoneticPr fontId="6"/>
  </si>
  <si>
    <t>H.沖縄県土地改良事業団体連合会</t>
    <rPh sb="2" eb="5">
      <t>オキナワケン</t>
    </rPh>
    <rPh sb="5" eb="7">
      <t>トチ</t>
    </rPh>
    <rPh sb="7" eb="9">
      <t>カイリョウ</t>
    </rPh>
    <rPh sb="9" eb="11">
      <t>ジギョウ</t>
    </rPh>
    <rPh sb="11" eb="13">
      <t>ダンタイ</t>
    </rPh>
    <rPh sb="13" eb="16">
      <t>レンゴウカイ</t>
    </rPh>
    <phoneticPr fontId="6"/>
  </si>
  <si>
    <t>補助交付金</t>
    <rPh sb="0" eb="2">
      <t>ホジョ</t>
    </rPh>
    <rPh sb="2" eb="5">
      <t>コウフキン</t>
    </rPh>
    <phoneticPr fontId="6"/>
  </si>
  <si>
    <t>沖縄県等が実施する農業生産基盤整備事業に必要な経費</t>
    <rPh sb="0" eb="3">
      <t>オキナワケン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6"/>
  </si>
  <si>
    <t>事業費</t>
    <rPh sb="0" eb="3">
      <t>ジギョウヒ</t>
    </rPh>
    <phoneticPr fontId="6"/>
  </si>
  <si>
    <t>国が実施する農業生産基盤整備事業に必要な経費</t>
    <rPh sb="0" eb="1">
      <t>クニ</t>
    </rPh>
    <rPh sb="2" eb="4">
      <t>ジッシ</t>
    </rPh>
    <rPh sb="6" eb="8">
      <t>ノウギョウ</t>
    </rPh>
    <rPh sb="8" eb="10">
      <t>セイサン</t>
    </rPh>
    <rPh sb="10" eb="12">
      <t>キバン</t>
    </rPh>
    <rPh sb="12" eb="14">
      <t>セイビ</t>
    </rPh>
    <rPh sb="14" eb="16">
      <t>ジギョウ</t>
    </rPh>
    <rPh sb="17" eb="19">
      <t>ヒツヨウ</t>
    </rPh>
    <rPh sb="20" eb="22">
      <t>ケイヒ</t>
    </rPh>
    <phoneticPr fontId="6"/>
  </si>
  <si>
    <t>工事費</t>
    <rPh sb="0" eb="3">
      <t>コウジヒ</t>
    </rPh>
    <phoneticPr fontId="6"/>
  </si>
  <si>
    <t>農業用排水施設の施行に係る請負工事費
【建設業者に発注】</t>
    <rPh sb="2" eb="3">
      <t>ヨウ</t>
    </rPh>
    <rPh sb="3" eb="5">
      <t>ハイスイ</t>
    </rPh>
    <rPh sb="5" eb="7">
      <t>シセツ</t>
    </rPh>
    <rPh sb="8" eb="10">
      <t>セコウ</t>
    </rPh>
    <rPh sb="11" eb="12">
      <t>カカ</t>
    </rPh>
    <rPh sb="13" eb="14">
      <t>ウ</t>
    </rPh>
    <rPh sb="14" eb="15">
      <t>オ</t>
    </rPh>
    <rPh sb="15" eb="18">
      <t>コウジヒ</t>
    </rPh>
    <rPh sb="20" eb="22">
      <t>ケンセツ</t>
    </rPh>
    <rPh sb="22" eb="24">
      <t>ギョウシャ</t>
    </rPh>
    <rPh sb="25" eb="27">
      <t>ハッチュウ</t>
    </rPh>
    <phoneticPr fontId="6"/>
  </si>
  <si>
    <t>沖縄県が実施する農業生産基盤整備事業に必要な経費</t>
    <rPh sb="0" eb="3">
      <t>オキナワケン</t>
    </rPh>
    <rPh sb="4" eb="6">
      <t>ジッシ</t>
    </rPh>
    <rPh sb="8" eb="10">
      <t>ノウギョウ</t>
    </rPh>
    <rPh sb="10" eb="12">
      <t>セイサン</t>
    </rPh>
    <rPh sb="12" eb="14">
      <t>キバン</t>
    </rPh>
    <rPh sb="14" eb="16">
      <t>セイビ</t>
    </rPh>
    <rPh sb="16" eb="18">
      <t>ジギョウ</t>
    </rPh>
    <rPh sb="19" eb="21">
      <t>ヒツヨウ</t>
    </rPh>
    <rPh sb="22" eb="24">
      <t>ケイヒ</t>
    </rPh>
    <phoneticPr fontId="6"/>
  </si>
  <si>
    <t>測量設計費</t>
    <rPh sb="0" eb="2">
      <t>ソクリョウ</t>
    </rPh>
    <rPh sb="2" eb="5">
      <t>セッケイヒ</t>
    </rPh>
    <phoneticPr fontId="6"/>
  </si>
  <si>
    <t>農業用排水施設の施行に係る請け負う調査、測量、設計【建設コンサルタントに発注】</t>
    <rPh sb="2" eb="3">
      <t>ヨウ</t>
    </rPh>
    <rPh sb="3" eb="5">
      <t>ハイスイ</t>
    </rPh>
    <rPh sb="5" eb="7">
      <t>シセツ</t>
    </rPh>
    <rPh sb="8" eb="10">
      <t>セコウ</t>
    </rPh>
    <rPh sb="11" eb="12">
      <t>カカ</t>
    </rPh>
    <rPh sb="13" eb="14">
      <t>ウ</t>
    </rPh>
    <rPh sb="15" eb="16">
      <t>オ</t>
    </rPh>
    <rPh sb="17" eb="19">
      <t>チョウサ</t>
    </rPh>
    <rPh sb="20" eb="22">
      <t>ソクリョウ</t>
    </rPh>
    <rPh sb="23" eb="25">
      <t>セッケイ</t>
    </rPh>
    <rPh sb="26" eb="28">
      <t>ケンセツ</t>
    </rPh>
    <rPh sb="36" eb="38">
      <t>ハッチュウ</t>
    </rPh>
    <phoneticPr fontId="6"/>
  </si>
  <si>
    <t>市町村が実施する農業生産基盤整備事業に必要な経費</t>
    <rPh sb="0" eb="3">
      <t>シチョウソン</t>
    </rPh>
    <rPh sb="4" eb="6">
      <t>ジッシ</t>
    </rPh>
    <rPh sb="8" eb="10">
      <t>ノウギョウ</t>
    </rPh>
    <rPh sb="10" eb="12">
      <t>セイサン</t>
    </rPh>
    <rPh sb="12" eb="14">
      <t>キバン</t>
    </rPh>
    <rPh sb="14" eb="16">
      <t>セイビ</t>
    </rPh>
    <rPh sb="16" eb="18">
      <t>ジギョウ</t>
    </rPh>
    <rPh sb="19" eb="21">
      <t>ヒツヨウ</t>
    </rPh>
    <rPh sb="22" eb="24">
      <t>ケイヒ</t>
    </rPh>
    <phoneticPr fontId="6"/>
  </si>
  <si>
    <t>営繕宿舎費</t>
    <rPh sb="0" eb="2">
      <t>エイゼン</t>
    </rPh>
    <rPh sb="2" eb="4">
      <t>シュクシャ</t>
    </rPh>
    <rPh sb="4" eb="5">
      <t>ヒ</t>
    </rPh>
    <phoneticPr fontId="6"/>
  </si>
  <si>
    <t>事業所庁舎借上料、職員宿舎借上料等</t>
    <rPh sb="0" eb="3">
      <t>ジギョウショ</t>
    </rPh>
    <rPh sb="3" eb="5">
      <t>チョウシャ</t>
    </rPh>
    <rPh sb="5" eb="6">
      <t>カ</t>
    </rPh>
    <rPh sb="6" eb="7">
      <t>ア</t>
    </rPh>
    <rPh sb="7" eb="8">
      <t>リョウ</t>
    </rPh>
    <rPh sb="9" eb="11">
      <t>ショクイン</t>
    </rPh>
    <rPh sb="11" eb="13">
      <t>シュクシャ</t>
    </rPh>
    <rPh sb="13" eb="14">
      <t>カ</t>
    </rPh>
    <rPh sb="14" eb="15">
      <t>ア</t>
    </rPh>
    <rPh sb="15" eb="16">
      <t>リョウ</t>
    </rPh>
    <rPh sb="16" eb="17">
      <t>トウ</t>
    </rPh>
    <phoneticPr fontId="6"/>
  </si>
  <si>
    <t>沖縄県農業振興公社が実施する農業生産基盤整備事業に必要な経費</t>
    <rPh sb="0" eb="3">
      <t>オキナワケン</t>
    </rPh>
    <rPh sb="3" eb="5">
      <t>ノウギョウ</t>
    </rPh>
    <rPh sb="5" eb="7">
      <t>シンコウ</t>
    </rPh>
    <rPh sb="7" eb="9">
      <t>コウシャ</t>
    </rPh>
    <rPh sb="10" eb="12">
      <t>ジッシ</t>
    </rPh>
    <rPh sb="14" eb="16">
      <t>ノウギョウ</t>
    </rPh>
    <rPh sb="16" eb="18">
      <t>セイサン</t>
    </rPh>
    <rPh sb="18" eb="20">
      <t>キバン</t>
    </rPh>
    <rPh sb="20" eb="22">
      <t>セイビ</t>
    </rPh>
    <rPh sb="22" eb="24">
      <t>ジギョウ</t>
    </rPh>
    <rPh sb="25" eb="27">
      <t>ヒツヨウ</t>
    </rPh>
    <rPh sb="28" eb="30">
      <t>ケイヒ</t>
    </rPh>
    <phoneticPr fontId="6"/>
  </si>
  <si>
    <t>用地費及補償費</t>
    <rPh sb="0" eb="3">
      <t>ヨウチヒ</t>
    </rPh>
    <rPh sb="3" eb="4">
      <t>オヨ</t>
    </rPh>
    <rPh sb="4" eb="7">
      <t>ホショウヒ</t>
    </rPh>
    <phoneticPr fontId="6"/>
  </si>
  <si>
    <t>農業用排水施設用地補償等</t>
    <rPh sb="0" eb="2">
      <t>ノウギョウ</t>
    </rPh>
    <rPh sb="2" eb="3">
      <t>ヨウ</t>
    </rPh>
    <rPh sb="3" eb="5">
      <t>ハイスイ</t>
    </rPh>
    <rPh sb="5" eb="7">
      <t>シセツ</t>
    </rPh>
    <rPh sb="7" eb="9">
      <t>ヨウチ</t>
    </rPh>
    <rPh sb="9" eb="11">
      <t>ホショウ</t>
    </rPh>
    <rPh sb="11" eb="12">
      <t>トウ</t>
    </rPh>
    <phoneticPr fontId="6"/>
  </si>
  <si>
    <t>沖縄県土地改良事業団体連合会が実施する農業生産基盤整備事業に必要な経費</t>
    <rPh sb="0" eb="3">
      <t>オキナワケン</t>
    </rPh>
    <rPh sb="3" eb="5">
      <t>トチ</t>
    </rPh>
    <rPh sb="5" eb="7">
      <t>カイリョウ</t>
    </rPh>
    <rPh sb="7" eb="9">
      <t>ジギョウ</t>
    </rPh>
    <rPh sb="9" eb="11">
      <t>ダンタイ</t>
    </rPh>
    <rPh sb="11" eb="14">
      <t>レンゴウカイ</t>
    </rPh>
    <rPh sb="15" eb="17">
      <t>ジッシ</t>
    </rPh>
    <rPh sb="19" eb="21">
      <t>ノウギョウ</t>
    </rPh>
    <rPh sb="21" eb="23">
      <t>セイサン</t>
    </rPh>
    <rPh sb="23" eb="25">
      <t>キバン</t>
    </rPh>
    <rPh sb="25" eb="27">
      <t>セイビ</t>
    </rPh>
    <rPh sb="27" eb="29">
      <t>ジギョウ</t>
    </rPh>
    <rPh sb="30" eb="32">
      <t>ヒツヨウ</t>
    </rPh>
    <rPh sb="33" eb="35">
      <t>ケイヒ</t>
    </rPh>
    <phoneticPr fontId="6"/>
  </si>
  <si>
    <t>船舶及機械器具費</t>
    <rPh sb="0" eb="2">
      <t>センパク</t>
    </rPh>
    <rPh sb="2" eb="3">
      <t>オヨ</t>
    </rPh>
    <rPh sb="3" eb="5">
      <t>キカイ</t>
    </rPh>
    <rPh sb="5" eb="7">
      <t>キグ</t>
    </rPh>
    <rPh sb="7" eb="8">
      <t>ヒ</t>
    </rPh>
    <phoneticPr fontId="6"/>
  </si>
  <si>
    <t>調査機器等の購入</t>
    <rPh sb="0" eb="2">
      <t>チョウサ</t>
    </rPh>
    <rPh sb="2" eb="4">
      <t>キキ</t>
    </rPh>
    <rPh sb="4" eb="5">
      <t>トウ</t>
    </rPh>
    <rPh sb="6" eb="8">
      <t>コウニュウ</t>
    </rPh>
    <phoneticPr fontId="6"/>
  </si>
  <si>
    <t>事業車両費</t>
    <rPh sb="0" eb="2">
      <t>ジギョウ</t>
    </rPh>
    <rPh sb="2" eb="4">
      <t>シャリョウ</t>
    </rPh>
    <rPh sb="4" eb="5">
      <t>ヒ</t>
    </rPh>
    <phoneticPr fontId="6"/>
  </si>
  <si>
    <t>自動車維持管理費</t>
    <rPh sb="0" eb="3">
      <t>ジドウシャ</t>
    </rPh>
    <rPh sb="3" eb="5">
      <t>イジ</t>
    </rPh>
    <rPh sb="5" eb="8">
      <t>カンリヒ</t>
    </rPh>
    <phoneticPr fontId="6"/>
  </si>
  <si>
    <t>農地・農業水利施設の整備等に係る工事費</t>
    <rPh sb="0" eb="2">
      <t>ノウチ</t>
    </rPh>
    <rPh sb="3" eb="5">
      <t>ノウギョウ</t>
    </rPh>
    <rPh sb="5" eb="7">
      <t>スイリ</t>
    </rPh>
    <rPh sb="7" eb="9">
      <t>シセツ</t>
    </rPh>
    <rPh sb="10" eb="12">
      <t>セイビ</t>
    </rPh>
    <rPh sb="12" eb="13">
      <t>トウ</t>
    </rPh>
    <rPh sb="14" eb="15">
      <t>カカ</t>
    </rPh>
    <rPh sb="16" eb="19">
      <t>コウジヒ</t>
    </rPh>
    <phoneticPr fontId="6"/>
  </si>
  <si>
    <t>農地・農業水利施設の整備等に係る測量設計費</t>
    <rPh sb="0" eb="2">
      <t>ノウチ</t>
    </rPh>
    <rPh sb="3" eb="5">
      <t>ノウギョウ</t>
    </rPh>
    <rPh sb="5" eb="7">
      <t>スイリ</t>
    </rPh>
    <rPh sb="7" eb="9">
      <t>シセツ</t>
    </rPh>
    <rPh sb="10" eb="12">
      <t>セイビ</t>
    </rPh>
    <rPh sb="12" eb="13">
      <t>トウ</t>
    </rPh>
    <rPh sb="14" eb="15">
      <t>カカ</t>
    </rPh>
    <rPh sb="16" eb="18">
      <t>ソクリョウ</t>
    </rPh>
    <rPh sb="18" eb="21">
      <t>セッケイヒ</t>
    </rPh>
    <phoneticPr fontId="6"/>
  </si>
  <si>
    <t>測量設計費等</t>
    <rPh sb="0" eb="2">
      <t>ソクリョウ</t>
    </rPh>
    <rPh sb="2" eb="4">
      <t>セッケイ</t>
    </rPh>
    <rPh sb="4" eb="5">
      <t>ヒ</t>
    </rPh>
    <rPh sb="5" eb="6">
      <t>トウ</t>
    </rPh>
    <phoneticPr fontId="6"/>
  </si>
  <si>
    <t>農地・農業水利施設の整備等に係る測量設計費等</t>
    <rPh sb="0" eb="2">
      <t>ノウチ</t>
    </rPh>
    <rPh sb="3" eb="5">
      <t>ノウギョウ</t>
    </rPh>
    <rPh sb="5" eb="7">
      <t>スイリ</t>
    </rPh>
    <rPh sb="7" eb="9">
      <t>シセツ</t>
    </rPh>
    <rPh sb="10" eb="12">
      <t>セイビ</t>
    </rPh>
    <rPh sb="12" eb="13">
      <t>トウ</t>
    </rPh>
    <rPh sb="14" eb="15">
      <t>カカ</t>
    </rPh>
    <rPh sb="16" eb="18">
      <t>ソクリョウ</t>
    </rPh>
    <rPh sb="18" eb="20">
      <t>セッケイ</t>
    </rPh>
    <rPh sb="20" eb="21">
      <t>ヒ</t>
    </rPh>
    <rPh sb="21" eb="22">
      <t>トウ</t>
    </rPh>
    <phoneticPr fontId="6"/>
  </si>
  <si>
    <t>土地等の賃料、損失補償</t>
    <rPh sb="0" eb="2">
      <t>トチ</t>
    </rPh>
    <rPh sb="2" eb="3">
      <t>トウ</t>
    </rPh>
    <rPh sb="4" eb="6">
      <t>チンリョウ</t>
    </rPh>
    <rPh sb="7" eb="9">
      <t>ソンシツ</t>
    </rPh>
    <rPh sb="9" eb="11">
      <t>ホショウ</t>
    </rPh>
    <phoneticPr fontId="6"/>
  </si>
  <si>
    <t>計画策定費</t>
    <rPh sb="0" eb="2">
      <t>ケイカク</t>
    </rPh>
    <rPh sb="2" eb="4">
      <t>サクテイ</t>
    </rPh>
    <rPh sb="4" eb="5">
      <t>ヒ</t>
    </rPh>
    <phoneticPr fontId="6"/>
  </si>
  <si>
    <t>草地等の計画策定に係る経費</t>
    <rPh sb="0" eb="1">
      <t>クサ</t>
    </rPh>
    <rPh sb="1" eb="2">
      <t>チ</t>
    </rPh>
    <rPh sb="2" eb="3">
      <t>トウ</t>
    </rPh>
    <rPh sb="4" eb="6">
      <t>ケイカク</t>
    </rPh>
    <rPh sb="6" eb="8">
      <t>サクテイ</t>
    </rPh>
    <rPh sb="9" eb="10">
      <t>カカ</t>
    </rPh>
    <rPh sb="11" eb="13">
      <t>ケイヒ</t>
    </rPh>
    <phoneticPr fontId="6"/>
  </si>
  <si>
    <t>草地等の基盤整備</t>
    <phoneticPr fontId="6"/>
  </si>
  <si>
    <t>人件費</t>
    <rPh sb="0" eb="3">
      <t>ジンケンヒ</t>
    </rPh>
    <phoneticPr fontId="6"/>
  </si>
  <si>
    <t>土地改良区体制強化事業に係る事業費</t>
    <rPh sb="0" eb="2">
      <t>トチ</t>
    </rPh>
    <rPh sb="2" eb="5">
      <t>カイリョウク</t>
    </rPh>
    <rPh sb="5" eb="7">
      <t>タイセイ</t>
    </rPh>
    <rPh sb="7" eb="9">
      <t>キョウカ</t>
    </rPh>
    <rPh sb="9" eb="11">
      <t>ジギョウ</t>
    </rPh>
    <rPh sb="12" eb="13">
      <t>カカ</t>
    </rPh>
    <rPh sb="14" eb="17">
      <t>ジギョウヒ</t>
    </rPh>
    <phoneticPr fontId="6"/>
  </si>
  <si>
    <t>測量設計費等</t>
    <rPh sb="0" eb="2">
      <t>ソクリョウ</t>
    </rPh>
    <rPh sb="2" eb="5">
      <t>セッケイヒ</t>
    </rPh>
    <rPh sb="5" eb="6">
      <t>トウ</t>
    </rPh>
    <phoneticPr fontId="6"/>
  </si>
  <si>
    <t>草地等の基盤整備に係る経費</t>
    <rPh sb="11" eb="13">
      <t>ケイヒ</t>
    </rPh>
    <phoneticPr fontId="6"/>
  </si>
  <si>
    <t>庁費</t>
    <rPh sb="0" eb="2">
      <t>チョウヒ</t>
    </rPh>
    <phoneticPr fontId="6"/>
  </si>
  <si>
    <t>土地改良区体制強化事業に係る事業費</t>
    <rPh sb="0" eb="2">
      <t>トチ</t>
    </rPh>
    <rPh sb="2" eb="4">
      <t>カイリョウ</t>
    </rPh>
    <rPh sb="4" eb="5">
      <t>ク</t>
    </rPh>
    <rPh sb="5" eb="7">
      <t>タイセイ</t>
    </rPh>
    <rPh sb="7" eb="9">
      <t>キョウカ</t>
    </rPh>
    <rPh sb="9" eb="11">
      <t>ジギョウ</t>
    </rPh>
    <rPh sb="12" eb="13">
      <t>カカ</t>
    </rPh>
    <rPh sb="14" eb="16">
      <t>ジギョウ</t>
    </rPh>
    <rPh sb="16" eb="17">
      <t>ヒ</t>
    </rPh>
    <phoneticPr fontId="6"/>
  </si>
  <si>
    <t>旅費</t>
    <phoneticPr fontId="6"/>
  </si>
  <si>
    <t>土地改良区体制強化事業に係る事業費</t>
    <phoneticPr fontId="6"/>
  </si>
  <si>
    <t>農林水産省</t>
    <rPh sb="0" eb="2">
      <t>ノウリン</t>
    </rPh>
    <rPh sb="2" eb="5">
      <t>スイサンショウ</t>
    </rPh>
    <phoneticPr fontId="6"/>
  </si>
  <si>
    <t>農業生産基盤整備事業に係る事業費・補助金</t>
    <rPh sb="0" eb="2">
      <t>ノウギョウ</t>
    </rPh>
    <rPh sb="2" eb="4">
      <t>セイサン</t>
    </rPh>
    <rPh sb="4" eb="6">
      <t>キバン</t>
    </rPh>
    <rPh sb="6" eb="8">
      <t>セイビ</t>
    </rPh>
    <rPh sb="8" eb="10">
      <t>ジギョウ</t>
    </rPh>
    <rPh sb="11" eb="12">
      <t>カカ</t>
    </rPh>
    <rPh sb="13" eb="16">
      <t>ジギョウヒ</t>
    </rPh>
    <rPh sb="17" eb="20">
      <t>ホジョキン</t>
    </rPh>
    <phoneticPr fontId="6"/>
  </si>
  <si>
    <t>補助金等交付</t>
  </si>
  <si>
    <t>沖縄総合事務局</t>
    <rPh sb="0" eb="2">
      <t>オキナワ</t>
    </rPh>
    <rPh sb="2" eb="4">
      <t>ソウゴウ</t>
    </rPh>
    <rPh sb="4" eb="7">
      <t>ジムキョク</t>
    </rPh>
    <phoneticPr fontId="6"/>
  </si>
  <si>
    <t>宮古伊良部農業水利事業所</t>
    <rPh sb="0" eb="2">
      <t>ミヤコ</t>
    </rPh>
    <rPh sb="2" eb="5">
      <t>イラブ</t>
    </rPh>
    <rPh sb="5" eb="7">
      <t>ノウギョウ</t>
    </rPh>
    <rPh sb="7" eb="9">
      <t>スイリ</t>
    </rPh>
    <rPh sb="9" eb="12">
      <t>ジギョウショ</t>
    </rPh>
    <phoneticPr fontId="6"/>
  </si>
  <si>
    <t>事業実施中の個別地区について、関係機関と調整を図りつつ工事を実施するなど、事業管理を行う。</t>
    <rPh sb="0" eb="2">
      <t>ジギョウ</t>
    </rPh>
    <rPh sb="2" eb="5">
      <t>ジッシチュウ</t>
    </rPh>
    <rPh sb="6" eb="8">
      <t>コベツ</t>
    </rPh>
    <rPh sb="8" eb="10">
      <t>チク</t>
    </rPh>
    <rPh sb="15" eb="17">
      <t>カンケイ</t>
    </rPh>
    <rPh sb="17" eb="19">
      <t>キカン</t>
    </rPh>
    <rPh sb="20" eb="22">
      <t>チョウセイ</t>
    </rPh>
    <rPh sb="23" eb="24">
      <t>ハカ</t>
    </rPh>
    <rPh sb="27" eb="29">
      <t>コウジ</t>
    </rPh>
    <rPh sb="30" eb="32">
      <t>ジッシ</t>
    </rPh>
    <rPh sb="37" eb="39">
      <t>ジギョウ</t>
    </rPh>
    <rPh sb="39" eb="41">
      <t>カンリ</t>
    </rPh>
    <rPh sb="42" eb="43">
      <t>オコナ</t>
    </rPh>
    <phoneticPr fontId="6"/>
  </si>
  <si>
    <t>石垣島農業水利事業所</t>
    <rPh sb="0" eb="3">
      <t>イシガキジマ</t>
    </rPh>
    <rPh sb="3" eb="5">
      <t>ノウギョウ</t>
    </rPh>
    <rPh sb="5" eb="7">
      <t>スイリ</t>
    </rPh>
    <rPh sb="7" eb="10">
      <t>ジギョウショ</t>
    </rPh>
    <phoneticPr fontId="6"/>
  </si>
  <si>
    <t>土地改良総合事務所</t>
    <rPh sb="0" eb="2">
      <t>トチ</t>
    </rPh>
    <rPh sb="2" eb="4">
      <t>カイリョウ</t>
    </rPh>
    <rPh sb="4" eb="6">
      <t>ソウゴウ</t>
    </rPh>
    <rPh sb="6" eb="9">
      <t>ジムショ</t>
    </rPh>
    <phoneticPr fontId="6"/>
  </si>
  <si>
    <t>国営事業調査地区等の調査測量設計、国営造成施設の機能診断、応急対策事業の工事等を行う</t>
    <rPh sb="0" eb="2">
      <t>コクエイ</t>
    </rPh>
    <rPh sb="2" eb="4">
      <t>ジギョウ</t>
    </rPh>
    <rPh sb="4" eb="6">
      <t>チョウサ</t>
    </rPh>
    <rPh sb="6" eb="8">
      <t>チク</t>
    </rPh>
    <rPh sb="8" eb="9">
      <t>トウ</t>
    </rPh>
    <rPh sb="10" eb="12">
      <t>チョウサ</t>
    </rPh>
    <rPh sb="12" eb="14">
      <t>ソクリョウ</t>
    </rPh>
    <rPh sb="14" eb="16">
      <t>セッケイ</t>
    </rPh>
    <rPh sb="17" eb="19">
      <t>コクエイ</t>
    </rPh>
    <rPh sb="19" eb="21">
      <t>ゾウセイ</t>
    </rPh>
    <rPh sb="21" eb="23">
      <t>シセツ</t>
    </rPh>
    <rPh sb="24" eb="26">
      <t>キノウ</t>
    </rPh>
    <rPh sb="26" eb="28">
      <t>シンダン</t>
    </rPh>
    <rPh sb="29" eb="31">
      <t>オウキュウ</t>
    </rPh>
    <rPh sb="31" eb="33">
      <t>タイサク</t>
    </rPh>
    <rPh sb="33" eb="35">
      <t>ジギョウ</t>
    </rPh>
    <rPh sb="36" eb="38">
      <t>コウジ</t>
    </rPh>
    <rPh sb="38" eb="39">
      <t>トウ</t>
    </rPh>
    <rPh sb="40" eb="41">
      <t>オコナ</t>
    </rPh>
    <phoneticPr fontId="6"/>
  </si>
  <si>
    <t>国営事業調査地区等の調査測量設計等を行う。</t>
    <phoneticPr fontId="6"/>
  </si>
  <si>
    <t>沖縄県</t>
    <rPh sb="0" eb="3">
      <t>オキナワケン</t>
    </rPh>
    <phoneticPr fontId="6"/>
  </si>
  <si>
    <t>－</t>
    <phoneticPr fontId="6"/>
  </si>
  <si>
    <t>宮古島市</t>
    <rPh sb="0" eb="4">
      <t>ミヤコジマシ</t>
    </rPh>
    <phoneticPr fontId="6"/>
  </si>
  <si>
    <t>農地・農業水利施設の整備等に係る経費</t>
    <phoneticPr fontId="6"/>
  </si>
  <si>
    <t>石垣市</t>
    <rPh sb="0" eb="3">
      <t>イシガキシ</t>
    </rPh>
    <phoneticPr fontId="6"/>
  </si>
  <si>
    <t>糸満市</t>
    <rPh sb="0" eb="3">
      <t>イトマンシ</t>
    </rPh>
    <phoneticPr fontId="6"/>
  </si>
  <si>
    <t>伊江村</t>
    <rPh sb="0" eb="3">
      <t>イエソン</t>
    </rPh>
    <phoneticPr fontId="6"/>
  </si>
  <si>
    <t>多良間村</t>
    <rPh sb="0" eb="4">
      <t>タラマソン</t>
    </rPh>
    <phoneticPr fontId="6"/>
  </si>
  <si>
    <t>宜野座村</t>
    <rPh sb="0" eb="4">
      <t>ギノザソン</t>
    </rPh>
    <phoneticPr fontId="6"/>
  </si>
  <si>
    <t>久米島町</t>
    <rPh sb="0" eb="4">
      <t>クメジマチョウ</t>
    </rPh>
    <phoneticPr fontId="6"/>
  </si>
  <si>
    <t>伊是名村</t>
    <rPh sb="0" eb="4">
      <t>イゼナソン</t>
    </rPh>
    <phoneticPr fontId="6"/>
  </si>
  <si>
    <t>本部町</t>
    <rPh sb="0" eb="3">
      <t>モトブチョウ</t>
    </rPh>
    <phoneticPr fontId="6"/>
  </si>
  <si>
    <t>公益財団法人沖縄県農業振興公社</t>
    <rPh sb="0" eb="2">
      <t>コウエキ</t>
    </rPh>
    <rPh sb="2" eb="4">
      <t>ザイダン</t>
    </rPh>
    <rPh sb="4" eb="6">
      <t>ホウジン</t>
    </rPh>
    <rPh sb="6" eb="9">
      <t>オキナワケン</t>
    </rPh>
    <rPh sb="9" eb="11">
      <t>ノウギョウ</t>
    </rPh>
    <rPh sb="11" eb="13">
      <t>シンコウ</t>
    </rPh>
    <rPh sb="13" eb="15">
      <t>コウシャ</t>
    </rPh>
    <phoneticPr fontId="6"/>
  </si>
  <si>
    <t>沖縄県土地改良事業団体連合会</t>
    <phoneticPr fontId="6"/>
  </si>
  <si>
    <t>土地改良区への管理指導</t>
    <phoneticPr fontId="6"/>
  </si>
  <si>
    <t>C</t>
  </si>
  <si>
    <t>清水・國場　宮古伊良部農業水利事業　仲原地下ダム（ホグタ西部・新垣南部）建設工事共同企業体</t>
    <phoneticPr fontId="6"/>
  </si>
  <si>
    <t>宮古伊良部農業水利事業 仲原地下ダム（ホグタ西部・新垣南部）建設工事</t>
    <phoneticPr fontId="6"/>
  </si>
  <si>
    <t>琉穂建設株式会社</t>
    <rPh sb="4" eb="8">
      <t>カブシキカイシャ</t>
    </rPh>
    <phoneticPr fontId="6"/>
  </si>
  <si>
    <t>石垣島農業水利事業　桃里配水池敷地整備工事</t>
    <phoneticPr fontId="6"/>
  </si>
  <si>
    <t>株式会社大米建設</t>
    <phoneticPr fontId="6"/>
  </si>
  <si>
    <t>石垣島農業水利事業　平久保配水池敷地造成工事</t>
    <phoneticPr fontId="6"/>
  </si>
  <si>
    <t>有限会社仲地建設工業</t>
    <rPh sb="0" eb="4">
      <t>ユウゲンガイシャ</t>
    </rPh>
    <phoneticPr fontId="6"/>
  </si>
  <si>
    <t>宮古伊良部農業水利事業牧山幹線水路（長浜工区その３）建設工事</t>
    <rPh sb="0" eb="5">
      <t>ミヤコイラブ</t>
    </rPh>
    <rPh sb="5" eb="11">
      <t>ノウギョウスイリジギョウ</t>
    </rPh>
    <phoneticPr fontId="6"/>
  </si>
  <si>
    <t>株式会社サンテックインターナショナル沖縄支店</t>
    <phoneticPr fontId="6"/>
  </si>
  <si>
    <t>石垣島農業水利事業　現場技術（その１）業務</t>
    <phoneticPr fontId="6"/>
  </si>
  <si>
    <t>NTCコンサルタンツ株式会社九州支社</t>
    <rPh sb="10" eb="12">
      <t>カブシキ</t>
    </rPh>
    <rPh sb="12" eb="14">
      <t>カイシャ</t>
    </rPh>
    <phoneticPr fontId="6"/>
  </si>
  <si>
    <t>宮古伊良部農業水利事業
現場技術（その１）業務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</si>
</sst>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32" xfId="0" applyFont="1" applyFill="1" applyBorder="1" applyAlignment="1" applyProtection="1">
      <alignment horizontal="center" vertical="center" wrapText="1"/>
      <protection locked="0"/>
    </xf>
    <xf numFmtId="49" fontId="21" fillId="0" borderId="132" xfId="0" applyNumberFormat="1" applyFont="1" applyFill="1" applyBorder="1" applyAlignment="1" applyProtection="1">
      <alignment horizontal="center" vertical="center" wrapText="1"/>
      <protection locked="0"/>
    </xf>
    <xf numFmtId="179" fontId="23" fillId="0" borderId="126"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49" fontId="21" fillId="0" borderId="100" xfId="0" applyNumberFormat="1"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4"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35" xfId="0" applyFont="1" applyFill="1" applyBorder="1" applyAlignment="1">
      <alignment horizontal="center" vertical="center" wrapText="1"/>
    </xf>
    <xf numFmtId="0" fontId="21" fillId="5" borderId="136" xfId="0" applyFont="1" applyFill="1" applyBorder="1" applyAlignment="1">
      <alignment horizontal="center" vertical="center" wrapText="1"/>
    </xf>
    <xf numFmtId="0" fontId="21" fillId="5" borderId="13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99" xfId="0" applyNumberFormat="1" applyFont="1" applyFill="1" applyBorder="1" applyAlignment="1" applyProtection="1">
      <alignment horizontal="center" vertical="center" wrapText="1"/>
      <protection locked="0"/>
    </xf>
    <xf numFmtId="179" fontId="23" fillId="0" borderId="128" xfId="0" applyNumberFormat="1"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32"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2" borderId="10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9" xfId="3" applyFont="1" applyFill="1" applyBorder="1" applyAlignment="1" applyProtection="1">
      <alignment horizontal="center" vertical="center" wrapText="1"/>
    </xf>
    <xf numFmtId="0" fontId="0" fillId="2" borderId="111" xfId="0" applyFont="1" applyFill="1" applyBorder="1" applyAlignment="1">
      <alignment horizontal="center" vertical="center"/>
    </xf>
    <xf numFmtId="0" fontId="0" fillId="2" borderId="107" xfId="0" applyFont="1" applyFill="1" applyBorder="1" applyAlignment="1">
      <alignment horizontal="center" vertical="center"/>
    </xf>
    <xf numFmtId="0" fontId="14" fillId="2" borderId="104" xfId="0" applyFont="1" applyFill="1" applyBorder="1" applyAlignment="1">
      <alignment horizontal="center" vertical="center" wrapText="1"/>
    </xf>
    <xf numFmtId="0" fontId="14" fillId="2" borderId="107"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8"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92</xdr:row>
      <xdr:rowOff>0</xdr:rowOff>
    </xdr:from>
    <xdr:to>
      <xdr:col>42</xdr:col>
      <xdr:colOff>192180</xdr:colOff>
      <xdr:row>116</xdr:row>
      <xdr:rowOff>278809</xdr:rowOff>
    </xdr:to>
    <xdr:pic>
      <xdr:nvPicPr>
        <xdr:cNvPr id="3" name="図 2"/>
        <xdr:cNvPicPr>
          <a:picLocks noChangeAspect="1"/>
        </xdr:cNvPicPr>
      </xdr:nvPicPr>
      <xdr:blipFill>
        <a:blip xmlns:r="http://schemas.openxmlformats.org/officeDocument/2006/relationships" r:embed="rId1"/>
        <a:stretch>
          <a:fillRect/>
        </a:stretch>
      </xdr:blipFill>
      <xdr:spPr>
        <a:xfrm>
          <a:off x="2000250" y="33508950"/>
          <a:ext cx="6592980" cy="96228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8" t="s">
        <v>0</v>
      </c>
      <c r="Y2" s="60"/>
      <c r="Z2" s="43"/>
      <c r="AA2" s="43"/>
      <c r="AB2" s="43"/>
      <c r="AC2" s="43"/>
      <c r="AD2" s="702">
        <v>2022</v>
      </c>
      <c r="AE2" s="702"/>
      <c r="AF2" s="702"/>
      <c r="AG2" s="702"/>
      <c r="AH2" s="702"/>
      <c r="AI2" s="70" t="s">
        <v>258</v>
      </c>
      <c r="AJ2" s="702" t="s">
        <v>569</v>
      </c>
      <c r="AK2" s="702"/>
      <c r="AL2" s="702"/>
      <c r="AM2" s="702"/>
      <c r="AN2" s="70" t="s">
        <v>258</v>
      </c>
      <c r="AO2" s="702">
        <v>21</v>
      </c>
      <c r="AP2" s="702"/>
      <c r="AQ2" s="702"/>
      <c r="AR2" s="71" t="s">
        <v>258</v>
      </c>
      <c r="AS2" s="703">
        <v>83</v>
      </c>
      <c r="AT2" s="703"/>
      <c r="AU2" s="703"/>
      <c r="AV2" s="70" t="str">
        <f>IF(AW2="","","-")</f>
        <v/>
      </c>
      <c r="AW2" s="704"/>
      <c r="AX2" s="704"/>
    </row>
    <row r="3" spans="1:50" ht="21" customHeight="1" thickBot="1" x14ac:dyDescent="0.2">
      <c r="A3" s="705" t="s">
        <v>567</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21" t="s">
        <v>52</v>
      </c>
      <c r="AJ3" s="707" t="s">
        <v>570</v>
      </c>
      <c r="AK3" s="707"/>
      <c r="AL3" s="707"/>
      <c r="AM3" s="707"/>
      <c r="AN3" s="707"/>
      <c r="AO3" s="707"/>
      <c r="AP3" s="707"/>
      <c r="AQ3" s="707"/>
      <c r="AR3" s="707"/>
      <c r="AS3" s="707"/>
      <c r="AT3" s="707"/>
      <c r="AU3" s="707"/>
      <c r="AV3" s="707"/>
      <c r="AW3" s="707"/>
      <c r="AX3" s="22" t="s">
        <v>53</v>
      </c>
    </row>
    <row r="4" spans="1:50" ht="24.75" customHeight="1" x14ac:dyDescent="0.15">
      <c r="A4" s="677" t="s">
        <v>23</v>
      </c>
      <c r="B4" s="678"/>
      <c r="C4" s="678"/>
      <c r="D4" s="678"/>
      <c r="E4" s="678"/>
      <c r="F4" s="678"/>
      <c r="G4" s="679" t="s">
        <v>571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572</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55</v>
      </c>
      <c r="B5" s="690"/>
      <c r="C5" s="690"/>
      <c r="D5" s="690"/>
      <c r="E5" s="690"/>
      <c r="F5" s="691"/>
      <c r="G5" s="692" t="s">
        <v>311</v>
      </c>
      <c r="H5" s="693"/>
      <c r="I5" s="693"/>
      <c r="J5" s="693"/>
      <c r="K5" s="693"/>
      <c r="L5" s="693"/>
      <c r="M5" s="694" t="s">
        <v>54</v>
      </c>
      <c r="N5" s="695"/>
      <c r="O5" s="695"/>
      <c r="P5" s="695"/>
      <c r="Q5" s="695"/>
      <c r="R5" s="696"/>
      <c r="S5" s="697" t="s">
        <v>58</v>
      </c>
      <c r="T5" s="693"/>
      <c r="U5" s="693"/>
      <c r="V5" s="693"/>
      <c r="W5" s="693"/>
      <c r="X5" s="698"/>
      <c r="Y5" s="699" t="s">
        <v>3</v>
      </c>
      <c r="Z5" s="700"/>
      <c r="AA5" s="700"/>
      <c r="AB5" s="700"/>
      <c r="AC5" s="700"/>
      <c r="AD5" s="701"/>
      <c r="AE5" s="659" t="s">
        <v>573</v>
      </c>
      <c r="AF5" s="659"/>
      <c r="AG5" s="659"/>
      <c r="AH5" s="659"/>
      <c r="AI5" s="659"/>
      <c r="AJ5" s="659"/>
      <c r="AK5" s="659"/>
      <c r="AL5" s="659"/>
      <c r="AM5" s="659"/>
      <c r="AN5" s="659"/>
      <c r="AO5" s="659"/>
      <c r="AP5" s="660"/>
      <c r="AQ5" s="661" t="s">
        <v>574</v>
      </c>
      <c r="AR5" s="662"/>
      <c r="AS5" s="662"/>
      <c r="AT5" s="662"/>
      <c r="AU5" s="662"/>
      <c r="AV5" s="662"/>
      <c r="AW5" s="662"/>
      <c r="AX5" s="663"/>
    </row>
    <row r="6" spans="1:50" ht="39" customHeight="1" x14ac:dyDescent="0.15">
      <c r="A6" s="664" t="s">
        <v>4</v>
      </c>
      <c r="B6" s="665"/>
      <c r="C6" s="665"/>
      <c r="D6" s="665"/>
      <c r="E6" s="665"/>
      <c r="F6" s="665"/>
      <c r="G6" s="666" t="str">
        <f>入力規則等!F39</f>
        <v>一般会計</v>
      </c>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row>
    <row r="7" spans="1:50" ht="49.5" customHeight="1" x14ac:dyDescent="0.15">
      <c r="A7" s="645" t="s">
        <v>20</v>
      </c>
      <c r="B7" s="646"/>
      <c r="C7" s="646"/>
      <c r="D7" s="646"/>
      <c r="E7" s="646"/>
      <c r="F7" s="647"/>
      <c r="G7" s="669" t="s">
        <v>576</v>
      </c>
      <c r="H7" s="670"/>
      <c r="I7" s="670"/>
      <c r="J7" s="670"/>
      <c r="K7" s="670"/>
      <c r="L7" s="670"/>
      <c r="M7" s="670"/>
      <c r="N7" s="670"/>
      <c r="O7" s="670"/>
      <c r="P7" s="670"/>
      <c r="Q7" s="670"/>
      <c r="R7" s="670"/>
      <c r="S7" s="670"/>
      <c r="T7" s="670"/>
      <c r="U7" s="670"/>
      <c r="V7" s="670"/>
      <c r="W7" s="670"/>
      <c r="X7" s="671"/>
      <c r="Y7" s="672" t="s">
        <v>243</v>
      </c>
      <c r="Z7" s="520"/>
      <c r="AA7" s="520"/>
      <c r="AB7" s="520"/>
      <c r="AC7" s="520"/>
      <c r="AD7" s="673"/>
      <c r="AE7" s="674" t="s">
        <v>577</v>
      </c>
      <c r="AF7" s="675"/>
      <c r="AG7" s="675"/>
      <c r="AH7" s="675"/>
      <c r="AI7" s="675"/>
      <c r="AJ7" s="675"/>
      <c r="AK7" s="675"/>
      <c r="AL7" s="675"/>
      <c r="AM7" s="675"/>
      <c r="AN7" s="675"/>
      <c r="AO7" s="675"/>
      <c r="AP7" s="675"/>
      <c r="AQ7" s="675"/>
      <c r="AR7" s="675"/>
      <c r="AS7" s="675"/>
      <c r="AT7" s="675"/>
      <c r="AU7" s="675"/>
      <c r="AV7" s="675"/>
      <c r="AW7" s="675"/>
      <c r="AX7" s="676"/>
    </row>
    <row r="8" spans="1:50" ht="53.25" customHeight="1" x14ac:dyDescent="0.15">
      <c r="A8" s="645" t="s">
        <v>174</v>
      </c>
      <c r="B8" s="646"/>
      <c r="C8" s="646"/>
      <c r="D8" s="646"/>
      <c r="E8" s="646"/>
      <c r="F8" s="647"/>
      <c r="G8" s="648" t="str">
        <f>入力規則等!A27</f>
        <v>沖縄振興</v>
      </c>
      <c r="H8" s="649"/>
      <c r="I8" s="649"/>
      <c r="J8" s="649"/>
      <c r="K8" s="649"/>
      <c r="L8" s="649"/>
      <c r="M8" s="649"/>
      <c r="N8" s="649"/>
      <c r="O8" s="649"/>
      <c r="P8" s="649"/>
      <c r="Q8" s="649"/>
      <c r="R8" s="649"/>
      <c r="S8" s="649"/>
      <c r="T8" s="649"/>
      <c r="U8" s="649"/>
      <c r="V8" s="649"/>
      <c r="W8" s="649"/>
      <c r="X8" s="650"/>
      <c r="Y8" s="651" t="s">
        <v>175</v>
      </c>
      <c r="Z8" s="652"/>
      <c r="AA8" s="652"/>
      <c r="AB8" s="652"/>
      <c r="AC8" s="652"/>
      <c r="AD8" s="653"/>
      <c r="AE8" s="654" t="str">
        <f>入力規則等!K13</f>
        <v>公共事業</v>
      </c>
      <c r="AF8" s="649"/>
      <c r="AG8" s="649"/>
      <c r="AH8" s="649"/>
      <c r="AI8" s="649"/>
      <c r="AJ8" s="649"/>
      <c r="AK8" s="649"/>
      <c r="AL8" s="649"/>
      <c r="AM8" s="649"/>
      <c r="AN8" s="649"/>
      <c r="AO8" s="649"/>
      <c r="AP8" s="649"/>
      <c r="AQ8" s="649"/>
      <c r="AR8" s="649"/>
      <c r="AS8" s="649"/>
      <c r="AT8" s="649"/>
      <c r="AU8" s="649"/>
      <c r="AV8" s="649"/>
      <c r="AW8" s="649"/>
      <c r="AX8" s="655"/>
    </row>
    <row r="9" spans="1:50" ht="58.5" customHeight="1" x14ac:dyDescent="0.15">
      <c r="A9" s="640" t="s">
        <v>21</v>
      </c>
      <c r="B9" s="641"/>
      <c r="C9" s="641"/>
      <c r="D9" s="641"/>
      <c r="E9" s="641"/>
      <c r="F9" s="641"/>
      <c r="G9" s="656" t="s">
        <v>578</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8"/>
    </row>
    <row r="10" spans="1:50" ht="80.25" customHeight="1" x14ac:dyDescent="0.15">
      <c r="A10" s="628" t="s">
        <v>27</v>
      </c>
      <c r="B10" s="629"/>
      <c r="C10" s="629"/>
      <c r="D10" s="629"/>
      <c r="E10" s="629"/>
      <c r="F10" s="629"/>
      <c r="G10" s="630" t="s">
        <v>579</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628" t="s">
        <v>5</v>
      </c>
      <c r="B11" s="629"/>
      <c r="C11" s="629"/>
      <c r="D11" s="629"/>
      <c r="E11" s="629"/>
      <c r="F11" s="633"/>
      <c r="G11" s="634" t="str">
        <f>入力規則等!P10</f>
        <v>直接実施、委託・請負、補助</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6"/>
    </row>
    <row r="12" spans="1:50" ht="21" customHeight="1" x14ac:dyDescent="0.15">
      <c r="A12" s="637" t="s">
        <v>22</v>
      </c>
      <c r="B12" s="638"/>
      <c r="C12" s="638"/>
      <c r="D12" s="638"/>
      <c r="E12" s="638"/>
      <c r="F12" s="639"/>
      <c r="G12" s="643"/>
      <c r="H12" s="644"/>
      <c r="I12" s="644"/>
      <c r="J12" s="644"/>
      <c r="K12" s="644"/>
      <c r="L12" s="644"/>
      <c r="M12" s="644"/>
      <c r="N12" s="644"/>
      <c r="O12" s="644"/>
      <c r="P12" s="428" t="s">
        <v>390</v>
      </c>
      <c r="Q12" s="429"/>
      <c r="R12" s="429"/>
      <c r="S12" s="429"/>
      <c r="T12" s="429"/>
      <c r="U12" s="429"/>
      <c r="V12" s="430"/>
      <c r="W12" s="428" t="s">
        <v>542</v>
      </c>
      <c r="X12" s="429"/>
      <c r="Y12" s="429"/>
      <c r="Z12" s="429"/>
      <c r="AA12" s="429"/>
      <c r="AB12" s="429"/>
      <c r="AC12" s="430"/>
      <c r="AD12" s="428" t="s">
        <v>544</v>
      </c>
      <c r="AE12" s="429"/>
      <c r="AF12" s="429"/>
      <c r="AG12" s="429"/>
      <c r="AH12" s="429"/>
      <c r="AI12" s="429"/>
      <c r="AJ12" s="430"/>
      <c r="AK12" s="428" t="s">
        <v>554</v>
      </c>
      <c r="AL12" s="429"/>
      <c r="AM12" s="429"/>
      <c r="AN12" s="429"/>
      <c r="AO12" s="429"/>
      <c r="AP12" s="429"/>
      <c r="AQ12" s="430"/>
      <c r="AR12" s="397"/>
      <c r="AS12" s="398"/>
      <c r="AT12" s="398"/>
      <c r="AU12" s="398"/>
      <c r="AV12" s="398"/>
      <c r="AW12" s="398"/>
      <c r="AX12" s="591"/>
    </row>
    <row r="13" spans="1:50" ht="21" customHeight="1" x14ac:dyDescent="0.15">
      <c r="A13" s="169"/>
      <c r="B13" s="170"/>
      <c r="C13" s="170"/>
      <c r="D13" s="170"/>
      <c r="E13" s="170"/>
      <c r="F13" s="171"/>
      <c r="G13" s="592" t="s">
        <v>6</v>
      </c>
      <c r="H13" s="593"/>
      <c r="I13" s="599" t="s">
        <v>7</v>
      </c>
      <c r="J13" s="600"/>
      <c r="K13" s="600"/>
      <c r="L13" s="600"/>
      <c r="M13" s="600"/>
      <c r="N13" s="600"/>
      <c r="O13" s="601"/>
      <c r="P13" s="84">
        <v>12463.1</v>
      </c>
      <c r="Q13" s="85"/>
      <c r="R13" s="85"/>
      <c r="S13" s="85"/>
      <c r="T13" s="85"/>
      <c r="U13" s="85"/>
      <c r="V13" s="86"/>
      <c r="W13" s="84">
        <v>14648.1</v>
      </c>
      <c r="X13" s="85"/>
      <c r="Y13" s="85"/>
      <c r="Z13" s="85"/>
      <c r="AA13" s="85"/>
      <c r="AB13" s="85"/>
      <c r="AC13" s="86"/>
      <c r="AD13" s="84">
        <v>14352.1</v>
      </c>
      <c r="AE13" s="85"/>
      <c r="AF13" s="85"/>
      <c r="AG13" s="85"/>
      <c r="AH13" s="85"/>
      <c r="AI13" s="85"/>
      <c r="AJ13" s="86"/>
      <c r="AK13" s="84">
        <v>12674.995000000001</v>
      </c>
      <c r="AL13" s="85"/>
      <c r="AM13" s="85"/>
      <c r="AN13" s="85"/>
      <c r="AO13" s="85"/>
      <c r="AP13" s="85"/>
      <c r="AQ13" s="86"/>
      <c r="AR13" s="619"/>
      <c r="AS13" s="620"/>
      <c r="AT13" s="620"/>
      <c r="AU13" s="620"/>
      <c r="AV13" s="620"/>
      <c r="AW13" s="620"/>
      <c r="AX13" s="621"/>
    </row>
    <row r="14" spans="1:50" ht="21" customHeight="1" x14ac:dyDescent="0.15">
      <c r="A14" s="169"/>
      <c r="B14" s="170"/>
      <c r="C14" s="170"/>
      <c r="D14" s="170"/>
      <c r="E14" s="170"/>
      <c r="F14" s="171"/>
      <c r="G14" s="594"/>
      <c r="H14" s="595"/>
      <c r="I14" s="614" t="s">
        <v>8</v>
      </c>
      <c r="J14" s="615"/>
      <c r="K14" s="615"/>
      <c r="L14" s="615"/>
      <c r="M14" s="615"/>
      <c r="N14" s="615"/>
      <c r="O14" s="616"/>
      <c r="P14" s="84">
        <v>2830</v>
      </c>
      <c r="Q14" s="85"/>
      <c r="R14" s="85"/>
      <c r="S14" s="85"/>
      <c r="T14" s="85"/>
      <c r="U14" s="85"/>
      <c r="V14" s="86"/>
      <c r="W14" s="84">
        <v>2509</v>
      </c>
      <c r="X14" s="85"/>
      <c r="Y14" s="85"/>
      <c r="Z14" s="85"/>
      <c r="AA14" s="85"/>
      <c r="AB14" s="85"/>
      <c r="AC14" s="86"/>
      <c r="AD14" s="84">
        <v>2274</v>
      </c>
      <c r="AE14" s="85"/>
      <c r="AF14" s="85"/>
      <c r="AG14" s="85"/>
      <c r="AH14" s="85"/>
      <c r="AI14" s="85"/>
      <c r="AJ14" s="86"/>
      <c r="AK14" s="84">
        <v>1209</v>
      </c>
      <c r="AL14" s="85"/>
      <c r="AM14" s="85"/>
      <c r="AN14" s="85"/>
      <c r="AO14" s="85"/>
      <c r="AP14" s="85"/>
      <c r="AQ14" s="86"/>
      <c r="AR14" s="622"/>
      <c r="AS14" s="623"/>
      <c r="AT14" s="623"/>
      <c r="AU14" s="623"/>
      <c r="AV14" s="623"/>
      <c r="AW14" s="623"/>
      <c r="AX14" s="624"/>
    </row>
    <row r="15" spans="1:50" ht="21" customHeight="1" x14ac:dyDescent="0.15">
      <c r="A15" s="169"/>
      <c r="B15" s="170"/>
      <c r="C15" s="170"/>
      <c r="D15" s="170"/>
      <c r="E15" s="170"/>
      <c r="F15" s="171"/>
      <c r="G15" s="596"/>
      <c r="H15" s="595"/>
      <c r="I15" s="602" t="s">
        <v>566</v>
      </c>
      <c r="J15" s="603"/>
      <c r="K15" s="603"/>
      <c r="L15" s="603"/>
      <c r="M15" s="603"/>
      <c r="N15" s="603"/>
      <c r="O15" s="604"/>
      <c r="P15" s="605"/>
      <c r="Q15" s="606"/>
      <c r="R15" s="606"/>
      <c r="S15" s="606"/>
      <c r="T15" s="606"/>
      <c r="U15" s="606"/>
      <c r="V15" s="607"/>
      <c r="W15" s="605"/>
      <c r="X15" s="606"/>
      <c r="Y15" s="606"/>
      <c r="Z15" s="606"/>
      <c r="AA15" s="606"/>
      <c r="AB15" s="606"/>
      <c r="AC15" s="607"/>
      <c r="AD15" s="605"/>
      <c r="AE15" s="606"/>
      <c r="AF15" s="606"/>
      <c r="AG15" s="606"/>
      <c r="AH15" s="606"/>
      <c r="AI15" s="606"/>
      <c r="AJ15" s="607"/>
      <c r="AK15" s="84">
        <v>1209</v>
      </c>
      <c r="AL15" s="85"/>
      <c r="AM15" s="85"/>
      <c r="AN15" s="85"/>
      <c r="AO15" s="85"/>
      <c r="AP15" s="85"/>
      <c r="AQ15" s="86"/>
      <c r="AR15" s="622"/>
      <c r="AS15" s="623"/>
      <c r="AT15" s="623"/>
      <c r="AU15" s="623"/>
      <c r="AV15" s="623"/>
      <c r="AW15" s="623"/>
      <c r="AX15" s="624"/>
    </row>
    <row r="16" spans="1:50" ht="21" customHeight="1" x14ac:dyDescent="0.15">
      <c r="A16" s="169"/>
      <c r="B16" s="170"/>
      <c r="C16" s="170"/>
      <c r="D16" s="170"/>
      <c r="E16" s="170"/>
      <c r="F16" s="171"/>
      <c r="G16" s="596"/>
      <c r="H16" s="595"/>
      <c r="I16" s="614" t="s">
        <v>45</v>
      </c>
      <c r="J16" s="617"/>
      <c r="K16" s="617"/>
      <c r="L16" s="617"/>
      <c r="M16" s="617"/>
      <c r="N16" s="617"/>
      <c r="O16" s="618"/>
      <c r="P16" s="84">
        <v>5265.4</v>
      </c>
      <c r="Q16" s="85"/>
      <c r="R16" s="85"/>
      <c r="S16" s="85"/>
      <c r="T16" s="85"/>
      <c r="U16" s="85"/>
      <c r="V16" s="86"/>
      <c r="W16" s="84">
        <v>6304.4955099999997</v>
      </c>
      <c r="X16" s="85"/>
      <c r="Y16" s="85"/>
      <c r="Z16" s="85"/>
      <c r="AA16" s="85"/>
      <c r="AB16" s="85"/>
      <c r="AC16" s="86"/>
      <c r="AD16" s="84">
        <v>7648.3</v>
      </c>
      <c r="AE16" s="85"/>
      <c r="AF16" s="85"/>
      <c r="AG16" s="85"/>
      <c r="AH16" s="85"/>
      <c r="AI16" s="85"/>
      <c r="AJ16" s="86"/>
      <c r="AK16" s="84">
        <v>7803.5</v>
      </c>
      <c r="AL16" s="85"/>
      <c r="AM16" s="85"/>
      <c r="AN16" s="85"/>
      <c r="AO16" s="85"/>
      <c r="AP16" s="85"/>
      <c r="AQ16" s="86"/>
      <c r="AR16" s="622"/>
      <c r="AS16" s="623"/>
      <c r="AT16" s="623"/>
      <c r="AU16" s="623"/>
      <c r="AV16" s="623"/>
      <c r="AW16" s="623"/>
      <c r="AX16" s="624"/>
    </row>
    <row r="17" spans="1:50" ht="21" customHeight="1" x14ac:dyDescent="0.15">
      <c r="A17" s="169"/>
      <c r="B17" s="170"/>
      <c r="C17" s="170"/>
      <c r="D17" s="170"/>
      <c r="E17" s="170"/>
      <c r="F17" s="171"/>
      <c r="G17" s="596"/>
      <c r="H17" s="595"/>
      <c r="I17" s="614" t="s">
        <v>46</v>
      </c>
      <c r="J17" s="617"/>
      <c r="K17" s="617"/>
      <c r="L17" s="617"/>
      <c r="M17" s="617"/>
      <c r="N17" s="617"/>
      <c r="O17" s="618"/>
      <c r="P17" s="84">
        <v>-6304.5</v>
      </c>
      <c r="Q17" s="85"/>
      <c r="R17" s="85"/>
      <c r="S17" s="85"/>
      <c r="T17" s="85"/>
      <c r="U17" s="85"/>
      <c r="V17" s="86"/>
      <c r="W17" s="84">
        <v>-7648.3440600000004</v>
      </c>
      <c r="X17" s="85"/>
      <c r="Y17" s="85"/>
      <c r="Z17" s="85"/>
      <c r="AA17" s="85"/>
      <c r="AB17" s="85"/>
      <c r="AC17" s="86"/>
      <c r="AD17" s="84">
        <v>-7803.5</v>
      </c>
      <c r="AE17" s="85"/>
      <c r="AF17" s="85"/>
      <c r="AG17" s="85"/>
      <c r="AH17" s="85"/>
      <c r="AI17" s="85"/>
      <c r="AJ17" s="86"/>
      <c r="AK17" s="84" t="s">
        <v>581</v>
      </c>
      <c r="AL17" s="85"/>
      <c r="AM17" s="85"/>
      <c r="AN17" s="85"/>
      <c r="AO17" s="85"/>
      <c r="AP17" s="85"/>
      <c r="AQ17" s="86"/>
      <c r="AR17" s="622"/>
      <c r="AS17" s="623"/>
      <c r="AT17" s="623"/>
      <c r="AU17" s="623"/>
      <c r="AV17" s="623"/>
      <c r="AW17" s="623"/>
      <c r="AX17" s="624"/>
    </row>
    <row r="18" spans="1:50" ht="24.75" customHeight="1" x14ac:dyDescent="0.15">
      <c r="A18" s="169"/>
      <c r="B18" s="170"/>
      <c r="C18" s="170"/>
      <c r="D18" s="170"/>
      <c r="E18" s="170"/>
      <c r="F18" s="171"/>
      <c r="G18" s="596"/>
      <c r="H18" s="595"/>
      <c r="I18" s="614" t="s">
        <v>44</v>
      </c>
      <c r="J18" s="615"/>
      <c r="K18" s="615"/>
      <c r="L18" s="615"/>
      <c r="M18" s="615"/>
      <c r="N18" s="615"/>
      <c r="O18" s="616"/>
      <c r="P18" s="84" t="s">
        <v>580</v>
      </c>
      <c r="Q18" s="85"/>
      <c r="R18" s="85"/>
      <c r="S18" s="85"/>
      <c r="T18" s="85"/>
      <c r="U18" s="85"/>
      <c r="V18" s="86"/>
      <c r="W18" s="84" t="s">
        <v>580</v>
      </c>
      <c r="X18" s="85"/>
      <c r="Y18" s="85"/>
      <c r="Z18" s="85"/>
      <c r="AA18" s="85"/>
      <c r="AB18" s="85"/>
      <c r="AC18" s="86"/>
      <c r="AD18" s="84" t="s">
        <v>580</v>
      </c>
      <c r="AE18" s="85"/>
      <c r="AF18" s="85"/>
      <c r="AG18" s="85"/>
      <c r="AH18" s="85"/>
      <c r="AI18" s="85"/>
      <c r="AJ18" s="86"/>
      <c r="AK18" s="84" t="s">
        <v>581</v>
      </c>
      <c r="AL18" s="85"/>
      <c r="AM18" s="85"/>
      <c r="AN18" s="85"/>
      <c r="AO18" s="85"/>
      <c r="AP18" s="85"/>
      <c r="AQ18" s="86"/>
      <c r="AR18" s="622"/>
      <c r="AS18" s="623"/>
      <c r="AT18" s="623"/>
      <c r="AU18" s="623"/>
      <c r="AV18" s="623"/>
      <c r="AW18" s="623"/>
      <c r="AX18" s="624"/>
    </row>
    <row r="19" spans="1:50" ht="24.75" customHeight="1" x14ac:dyDescent="0.15">
      <c r="A19" s="169"/>
      <c r="B19" s="170"/>
      <c r="C19" s="170"/>
      <c r="D19" s="170"/>
      <c r="E19" s="170"/>
      <c r="F19" s="171"/>
      <c r="G19" s="597"/>
      <c r="H19" s="598"/>
      <c r="I19" s="608" t="s">
        <v>18</v>
      </c>
      <c r="J19" s="609"/>
      <c r="K19" s="609"/>
      <c r="L19" s="609"/>
      <c r="M19" s="609"/>
      <c r="N19" s="609"/>
      <c r="O19" s="610"/>
      <c r="P19" s="611">
        <f>SUM(P13:V18)</f>
        <v>14254</v>
      </c>
      <c r="Q19" s="612"/>
      <c r="R19" s="612"/>
      <c r="S19" s="612"/>
      <c r="T19" s="612"/>
      <c r="U19" s="612"/>
      <c r="V19" s="613"/>
      <c r="W19" s="611">
        <f>SUM(W13:AC18)</f>
        <v>15813.25145</v>
      </c>
      <c r="X19" s="612"/>
      <c r="Y19" s="612"/>
      <c r="Z19" s="612"/>
      <c r="AA19" s="612"/>
      <c r="AB19" s="612"/>
      <c r="AC19" s="613"/>
      <c r="AD19" s="611">
        <f>SUM(AD13:AJ18)</f>
        <v>16470.899999999998</v>
      </c>
      <c r="AE19" s="612"/>
      <c r="AF19" s="612"/>
      <c r="AG19" s="612"/>
      <c r="AH19" s="612"/>
      <c r="AI19" s="612"/>
      <c r="AJ19" s="613"/>
      <c r="AK19" s="611">
        <f>SUM(AK13:AQ18)-AK15</f>
        <v>21687.495000000003</v>
      </c>
      <c r="AL19" s="612"/>
      <c r="AM19" s="612"/>
      <c r="AN19" s="612"/>
      <c r="AO19" s="612"/>
      <c r="AP19" s="612"/>
      <c r="AQ19" s="613"/>
      <c r="AR19" s="622"/>
      <c r="AS19" s="623"/>
      <c r="AT19" s="623"/>
      <c r="AU19" s="623"/>
      <c r="AV19" s="623"/>
      <c r="AW19" s="623"/>
      <c r="AX19" s="624"/>
    </row>
    <row r="20" spans="1:50" ht="24.75" customHeight="1" x14ac:dyDescent="0.15">
      <c r="A20" s="169"/>
      <c r="B20" s="170"/>
      <c r="C20" s="170"/>
      <c r="D20" s="170"/>
      <c r="E20" s="170"/>
      <c r="F20" s="171"/>
      <c r="G20" s="573" t="s">
        <v>9</v>
      </c>
      <c r="H20" s="574"/>
      <c r="I20" s="574"/>
      <c r="J20" s="574"/>
      <c r="K20" s="574"/>
      <c r="L20" s="574"/>
      <c r="M20" s="574"/>
      <c r="N20" s="574"/>
      <c r="O20" s="574"/>
      <c r="P20" s="84">
        <v>14167.3</v>
      </c>
      <c r="Q20" s="85"/>
      <c r="R20" s="85"/>
      <c r="S20" s="85"/>
      <c r="T20" s="85"/>
      <c r="U20" s="85"/>
      <c r="V20" s="86"/>
      <c r="W20" s="84">
        <v>15766.731024000001</v>
      </c>
      <c r="X20" s="85"/>
      <c r="Y20" s="85"/>
      <c r="Z20" s="85"/>
      <c r="AA20" s="85"/>
      <c r="AB20" s="85"/>
      <c r="AC20" s="86"/>
      <c r="AD20" s="84">
        <v>16385.7</v>
      </c>
      <c r="AE20" s="85"/>
      <c r="AF20" s="85"/>
      <c r="AG20" s="85"/>
      <c r="AH20" s="85"/>
      <c r="AI20" s="85"/>
      <c r="AJ20" s="86"/>
      <c r="AK20" s="571"/>
      <c r="AL20" s="571"/>
      <c r="AM20" s="571"/>
      <c r="AN20" s="571"/>
      <c r="AO20" s="571"/>
      <c r="AP20" s="571"/>
      <c r="AQ20" s="571"/>
      <c r="AR20" s="622"/>
      <c r="AS20" s="623"/>
      <c r="AT20" s="623"/>
      <c r="AU20" s="623"/>
      <c r="AV20" s="623"/>
      <c r="AW20" s="623"/>
      <c r="AX20" s="624"/>
    </row>
    <row r="21" spans="1:50" ht="24.75" customHeight="1" x14ac:dyDescent="0.15">
      <c r="A21" s="169"/>
      <c r="B21" s="170"/>
      <c r="C21" s="170"/>
      <c r="D21" s="170"/>
      <c r="E21" s="170"/>
      <c r="F21" s="171"/>
      <c r="G21" s="573" t="s">
        <v>10</v>
      </c>
      <c r="H21" s="574"/>
      <c r="I21" s="574"/>
      <c r="J21" s="574"/>
      <c r="K21" s="574"/>
      <c r="L21" s="574"/>
      <c r="M21" s="574"/>
      <c r="N21" s="574"/>
      <c r="O21" s="574"/>
      <c r="P21" s="570">
        <f>IF(P19=0, "-", SUM(P20)/P19)</f>
        <v>0.99391749684299135</v>
      </c>
      <c r="Q21" s="570"/>
      <c r="R21" s="570"/>
      <c r="S21" s="570"/>
      <c r="T21" s="570"/>
      <c r="U21" s="570"/>
      <c r="V21" s="570"/>
      <c r="W21" s="570">
        <f>IF(W19=0, "-", SUM(W20)/W19)</f>
        <v>0.99705813657949527</v>
      </c>
      <c r="X21" s="570"/>
      <c r="Y21" s="570"/>
      <c r="Z21" s="570"/>
      <c r="AA21" s="570"/>
      <c r="AB21" s="570"/>
      <c r="AC21" s="570"/>
      <c r="AD21" s="570">
        <f>IF(AD19=0, "-", SUM(AD20)/AD19)</f>
        <v>0.99482724077008555</v>
      </c>
      <c r="AE21" s="570"/>
      <c r="AF21" s="570"/>
      <c r="AG21" s="570"/>
      <c r="AH21" s="570"/>
      <c r="AI21" s="570"/>
      <c r="AJ21" s="570"/>
      <c r="AK21" s="571"/>
      <c r="AL21" s="571"/>
      <c r="AM21" s="571"/>
      <c r="AN21" s="571"/>
      <c r="AO21" s="571"/>
      <c r="AP21" s="571"/>
      <c r="AQ21" s="572"/>
      <c r="AR21" s="622"/>
      <c r="AS21" s="623"/>
      <c r="AT21" s="623"/>
      <c r="AU21" s="623"/>
      <c r="AV21" s="623"/>
      <c r="AW21" s="623"/>
      <c r="AX21" s="624"/>
    </row>
    <row r="22" spans="1:50" ht="25.5" customHeight="1" x14ac:dyDescent="0.15">
      <c r="A22" s="640"/>
      <c r="B22" s="641"/>
      <c r="C22" s="641"/>
      <c r="D22" s="641"/>
      <c r="E22" s="641"/>
      <c r="F22" s="642"/>
      <c r="G22" s="568" t="s">
        <v>218</v>
      </c>
      <c r="H22" s="569"/>
      <c r="I22" s="569"/>
      <c r="J22" s="569"/>
      <c r="K22" s="569"/>
      <c r="L22" s="569"/>
      <c r="M22" s="569"/>
      <c r="N22" s="569"/>
      <c r="O22" s="569"/>
      <c r="P22" s="570">
        <f>IF(P20=0, "-", SUM(P20)/SUM(P13,P14))</f>
        <v>0.92638510177792588</v>
      </c>
      <c r="Q22" s="570"/>
      <c r="R22" s="570"/>
      <c r="S22" s="570"/>
      <c r="T22" s="570"/>
      <c r="U22" s="570"/>
      <c r="V22" s="570"/>
      <c r="W22" s="570">
        <f>IF(W20=0, "-", SUM(W20)/SUM(W13,W14))</f>
        <v>0.91896247174639079</v>
      </c>
      <c r="X22" s="570"/>
      <c r="Y22" s="570"/>
      <c r="Z22" s="570"/>
      <c r="AA22" s="570"/>
      <c r="AB22" s="570"/>
      <c r="AC22" s="570"/>
      <c r="AD22" s="570">
        <f>IF(AD20=0, "-", SUM(AD20)/SUM(AD13,AD14))</f>
        <v>0.98554080632258934</v>
      </c>
      <c r="AE22" s="570"/>
      <c r="AF22" s="570"/>
      <c r="AG22" s="570"/>
      <c r="AH22" s="570"/>
      <c r="AI22" s="570"/>
      <c r="AJ22" s="570"/>
      <c r="AK22" s="571"/>
      <c r="AL22" s="571"/>
      <c r="AM22" s="571"/>
      <c r="AN22" s="571"/>
      <c r="AO22" s="571"/>
      <c r="AP22" s="571"/>
      <c r="AQ22" s="572"/>
      <c r="AR22" s="625"/>
      <c r="AS22" s="626"/>
      <c r="AT22" s="626"/>
      <c r="AU22" s="626"/>
      <c r="AV22" s="626"/>
      <c r="AW22" s="626"/>
      <c r="AX22" s="627"/>
    </row>
    <row r="23" spans="1:50" ht="40.35" customHeight="1" x14ac:dyDescent="0.15">
      <c r="A23" s="554" t="s">
        <v>568</v>
      </c>
      <c r="B23" s="555"/>
      <c r="C23" s="555"/>
      <c r="D23" s="555"/>
      <c r="E23" s="555"/>
      <c r="F23" s="556"/>
      <c r="G23" s="560" t="s">
        <v>212</v>
      </c>
      <c r="H23" s="403"/>
      <c r="I23" s="403"/>
      <c r="J23" s="403"/>
      <c r="K23" s="403"/>
      <c r="L23" s="403"/>
      <c r="M23" s="403"/>
      <c r="N23" s="403"/>
      <c r="O23" s="404"/>
      <c r="P23" s="561" t="s">
        <v>566</v>
      </c>
      <c r="Q23" s="403"/>
      <c r="R23" s="403"/>
      <c r="S23" s="403"/>
      <c r="T23" s="403"/>
      <c r="U23" s="403"/>
      <c r="V23" s="404"/>
      <c r="W23" s="580" t="s">
        <v>211</v>
      </c>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581"/>
    </row>
    <row r="24" spans="1:50" ht="25.5" customHeight="1" x14ac:dyDescent="0.15">
      <c r="A24" s="557"/>
      <c r="B24" s="558"/>
      <c r="C24" s="558"/>
      <c r="D24" s="558"/>
      <c r="E24" s="558"/>
      <c r="F24" s="559"/>
      <c r="G24" s="562" t="s">
        <v>582</v>
      </c>
      <c r="H24" s="563"/>
      <c r="I24" s="563"/>
      <c r="J24" s="563"/>
      <c r="K24" s="563"/>
      <c r="L24" s="563"/>
      <c r="M24" s="563"/>
      <c r="N24" s="563"/>
      <c r="O24" s="564"/>
      <c r="P24" s="565">
        <v>1209</v>
      </c>
      <c r="Q24" s="566"/>
      <c r="R24" s="566"/>
      <c r="S24" s="566"/>
      <c r="T24" s="566"/>
      <c r="U24" s="566"/>
      <c r="V24" s="567"/>
      <c r="W24" s="582"/>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4"/>
    </row>
    <row r="25" spans="1:50" ht="25.5" customHeight="1" x14ac:dyDescent="0.15">
      <c r="A25" s="557"/>
      <c r="B25" s="558"/>
      <c r="C25" s="558"/>
      <c r="D25" s="558"/>
      <c r="E25" s="558"/>
      <c r="F25" s="559"/>
      <c r="G25" s="545"/>
      <c r="H25" s="546"/>
      <c r="I25" s="546"/>
      <c r="J25" s="546"/>
      <c r="K25" s="546"/>
      <c r="L25" s="546"/>
      <c r="M25" s="546"/>
      <c r="N25" s="546"/>
      <c r="O25" s="547"/>
      <c r="P25" s="84"/>
      <c r="Q25" s="85"/>
      <c r="R25" s="85"/>
      <c r="S25" s="85"/>
      <c r="T25" s="85"/>
      <c r="U25" s="85"/>
      <c r="V25" s="86"/>
      <c r="W25" s="585"/>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587"/>
    </row>
    <row r="26" spans="1:50" ht="25.5" customHeight="1" x14ac:dyDescent="0.15">
      <c r="A26" s="557"/>
      <c r="B26" s="558"/>
      <c r="C26" s="558"/>
      <c r="D26" s="558"/>
      <c r="E26" s="558"/>
      <c r="F26" s="559"/>
      <c r="G26" s="545"/>
      <c r="H26" s="546"/>
      <c r="I26" s="546"/>
      <c r="J26" s="546"/>
      <c r="K26" s="546"/>
      <c r="L26" s="546"/>
      <c r="M26" s="546"/>
      <c r="N26" s="546"/>
      <c r="O26" s="547"/>
      <c r="P26" s="84"/>
      <c r="Q26" s="85"/>
      <c r="R26" s="85"/>
      <c r="S26" s="85"/>
      <c r="T26" s="85"/>
      <c r="U26" s="85"/>
      <c r="V26" s="86"/>
      <c r="W26" s="585"/>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5.5" customHeight="1" x14ac:dyDescent="0.15">
      <c r="A27" s="557"/>
      <c r="B27" s="558"/>
      <c r="C27" s="558"/>
      <c r="D27" s="558"/>
      <c r="E27" s="558"/>
      <c r="F27" s="559"/>
      <c r="G27" s="545"/>
      <c r="H27" s="546"/>
      <c r="I27" s="546"/>
      <c r="J27" s="546"/>
      <c r="K27" s="546"/>
      <c r="L27" s="546"/>
      <c r="M27" s="546"/>
      <c r="N27" s="546"/>
      <c r="O27" s="547"/>
      <c r="P27" s="84"/>
      <c r="Q27" s="85"/>
      <c r="R27" s="85"/>
      <c r="S27" s="85"/>
      <c r="T27" s="85"/>
      <c r="U27" s="85"/>
      <c r="V27" s="86"/>
      <c r="W27" s="585"/>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5.5" customHeight="1" x14ac:dyDescent="0.15">
      <c r="A28" s="557"/>
      <c r="B28" s="558"/>
      <c r="C28" s="558"/>
      <c r="D28" s="558"/>
      <c r="E28" s="558"/>
      <c r="F28" s="559"/>
      <c r="G28" s="545"/>
      <c r="H28" s="546"/>
      <c r="I28" s="546"/>
      <c r="J28" s="546"/>
      <c r="K28" s="546"/>
      <c r="L28" s="546"/>
      <c r="M28" s="546"/>
      <c r="N28" s="546"/>
      <c r="O28" s="547"/>
      <c r="P28" s="84"/>
      <c r="Q28" s="85"/>
      <c r="R28" s="85"/>
      <c r="S28" s="85"/>
      <c r="T28" s="85"/>
      <c r="U28" s="85"/>
      <c r="V28" s="86"/>
      <c r="W28" s="585"/>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5.5" customHeight="1" x14ac:dyDescent="0.15">
      <c r="A29" s="557"/>
      <c r="B29" s="558"/>
      <c r="C29" s="558"/>
      <c r="D29" s="558"/>
      <c r="E29" s="558"/>
      <c r="F29" s="559"/>
      <c r="G29" s="548"/>
      <c r="H29" s="549"/>
      <c r="I29" s="549"/>
      <c r="J29" s="549"/>
      <c r="K29" s="549"/>
      <c r="L29" s="549"/>
      <c r="M29" s="549"/>
      <c r="N29" s="549"/>
      <c r="O29" s="550"/>
      <c r="P29" s="551"/>
      <c r="Q29" s="552"/>
      <c r="R29" s="552"/>
      <c r="S29" s="552"/>
      <c r="T29" s="552"/>
      <c r="U29" s="552"/>
      <c r="V29" s="553"/>
      <c r="W29" s="585"/>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25.5" customHeight="1" thickBot="1" x14ac:dyDescent="0.2">
      <c r="A30" s="557"/>
      <c r="B30" s="558"/>
      <c r="C30" s="558"/>
      <c r="D30" s="558"/>
      <c r="E30" s="558"/>
      <c r="F30" s="559"/>
      <c r="G30" s="152" t="s">
        <v>18</v>
      </c>
      <c r="H30" s="575"/>
      <c r="I30" s="575"/>
      <c r="J30" s="575"/>
      <c r="K30" s="575"/>
      <c r="L30" s="575"/>
      <c r="M30" s="575"/>
      <c r="N30" s="575"/>
      <c r="O30" s="576"/>
      <c r="P30" s="577">
        <f>AK15</f>
        <v>1209</v>
      </c>
      <c r="Q30" s="578"/>
      <c r="R30" s="578"/>
      <c r="S30" s="578"/>
      <c r="T30" s="578"/>
      <c r="U30" s="578"/>
      <c r="V30" s="579"/>
      <c r="W30" s="588"/>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590"/>
    </row>
    <row r="31" spans="1:50" ht="47.25" customHeight="1" x14ac:dyDescent="0.15">
      <c r="A31" s="524" t="s">
        <v>547</v>
      </c>
      <c r="B31" s="525"/>
      <c r="C31" s="525"/>
      <c r="D31" s="525"/>
      <c r="E31" s="525"/>
      <c r="F31" s="526"/>
      <c r="G31" s="544" t="s">
        <v>583</v>
      </c>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3"/>
    </row>
    <row r="32" spans="1:50" ht="31.5" customHeight="1" x14ac:dyDescent="0.15">
      <c r="A32" s="504" t="s">
        <v>548</v>
      </c>
      <c r="B32" s="407"/>
      <c r="C32" s="407"/>
      <c r="D32" s="407"/>
      <c r="E32" s="407"/>
      <c r="F32" s="352"/>
      <c r="G32" s="505" t="s">
        <v>546</v>
      </c>
      <c r="H32" s="506"/>
      <c r="I32" s="506"/>
      <c r="J32" s="506"/>
      <c r="K32" s="506"/>
      <c r="L32" s="506"/>
      <c r="M32" s="506"/>
      <c r="N32" s="506"/>
      <c r="O32" s="506"/>
      <c r="P32" s="507" t="s">
        <v>545</v>
      </c>
      <c r="Q32" s="506"/>
      <c r="R32" s="506"/>
      <c r="S32" s="506"/>
      <c r="T32" s="506"/>
      <c r="U32" s="506"/>
      <c r="V32" s="506"/>
      <c r="W32" s="506"/>
      <c r="X32" s="508"/>
      <c r="Y32" s="509"/>
      <c r="Z32" s="510"/>
      <c r="AA32" s="511"/>
      <c r="AB32" s="512" t="s">
        <v>11</v>
      </c>
      <c r="AC32" s="512"/>
      <c r="AD32" s="512"/>
      <c r="AE32" s="409" t="s">
        <v>390</v>
      </c>
      <c r="AF32" s="522"/>
      <c r="AG32" s="522"/>
      <c r="AH32" s="523"/>
      <c r="AI32" s="409" t="s">
        <v>542</v>
      </c>
      <c r="AJ32" s="522"/>
      <c r="AK32" s="522"/>
      <c r="AL32" s="523"/>
      <c r="AM32" s="409" t="s">
        <v>358</v>
      </c>
      <c r="AN32" s="522"/>
      <c r="AO32" s="522"/>
      <c r="AP32" s="523"/>
      <c r="AQ32" s="498" t="s">
        <v>389</v>
      </c>
      <c r="AR32" s="499"/>
      <c r="AS32" s="499"/>
      <c r="AT32" s="500"/>
      <c r="AU32" s="498" t="s">
        <v>555</v>
      </c>
      <c r="AV32" s="499"/>
      <c r="AW32" s="499"/>
      <c r="AX32" s="501"/>
    </row>
    <row r="33" spans="1:51" ht="23.25" customHeight="1" x14ac:dyDescent="0.15">
      <c r="A33" s="504"/>
      <c r="B33" s="407"/>
      <c r="C33" s="407"/>
      <c r="D33" s="407"/>
      <c r="E33" s="407"/>
      <c r="F33" s="352"/>
      <c r="G33" s="539" t="s">
        <v>584</v>
      </c>
      <c r="H33" s="467"/>
      <c r="I33" s="467"/>
      <c r="J33" s="467"/>
      <c r="K33" s="467"/>
      <c r="L33" s="467"/>
      <c r="M33" s="467"/>
      <c r="N33" s="467"/>
      <c r="O33" s="467"/>
      <c r="P33" s="470" t="s">
        <v>585</v>
      </c>
      <c r="Q33" s="471"/>
      <c r="R33" s="471"/>
      <c r="S33" s="471"/>
      <c r="T33" s="471"/>
      <c r="U33" s="471"/>
      <c r="V33" s="471"/>
      <c r="W33" s="471"/>
      <c r="X33" s="472"/>
      <c r="Y33" s="476" t="s">
        <v>48</v>
      </c>
      <c r="Z33" s="477"/>
      <c r="AA33" s="478"/>
      <c r="AB33" s="479" t="s">
        <v>586</v>
      </c>
      <c r="AC33" s="479"/>
      <c r="AD33" s="479"/>
      <c r="AE33" s="480">
        <v>131</v>
      </c>
      <c r="AF33" s="480"/>
      <c r="AG33" s="480"/>
      <c r="AH33" s="480"/>
      <c r="AI33" s="480">
        <v>144</v>
      </c>
      <c r="AJ33" s="480"/>
      <c r="AK33" s="480"/>
      <c r="AL33" s="480"/>
      <c r="AM33" s="480">
        <v>161</v>
      </c>
      <c r="AN33" s="480"/>
      <c r="AO33" s="480"/>
      <c r="AP33" s="480"/>
      <c r="AQ33" s="492" t="s">
        <v>258</v>
      </c>
      <c r="AR33" s="480"/>
      <c r="AS33" s="480"/>
      <c r="AT33" s="480"/>
      <c r="AU33" s="399" t="s">
        <v>258</v>
      </c>
      <c r="AV33" s="493"/>
      <c r="AW33" s="493"/>
      <c r="AX33" s="494"/>
    </row>
    <row r="34" spans="1:51" ht="23.25" customHeight="1" x14ac:dyDescent="0.15">
      <c r="A34" s="417"/>
      <c r="B34" s="415"/>
      <c r="C34" s="415"/>
      <c r="D34" s="415"/>
      <c r="E34" s="415"/>
      <c r="F34" s="354"/>
      <c r="G34" s="468"/>
      <c r="H34" s="469"/>
      <c r="I34" s="469"/>
      <c r="J34" s="469"/>
      <c r="K34" s="469"/>
      <c r="L34" s="469"/>
      <c r="M34" s="469"/>
      <c r="N34" s="469"/>
      <c r="O34" s="469"/>
      <c r="P34" s="473"/>
      <c r="Q34" s="474"/>
      <c r="R34" s="474"/>
      <c r="S34" s="474"/>
      <c r="T34" s="474"/>
      <c r="U34" s="474"/>
      <c r="V34" s="474"/>
      <c r="W34" s="474"/>
      <c r="X34" s="475"/>
      <c r="Y34" s="495" t="s">
        <v>49</v>
      </c>
      <c r="Z34" s="496"/>
      <c r="AA34" s="497"/>
      <c r="AB34" s="479" t="s">
        <v>586</v>
      </c>
      <c r="AC34" s="479"/>
      <c r="AD34" s="479"/>
      <c r="AE34" s="480">
        <v>135</v>
      </c>
      <c r="AF34" s="480"/>
      <c r="AG34" s="480"/>
      <c r="AH34" s="480"/>
      <c r="AI34" s="480">
        <v>150</v>
      </c>
      <c r="AJ34" s="480"/>
      <c r="AK34" s="480"/>
      <c r="AL34" s="480"/>
      <c r="AM34" s="480">
        <v>147</v>
      </c>
      <c r="AN34" s="480"/>
      <c r="AO34" s="480"/>
      <c r="AP34" s="480"/>
      <c r="AQ34" s="480">
        <v>143</v>
      </c>
      <c r="AR34" s="480"/>
      <c r="AS34" s="480"/>
      <c r="AT34" s="480"/>
      <c r="AU34" s="399" t="s">
        <v>258</v>
      </c>
      <c r="AV34" s="493"/>
      <c r="AW34" s="493"/>
      <c r="AX34" s="494"/>
    </row>
    <row r="35" spans="1:51" ht="23.25" customHeight="1" x14ac:dyDescent="0.15">
      <c r="A35" s="513" t="s">
        <v>549</v>
      </c>
      <c r="B35" s="514"/>
      <c r="C35" s="514"/>
      <c r="D35" s="514"/>
      <c r="E35" s="514"/>
      <c r="F35" s="515"/>
      <c r="G35" s="429" t="s">
        <v>550</v>
      </c>
      <c r="H35" s="429"/>
      <c r="I35" s="429"/>
      <c r="J35" s="429"/>
      <c r="K35" s="429"/>
      <c r="L35" s="429"/>
      <c r="M35" s="429"/>
      <c r="N35" s="429"/>
      <c r="O35" s="429"/>
      <c r="P35" s="429"/>
      <c r="Q35" s="429"/>
      <c r="R35" s="429"/>
      <c r="S35" s="429"/>
      <c r="T35" s="429"/>
      <c r="U35" s="429"/>
      <c r="V35" s="429"/>
      <c r="W35" s="429"/>
      <c r="X35" s="430"/>
      <c r="Y35" s="431"/>
      <c r="Z35" s="432"/>
      <c r="AA35" s="433"/>
      <c r="AB35" s="428" t="s">
        <v>11</v>
      </c>
      <c r="AC35" s="429"/>
      <c r="AD35" s="430"/>
      <c r="AE35" s="428" t="s">
        <v>390</v>
      </c>
      <c r="AF35" s="429"/>
      <c r="AG35" s="429"/>
      <c r="AH35" s="430"/>
      <c r="AI35" s="428" t="s">
        <v>542</v>
      </c>
      <c r="AJ35" s="429"/>
      <c r="AK35" s="429"/>
      <c r="AL35" s="430"/>
      <c r="AM35" s="428" t="s">
        <v>358</v>
      </c>
      <c r="AN35" s="429"/>
      <c r="AO35" s="429"/>
      <c r="AP35" s="430"/>
      <c r="AQ35" s="434" t="s">
        <v>556</v>
      </c>
      <c r="AR35" s="435"/>
      <c r="AS35" s="435"/>
      <c r="AT35" s="435"/>
      <c r="AU35" s="435"/>
      <c r="AV35" s="435"/>
      <c r="AW35" s="435"/>
      <c r="AX35" s="436"/>
    </row>
    <row r="36" spans="1:51" ht="23.25" customHeight="1" x14ac:dyDescent="0.15">
      <c r="A36" s="516"/>
      <c r="B36" s="517"/>
      <c r="C36" s="517"/>
      <c r="D36" s="517"/>
      <c r="E36" s="517"/>
      <c r="F36" s="518"/>
      <c r="G36" s="437" t="s">
        <v>587</v>
      </c>
      <c r="H36" s="438"/>
      <c r="I36" s="438"/>
      <c r="J36" s="438"/>
      <c r="K36" s="438"/>
      <c r="L36" s="438"/>
      <c r="M36" s="438"/>
      <c r="N36" s="438"/>
      <c r="O36" s="438"/>
      <c r="P36" s="438"/>
      <c r="Q36" s="438"/>
      <c r="R36" s="438"/>
      <c r="S36" s="438"/>
      <c r="T36" s="438"/>
      <c r="U36" s="438"/>
      <c r="V36" s="438"/>
      <c r="W36" s="438"/>
      <c r="X36" s="438"/>
      <c r="Y36" s="486" t="s">
        <v>549</v>
      </c>
      <c r="Z36" s="487"/>
      <c r="AA36" s="488"/>
      <c r="AB36" s="489" t="s">
        <v>588</v>
      </c>
      <c r="AC36" s="490"/>
      <c r="AD36" s="491"/>
      <c r="AE36" s="399">
        <v>108.1</v>
      </c>
      <c r="AF36" s="392"/>
      <c r="AG36" s="392"/>
      <c r="AH36" s="400"/>
      <c r="AI36" s="399">
        <v>109.490972222222</v>
      </c>
      <c r="AJ36" s="392"/>
      <c r="AK36" s="392"/>
      <c r="AL36" s="400"/>
      <c r="AM36" s="399">
        <v>101.77</v>
      </c>
      <c r="AN36" s="392"/>
      <c r="AO36" s="392"/>
      <c r="AP36" s="400"/>
      <c r="AQ36" s="399">
        <v>143.21</v>
      </c>
      <c r="AR36" s="392"/>
      <c r="AS36" s="392"/>
      <c r="AT36" s="392"/>
      <c r="AU36" s="392"/>
      <c r="AV36" s="392"/>
      <c r="AW36" s="392"/>
      <c r="AX36" s="393"/>
    </row>
    <row r="37" spans="1:51" ht="46.5" customHeight="1" x14ac:dyDescent="0.15">
      <c r="A37" s="519"/>
      <c r="B37" s="520"/>
      <c r="C37" s="520"/>
      <c r="D37" s="520"/>
      <c r="E37" s="520"/>
      <c r="F37" s="521"/>
      <c r="G37" s="439"/>
      <c r="H37" s="440"/>
      <c r="I37" s="440"/>
      <c r="J37" s="440"/>
      <c r="K37" s="440"/>
      <c r="L37" s="440"/>
      <c r="M37" s="440"/>
      <c r="N37" s="440"/>
      <c r="O37" s="440"/>
      <c r="P37" s="440"/>
      <c r="Q37" s="440"/>
      <c r="R37" s="440"/>
      <c r="S37" s="440"/>
      <c r="T37" s="440"/>
      <c r="U37" s="440"/>
      <c r="V37" s="440"/>
      <c r="W37" s="440"/>
      <c r="X37" s="440"/>
      <c r="Y37" s="463" t="s">
        <v>551</v>
      </c>
      <c r="Z37" s="481"/>
      <c r="AA37" s="482"/>
      <c r="AB37" s="483" t="s">
        <v>589</v>
      </c>
      <c r="AC37" s="484"/>
      <c r="AD37" s="485"/>
      <c r="AE37" s="540" t="s">
        <v>590</v>
      </c>
      <c r="AF37" s="541"/>
      <c r="AG37" s="541"/>
      <c r="AH37" s="542"/>
      <c r="AI37" s="540" t="s">
        <v>591</v>
      </c>
      <c r="AJ37" s="541"/>
      <c r="AK37" s="541"/>
      <c r="AL37" s="542"/>
      <c r="AM37" s="540" t="s">
        <v>592</v>
      </c>
      <c r="AN37" s="541"/>
      <c r="AO37" s="541"/>
      <c r="AP37" s="542"/>
      <c r="AQ37" s="540" t="s">
        <v>593</v>
      </c>
      <c r="AR37" s="541"/>
      <c r="AS37" s="541"/>
      <c r="AT37" s="541"/>
      <c r="AU37" s="541"/>
      <c r="AV37" s="541"/>
      <c r="AW37" s="541"/>
      <c r="AX37" s="543"/>
    </row>
    <row r="38" spans="1:51" ht="18.75" customHeight="1" x14ac:dyDescent="0.15">
      <c r="A38" s="529" t="s">
        <v>216</v>
      </c>
      <c r="B38" s="530"/>
      <c r="C38" s="530"/>
      <c r="D38" s="530"/>
      <c r="E38" s="530"/>
      <c r="F38" s="531"/>
      <c r="G38" s="444" t="s">
        <v>131</v>
      </c>
      <c r="H38" s="424"/>
      <c r="I38" s="424"/>
      <c r="J38" s="424"/>
      <c r="K38" s="424"/>
      <c r="L38" s="424"/>
      <c r="M38" s="424"/>
      <c r="N38" s="424"/>
      <c r="O38" s="425"/>
      <c r="P38" s="426" t="s">
        <v>51</v>
      </c>
      <c r="Q38" s="424"/>
      <c r="R38" s="424"/>
      <c r="S38" s="424"/>
      <c r="T38" s="424"/>
      <c r="U38" s="424"/>
      <c r="V38" s="424"/>
      <c r="W38" s="424"/>
      <c r="X38" s="425"/>
      <c r="Y38" s="445"/>
      <c r="Z38" s="446"/>
      <c r="AA38" s="447"/>
      <c r="AB38" s="451" t="s">
        <v>11</v>
      </c>
      <c r="AC38" s="452"/>
      <c r="AD38" s="453"/>
      <c r="AE38" s="451" t="s">
        <v>390</v>
      </c>
      <c r="AF38" s="452"/>
      <c r="AG38" s="452"/>
      <c r="AH38" s="453"/>
      <c r="AI38" s="527" t="s">
        <v>542</v>
      </c>
      <c r="AJ38" s="527"/>
      <c r="AK38" s="527"/>
      <c r="AL38" s="451"/>
      <c r="AM38" s="527" t="s">
        <v>358</v>
      </c>
      <c r="AN38" s="527"/>
      <c r="AO38" s="527"/>
      <c r="AP38" s="451"/>
      <c r="AQ38" s="441" t="s">
        <v>165</v>
      </c>
      <c r="AR38" s="442"/>
      <c r="AS38" s="442"/>
      <c r="AT38" s="443"/>
      <c r="AU38" s="424" t="s">
        <v>121</v>
      </c>
      <c r="AV38" s="424"/>
      <c r="AW38" s="424"/>
      <c r="AX38" s="427"/>
    </row>
    <row r="39" spans="1:51" ht="18.75" customHeight="1" x14ac:dyDescent="0.15">
      <c r="A39" s="532"/>
      <c r="B39" s="533"/>
      <c r="C39" s="533"/>
      <c r="D39" s="533"/>
      <c r="E39" s="533"/>
      <c r="F39" s="534"/>
      <c r="G39" s="408"/>
      <c r="H39" s="389"/>
      <c r="I39" s="389"/>
      <c r="J39" s="389"/>
      <c r="K39" s="389"/>
      <c r="L39" s="389"/>
      <c r="M39" s="389"/>
      <c r="N39" s="389"/>
      <c r="O39" s="390"/>
      <c r="P39" s="388"/>
      <c r="Q39" s="389"/>
      <c r="R39" s="389"/>
      <c r="S39" s="389"/>
      <c r="T39" s="389"/>
      <c r="U39" s="389"/>
      <c r="V39" s="389"/>
      <c r="W39" s="389"/>
      <c r="X39" s="390"/>
      <c r="Y39" s="448"/>
      <c r="Z39" s="449"/>
      <c r="AA39" s="450"/>
      <c r="AB39" s="409"/>
      <c r="AC39" s="410"/>
      <c r="AD39" s="411"/>
      <c r="AE39" s="409"/>
      <c r="AF39" s="410"/>
      <c r="AG39" s="410"/>
      <c r="AH39" s="411"/>
      <c r="AI39" s="528"/>
      <c r="AJ39" s="528"/>
      <c r="AK39" s="528"/>
      <c r="AL39" s="409"/>
      <c r="AM39" s="528"/>
      <c r="AN39" s="528"/>
      <c r="AO39" s="528"/>
      <c r="AP39" s="409"/>
      <c r="AQ39" s="401"/>
      <c r="AR39" s="402"/>
      <c r="AS39" s="386" t="s">
        <v>166</v>
      </c>
      <c r="AT39" s="387"/>
      <c r="AU39" s="405">
        <v>3</v>
      </c>
      <c r="AV39" s="405"/>
      <c r="AW39" s="389" t="s">
        <v>158</v>
      </c>
      <c r="AX39" s="414"/>
    </row>
    <row r="40" spans="1:51" ht="23.25" customHeight="1" x14ac:dyDescent="0.15">
      <c r="A40" s="535"/>
      <c r="B40" s="533"/>
      <c r="C40" s="533"/>
      <c r="D40" s="533"/>
      <c r="E40" s="533"/>
      <c r="F40" s="534"/>
      <c r="G40" s="454" t="s">
        <v>594</v>
      </c>
      <c r="H40" s="455"/>
      <c r="I40" s="455"/>
      <c r="J40" s="455"/>
      <c r="K40" s="455"/>
      <c r="L40" s="455"/>
      <c r="M40" s="455"/>
      <c r="N40" s="455"/>
      <c r="O40" s="456"/>
      <c r="P40" s="232" t="s">
        <v>595</v>
      </c>
      <c r="Q40" s="232"/>
      <c r="R40" s="232"/>
      <c r="S40" s="232"/>
      <c r="T40" s="232"/>
      <c r="U40" s="232"/>
      <c r="V40" s="232"/>
      <c r="W40" s="232"/>
      <c r="X40" s="374"/>
      <c r="Y40" s="463" t="s">
        <v>12</v>
      </c>
      <c r="Z40" s="464"/>
      <c r="AA40" s="465"/>
      <c r="AB40" s="413" t="s">
        <v>596</v>
      </c>
      <c r="AC40" s="413"/>
      <c r="AD40" s="413"/>
      <c r="AE40" s="399">
        <v>19222</v>
      </c>
      <c r="AF40" s="392"/>
      <c r="AG40" s="392"/>
      <c r="AH40" s="392"/>
      <c r="AI40" s="399">
        <v>19459</v>
      </c>
      <c r="AJ40" s="392"/>
      <c r="AK40" s="392"/>
      <c r="AL40" s="392"/>
      <c r="AM40" s="399">
        <v>19697</v>
      </c>
      <c r="AN40" s="392"/>
      <c r="AO40" s="392"/>
      <c r="AP40" s="392"/>
      <c r="AQ40" s="394" t="s">
        <v>580</v>
      </c>
      <c r="AR40" s="395"/>
      <c r="AS40" s="395"/>
      <c r="AT40" s="396"/>
      <c r="AU40" s="392" t="s">
        <v>580</v>
      </c>
      <c r="AV40" s="392"/>
      <c r="AW40" s="392"/>
      <c r="AX40" s="393"/>
    </row>
    <row r="41" spans="1:51" ht="23.25" customHeight="1" x14ac:dyDescent="0.15">
      <c r="A41" s="536"/>
      <c r="B41" s="537"/>
      <c r="C41" s="537"/>
      <c r="D41" s="537"/>
      <c r="E41" s="537"/>
      <c r="F41" s="538"/>
      <c r="G41" s="457"/>
      <c r="H41" s="458"/>
      <c r="I41" s="458"/>
      <c r="J41" s="458"/>
      <c r="K41" s="458"/>
      <c r="L41" s="458"/>
      <c r="M41" s="458"/>
      <c r="N41" s="458"/>
      <c r="O41" s="459"/>
      <c r="P41" s="235"/>
      <c r="Q41" s="235"/>
      <c r="R41" s="235"/>
      <c r="S41" s="235"/>
      <c r="T41" s="235"/>
      <c r="U41" s="235"/>
      <c r="V41" s="235"/>
      <c r="W41" s="235"/>
      <c r="X41" s="391"/>
      <c r="Y41" s="428" t="s">
        <v>47</v>
      </c>
      <c r="Z41" s="429"/>
      <c r="AA41" s="430"/>
      <c r="AB41" s="412" t="s">
        <v>596</v>
      </c>
      <c r="AC41" s="412"/>
      <c r="AD41" s="412"/>
      <c r="AE41" s="399" t="s">
        <v>580</v>
      </c>
      <c r="AF41" s="392"/>
      <c r="AG41" s="392"/>
      <c r="AH41" s="392"/>
      <c r="AI41" s="399" t="s">
        <v>580</v>
      </c>
      <c r="AJ41" s="392"/>
      <c r="AK41" s="392"/>
      <c r="AL41" s="392"/>
      <c r="AM41" s="399" t="s">
        <v>580</v>
      </c>
      <c r="AN41" s="392"/>
      <c r="AO41" s="392"/>
      <c r="AP41" s="392"/>
      <c r="AQ41" s="394" t="s">
        <v>580</v>
      </c>
      <c r="AR41" s="395"/>
      <c r="AS41" s="395"/>
      <c r="AT41" s="396"/>
      <c r="AU41" s="392">
        <v>21600</v>
      </c>
      <c r="AV41" s="392"/>
      <c r="AW41" s="392"/>
      <c r="AX41" s="393"/>
    </row>
    <row r="42" spans="1:51" ht="23.25" customHeight="1" x14ac:dyDescent="0.15">
      <c r="A42" s="535"/>
      <c r="B42" s="533"/>
      <c r="C42" s="533"/>
      <c r="D42" s="533"/>
      <c r="E42" s="533"/>
      <c r="F42" s="534"/>
      <c r="G42" s="460"/>
      <c r="H42" s="461"/>
      <c r="I42" s="461"/>
      <c r="J42" s="461"/>
      <c r="K42" s="461"/>
      <c r="L42" s="461"/>
      <c r="M42" s="461"/>
      <c r="N42" s="461"/>
      <c r="O42" s="462"/>
      <c r="P42" s="217"/>
      <c r="Q42" s="217"/>
      <c r="R42" s="217"/>
      <c r="S42" s="217"/>
      <c r="T42" s="217"/>
      <c r="U42" s="217"/>
      <c r="V42" s="217"/>
      <c r="W42" s="217"/>
      <c r="X42" s="376"/>
      <c r="Y42" s="428" t="s">
        <v>13</v>
      </c>
      <c r="Z42" s="429"/>
      <c r="AA42" s="430"/>
      <c r="AB42" s="466" t="s">
        <v>14</v>
      </c>
      <c r="AC42" s="466"/>
      <c r="AD42" s="466"/>
      <c r="AE42" s="399">
        <v>88.990740740740705</v>
      </c>
      <c r="AF42" s="392"/>
      <c r="AG42" s="392"/>
      <c r="AH42" s="392"/>
      <c r="AI42" s="399">
        <f>AI40/AU41*100</f>
        <v>90.087962962962962</v>
      </c>
      <c r="AJ42" s="392"/>
      <c r="AK42" s="392"/>
      <c r="AL42" s="392"/>
      <c r="AM42" s="399">
        <f>AM40/AU41*100</f>
        <v>91.189814814814824</v>
      </c>
      <c r="AN42" s="392"/>
      <c r="AO42" s="392"/>
      <c r="AP42" s="392"/>
      <c r="AQ42" s="394" t="s">
        <v>580</v>
      </c>
      <c r="AR42" s="395"/>
      <c r="AS42" s="395"/>
      <c r="AT42" s="396"/>
      <c r="AU42" s="392" t="s">
        <v>580</v>
      </c>
      <c r="AV42" s="392"/>
      <c r="AW42" s="392"/>
      <c r="AX42" s="393"/>
    </row>
    <row r="43" spans="1:51" ht="23.25" customHeight="1" x14ac:dyDescent="0.15">
      <c r="A43" s="416" t="s">
        <v>235</v>
      </c>
      <c r="B43" s="406"/>
      <c r="C43" s="406"/>
      <c r="D43" s="406"/>
      <c r="E43" s="406"/>
      <c r="F43" s="350"/>
      <c r="G43" s="418" t="s">
        <v>597</v>
      </c>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20"/>
    </row>
    <row r="44" spans="1:51" ht="23.25" customHeight="1" thickBot="1" x14ac:dyDescent="0.2">
      <c r="A44" s="417"/>
      <c r="B44" s="415"/>
      <c r="C44" s="415"/>
      <c r="D44" s="415"/>
      <c r="E44" s="415"/>
      <c r="F44" s="354"/>
      <c r="G44" s="421"/>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3"/>
    </row>
    <row r="45" spans="1:51" ht="45" customHeight="1" x14ac:dyDescent="0.15">
      <c r="A45" s="364" t="s">
        <v>257</v>
      </c>
      <c r="B45" s="365"/>
      <c r="C45" s="367" t="s">
        <v>167</v>
      </c>
      <c r="D45" s="365"/>
      <c r="E45" s="368" t="s">
        <v>183</v>
      </c>
      <c r="F45" s="369"/>
      <c r="G45" s="370" t="s">
        <v>598</v>
      </c>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row>
    <row r="46" spans="1:51" ht="32.25" customHeight="1" x14ac:dyDescent="0.15">
      <c r="A46" s="366"/>
      <c r="B46" s="348"/>
      <c r="C46" s="347"/>
      <c r="D46" s="348"/>
      <c r="E46" s="349" t="s">
        <v>182</v>
      </c>
      <c r="F46" s="350"/>
      <c r="G46" s="373" t="s">
        <v>599</v>
      </c>
      <c r="H46" s="232"/>
      <c r="I46" s="232"/>
      <c r="J46" s="232"/>
      <c r="K46" s="232"/>
      <c r="L46" s="232"/>
      <c r="M46" s="232"/>
      <c r="N46" s="232"/>
      <c r="O46" s="232"/>
      <c r="P46" s="232"/>
      <c r="Q46" s="232"/>
      <c r="R46" s="232"/>
      <c r="S46" s="232"/>
      <c r="T46" s="232"/>
      <c r="U46" s="232"/>
      <c r="V46" s="374"/>
      <c r="W46" s="377" t="s">
        <v>552</v>
      </c>
      <c r="X46" s="378"/>
      <c r="Y46" s="378"/>
      <c r="Z46" s="378"/>
      <c r="AA46" s="379"/>
      <c r="AB46" s="380" t="s">
        <v>600</v>
      </c>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2"/>
    </row>
    <row r="47" spans="1:51" ht="21" customHeight="1" x14ac:dyDescent="0.15">
      <c r="A47" s="366"/>
      <c r="B47" s="348"/>
      <c r="C47" s="347"/>
      <c r="D47" s="348"/>
      <c r="E47" s="353"/>
      <c r="F47" s="354"/>
      <c r="G47" s="375"/>
      <c r="H47" s="217"/>
      <c r="I47" s="217"/>
      <c r="J47" s="217"/>
      <c r="K47" s="217"/>
      <c r="L47" s="217"/>
      <c r="M47" s="217"/>
      <c r="N47" s="217"/>
      <c r="O47" s="217"/>
      <c r="P47" s="217"/>
      <c r="Q47" s="217"/>
      <c r="R47" s="217"/>
      <c r="S47" s="217"/>
      <c r="T47" s="217"/>
      <c r="U47" s="217"/>
      <c r="V47" s="376"/>
      <c r="W47" s="383" t="s">
        <v>553</v>
      </c>
      <c r="X47" s="384"/>
      <c r="Y47" s="384"/>
      <c r="Z47" s="384"/>
      <c r="AA47" s="385"/>
      <c r="AB47" s="380" t="s">
        <v>601</v>
      </c>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2"/>
    </row>
    <row r="48" spans="1:51" ht="34.5" customHeight="1" x14ac:dyDescent="0.15">
      <c r="A48" s="366"/>
      <c r="B48" s="348"/>
      <c r="C48" s="345" t="s">
        <v>559</v>
      </c>
      <c r="D48" s="346"/>
      <c r="E48" s="349" t="s">
        <v>253</v>
      </c>
      <c r="F48" s="350"/>
      <c r="G48" s="355" t="s">
        <v>170</v>
      </c>
      <c r="H48" s="356"/>
      <c r="I48" s="356"/>
      <c r="J48" s="357" t="s">
        <v>580</v>
      </c>
      <c r="K48" s="358"/>
      <c r="L48" s="358"/>
      <c r="M48" s="358"/>
      <c r="N48" s="358"/>
      <c r="O48" s="358"/>
      <c r="P48" s="358"/>
      <c r="Q48" s="358"/>
      <c r="R48" s="358"/>
      <c r="S48" s="358"/>
      <c r="T48" s="359"/>
      <c r="U48" s="360" t="s">
        <v>581</v>
      </c>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c r="AY48" s="65"/>
    </row>
    <row r="49" spans="1:51" ht="34.5" customHeight="1" x14ac:dyDescent="0.15">
      <c r="A49" s="366"/>
      <c r="B49" s="348"/>
      <c r="C49" s="347"/>
      <c r="D49" s="348"/>
      <c r="E49" s="351"/>
      <c r="F49" s="352"/>
      <c r="G49" s="355" t="s">
        <v>560</v>
      </c>
      <c r="H49" s="356"/>
      <c r="I49" s="356"/>
      <c r="J49" s="356"/>
      <c r="K49" s="356"/>
      <c r="L49" s="356"/>
      <c r="M49" s="356"/>
      <c r="N49" s="356"/>
      <c r="O49" s="356"/>
      <c r="P49" s="356"/>
      <c r="Q49" s="356"/>
      <c r="R49" s="356"/>
      <c r="S49" s="356"/>
      <c r="T49" s="356"/>
      <c r="U49" s="362" t="s">
        <v>581</v>
      </c>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s="65"/>
    </row>
    <row r="50" spans="1:51" ht="34.5" customHeight="1" thickBot="1" x14ac:dyDescent="0.2">
      <c r="A50" s="366"/>
      <c r="B50" s="348"/>
      <c r="C50" s="347"/>
      <c r="D50" s="348"/>
      <c r="E50" s="353"/>
      <c r="F50" s="354"/>
      <c r="G50" s="355" t="s">
        <v>553</v>
      </c>
      <c r="H50" s="356"/>
      <c r="I50" s="356"/>
      <c r="J50" s="356"/>
      <c r="K50" s="356"/>
      <c r="L50" s="356"/>
      <c r="M50" s="356"/>
      <c r="N50" s="356"/>
      <c r="O50" s="356"/>
      <c r="P50" s="356"/>
      <c r="Q50" s="356"/>
      <c r="R50" s="356"/>
      <c r="S50" s="356"/>
      <c r="T50" s="356"/>
      <c r="U50" s="363" t="s">
        <v>581</v>
      </c>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65"/>
    </row>
    <row r="51" spans="1:51" ht="27" customHeight="1" x14ac:dyDescent="0.15">
      <c r="A51" s="309" t="s">
        <v>43</v>
      </c>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1" ht="27" customHeight="1" x14ac:dyDescent="0.15">
      <c r="A52" s="5"/>
      <c r="B52" s="6"/>
      <c r="C52" s="312" t="s">
        <v>29</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4"/>
      <c r="AD52" s="313" t="s">
        <v>32</v>
      </c>
      <c r="AE52" s="313"/>
      <c r="AF52" s="313"/>
      <c r="AG52" s="315" t="s">
        <v>28</v>
      </c>
      <c r="AH52" s="313"/>
      <c r="AI52" s="313"/>
      <c r="AJ52" s="313"/>
      <c r="AK52" s="313"/>
      <c r="AL52" s="313"/>
      <c r="AM52" s="313"/>
      <c r="AN52" s="313"/>
      <c r="AO52" s="313"/>
      <c r="AP52" s="313"/>
      <c r="AQ52" s="313"/>
      <c r="AR52" s="313"/>
      <c r="AS52" s="313"/>
      <c r="AT52" s="313"/>
      <c r="AU52" s="313"/>
      <c r="AV52" s="313"/>
      <c r="AW52" s="313"/>
      <c r="AX52" s="316"/>
    </row>
    <row r="53" spans="1:51" ht="34.5" customHeight="1" x14ac:dyDescent="0.15">
      <c r="A53" s="317" t="s">
        <v>126</v>
      </c>
      <c r="B53" s="318"/>
      <c r="C53" s="323" t="s">
        <v>127</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5"/>
      <c r="AD53" s="326" t="s">
        <v>575</v>
      </c>
      <c r="AE53" s="327"/>
      <c r="AF53" s="327"/>
      <c r="AG53" s="328" t="s">
        <v>604</v>
      </c>
      <c r="AH53" s="329"/>
      <c r="AI53" s="329"/>
      <c r="AJ53" s="329"/>
      <c r="AK53" s="329"/>
      <c r="AL53" s="329"/>
      <c r="AM53" s="329"/>
      <c r="AN53" s="329"/>
      <c r="AO53" s="329"/>
      <c r="AP53" s="329"/>
      <c r="AQ53" s="329"/>
      <c r="AR53" s="329"/>
      <c r="AS53" s="329"/>
      <c r="AT53" s="329"/>
      <c r="AU53" s="329"/>
      <c r="AV53" s="329"/>
      <c r="AW53" s="329"/>
      <c r="AX53" s="330"/>
    </row>
    <row r="54" spans="1:51" ht="66.75" customHeight="1" x14ac:dyDescent="0.15">
      <c r="A54" s="319"/>
      <c r="B54" s="320"/>
      <c r="C54" s="331" t="s">
        <v>33</v>
      </c>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213"/>
      <c r="AD54" s="214" t="s">
        <v>575</v>
      </c>
      <c r="AE54" s="215"/>
      <c r="AF54" s="215"/>
      <c r="AG54" s="264" t="s">
        <v>605</v>
      </c>
      <c r="AH54" s="265"/>
      <c r="AI54" s="265"/>
      <c r="AJ54" s="265"/>
      <c r="AK54" s="265"/>
      <c r="AL54" s="265"/>
      <c r="AM54" s="265"/>
      <c r="AN54" s="265"/>
      <c r="AO54" s="265"/>
      <c r="AP54" s="265"/>
      <c r="AQ54" s="265"/>
      <c r="AR54" s="265"/>
      <c r="AS54" s="265"/>
      <c r="AT54" s="265"/>
      <c r="AU54" s="265"/>
      <c r="AV54" s="265"/>
      <c r="AW54" s="265"/>
      <c r="AX54" s="266"/>
    </row>
    <row r="55" spans="1:51" ht="63.75" customHeight="1" x14ac:dyDescent="0.15">
      <c r="A55" s="321"/>
      <c r="B55" s="322"/>
      <c r="C55" s="294" t="s">
        <v>128</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c r="AD55" s="276" t="s">
        <v>575</v>
      </c>
      <c r="AE55" s="277"/>
      <c r="AF55" s="277"/>
      <c r="AG55" s="234" t="s">
        <v>606</v>
      </c>
      <c r="AH55" s="235"/>
      <c r="AI55" s="235"/>
      <c r="AJ55" s="235"/>
      <c r="AK55" s="235"/>
      <c r="AL55" s="235"/>
      <c r="AM55" s="235"/>
      <c r="AN55" s="235"/>
      <c r="AO55" s="235"/>
      <c r="AP55" s="235"/>
      <c r="AQ55" s="235"/>
      <c r="AR55" s="235"/>
      <c r="AS55" s="235"/>
      <c r="AT55" s="235"/>
      <c r="AU55" s="235"/>
      <c r="AV55" s="235"/>
      <c r="AW55" s="235"/>
      <c r="AX55" s="236"/>
    </row>
    <row r="56" spans="1:51" ht="60" customHeight="1" x14ac:dyDescent="0.15">
      <c r="A56" s="244" t="s">
        <v>35</v>
      </c>
      <c r="B56" s="297"/>
      <c r="C56" s="299" t="s">
        <v>37</v>
      </c>
      <c r="D56" s="227"/>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1"/>
      <c r="AD56" s="228" t="s">
        <v>575</v>
      </c>
      <c r="AE56" s="229"/>
      <c r="AF56" s="229"/>
      <c r="AG56" s="231" t="s">
        <v>607</v>
      </c>
      <c r="AH56" s="232"/>
      <c r="AI56" s="232"/>
      <c r="AJ56" s="232"/>
      <c r="AK56" s="232"/>
      <c r="AL56" s="232"/>
      <c r="AM56" s="232"/>
      <c r="AN56" s="232"/>
      <c r="AO56" s="232"/>
      <c r="AP56" s="232"/>
      <c r="AQ56" s="232"/>
      <c r="AR56" s="232"/>
      <c r="AS56" s="232"/>
      <c r="AT56" s="232"/>
      <c r="AU56" s="232"/>
      <c r="AV56" s="232"/>
      <c r="AW56" s="232"/>
      <c r="AX56" s="233"/>
    </row>
    <row r="57" spans="1:51" ht="60" customHeight="1" x14ac:dyDescent="0.15">
      <c r="A57" s="246"/>
      <c r="B57" s="298"/>
      <c r="C57" s="302"/>
      <c r="D57" s="303"/>
      <c r="E57" s="306" t="s">
        <v>236</v>
      </c>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8"/>
      <c r="AD57" s="214" t="s">
        <v>602</v>
      </c>
      <c r="AE57" s="215"/>
      <c r="AF57" s="286"/>
      <c r="AG57" s="234"/>
      <c r="AH57" s="235"/>
      <c r="AI57" s="235"/>
      <c r="AJ57" s="235"/>
      <c r="AK57" s="235"/>
      <c r="AL57" s="235"/>
      <c r="AM57" s="235"/>
      <c r="AN57" s="235"/>
      <c r="AO57" s="235"/>
      <c r="AP57" s="235"/>
      <c r="AQ57" s="235"/>
      <c r="AR57" s="235"/>
      <c r="AS57" s="235"/>
      <c r="AT57" s="235"/>
      <c r="AU57" s="235"/>
      <c r="AV57" s="235"/>
      <c r="AW57" s="235"/>
      <c r="AX57" s="236"/>
    </row>
    <row r="58" spans="1:51" ht="60" customHeight="1" x14ac:dyDescent="0.15">
      <c r="A58" s="246"/>
      <c r="B58" s="298"/>
      <c r="C58" s="304"/>
      <c r="D58" s="305"/>
      <c r="E58" s="287" t="s">
        <v>203</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9"/>
      <c r="AD58" s="290" t="s">
        <v>602</v>
      </c>
      <c r="AE58" s="291"/>
      <c r="AF58" s="291"/>
      <c r="AG58" s="234"/>
      <c r="AH58" s="235"/>
      <c r="AI58" s="235"/>
      <c r="AJ58" s="235"/>
      <c r="AK58" s="235"/>
      <c r="AL58" s="235"/>
      <c r="AM58" s="235"/>
      <c r="AN58" s="235"/>
      <c r="AO58" s="235"/>
      <c r="AP58" s="235"/>
      <c r="AQ58" s="235"/>
      <c r="AR58" s="235"/>
      <c r="AS58" s="235"/>
      <c r="AT58" s="235"/>
      <c r="AU58" s="235"/>
      <c r="AV58" s="235"/>
      <c r="AW58" s="235"/>
      <c r="AX58" s="236"/>
    </row>
    <row r="59" spans="1:51" ht="76.5" customHeight="1" x14ac:dyDescent="0.15">
      <c r="A59" s="246"/>
      <c r="B59" s="247"/>
      <c r="C59" s="292" t="s">
        <v>38</v>
      </c>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53" t="s">
        <v>575</v>
      </c>
      <c r="AE59" s="254"/>
      <c r="AF59" s="254"/>
      <c r="AG59" s="256" t="s">
        <v>608</v>
      </c>
      <c r="AH59" s="257"/>
      <c r="AI59" s="257"/>
      <c r="AJ59" s="257"/>
      <c r="AK59" s="257"/>
      <c r="AL59" s="257"/>
      <c r="AM59" s="257"/>
      <c r="AN59" s="257"/>
      <c r="AO59" s="257"/>
      <c r="AP59" s="257"/>
      <c r="AQ59" s="257"/>
      <c r="AR59" s="257"/>
      <c r="AS59" s="257"/>
      <c r="AT59" s="257"/>
      <c r="AU59" s="257"/>
      <c r="AV59" s="257"/>
      <c r="AW59" s="257"/>
      <c r="AX59" s="258"/>
    </row>
    <row r="60" spans="1:51" ht="57" customHeight="1" x14ac:dyDescent="0.15">
      <c r="A60" s="246"/>
      <c r="B60" s="247"/>
      <c r="C60" s="212" t="s">
        <v>129</v>
      </c>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4" t="s">
        <v>575</v>
      </c>
      <c r="AE60" s="215"/>
      <c r="AF60" s="215"/>
      <c r="AG60" s="264" t="s">
        <v>609</v>
      </c>
      <c r="AH60" s="265"/>
      <c r="AI60" s="265"/>
      <c r="AJ60" s="265"/>
      <c r="AK60" s="265"/>
      <c r="AL60" s="265"/>
      <c r="AM60" s="265"/>
      <c r="AN60" s="265"/>
      <c r="AO60" s="265"/>
      <c r="AP60" s="265"/>
      <c r="AQ60" s="265"/>
      <c r="AR60" s="265"/>
      <c r="AS60" s="265"/>
      <c r="AT60" s="265"/>
      <c r="AU60" s="265"/>
      <c r="AV60" s="265"/>
      <c r="AW60" s="265"/>
      <c r="AX60" s="266"/>
    </row>
    <row r="61" spans="1:51" ht="36" customHeight="1" x14ac:dyDescent="0.15">
      <c r="A61" s="246"/>
      <c r="B61" s="247"/>
      <c r="C61" s="212" t="s">
        <v>34</v>
      </c>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4" t="s">
        <v>575</v>
      </c>
      <c r="AE61" s="215"/>
      <c r="AF61" s="215"/>
      <c r="AG61" s="264" t="s">
        <v>610</v>
      </c>
      <c r="AH61" s="265"/>
      <c r="AI61" s="265"/>
      <c r="AJ61" s="265"/>
      <c r="AK61" s="265"/>
      <c r="AL61" s="265"/>
      <c r="AM61" s="265"/>
      <c r="AN61" s="265"/>
      <c r="AO61" s="265"/>
      <c r="AP61" s="265"/>
      <c r="AQ61" s="265"/>
      <c r="AR61" s="265"/>
      <c r="AS61" s="265"/>
      <c r="AT61" s="265"/>
      <c r="AU61" s="265"/>
      <c r="AV61" s="265"/>
      <c r="AW61" s="265"/>
      <c r="AX61" s="266"/>
    </row>
    <row r="62" spans="1:51" ht="37.5" customHeight="1" x14ac:dyDescent="0.15">
      <c r="A62" s="246"/>
      <c r="B62" s="247"/>
      <c r="C62" s="212" t="s">
        <v>39</v>
      </c>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75"/>
      <c r="AD62" s="214" t="s">
        <v>575</v>
      </c>
      <c r="AE62" s="215"/>
      <c r="AF62" s="215"/>
      <c r="AG62" s="264" t="s">
        <v>611</v>
      </c>
      <c r="AH62" s="265"/>
      <c r="AI62" s="265"/>
      <c r="AJ62" s="265"/>
      <c r="AK62" s="265"/>
      <c r="AL62" s="265"/>
      <c r="AM62" s="265"/>
      <c r="AN62" s="265"/>
      <c r="AO62" s="265"/>
      <c r="AP62" s="265"/>
      <c r="AQ62" s="265"/>
      <c r="AR62" s="265"/>
      <c r="AS62" s="265"/>
      <c r="AT62" s="265"/>
      <c r="AU62" s="265"/>
      <c r="AV62" s="265"/>
      <c r="AW62" s="265"/>
      <c r="AX62" s="266"/>
    </row>
    <row r="63" spans="1:51" ht="26.25" customHeight="1" x14ac:dyDescent="0.15">
      <c r="A63" s="246"/>
      <c r="B63" s="247"/>
      <c r="C63" s="212" t="s">
        <v>214</v>
      </c>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75"/>
      <c r="AD63" s="276" t="s">
        <v>603</v>
      </c>
      <c r="AE63" s="277"/>
      <c r="AF63" s="277"/>
      <c r="AG63" s="278" t="s">
        <v>258</v>
      </c>
      <c r="AH63" s="279"/>
      <c r="AI63" s="279"/>
      <c r="AJ63" s="279"/>
      <c r="AK63" s="279"/>
      <c r="AL63" s="279"/>
      <c r="AM63" s="279"/>
      <c r="AN63" s="279"/>
      <c r="AO63" s="279"/>
      <c r="AP63" s="279"/>
      <c r="AQ63" s="279"/>
      <c r="AR63" s="279"/>
      <c r="AS63" s="279"/>
      <c r="AT63" s="279"/>
      <c r="AU63" s="279"/>
      <c r="AV63" s="279"/>
      <c r="AW63" s="279"/>
      <c r="AX63" s="280"/>
    </row>
    <row r="64" spans="1:51" ht="52.5" customHeight="1" x14ac:dyDescent="0.15">
      <c r="A64" s="246"/>
      <c r="B64" s="247"/>
      <c r="C64" s="333" t="s">
        <v>215</v>
      </c>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5"/>
      <c r="AD64" s="214" t="s">
        <v>575</v>
      </c>
      <c r="AE64" s="215"/>
      <c r="AF64" s="286"/>
      <c r="AG64" s="264" t="s">
        <v>612</v>
      </c>
      <c r="AH64" s="265"/>
      <c r="AI64" s="265"/>
      <c r="AJ64" s="265"/>
      <c r="AK64" s="265"/>
      <c r="AL64" s="265"/>
      <c r="AM64" s="265"/>
      <c r="AN64" s="265"/>
      <c r="AO64" s="265"/>
      <c r="AP64" s="265"/>
      <c r="AQ64" s="265"/>
      <c r="AR64" s="265"/>
      <c r="AS64" s="265"/>
      <c r="AT64" s="265"/>
      <c r="AU64" s="265"/>
      <c r="AV64" s="265"/>
      <c r="AW64" s="265"/>
      <c r="AX64" s="266"/>
    </row>
    <row r="65" spans="1:52" ht="43.5" customHeight="1" x14ac:dyDescent="0.15">
      <c r="A65" s="248"/>
      <c r="B65" s="249"/>
      <c r="C65" s="336" t="s">
        <v>206</v>
      </c>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8"/>
      <c r="AD65" s="339" t="s">
        <v>575</v>
      </c>
      <c r="AE65" s="340"/>
      <c r="AF65" s="341"/>
      <c r="AG65" s="342" t="s">
        <v>613</v>
      </c>
      <c r="AH65" s="343"/>
      <c r="AI65" s="343"/>
      <c r="AJ65" s="343"/>
      <c r="AK65" s="343"/>
      <c r="AL65" s="343"/>
      <c r="AM65" s="343"/>
      <c r="AN65" s="343"/>
      <c r="AO65" s="343"/>
      <c r="AP65" s="343"/>
      <c r="AQ65" s="343"/>
      <c r="AR65" s="343"/>
      <c r="AS65" s="343"/>
      <c r="AT65" s="343"/>
      <c r="AU65" s="343"/>
      <c r="AV65" s="343"/>
      <c r="AW65" s="343"/>
      <c r="AX65" s="344"/>
    </row>
    <row r="66" spans="1:52" ht="39" customHeight="1" x14ac:dyDescent="0.15">
      <c r="A66" s="244" t="s">
        <v>36</v>
      </c>
      <c r="B66" s="245"/>
      <c r="C66" s="250" t="s">
        <v>207</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2"/>
      <c r="AD66" s="253" t="s">
        <v>575</v>
      </c>
      <c r="AE66" s="254"/>
      <c r="AF66" s="255"/>
      <c r="AG66" s="256" t="s">
        <v>614</v>
      </c>
      <c r="AH66" s="257"/>
      <c r="AI66" s="257"/>
      <c r="AJ66" s="257"/>
      <c r="AK66" s="257"/>
      <c r="AL66" s="257"/>
      <c r="AM66" s="257"/>
      <c r="AN66" s="257"/>
      <c r="AO66" s="257"/>
      <c r="AP66" s="257"/>
      <c r="AQ66" s="257"/>
      <c r="AR66" s="257"/>
      <c r="AS66" s="257"/>
      <c r="AT66" s="257"/>
      <c r="AU66" s="257"/>
      <c r="AV66" s="257"/>
      <c r="AW66" s="257"/>
      <c r="AX66" s="258"/>
    </row>
    <row r="67" spans="1:52" ht="43.5" customHeight="1" x14ac:dyDescent="0.15">
      <c r="A67" s="246"/>
      <c r="B67" s="247"/>
      <c r="C67" s="259" t="s">
        <v>41</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1"/>
      <c r="AD67" s="262" t="s">
        <v>575</v>
      </c>
      <c r="AE67" s="263"/>
      <c r="AF67" s="263"/>
      <c r="AG67" s="264" t="s">
        <v>615</v>
      </c>
      <c r="AH67" s="265"/>
      <c r="AI67" s="265"/>
      <c r="AJ67" s="265"/>
      <c r="AK67" s="265"/>
      <c r="AL67" s="265"/>
      <c r="AM67" s="265"/>
      <c r="AN67" s="265"/>
      <c r="AO67" s="265"/>
      <c r="AP67" s="265"/>
      <c r="AQ67" s="265"/>
      <c r="AR67" s="265"/>
      <c r="AS67" s="265"/>
      <c r="AT67" s="265"/>
      <c r="AU67" s="265"/>
      <c r="AV67" s="265"/>
      <c r="AW67" s="265"/>
      <c r="AX67" s="266"/>
    </row>
    <row r="68" spans="1:52" ht="41.25" customHeight="1" x14ac:dyDescent="0.15">
      <c r="A68" s="246"/>
      <c r="B68" s="247"/>
      <c r="C68" s="212" t="s">
        <v>168</v>
      </c>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4" t="s">
        <v>575</v>
      </c>
      <c r="AE68" s="215"/>
      <c r="AF68" s="215"/>
      <c r="AG68" s="264" t="s">
        <v>616</v>
      </c>
      <c r="AH68" s="265"/>
      <c r="AI68" s="265"/>
      <c r="AJ68" s="265"/>
      <c r="AK68" s="265"/>
      <c r="AL68" s="265"/>
      <c r="AM68" s="265"/>
      <c r="AN68" s="265"/>
      <c r="AO68" s="265"/>
      <c r="AP68" s="265"/>
      <c r="AQ68" s="265"/>
      <c r="AR68" s="265"/>
      <c r="AS68" s="265"/>
      <c r="AT68" s="265"/>
      <c r="AU68" s="265"/>
      <c r="AV68" s="265"/>
      <c r="AW68" s="265"/>
      <c r="AX68" s="266"/>
    </row>
    <row r="69" spans="1:52" ht="54.75" customHeight="1" x14ac:dyDescent="0.15">
      <c r="A69" s="248"/>
      <c r="B69" s="249"/>
      <c r="C69" s="212" t="s">
        <v>40</v>
      </c>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4" t="s">
        <v>575</v>
      </c>
      <c r="AE69" s="215"/>
      <c r="AF69" s="215"/>
      <c r="AG69" s="216" t="s">
        <v>617</v>
      </c>
      <c r="AH69" s="217"/>
      <c r="AI69" s="217"/>
      <c r="AJ69" s="217"/>
      <c r="AK69" s="217"/>
      <c r="AL69" s="217"/>
      <c r="AM69" s="217"/>
      <c r="AN69" s="217"/>
      <c r="AO69" s="217"/>
      <c r="AP69" s="217"/>
      <c r="AQ69" s="217"/>
      <c r="AR69" s="217"/>
      <c r="AS69" s="217"/>
      <c r="AT69" s="217"/>
      <c r="AU69" s="217"/>
      <c r="AV69" s="217"/>
      <c r="AW69" s="217"/>
      <c r="AX69" s="218"/>
    </row>
    <row r="70" spans="1:52" ht="41.25" customHeight="1" x14ac:dyDescent="0.15">
      <c r="A70" s="219" t="s">
        <v>50</v>
      </c>
      <c r="B70" s="220"/>
      <c r="C70" s="225" t="s">
        <v>130</v>
      </c>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7"/>
      <c r="AD70" s="228" t="s">
        <v>603</v>
      </c>
      <c r="AE70" s="229"/>
      <c r="AF70" s="230"/>
      <c r="AG70" s="231" t="s">
        <v>581</v>
      </c>
      <c r="AH70" s="232"/>
      <c r="AI70" s="232"/>
      <c r="AJ70" s="232"/>
      <c r="AK70" s="232"/>
      <c r="AL70" s="232"/>
      <c r="AM70" s="232"/>
      <c r="AN70" s="232"/>
      <c r="AO70" s="232"/>
      <c r="AP70" s="232"/>
      <c r="AQ70" s="232"/>
      <c r="AR70" s="232"/>
      <c r="AS70" s="232"/>
      <c r="AT70" s="232"/>
      <c r="AU70" s="232"/>
      <c r="AV70" s="232"/>
      <c r="AW70" s="232"/>
      <c r="AX70" s="233"/>
    </row>
    <row r="71" spans="1:52" ht="19.7" customHeight="1" x14ac:dyDescent="0.15">
      <c r="A71" s="221"/>
      <c r="B71" s="222"/>
      <c r="C71" s="237" t="s">
        <v>0</v>
      </c>
      <c r="D71" s="238"/>
      <c r="E71" s="238"/>
      <c r="F71" s="238"/>
      <c r="G71" s="238"/>
      <c r="H71" s="238"/>
      <c r="I71" s="238"/>
      <c r="J71" s="238"/>
      <c r="K71" s="238"/>
      <c r="L71" s="238"/>
      <c r="M71" s="238"/>
      <c r="N71" s="238"/>
      <c r="O71" s="239" t="s">
        <v>23</v>
      </c>
      <c r="P71" s="240"/>
      <c r="Q71" s="240"/>
      <c r="R71" s="240"/>
      <c r="S71" s="240"/>
      <c r="T71" s="240"/>
      <c r="U71" s="240"/>
      <c r="V71" s="240"/>
      <c r="W71" s="240"/>
      <c r="X71" s="240"/>
      <c r="Y71" s="240"/>
      <c r="Z71" s="240"/>
      <c r="AA71" s="240"/>
      <c r="AB71" s="240"/>
      <c r="AC71" s="240"/>
      <c r="AD71" s="240"/>
      <c r="AE71" s="240"/>
      <c r="AF71" s="241"/>
      <c r="AG71" s="234"/>
      <c r="AH71" s="235"/>
      <c r="AI71" s="235"/>
      <c r="AJ71" s="235"/>
      <c r="AK71" s="235"/>
      <c r="AL71" s="235"/>
      <c r="AM71" s="235"/>
      <c r="AN71" s="235"/>
      <c r="AO71" s="235"/>
      <c r="AP71" s="235"/>
      <c r="AQ71" s="235"/>
      <c r="AR71" s="235"/>
      <c r="AS71" s="235"/>
      <c r="AT71" s="235"/>
      <c r="AU71" s="235"/>
      <c r="AV71" s="235"/>
      <c r="AW71" s="235"/>
      <c r="AX71" s="236"/>
    </row>
    <row r="72" spans="1:52" ht="24.75" customHeight="1" x14ac:dyDescent="0.15">
      <c r="A72" s="221"/>
      <c r="B72" s="222"/>
      <c r="C72" s="242"/>
      <c r="D72" s="243"/>
      <c r="E72" s="190"/>
      <c r="F72" s="190"/>
      <c r="G72" s="190"/>
      <c r="H72" s="191"/>
      <c r="I72" s="191"/>
      <c r="J72" s="281"/>
      <c r="K72" s="281"/>
      <c r="L72" s="281"/>
      <c r="M72" s="191"/>
      <c r="N72" s="282"/>
      <c r="O72" s="283"/>
      <c r="P72" s="284"/>
      <c r="Q72" s="284"/>
      <c r="R72" s="284"/>
      <c r="S72" s="284"/>
      <c r="T72" s="284"/>
      <c r="U72" s="284"/>
      <c r="V72" s="284"/>
      <c r="W72" s="284"/>
      <c r="X72" s="284"/>
      <c r="Y72" s="284"/>
      <c r="Z72" s="284"/>
      <c r="AA72" s="284"/>
      <c r="AB72" s="284"/>
      <c r="AC72" s="284"/>
      <c r="AD72" s="284"/>
      <c r="AE72" s="284"/>
      <c r="AF72" s="285"/>
      <c r="AG72" s="234"/>
      <c r="AH72" s="235"/>
      <c r="AI72" s="235"/>
      <c r="AJ72" s="235"/>
      <c r="AK72" s="235"/>
      <c r="AL72" s="235"/>
      <c r="AM72" s="235"/>
      <c r="AN72" s="235"/>
      <c r="AO72" s="235"/>
      <c r="AP72" s="235"/>
      <c r="AQ72" s="235"/>
      <c r="AR72" s="235"/>
      <c r="AS72" s="235"/>
      <c r="AT72" s="235"/>
      <c r="AU72" s="235"/>
      <c r="AV72" s="235"/>
      <c r="AW72" s="235"/>
      <c r="AX72" s="236"/>
    </row>
    <row r="73" spans="1:52" ht="24.75" customHeight="1" x14ac:dyDescent="0.15">
      <c r="A73" s="221"/>
      <c r="B73" s="222"/>
      <c r="C73" s="198"/>
      <c r="D73" s="199"/>
      <c r="E73" s="190"/>
      <c r="F73" s="190"/>
      <c r="G73" s="190"/>
      <c r="H73" s="191"/>
      <c r="I73" s="191"/>
      <c r="J73" s="192"/>
      <c r="K73" s="192"/>
      <c r="L73" s="192"/>
      <c r="M73" s="193"/>
      <c r="N73" s="194"/>
      <c r="O73" s="195"/>
      <c r="P73" s="196"/>
      <c r="Q73" s="196"/>
      <c r="R73" s="196"/>
      <c r="S73" s="196"/>
      <c r="T73" s="196"/>
      <c r="U73" s="196"/>
      <c r="V73" s="196"/>
      <c r="W73" s="196"/>
      <c r="X73" s="196"/>
      <c r="Y73" s="196"/>
      <c r="Z73" s="196"/>
      <c r="AA73" s="196"/>
      <c r="AB73" s="196"/>
      <c r="AC73" s="196"/>
      <c r="AD73" s="196"/>
      <c r="AE73" s="196"/>
      <c r="AF73" s="197"/>
      <c r="AG73" s="234"/>
      <c r="AH73" s="235"/>
      <c r="AI73" s="235"/>
      <c r="AJ73" s="235"/>
      <c r="AK73" s="235"/>
      <c r="AL73" s="235"/>
      <c r="AM73" s="235"/>
      <c r="AN73" s="235"/>
      <c r="AO73" s="235"/>
      <c r="AP73" s="235"/>
      <c r="AQ73" s="235"/>
      <c r="AR73" s="235"/>
      <c r="AS73" s="235"/>
      <c r="AT73" s="235"/>
      <c r="AU73" s="235"/>
      <c r="AV73" s="235"/>
      <c r="AW73" s="235"/>
      <c r="AX73" s="236"/>
    </row>
    <row r="74" spans="1:52" ht="24.75" customHeight="1" x14ac:dyDescent="0.15">
      <c r="A74" s="221"/>
      <c r="B74" s="222"/>
      <c r="C74" s="198"/>
      <c r="D74" s="199"/>
      <c r="E74" s="190"/>
      <c r="F74" s="190"/>
      <c r="G74" s="190"/>
      <c r="H74" s="191"/>
      <c r="I74" s="191"/>
      <c r="J74" s="192"/>
      <c r="K74" s="192"/>
      <c r="L74" s="192"/>
      <c r="M74" s="193"/>
      <c r="N74" s="194"/>
      <c r="O74" s="195"/>
      <c r="P74" s="196"/>
      <c r="Q74" s="196"/>
      <c r="R74" s="196"/>
      <c r="S74" s="196"/>
      <c r="T74" s="196"/>
      <c r="U74" s="196"/>
      <c r="V74" s="196"/>
      <c r="W74" s="196"/>
      <c r="X74" s="196"/>
      <c r="Y74" s="196"/>
      <c r="Z74" s="196"/>
      <c r="AA74" s="196"/>
      <c r="AB74" s="196"/>
      <c r="AC74" s="196"/>
      <c r="AD74" s="196"/>
      <c r="AE74" s="196"/>
      <c r="AF74" s="197"/>
      <c r="AG74" s="234"/>
      <c r="AH74" s="235"/>
      <c r="AI74" s="235"/>
      <c r="AJ74" s="235"/>
      <c r="AK74" s="235"/>
      <c r="AL74" s="235"/>
      <c r="AM74" s="235"/>
      <c r="AN74" s="235"/>
      <c r="AO74" s="235"/>
      <c r="AP74" s="235"/>
      <c r="AQ74" s="235"/>
      <c r="AR74" s="235"/>
      <c r="AS74" s="235"/>
      <c r="AT74" s="235"/>
      <c r="AU74" s="235"/>
      <c r="AV74" s="235"/>
      <c r="AW74" s="235"/>
      <c r="AX74" s="236"/>
    </row>
    <row r="75" spans="1:52" ht="24.75" customHeight="1" x14ac:dyDescent="0.15">
      <c r="A75" s="221"/>
      <c r="B75" s="222"/>
      <c r="C75" s="198"/>
      <c r="D75" s="199"/>
      <c r="E75" s="190"/>
      <c r="F75" s="190"/>
      <c r="G75" s="190"/>
      <c r="H75" s="191"/>
      <c r="I75" s="191"/>
      <c r="J75" s="192"/>
      <c r="K75" s="192"/>
      <c r="L75" s="192"/>
      <c r="M75" s="193"/>
      <c r="N75" s="194"/>
      <c r="O75" s="195"/>
      <c r="P75" s="196"/>
      <c r="Q75" s="196"/>
      <c r="R75" s="196"/>
      <c r="S75" s="196"/>
      <c r="T75" s="196"/>
      <c r="U75" s="196"/>
      <c r="V75" s="196"/>
      <c r="W75" s="196"/>
      <c r="X75" s="196"/>
      <c r="Y75" s="196"/>
      <c r="Z75" s="196"/>
      <c r="AA75" s="196"/>
      <c r="AB75" s="196"/>
      <c r="AC75" s="196"/>
      <c r="AD75" s="196"/>
      <c r="AE75" s="196"/>
      <c r="AF75" s="197"/>
      <c r="AG75" s="234"/>
      <c r="AH75" s="235"/>
      <c r="AI75" s="235"/>
      <c r="AJ75" s="235"/>
      <c r="AK75" s="235"/>
      <c r="AL75" s="235"/>
      <c r="AM75" s="235"/>
      <c r="AN75" s="235"/>
      <c r="AO75" s="235"/>
      <c r="AP75" s="235"/>
      <c r="AQ75" s="235"/>
      <c r="AR75" s="235"/>
      <c r="AS75" s="235"/>
      <c r="AT75" s="235"/>
      <c r="AU75" s="235"/>
      <c r="AV75" s="235"/>
      <c r="AW75" s="235"/>
      <c r="AX75" s="236"/>
    </row>
    <row r="76" spans="1:52" ht="24.75" customHeight="1" thickBot="1" x14ac:dyDescent="0.2">
      <c r="A76" s="223"/>
      <c r="B76" s="224"/>
      <c r="C76" s="267"/>
      <c r="D76" s="268"/>
      <c r="E76" s="190"/>
      <c r="F76" s="190"/>
      <c r="G76" s="190"/>
      <c r="H76" s="191"/>
      <c r="I76" s="191"/>
      <c r="J76" s="269"/>
      <c r="K76" s="269"/>
      <c r="L76" s="269"/>
      <c r="M76" s="270"/>
      <c r="N76" s="271"/>
      <c r="O76" s="272"/>
      <c r="P76" s="273"/>
      <c r="Q76" s="273"/>
      <c r="R76" s="273"/>
      <c r="S76" s="273"/>
      <c r="T76" s="273"/>
      <c r="U76" s="273"/>
      <c r="V76" s="273"/>
      <c r="W76" s="273"/>
      <c r="X76" s="273"/>
      <c r="Y76" s="273"/>
      <c r="Z76" s="273"/>
      <c r="AA76" s="273"/>
      <c r="AB76" s="273"/>
      <c r="AC76" s="273"/>
      <c r="AD76" s="273"/>
      <c r="AE76" s="273"/>
      <c r="AF76" s="274"/>
      <c r="AG76" s="216"/>
      <c r="AH76" s="217"/>
      <c r="AI76" s="217"/>
      <c r="AJ76" s="217"/>
      <c r="AK76" s="217"/>
      <c r="AL76" s="217"/>
      <c r="AM76" s="217"/>
      <c r="AN76" s="217"/>
      <c r="AO76" s="217"/>
      <c r="AP76" s="217"/>
      <c r="AQ76" s="217"/>
      <c r="AR76" s="217"/>
      <c r="AS76" s="217"/>
      <c r="AT76" s="217"/>
      <c r="AU76" s="217"/>
      <c r="AV76" s="217"/>
      <c r="AW76" s="217"/>
      <c r="AX76" s="218"/>
    </row>
    <row r="77" spans="1:52" ht="24.75" customHeight="1" x14ac:dyDescent="0.15">
      <c r="A77" s="200" t="s">
        <v>31</v>
      </c>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2"/>
    </row>
    <row r="78" spans="1:52" ht="67.5" customHeight="1" thickBot="1" x14ac:dyDescent="0.2">
      <c r="A78" s="203" t="s">
        <v>618</v>
      </c>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5"/>
    </row>
    <row r="79" spans="1:52" ht="24.75" customHeight="1" x14ac:dyDescent="0.15">
      <c r="A79" s="206" t="s">
        <v>217</v>
      </c>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8"/>
      <c r="AZ79" s="10"/>
    </row>
    <row r="80" spans="1:52" ht="24.75" customHeight="1" x14ac:dyDescent="0.15">
      <c r="A80" s="209" t="s">
        <v>251</v>
      </c>
      <c r="B80" s="210"/>
      <c r="C80" s="210"/>
      <c r="D80" s="211"/>
      <c r="E80" s="186" t="s">
        <v>619</v>
      </c>
      <c r="F80" s="187"/>
      <c r="G80" s="187"/>
      <c r="H80" s="187"/>
      <c r="I80" s="187"/>
      <c r="J80" s="187"/>
      <c r="K80" s="187"/>
      <c r="L80" s="187"/>
      <c r="M80" s="187"/>
      <c r="N80" s="187"/>
      <c r="O80" s="187"/>
      <c r="P80" s="188"/>
      <c r="Q80" s="186"/>
      <c r="R80" s="187"/>
      <c r="S80" s="187"/>
      <c r="T80" s="187"/>
      <c r="U80" s="187"/>
      <c r="V80" s="187"/>
      <c r="W80" s="187"/>
      <c r="X80" s="187"/>
      <c r="Y80" s="187"/>
      <c r="Z80" s="187"/>
      <c r="AA80" s="187"/>
      <c r="AB80" s="188"/>
      <c r="AC80" s="186"/>
      <c r="AD80" s="187"/>
      <c r="AE80" s="187"/>
      <c r="AF80" s="187"/>
      <c r="AG80" s="187"/>
      <c r="AH80" s="187"/>
      <c r="AI80" s="187"/>
      <c r="AJ80" s="187"/>
      <c r="AK80" s="187"/>
      <c r="AL80" s="187"/>
      <c r="AM80" s="187"/>
      <c r="AN80" s="188"/>
      <c r="AO80" s="186"/>
      <c r="AP80" s="187"/>
      <c r="AQ80" s="187"/>
      <c r="AR80" s="187"/>
      <c r="AS80" s="187"/>
      <c r="AT80" s="187"/>
      <c r="AU80" s="187"/>
      <c r="AV80" s="187"/>
      <c r="AW80" s="187"/>
      <c r="AX80" s="189"/>
      <c r="AY80" s="69"/>
    </row>
    <row r="81" spans="1:50" ht="24.75" customHeight="1" x14ac:dyDescent="0.15">
      <c r="A81" s="111" t="s">
        <v>250</v>
      </c>
      <c r="B81" s="111"/>
      <c r="C81" s="111"/>
      <c r="D81" s="111"/>
      <c r="E81" s="186" t="s">
        <v>620</v>
      </c>
      <c r="F81" s="187"/>
      <c r="G81" s="187"/>
      <c r="H81" s="187"/>
      <c r="I81" s="187"/>
      <c r="J81" s="187"/>
      <c r="K81" s="187"/>
      <c r="L81" s="187"/>
      <c r="M81" s="187"/>
      <c r="N81" s="187"/>
      <c r="O81" s="187"/>
      <c r="P81" s="188"/>
      <c r="Q81" s="186"/>
      <c r="R81" s="187"/>
      <c r="S81" s="187"/>
      <c r="T81" s="187"/>
      <c r="U81" s="187"/>
      <c r="V81" s="187"/>
      <c r="W81" s="187"/>
      <c r="X81" s="187"/>
      <c r="Y81" s="187"/>
      <c r="Z81" s="187"/>
      <c r="AA81" s="187"/>
      <c r="AB81" s="188"/>
      <c r="AC81" s="186"/>
      <c r="AD81" s="187"/>
      <c r="AE81" s="187"/>
      <c r="AF81" s="187"/>
      <c r="AG81" s="187"/>
      <c r="AH81" s="187"/>
      <c r="AI81" s="187"/>
      <c r="AJ81" s="187"/>
      <c r="AK81" s="187"/>
      <c r="AL81" s="187"/>
      <c r="AM81" s="187"/>
      <c r="AN81" s="188"/>
      <c r="AO81" s="186"/>
      <c r="AP81" s="187"/>
      <c r="AQ81" s="187"/>
      <c r="AR81" s="187"/>
      <c r="AS81" s="187"/>
      <c r="AT81" s="187"/>
      <c r="AU81" s="187"/>
      <c r="AV81" s="187"/>
      <c r="AW81" s="187"/>
      <c r="AX81" s="189"/>
    </row>
    <row r="82" spans="1:50" ht="24.75" customHeight="1" x14ac:dyDescent="0.15">
      <c r="A82" s="111" t="s">
        <v>249</v>
      </c>
      <c r="B82" s="111"/>
      <c r="C82" s="111"/>
      <c r="D82" s="111"/>
      <c r="E82" s="186" t="s">
        <v>621</v>
      </c>
      <c r="F82" s="187"/>
      <c r="G82" s="187"/>
      <c r="H82" s="187"/>
      <c r="I82" s="187"/>
      <c r="J82" s="187"/>
      <c r="K82" s="187"/>
      <c r="L82" s="187"/>
      <c r="M82" s="187"/>
      <c r="N82" s="187"/>
      <c r="O82" s="187"/>
      <c r="P82" s="188"/>
      <c r="Q82" s="186"/>
      <c r="R82" s="187"/>
      <c r="S82" s="187"/>
      <c r="T82" s="187"/>
      <c r="U82" s="187"/>
      <c r="V82" s="187"/>
      <c r="W82" s="187"/>
      <c r="X82" s="187"/>
      <c r="Y82" s="187"/>
      <c r="Z82" s="187"/>
      <c r="AA82" s="187"/>
      <c r="AB82" s="188"/>
      <c r="AC82" s="186"/>
      <c r="AD82" s="187"/>
      <c r="AE82" s="187"/>
      <c r="AF82" s="187"/>
      <c r="AG82" s="187"/>
      <c r="AH82" s="187"/>
      <c r="AI82" s="187"/>
      <c r="AJ82" s="187"/>
      <c r="AK82" s="187"/>
      <c r="AL82" s="187"/>
      <c r="AM82" s="187"/>
      <c r="AN82" s="188"/>
      <c r="AO82" s="186"/>
      <c r="AP82" s="187"/>
      <c r="AQ82" s="187"/>
      <c r="AR82" s="187"/>
      <c r="AS82" s="187"/>
      <c r="AT82" s="187"/>
      <c r="AU82" s="187"/>
      <c r="AV82" s="187"/>
      <c r="AW82" s="187"/>
      <c r="AX82" s="189"/>
    </row>
    <row r="83" spans="1:50" ht="24.75" customHeight="1" x14ac:dyDescent="0.15">
      <c r="A83" s="111" t="s">
        <v>248</v>
      </c>
      <c r="B83" s="111"/>
      <c r="C83" s="111"/>
      <c r="D83" s="111"/>
      <c r="E83" s="186" t="s">
        <v>622</v>
      </c>
      <c r="F83" s="187"/>
      <c r="G83" s="187"/>
      <c r="H83" s="187"/>
      <c r="I83" s="187"/>
      <c r="J83" s="187"/>
      <c r="K83" s="187"/>
      <c r="L83" s="187"/>
      <c r="M83" s="187"/>
      <c r="N83" s="187"/>
      <c r="O83" s="187"/>
      <c r="P83" s="188"/>
      <c r="Q83" s="186"/>
      <c r="R83" s="187"/>
      <c r="S83" s="187"/>
      <c r="T83" s="187"/>
      <c r="U83" s="187"/>
      <c r="V83" s="187"/>
      <c r="W83" s="187"/>
      <c r="X83" s="187"/>
      <c r="Y83" s="187"/>
      <c r="Z83" s="187"/>
      <c r="AA83" s="187"/>
      <c r="AB83" s="188"/>
      <c r="AC83" s="186"/>
      <c r="AD83" s="187"/>
      <c r="AE83" s="187"/>
      <c r="AF83" s="187"/>
      <c r="AG83" s="187"/>
      <c r="AH83" s="187"/>
      <c r="AI83" s="187"/>
      <c r="AJ83" s="187"/>
      <c r="AK83" s="187"/>
      <c r="AL83" s="187"/>
      <c r="AM83" s="187"/>
      <c r="AN83" s="188"/>
      <c r="AO83" s="186"/>
      <c r="AP83" s="187"/>
      <c r="AQ83" s="187"/>
      <c r="AR83" s="187"/>
      <c r="AS83" s="187"/>
      <c r="AT83" s="187"/>
      <c r="AU83" s="187"/>
      <c r="AV83" s="187"/>
      <c r="AW83" s="187"/>
      <c r="AX83" s="189"/>
    </row>
    <row r="84" spans="1:50" ht="24.75" customHeight="1" x14ac:dyDescent="0.15">
      <c r="A84" s="111" t="s">
        <v>247</v>
      </c>
      <c r="B84" s="111"/>
      <c r="C84" s="111"/>
      <c r="D84" s="111"/>
      <c r="E84" s="186" t="s">
        <v>623</v>
      </c>
      <c r="F84" s="187"/>
      <c r="G84" s="187"/>
      <c r="H84" s="187"/>
      <c r="I84" s="187"/>
      <c r="J84" s="187"/>
      <c r="K84" s="187"/>
      <c r="L84" s="187"/>
      <c r="M84" s="187"/>
      <c r="N84" s="187"/>
      <c r="O84" s="187"/>
      <c r="P84" s="188"/>
      <c r="Q84" s="186"/>
      <c r="R84" s="187"/>
      <c r="S84" s="187"/>
      <c r="T84" s="187"/>
      <c r="U84" s="187"/>
      <c r="V84" s="187"/>
      <c r="W84" s="187"/>
      <c r="X84" s="187"/>
      <c r="Y84" s="187"/>
      <c r="Z84" s="187"/>
      <c r="AA84" s="187"/>
      <c r="AB84" s="188"/>
      <c r="AC84" s="186"/>
      <c r="AD84" s="187"/>
      <c r="AE84" s="187"/>
      <c r="AF84" s="187"/>
      <c r="AG84" s="187"/>
      <c r="AH84" s="187"/>
      <c r="AI84" s="187"/>
      <c r="AJ84" s="187"/>
      <c r="AK84" s="187"/>
      <c r="AL84" s="187"/>
      <c r="AM84" s="187"/>
      <c r="AN84" s="188"/>
      <c r="AO84" s="186"/>
      <c r="AP84" s="187"/>
      <c r="AQ84" s="187"/>
      <c r="AR84" s="187"/>
      <c r="AS84" s="187"/>
      <c r="AT84" s="187"/>
      <c r="AU84" s="187"/>
      <c r="AV84" s="187"/>
      <c r="AW84" s="187"/>
      <c r="AX84" s="189"/>
    </row>
    <row r="85" spans="1:50" ht="24.75" customHeight="1" x14ac:dyDescent="0.15">
      <c r="A85" s="111" t="s">
        <v>246</v>
      </c>
      <c r="B85" s="111"/>
      <c r="C85" s="111"/>
      <c r="D85" s="111"/>
      <c r="E85" s="186" t="s">
        <v>624</v>
      </c>
      <c r="F85" s="187"/>
      <c r="G85" s="187"/>
      <c r="H85" s="187"/>
      <c r="I85" s="187"/>
      <c r="J85" s="187"/>
      <c r="K85" s="187"/>
      <c r="L85" s="187"/>
      <c r="M85" s="187"/>
      <c r="N85" s="187"/>
      <c r="O85" s="187"/>
      <c r="P85" s="188"/>
      <c r="Q85" s="186"/>
      <c r="R85" s="187"/>
      <c r="S85" s="187"/>
      <c r="T85" s="187"/>
      <c r="U85" s="187"/>
      <c r="V85" s="187"/>
      <c r="W85" s="187"/>
      <c r="X85" s="187"/>
      <c r="Y85" s="187"/>
      <c r="Z85" s="187"/>
      <c r="AA85" s="187"/>
      <c r="AB85" s="188"/>
      <c r="AC85" s="186"/>
      <c r="AD85" s="187"/>
      <c r="AE85" s="187"/>
      <c r="AF85" s="187"/>
      <c r="AG85" s="187"/>
      <c r="AH85" s="187"/>
      <c r="AI85" s="187"/>
      <c r="AJ85" s="187"/>
      <c r="AK85" s="187"/>
      <c r="AL85" s="187"/>
      <c r="AM85" s="187"/>
      <c r="AN85" s="188"/>
      <c r="AO85" s="186"/>
      <c r="AP85" s="187"/>
      <c r="AQ85" s="187"/>
      <c r="AR85" s="187"/>
      <c r="AS85" s="187"/>
      <c r="AT85" s="187"/>
      <c r="AU85" s="187"/>
      <c r="AV85" s="187"/>
      <c r="AW85" s="187"/>
      <c r="AX85" s="189"/>
    </row>
    <row r="86" spans="1:50" ht="24.75" customHeight="1" x14ac:dyDescent="0.15">
      <c r="A86" s="111" t="s">
        <v>245</v>
      </c>
      <c r="B86" s="111"/>
      <c r="C86" s="111"/>
      <c r="D86" s="111"/>
      <c r="E86" s="186" t="s">
        <v>625</v>
      </c>
      <c r="F86" s="187"/>
      <c r="G86" s="187"/>
      <c r="H86" s="187"/>
      <c r="I86" s="187"/>
      <c r="J86" s="187"/>
      <c r="K86" s="187"/>
      <c r="L86" s="187"/>
      <c r="M86" s="187"/>
      <c r="N86" s="187"/>
      <c r="O86" s="187"/>
      <c r="P86" s="188"/>
      <c r="Q86" s="186"/>
      <c r="R86" s="187"/>
      <c r="S86" s="187"/>
      <c r="T86" s="187"/>
      <c r="U86" s="187"/>
      <c r="V86" s="187"/>
      <c r="W86" s="187"/>
      <c r="X86" s="187"/>
      <c r="Y86" s="187"/>
      <c r="Z86" s="187"/>
      <c r="AA86" s="187"/>
      <c r="AB86" s="188"/>
      <c r="AC86" s="186"/>
      <c r="AD86" s="187"/>
      <c r="AE86" s="187"/>
      <c r="AF86" s="187"/>
      <c r="AG86" s="187"/>
      <c r="AH86" s="187"/>
      <c r="AI86" s="187"/>
      <c r="AJ86" s="187"/>
      <c r="AK86" s="187"/>
      <c r="AL86" s="187"/>
      <c r="AM86" s="187"/>
      <c r="AN86" s="188"/>
      <c r="AO86" s="186"/>
      <c r="AP86" s="187"/>
      <c r="AQ86" s="187"/>
      <c r="AR86" s="187"/>
      <c r="AS86" s="187"/>
      <c r="AT86" s="187"/>
      <c r="AU86" s="187"/>
      <c r="AV86" s="187"/>
      <c r="AW86" s="187"/>
      <c r="AX86" s="189"/>
    </row>
    <row r="87" spans="1:50" ht="24.75" customHeight="1" x14ac:dyDescent="0.15">
      <c r="A87" s="111" t="s">
        <v>244</v>
      </c>
      <c r="B87" s="111"/>
      <c r="C87" s="111"/>
      <c r="D87" s="111"/>
      <c r="E87" s="186" t="s">
        <v>626</v>
      </c>
      <c r="F87" s="187"/>
      <c r="G87" s="187"/>
      <c r="H87" s="187"/>
      <c r="I87" s="187"/>
      <c r="J87" s="187"/>
      <c r="K87" s="187"/>
      <c r="L87" s="187"/>
      <c r="M87" s="187"/>
      <c r="N87" s="187"/>
      <c r="O87" s="187"/>
      <c r="P87" s="188"/>
      <c r="Q87" s="186"/>
      <c r="R87" s="187"/>
      <c r="S87" s="187"/>
      <c r="T87" s="187"/>
      <c r="U87" s="187"/>
      <c r="V87" s="187"/>
      <c r="W87" s="187"/>
      <c r="X87" s="187"/>
      <c r="Y87" s="187"/>
      <c r="Z87" s="187"/>
      <c r="AA87" s="187"/>
      <c r="AB87" s="188"/>
      <c r="AC87" s="186"/>
      <c r="AD87" s="187"/>
      <c r="AE87" s="187"/>
      <c r="AF87" s="187"/>
      <c r="AG87" s="187"/>
      <c r="AH87" s="187"/>
      <c r="AI87" s="187"/>
      <c r="AJ87" s="187"/>
      <c r="AK87" s="187"/>
      <c r="AL87" s="187"/>
      <c r="AM87" s="187"/>
      <c r="AN87" s="188"/>
      <c r="AO87" s="186"/>
      <c r="AP87" s="187"/>
      <c r="AQ87" s="187"/>
      <c r="AR87" s="187"/>
      <c r="AS87" s="187"/>
      <c r="AT87" s="187"/>
      <c r="AU87" s="187"/>
      <c r="AV87" s="187"/>
      <c r="AW87" s="187"/>
      <c r="AX87" s="189"/>
    </row>
    <row r="88" spans="1:50" ht="24.75" customHeight="1" x14ac:dyDescent="0.15">
      <c r="A88" s="111" t="s">
        <v>390</v>
      </c>
      <c r="B88" s="111"/>
      <c r="C88" s="111"/>
      <c r="D88" s="111"/>
      <c r="E88" s="185" t="s">
        <v>570</v>
      </c>
      <c r="F88" s="166"/>
      <c r="G88" s="166"/>
      <c r="H88" s="72" t="str">
        <f>IF(E88="","","-")</f>
        <v>-</v>
      </c>
      <c r="I88" s="166"/>
      <c r="J88" s="166"/>
      <c r="K88" s="72" t="str">
        <f>IF(I88="","","-")</f>
        <v/>
      </c>
      <c r="L88" s="168">
        <v>77</v>
      </c>
      <c r="M88" s="168"/>
      <c r="N88" s="72" t="str">
        <f>IF(O88="","","-")</f>
        <v/>
      </c>
      <c r="O88" s="183"/>
      <c r="P88" s="184"/>
      <c r="Q88" s="185"/>
      <c r="R88" s="166"/>
      <c r="S88" s="166"/>
      <c r="T88" s="72" t="str">
        <f>IF(Q88="","","-")</f>
        <v/>
      </c>
      <c r="U88" s="166"/>
      <c r="V88" s="166"/>
      <c r="W88" s="72" t="str">
        <f>IF(U88="","","-")</f>
        <v/>
      </c>
      <c r="X88" s="168"/>
      <c r="Y88" s="168"/>
      <c r="Z88" s="72" t="str">
        <f>IF(AA88="","","-")</f>
        <v/>
      </c>
      <c r="AA88" s="183"/>
      <c r="AB88" s="184"/>
      <c r="AC88" s="185"/>
      <c r="AD88" s="166"/>
      <c r="AE88" s="166"/>
      <c r="AF88" s="72" t="str">
        <f>IF(AC88="","","-")</f>
        <v/>
      </c>
      <c r="AG88" s="166"/>
      <c r="AH88" s="166"/>
      <c r="AI88" s="72" t="str">
        <f>IF(AG88="","","-")</f>
        <v/>
      </c>
      <c r="AJ88" s="168"/>
      <c r="AK88" s="168"/>
      <c r="AL88" s="72" t="str">
        <f>IF(AM88="","","-")</f>
        <v/>
      </c>
      <c r="AM88" s="183"/>
      <c r="AN88" s="184"/>
      <c r="AO88" s="185"/>
      <c r="AP88" s="166"/>
      <c r="AQ88" s="72" t="str">
        <f>IF(AO88="","","-")</f>
        <v/>
      </c>
      <c r="AR88" s="166"/>
      <c r="AS88" s="166"/>
      <c r="AT88" s="72" t="str">
        <f>IF(AR88="","","-")</f>
        <v/>
      </c>
      <c r="AU88" s="168"/>
      <c r="AV88" s="168"/>
      <c r="AW88" s="72" t="str">
        <f>IF(AX88="","","-")</f>
        <v/>
      </c>
      <c r="AX88" s="74"/>
    </row>
    <row r="89" spans="1:50" ht="24.75" customHeight="1" x14ac:dyDescent="0.15">
      <c r="A89" s="111" t="s">
        <v>557</v>
      </c>
      <c r="B89" s="111"/>
      <c r="C89" s="111"/>
      <c r="D89" s="111"/>
      <c r="E89" s="185" t="s">
        <v>570</v>
      </c>
      <c r="F89" s="166"/>
      <c r="G89" s="166"/>
      <c r="H89" s="72"/>
      <c r="I89" s="166"/>
      <c r="J89" s="166"/>
      <c r="K89" s="72"/>
      <c r="L89" s="168">
        <v>76</v>
      </c>
      <c r="M89" s="168"/>
      <c r="N89" s="72" t="str">
        <f>IF(O89="","","-")</f>
        <v/>
      </c>
      <c r="O89" s="183"/>
      <c r="P89" s="184"/>
      <c r="Q89" s="185"/>
      <c r="R89" s="166"/>
      <c r="S89" s="166"/>
      <c r="T89" s="72" t="str">
        <f>IF(Q89="","","-")</f>
        <v/>
      </c>
      <c r="U89" s="166"/>
      <c r="V89" s="166"/>
      <c r="W89" s="72" t="str">
        <f>IF(U89="","","-")</f>
        <v/>
      </c>
      <c r="X89" s="168"/>
      <c r="Y89" s="168"/>
      <c r="Z89" s="72" t="str">
        <f>IF(AA89="","","-")</f>
        <v/>
      </c>
      <c r="AA89" s="183"/>
      <c r="AB89" s="184"/>
      <c r="AC89" s="185"/>
      <c r="AD89" s="166"/>
      <c r="AE89" s="166"/>
      <c r="AF89" s="72" t="str">
        <f>IF(AC89="","","-")</f>
        <v/>
      </c>
      <c r="AG89" s="166"/>
      <c r="AH89" s="166"/>
      <c r="AI89" s="72" t="str">
        <f>IF(AG89="","","-")</f>
        <v/>
      </c>
      <c r="AJ89" s="168"/>
      <c r="AK89" s="168"/>
      <c r="AL89" s="72" t="str">
        <f>IF(AM89="","","-")</f>
        <v/>
      </c>
      <c r="AM89" s="183"/>
      <c r="AN89" s="184"/>
      <c r="AO89" s="185"/>
      <c r="AP89" s="166"/>
      <c r="AQ89" s="72" t="str">
        <f>IF(AO89="","","-")</f>
        <v/>
      </c>
      <c r="AR89" s="166"/>
      <c r="AS89" s="166"/>
      <c r="AT89" s="72" t="str">
        <f>IF(AR89="","","-")</f>
        <v/>
      </c>
      <c r="AU89" s="168"/>
      <c r="AV89" s="168"/>
      <c r="AW89" s="72" t="str">
        <f>IF(AX89="","","-")</f>
        <v/>
      </c>
      <c r="AX89" s="74"/>
    </row>
    <row r="90" spans="1:50" ht="24.75" customHeight="1" x14ac:dyDescent="0.15">
      <c r="A90" s="111" t="s">
        <v>358</v>
      </c>
      <c r="B90" s="111"/>
      <c r="C90" s="111"/>
      <c r="D90" s="111"/>
      <c r="E90" s="181">
        <v>2021</v>
      </c>
      <c r="F90" s="167"/>
      <c r="G90" s="166" t="s">
        <v>569</v>
      </c>
      <c r="H90" s="166"/>
      <c r="I90" s="166"/>
      <c r="J90" s="167">
        <v>20</v>
      </c>
      <c r="K90" s="167"/>
      <c r="L90" s="168">
        <v>87</v>
      </c>
      <c r="M90" s="168"/>
      <c r="N90" s="168"/>
      <c r="O90" s="167"/>
      <c r="P90" s="167"/>
      <c r="Q90" s="181"/>
      <c r="R90" s="167"/>
      <c r="S90" s="166"/>
      <c r="T90" s="166"/>
      <c r="U90" s="166"/>
      <c r="V90" s="167"/>
      <c r="W90" s="167"/>
      <c r="X90" s="168"/>
      <c r="Y90" s="168"/>
      <c r="Z90" s="168"/>
      <c r="AA90" s="167"/>
      <c r="AB90" s="182"/>
      <c r="AC90" s="181"/>
      <c r="AD90" s="167"/>
      <c r="AE90" s="166"/>
      <c r="AF90" s="166"/>
      <c r="AG90" s="166"/>
      <c r="AH90" s="167"/>
      <c r="AI90" s="167"/>
      <c r="AJ90" s="168"/>
      <c r="AK90" s="168"/>
      <c r="AL90" s="168"/>
      <c r="AM90" s="167"/>
      <c r="AN90" s="182"/>
      <c r="AO90" s="181"/>
      <c r="AP90" s="167"/>
      <c r="AQ90" s="166"/>
      <c r="AR90" s="166"/>
      <c r="AS90" s="166"/>
      <c r="AT90" s="167"/>
      <c r="AU90" s="167"/>
      <c r="AV90" s="168"/>
      <c r="AW90" s="168"/>
      <c r="AX90" s="74"/>
    </row>
    <row r="91" spans="1:50" ht="28.35" customHeight="1" x14ac:dyDescent="0.15">
      <c r="A91" s="169" t="s">
        <v>238</v>
      </c>
      <c r="B91" s="170"/>
      <c r="C91" s="170"/>
      <c r="D91" s="170"/>
      <c r="E91" s="170"/>
      <c r="F91" s="171"/>
      <c r="G91" s="59" t="s">
        <v>558</v>
      </c>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69"/>
      <c r="B92" s="170"/>
      <c r="C92" s="170"/>
      <c r="D92" s="170"/>
      <c r="E92" s="170"/>
      <c r="F92" s="17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69"/>
      <c r="B93" s="170"/>
      <c r="C93" s="170"/>
      <c r="D93" s="170"/>
      <c r="E93" s="170"/>
      <c r="F93" s="17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69"/>
      <c r="B94" s="170"/>
      <c r="C94" s="170"/>
      <c r="D94" s="170"/>
      <c r="E94" s="170"/>
      <c r="F94" s="17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69"/>
      <c r="B95" s="170"/>
      <c r="C95" s="170"/>
      <c r="D95" s="170"/>
      <c r="E95" s="170"/>
      <c r="F95" s="17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69"/>
      <c r="B96" s="170"/>
      <c r="C96" s="170"/>
      <c r="D96" s="170"/>
      <c r="E96" s="170"/>
      <c r="F96" s="17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69"/>
      <c r="B97" s="170"/>
      <c r="C97" s="170"/>
      <c r="D97" s="170"/>
      <c r="E97" s="170"/>
      <c r="F97" s="17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169"/>
      <c r="B98" s="170"/>
      <c r="C98" s="170"/>
      <c r="D98" s="170"/>
      <c r="E98" s="170"/>
      <c r="F98" s="17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69"/>
      <c r="B99" s="170"/>
      <c r="C99" s="170"/>
      <c r="D99" s="170"/>
      <c r="E99" s="170"/>
      <c r="F99" s="17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69"/>
      <c r="B100" s="170"/>
      <c r="C100" s="170"/>
      <c r="D100" s="170"/>
      <c r="E100" s="170"/>
      <c r="F100" s="17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69"/>
      <c r="B101" s="170"/>
      <c r="C101" s="170"/>
      <c r="D101" s="170"/>
      <c r="E101" s="170"/>
      <c r="F101" s="17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69"/>
      <c r="B102" s="170"/>
      <c r="C102" s="170"/>
      <c r="D102" s="170"/>
      <c r="E102" s="170"/>
      <c r="F102" s="17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69"/>
      <c r="B103" s="170"/>
      <c r="C103" s="170"/>
      <c r="D103" s="170"/>
      <c r="E103" s="170"/>
      <c r="F103" s="17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169"/>
      <c r="B104" s="170"/>
      <c r="C104" s="170"/>
      <c r="D104" s="170"/>
      <c r="E104" s="170"/>
      <c r="F104" s="17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69"/>
      <c r="B105" s="170"/>
      <c r="C105" s="170"/>
      <c r="D105" s="170"/>
      <c r="E105" s="170"/>
      <c r="F105" s="17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69"/>
      <c r="B106" s="170"/>
      <c r="C106" s="170"/>
      <c r="D106" s="170"/>
      <c r="E106" s="170"/>
      <c r="F106" s="17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69"/>
      <c r="B107" s="170"/>
      <c r="C107" s="170"/>
      <c r="D107" s="170"/>
      <c r="E107" s="170"/>
      <c r="F107" s="17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52.5" customHeight="1" x14ac:dyDescent="0.15">
      <c r="A108" s="169"/>
      <c r="B108" s="170"/>
      <c r="C108" s="170"/>
      <c r="D108" s="170"/>
      <c r="E108" s="170"/>
      <c r="F108" s="17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52.5" customHeight="1" x14ac:dyDescent="0.15">
      <c r="A109" s="169"/>
      <c r="B109" s="170"/>
      <c r="C109" s="170"/>
      <c r="D109" s="170"/>
      <c r="E109" s="170"/>
      <c r="F109" s="17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x14ac:dyDescent="0.15">
      <c r="A110" s="169"/>
      <c r="B110" s="170"/>
      <c r="C110" s="170"/>
      <c r="D110" s="170"/>
      <c r="E110" s="170"/>
      <c r="F110" s="17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9.25" customHeight="1" x14ac:dyDescent="0.15">
      <c r="A111" s="169"/>
      <c r="B111" s="170"/>
      <c r="C111" s="170"/>
      <c r="D111" s="170"/>
      <c r="E111" s="170"/>
      <c r="F111" s="17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18.600000000000001" customHeight="1" x14ac:dyDescent="0.15">
      <c r="A112" s="169"/>
      <c r="B112" s="170"/>
      <c r="C112" s="170"/>
      <c r="D112" s="170"/>
      <c r="E112" s="170"/>
      <c r="F112" s="171"/>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35.25" customHeight="1" x14ac:dyDescent="0.15">
      <c r="A113" s="169"/>
      <c r="B113" s="170"/>
      <c r="C113" s="170"/>
      <c r="D113" s="170"/>
      <c r="E113" s="170"/>
      <c r="F113" s="171"/>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30" customHeight="1" x14ac:dyDescent="0.15">
      <c r="A114" s="169"/>
      <c r="B114" s="170"/>
      <c r="C114" s="170"/>
      <c r="D114" s="170"/>
      <c r="E114" s="170"/>
      <c r="F114" s="171"/>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4.75" customHeight="1" x14ac:dyDescent="0.15">
      <c r="A115" s="169"/>
      <c r="B115" s="170"/>
      <c r="C115" s="170"/>
      <c r="D115" s="170"/>
      <c r="E115" s="170"/>
      <c r="F115" s="171"/>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4.75" customHeight="1" x14ac:dyDescent="0.15">
      <c r="A116" s="169"/>
      <c r="B116" s="170"/>
      <c r="C116" s="170"/>
      <c r="D116" s="170"/>
      <c r="E116" s="170"/>
      <c r="F116" s="171"/>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4.75" customHeight="1" x14ac:dyDescent="0.15">
      <c r="A117" s="169"/>
      <c r="B117" s="170"/>
      <c r="C117" s="170"/>
      <c r="D117" s="170"/>
      <c r="E117" s="170"/>
      <c r="F117" s="17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4.75" customHeight="1" thickBot="1" x14ac:dyDescent="0.2">
      <c r="A118" s="172"/>
      <c r="B118" s="173"/>
      <c r="C118" s="173"/>
      <c r="D118" s="173"/>
      <c r="E118" s="173"/>
      <c r="F118" s="174"/>
      <c r="G118" s="36"/>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8"/>
    </row>
    <row r="119" spans="1:51" ht="24.75" customHeight="1" x14ac:dyDescent="0.15">
      <c r="A119" s="175" t="s">
        <v>240</v>
      </c>
      <c r="B119" s="176"/>
      <c r="C119" s="176"/>
      <c r="D119" s="176"/>
      <c r="E119" s="176"/>
      <c r="F119" s="177"/>
      <c r="G119" s="148" t="s">
        <v>627</v>
      </c>
      <c r="H119" s="149"/>
      <c r="I119" s="149"/>
      <c r="J119" s="149"/>
      <c r="K119" s="149"/>
      <c r="L119" s="149"/>
      <c r="M119" s="149"/>
      <c r="N119" s="149"/>
      <c r="O119" s="149"/>
      <c r="P119" s="149"/>
      <c r="Q119" s="149"/>
      <c r="R119" s="149"/>
      <c r="S119" s="149"/>
      <c r="T119" s="149"/>
      <c r="U119" s="149"/>
      <c r="V119" s="149"/>
      <c r="W119" s="149"/>
      <c r="X119" s="149"/>
      <c r="Y119" s="149"/>
      <c r="Z119" s="149"/>
      <c r="AA119" s="149"/>
      <c r="AB119" s="150"/>
      <c r="AC119" s="148" t="s">
        <v>628</v>
      </c>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51"/>
    </row>
    <row r="120" spans="1:51" ht="24.75" customHeight="1" x14ac:dyDescent="0.15">
      <c r="A120" s="178"/>
      <c r="B120" s="179"/>
      <c r="C120" s="179"/>
      <c r="D120" s="179"/>
      <c r="E120" s="179"/>
      <c r="F120" s="180"/>
      <c r="G120" s="152" t="s">
        <v>15</v>
      </c>
      <c r="H120" s="153"/>
      <c r="I120" s="153"/>
      <c r="J120" s="153"/>
      <c r="K120" s="153"/>
      <c r="L120" s="154" t="s">
        <v>16</v>
      </c>
      <c r="M120" s="153"/>
      <c r="N120" s="153"/>
      <c r="O120" s="153"/>
      <c r="P120" s="153"/>
      <c r="Q120" s="153"/>
      <c r="R120" s="153"/>
      <c r="S120" s="153"/>
      <c r="T120" s="153"/>
      <c r="U120" s="153"/>
      <c r="V120" s="153"/>
      <c r="W120" s="153"/>
      <c r="X120" s="155"/>
      <c r="Y120" s="156" t="s">
        <v>17</v>
      </c>
      <c r="Z120" s="157"/>
      <c r="AA120" s="157"/>
      <c r="AB120" s="158"/>
      <c r="AC120" s="152" t="s">
        <v>15</v>
      </c>
      <c r="AD120" s="153"/>
      <c r="AE120" s="153"/>
      <c r="AF120" s="153"/>
      <c r="AG120" s="153"/>
      <c r="AH120" s="154" t="s">
        <v>16</v>
      </c>
      <c r="AI120" s="153"/>
      <c r="AJ120" s="153"/>
      <c r="AK120" s="153"/>
      <c r="AL120" s="153"/>
      <c r="AM120" s="153"/>
      <c r="AN120" s="153"/>
      <c r="AO120" s="153"/>
      <c r="AP120" s="153"/>
      <c r="AQ120" s="153"/>
      <c r="AR120" s="153"/>
      <c r="AS120" s="153"/>
      <c r="AT120" s="155"/>
      <c r="AU120" s="156" t="s">
        <v>17</v>
      </c>
      <c r="AV120" s="157"/>
      <c r="AW120" s="157"/>
      <c r="AX120" s="159"/>
    </row>
    <row r="121" spans="1:51" ht="24.75" customHeight="1" x14ac:dyDescent="0.15">
      <c r="A121" s="178"/>
      <c r="B121" s="179"/>
      <c r="C121" s="179"/>
      <c r="D121" s="179"/>
      <c r="E121" s="179"/>
      <c r="F121" s="180"/>
      <c r="G121" s="160" t="s">
        <v>635</v>
      </c>
      <c r="H121" s="161"/>
      <c r="I121" s="161"/>
      <c r="J121" s="161"/>
      <c r="K121" s="162"/>
      <c r="L121" s="163" t="s">
        <v>636</v>
      </c>
      <c r="M121" s="164"/>
      <c r="N121" s="164"/>
      <c r="O121" s="164"/>
      <c r="P121" s="164"/>
      <c r="Q121" s="164"/>
      <c r="R121" s="164"/>
      <c r="S121" s="164"/>
      <c r="T121" s="164"/>
      <c r="U121" s="164"/>
      <c r="V121" s="164"/>
      <c r="W121" s="164"/>
      <c r="X121" s="165"/>
      <c r="Y121" s="144">
        <v>8697</v>
      </c>
      <c r="Z121" s="145"/>
      <c r="AA121" s="145"/>
      <c r="AB121" s="146"/>
      <c r="AC121" s="160" t="s">
        <v>635</v>
      </c>
      <c r="AD121" s="161"/>
      <c r="AE121" s="161"/>
      <c r="AF121" s="161"/>
      <c r="AG121" s="162"/>
      <c r="AH121" s="163" t="s">
        <v>636</v>
      </c>
      <c r="AI121" s="164"/>
      <c r="AJ121" s="164"/>
      <c r="AK121" s="164"/>
      <c r="AL121" s="164"/>
      <c r="AM121" s="164"/>
      <c r="AN121" s="164"/>
      <c r="AO121" s="164"/>
      <c r="AP121" s="164"/>
      <c r="AQ121" s="164"/>
      <c r="AR121" s="164"/>
      <c r="AS121" s="164"/>
      <c r="AT121" s="165"/>
      <c r="AU121" s="144">
        <v>8697</v>
      </c>
      <c r="AV121" s="145"/>
      <c r="AW121" s="145"/>
      <c r="AX121" s="147"/>
    </row>
    <row r="122" spans="1:51" ht="24.75" customHeight="1" x14ac:dyDescent="0.15">
      <c r="A122" s="178"/>
      <c r="B122" s="179"/>
      <c r="C122" s="179"/>
      <c r="D122" s="179"/>
      <c r="E122" s="179"/>
      <c r="F122" s="180"/>
      <c r="G122" s="134" t="s">
        <v>637</v>
      </c>
      <c r="H122" s="135"/>
      <c r="I122" s="135"/>
      <c r="J122" s="135"/>
      <c r="K122" s="136"/>
      <c r="L122" s="137" t="s">
        <v>638</v>
      </c>
      <c r="M122" s="138"/>
      <c r="N122" s="138"/>
      <c r="O122" s="138"/>
      <c r="P122" s="138"/>
      <c r="Q122" s="138"/>
      <c r="R122" s="138"/>
      <c r="S122" s="138"/>
      <c r="T122" s="138"/>
      <c r="U122" s="138"/>
      <c r="V122" s="138"/>
      <c r="W122" s="138"/>
      <c r="X122" s="139"/>
      <c r="Y122" s="140">
        <v>7689</v>
      </c>
      <c r="Z122" s="141"/>
      <c r="AA122" s="141"/>
      <c r="AB122" s="142"/>
      <c r="AC122" s="134" t="s">
        <v>637</v>
      </c>
      <c r="AD122" s="135"/>
      <c r="AE122" s="135"/>
      <c r="AF122" s="135"/>
      <c r="AG122" s="136"/>
      <c r="AH122" s="137" t="s">
        <v>638</v>
      </c>
      <c r="AI122" s="138"/>
      <c r="AJ122" s="138"/>
      <c r="AK122" s="138"/>
      <c r="AL122" s="138"/>
      <c r="AM122" s="138"/>
      <c r="AN122" s="138"/>
      <c r="AO122" s="138"/>
      <c r="AP122" s="138"/>
      <c r="AQ122" s="138"/>
      <c r="AR122" s="138"/>
      <c r="AS122" s="138"/>
      <c r="AT122" s="139"/>
      <c r="AU122" s="140">
        <v>7689</v>
      </c>
      <c r="AV122" s="141"/>
      <c r="AW122" s="141"/>
      <c r="AX122" s="143"/>
    </row>
    <row r="123" spans="1:51" ht="24.75" customHeight="1" thickBot="1" x14ac:dyDescent="0.2">
      <c r="A123" s="178"/>
      <c r="B123" s="179"/>
      <c r="C123" s="179"/>
      <c r="D123" s="179"/>
      <c r="E123" s="179"/>
      <c r="F123" s="180"/>
      <c r="G123" s="125" t="s">
        <v>18</v>
      </c>
      <c r="H123" s="126"/>
      <c r="I123" s="126"/>
      <c r="J123" s="126"/>
      <c r="K123" s="126"/>
      <c r="L123" s="127"/>
      <c r="M123" s="128"/>
      <c r="N123" s="128"/>
      <c r="O123" s="128"/>
      <c r="P123" s="128"/>
      <c r="Q123" s="128"/>
      <c r="R123" s="128"/>
      <c r="S123" s="128"/>
      <c r="T123" s="128"/>
      <c r="U123" s="128"/>
      <c r="V123" s="128"/>
      <c r="W123" s="128"/>
      <c r="X123" s="129"/>
      <c r="Y123" s="130">
        <f>SUM(Y121:AB122)</f>
        <v>16386</v>
      </c>
      <c r="Z123" s="131"/>
      <c r="AA123" s="131"/>
      <c r="AB123" s="132"/>
      <c r="AC123" s="125" t="s">
        <v>18</v>
      </c>
      <c r="AD123" s="126"/>
      <c r="AE123" s="126"/>
      <c r="AF123" s="126"/>
      <c r="AG123" s="126"/>
      <c r="AH123" s="127"/>
      <c r="AI123" s="128"/>
      <c r="AJ123" s="128"/>
      <c r="AK123" s="128"/>
      <c r="AL123" s="128"/>
      <c r="AM123" s="128"/>
      <c r="AN123" s="128"/>
      <c r="AO123" s="128"/>
      <c r="AP123" s="128"/>
      <c r="AQ123" s="128"/>
      <c r="AR123" s="128"/>
      <c r="AS123" s="128"/>
      <c r="AT123" s="129"/>
      <c r="AU123" s="130">
        <f>SUM(AU121:AX122)</f>
        <v>16386</v>
      </c>
      <c r="AV123" s="131"/>
      <c r="AW123" s="131"/>
      <c r="AX123" s="133"/>
    </row>
    <row r="124" spans="1:51" ht="24.75" customHeight="1" x14ac:dyDescent="0.15">
      <c r="A124" s="178"/>
      <c r="B124" s="179"/>
      <c r="C124" s="179"/>
      <c r="D124" s="179"/>
      <c r="E124" s="179"/>
      <c r="F124" s="180"/>
      <c r="G124" s="148" t="s">
        <v>629</v>
      </c>
      <c r="H124" s="149"/>
      <c r="I124" s="149"/>
      <c r="J124" s="149"/>
      <c r="K124" s="149"/>
      <c r="L124" s="149"/>
      <c r="M124" s="149"/>
      <c r="N124" s="149"/>
      <c r="O124" s="149"/>
      <c r="P124" s="149"/>
      <c r="Q124" s="149"/>
      <c r="R124" s="149"/>
      <c r="S124" s="149"/>
      <c r="T124" s="149"/>
      <c r="U124" s="149"/>
      <c r="V124" s="149"/>
      <c r="W124" s="149"/>
      <c r="X124" s="149"/>
      <c r="Y124" s="149"/>
      <c r="Z124" s="149"/>
      <c r="AA124" s="149"/>
      <c r="AB124" s="150"/>
      <c r="AC124" s="148" t="s">
        <v>630</v>
      </c>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51"/>
      <c r="AY124">
        <f>COUNTA($G$126,$AC$126)</f>
        <v>2</v>
      </c>
    </row>
    <row r="125" spans="1:51" ht="24.75" customHeight="1" x14ac:dyDescent="0.15">
      <c r="A125" s="178"/>
      <c r="B125" s="179"/>
      <c r="C125" s="179"/>
      <c r="D125" s="179"/>
      <c r="E125" s="179"/>
      <c r="F125" s="180"/>
      <c r="G125" s="152" t="s">
        <v>15</v>
      </c>
      <c r="H125" s="153"/>
      <c r="I125" s="153"/>
      <c r="J125" s="153"/>
      <c r="K125" s="153"/>
      <c r="L125" s="154" t="s">
        <v>16</v>
      </c>
      <c r="M125" s="153"/>
      <c r="N125" s="153"/>
      <c r="O125" s="153"/>
      <c r="P125" s="153"/>
      <c r="Q125" s="153"/>
      <c r="R125" s="153"/>
      <c r="S125" s="153"/>
      <c r="T125" s="153"/>
      <c r="U125" s="153"/>
      <c r="V125" s="153"/>
      <c r="W125" s="153"/>
      <c r="X125" s="155"/>
      <c r="Y125" s="156" t="s">
        <v>17</v>
      </c>
      <c r="Z125" s="157"/>
      <c r="AA125" s="157"/>
      <c r="AB125" s="158"/>
      <c r="AC125" s="152" t="s">
        <v>15</v>
      </c>
      <c r="AD125" s="153"/>
      <c r="AE125" s="153"/>
      <c r="AF125" s="153"/>
      <c r="AG125" s="153"/>
      <c r="AH125" s="154" t="s">
        <v>16</v>
      </c>
      <c r="AI125" s="153"/>
      <c r="AJ125" s="153"/>
      <c r="AK125" s="153"/>
      <c r="AL125" s="153"/>
      <c r="AM125" s="153"/>
      <c r="AN125" s="153"/>
      <c r="AO125" s="153"/>
      <c r="AP125" s="153"/>
      <c r="AQ125" s="153"/>
      <c r="AR125" s="153"/>
      <c r="AS125" s="153"/>
      <c r="AT125" s="155"/>
      <c r="AU125" s="156" t="s">
        <v>17</v>
      </c>
      <c r="AV125" s="157"/>
      <c r="AW125" s="157"/>
      <c r="AX125" s="159"/>
      <c r="AY125">
        <f>$AY$124</f>
        <v>2</v>
      </c>
    </row>
    <row r="126" spans="1:51" ht="24.75" customHeight="1" x14ac:dyDescent="0.15">
      <c r="A126" s="178"/>
      <c r="B126" s="179"/>
      <c r="C126" s="179"/>
      <c r="D126" s="179"/>
      <c r="E126" s="179"/>
      <c r="F126" s="180"/>
      <c r="G126" s="160" t="s">
        <v>639</v>
      </c>
      <c r="H126" s="161"/>
      <c r="I126" s="161"/>
      <c r="J126" s="161"/>
      <c r="K126" s="162"/>
      <c r="L126" s="163" t="s">
        <v>640</v>
      </c>
      <c r="M126" s="164"/>
      <c r="N126" s="164"/>
      <c r="O126" s="164"/>
      <c r="P126" s="164"/>
      <c r="Q126" s="164"/>
      <c r="R126" s="164"/>
      <c r="S126" s="164"/>
      <c r="T126" s="164"/>
      <c r="U126" s="164"/>
      <c r="V126" s="164"/>
      <c r="W126" s="164"/>
      <c r="X126" s="165"/>
      <c r="Y126" s="144">
        <v>4338</v>
      </c>
      <c r="Z126" s="145"/>
      <c r="AA126" s="145"/>
      <c r="AB126" s="146"/>
      <c r="AC126" s="160" t="s">
        <v>637</v>
      </c>
      <c r="AD126" s="161"/>
      <c r="AE126" s="161"/>
      <c r="AF126" s="161"/>
      <c r="AG126" s="162"/>
      <c r="AH126" s="163" t="s">
        <v>641</v>
      </c>
      <c r="AI126" s="164"/>
      <c r="AJ126" s="164"/>
      <c r="AK126" s="164"/>
      <c r="AL126" s="164"/>
      <c r="AM126" s="164"/>
      <c r="AN126" s="164"/>
      <c r="AO126" s="164"/>
      <c r="AP126" s="164"/>
      <c r="AQ126" s="164"/>
      <c r="AR126" s="164"/>
      <c r="AS126" s="164"/>
      <c r="AT126" s="165"/>
      <c r="AU126" s="144">
        <v>7032</v>
      </c>
      <c r="AV126" s="145"/>
      <c r="AW126" s="145"/>
      <c r="AX126" s="147"/>
      <c r="AY126">
        <f>$AY$124</f>
        <v>2</v>
      </c>
    </row>
    <row r="127" spans="1:51" ht="24.75" customHeight="1" x14ac:dyDescent="0.15">
      <c r="A127" s="178"/>
      <c r="B127" s="179"/>
      <c r="C127" s="179"/>
      <c r="D127" s="179"/>
      <c r="E127" s="179"/>
      <c r="F127" s="180"/>
      <c r="G127" s="134" t="s">
        <v>642</v>
      </c>
      <c r="H127" s="135"/>
      <c r="I127" s="135"/>
      <c r="J127" s="135"/>
      <c r="K127" s="136"/>
      <c r="L127" s="137" t="s">
        <v>643</v>
      </c>
      <c r="M127" s="138"/>
      <c r="N127" s="138"/>
      <c r="O127" s="138"/>
      <c r="P127" s="138"/>
      <c r="Q127" s="138"/>
      <c r="R127" s="138"/>
      <c r="S127" s="138"/>
      <c r="T127" s="138"/>
      <c r="U127" s="138"/>
      <c r="V127" s="138"/>
      <c r="W127" s="138"/>
      <c r="X127" s="139"/>
      <c r="Y127" s="140">
        <v>707</v>
      </c>
      <c r="Z127" s="141"/>
      <c r="AA127" s="141"/>
      <c r="AB127" s="142"/>
      <c r="AC127" s="134" t="s">
        <v>635</v>
      </c>
      <c r="AD127" s="135"/>
      <c r="AE127" s="135"/>
      <c r="AF127" s="135"/>
      <c r="AG127" s="136"/>
      <c r="AH127" s="137" t="s">
        <v>644</v>
      </c>
      <c r="AI127" s="138"/>
      <c r="AJ127" s="138"/>
      <c r="AK127" s="138"/>
      <c r="AL127" s="138"/>
      <c r="AM127" s="138"/>
      <c r="AN127" s="138"/>
      <c r="AO127" s="138"/>
      <c r="AP127" s="138"/>
      <c r="AQ127" s="138"/>
      <c r="AR127" s="138"/>
      <c r="AS127" s="138"/>
      <c r="AT127" s="139"/>
      <c r="AU127" s="140">
        <v>1504</v>
      </c>
      <c r="AV127" s="141"/>
      <c r="AW127" s="141"/>
      <c r="AX127" s="143"/>
      <c r="AY127">
        <f>$AY$124</f>
        <v>2</v>
      </c>
    </row>
    <row r="128" spans="1:51" ht="24.75" customHeight="1" x14ac:dyDescent="0.15">
      <c r="A128" s="178"/>
      <c r="B128" s="179"/>
      <c r="C128" s="179"/>
      <c r="D128" s="179"/>
      <c r="E128" s="179"/>
      <c r="F128" s="180"/>
      <c r="G128" s="134" t="s">
        <v>645</v>
      </c>
      <c r="H128" s="135"/>
      <c r="I128" s="135"/>
      <c r="J128" s="135"/>
      <c r="K128" s="136"/>
      <c r="L128" s="137" t="s">
        <v>646</v>
      </c>
      <c r="M128" s="138"/>
      <c r="N128" s="138"/>
      <c r="O128" s="138"/>
      <c r="P128" s="138"/>
      <c r="Q128" s="138"/>
      <c r="R128" s="138"/>
      <c r="S128" s="138"/>
      <c r="T128" s="138"/>
      <c r="U128" s="138"/>
      <c r="V128" s="138"/>
      <c r="W128" s="138"/>
      <c r="X128" s="139"/>
      <c r="Y128" s="140">
        <v>32</v>
      </c>
      <c r="Z128" s="141"/>
      <c r="AA128" s="141"/>
      <c r="AB128" s="142"/>
      <c r="AC128" s="134" t="s">
        <v>635</v>
      </c>
      <c r="AD128" s="135"/>
      <c r="AE128" s="135"/>
      <c r="AF128" s="135"/>
      <c r="AG128" s="136"/>
      <c r="AH128" s="137" t="s">
        <v>647</v>
      </c>
      <c r="AI128" s="138"/>
      <c r="AJ128" s="138"/>
      <c r="AK128" s="138"/>
      <c r="AL128" s="138"/>
      <c r="AM128" s="138"/>
      <c r="AN128" s="138"/>
      <c r="AO128" s="138"/>
      <c r="AP128" s="138"/>
      <c r="AQ128" s="138"/>
      <c r="AR128" s="138"/>
      <c r="AS128" s="138"/>
      <c r="AT128" s="139"/>
      <c r="AU128" s="140">
        <v>150</v>
      </c>
      <c r="AV128" s="141"/>
      <c r="AW128" s="141"/>
      <c r="AX128" s="143"/>
      <c r="AY128">
        <f>$AY$124</f>
        <v>2</v>
      </c>
    </row>
    <row r="129" spans="1:51" ht="24.75" customHeight="1" x14ac:dyDescent="0.15">
      <c r="A129" s="178"/>
      <c r="B129" s="179"/>
      <c r="C129" s="179"/>
      <c r="D129" s="179"/>
      <c r="E129" s="179"/>
      <c r="F129" s="180"/>
      <c r="G129" s="134" t="s">
        <v>648</v>
      </c>
      <c r="H129" s="135"/>
      <c r="I129" s="135"/>
      <c r="J129" s="135"/>
      <c r="K129" s="136"/>
      <c r="L129" s="137" t="s">
        <v>649</v>
      </c>
      <c r="M129" s="138"/>
      <c r="N129" s="138"/>
      <c r="O129" s="138"/>
      <c r="P129" s="138"/>
      <c r="Q129" s="138"/>
      <c r="R129" s="138"/>
      <c r="S129" s="138"/>
      <c r="T129" s="138"/>
      <c r="U129" s="138"/>
      <c r="V129" s="138"/>
      <c r="W129" s="138"/>
      <c r="X129" s="139"/>
      <c r="Y129" s="140">
        <v>25</v>
      </c>
      <c r="Z129" s="141"/>
      <c r="AA129" s="141"/>
      <c r="AB129" s="142"/>
      <c r="AC129" s="134" t="s">
        <v>635</v>
      </c>
      <c r="AD129" s="135"/>
      <c r="AE129" s="135"/>
      <c r="AF129" s="135"/>
      <c r="AG129" s="136"/>
      <c r="AH129" s="137" t="s">
        <v>650</v>
      </c>
      <c r="AI129" s="138"/>
      <c r="AJ129" s="138"/>
      <c r="AK129" s="138"/>
      <c r="AL129" s="138"/>
      <c r="AM129" s="138"/>
      <c r="AN129" s="138"/>
      <c r="AO129" s="138"/>
      <c r="AP129" s="138"/>
      <c r="AQ129" s="138"/>
      <c r="AR129" s="138"/>
      <c r="AS129" s="138"/>
      <c r="AT129" s="139"/>
      <c r="AU129" s="140">
        <v>11</v>
      </c>
      <c r="AV129" s="141"/>
      <c r="AW129" s="141"/>
      <c r="AX129" s="143"/>
      <c r="AY129">
        <f>$AY$124</f>
        <v>2</v>
      </c>
    </row>
    <row r="130" spans="1:51" ht="24.75" customHeight="1" x14ac:dyDescent="0.15">
      <c r="A130" s="178"/>
      <c r="B130" s="179"/>
      <c r="C130" s="179"/>
      <c r="D130" s="179"/>
      <c r="E130" s="179"/>
      <c r="F130" s="180"/>
      <c r="G130" s="134" t="s">
        <v>651</v>
      </c>
      <c r="H130" s="135"/>
      <c r="I130" s="135"/>
      <c r="J130" s="135"/>
      <c r="K130" s="136"/>
      <c r="L130" s="137" t="s">
        <v>652</v>
      </c>
      <c r="M130" s="138"/>
      <c r="N130" s="138"/>
      <c r="O130" s="138"/>
      <c r="P130" s="138"/>
      <c r="Q130" s="138"/>
      <c r="R130" s="138"/>
      <c r="S130" s="138"/>
      <c r="T130" s="138"/>
      <c r="U130" s="138"/>
      <c r="V130" s="138"/>
      <c r="W130" s="138"/>
      <c r="X130" s="139"/>
      <c r="Y130" s="140">
        <v>9</v>
      </c>
      <c r="Z130" s="141"/>
      <c r="AA130" s="141"/>
      <c r="AB130" s="142"/>
      <c r="AC130" s="134" t="s">
        <v>258</v>
      </c>
      <c r="AD130" s="135"/>
      <c r="AE130" s="135"/>
      <c r="AF130" s="135"/>
      <c r="AG130" s="136"/>
      <c r="AH130" s="137" t="s">
        <v>258</v>
      </c>
      <c r="AI130" s="138"/>
      <c r="AJ130" s="138"/>
      <c r="AK130" s="138"/>
      <c r="AL130" s="138"/>
      <c r="AM130" s="138"/>
      <c r="AN130" s="138"/>
      <c r="AO130" s="138"/>
      <c r="AP130" s="138"/>
      <c r="AQ130" s="138"/>
      <c r="AR130" s="138"/>
      <c r="AS130" s="138"/>
      <c r="AT130" s="139"/>
      <c r="AU130" s="140" t="s">
        <v>258</v>
      </c>
      <c r="AV130" s="141"/>
      <c r="AW130" s="141"/>
      <c r="AX130" s="143"/>
      <c r="AY130">
        <f>$AY$124</f>
        <v>2</v>
      </c>
    </row>
    <row r="131" spans="1:51" ht="24.75" customHeight="1" x14ac:dyDescent="0.15">
      <c r="A131" s="178"/>
      <c r="B131" s="179"/>
      <c r="C131" s="179"/>
      <c r="D131" s="179"/>
      <c r="E131" s="179"/>
      <c r="F131" s="180"/>
      <c r="G131" s="134" t="s">
        <v>653</v>
      </c>
      <c r="H131" s="135"/>
      <c r="I131" s="135"/>
      <c r="J131" s="135"/>
      <c r="K131" s="136"/>
      <c r="L131" s="137" t="s">
        <v>654</v>
      </c>
      <c r="M131" s="138"/>
      <c r="N131" s="138"/>
      <c r="O131" s="138"/>
      <c r="P131" s="138"/>
      <c r="Q131" s="138"/>
      <c r="R131" s="138"/>
      <c r="S131" s="138"/>
      <c r="T131" s="138"/>
      <c r="U131" s="138"/>
      <c r="V131" s="138"/>
      <c r="W131" s="138"/>
      <c r="X131" s="139"/>
      <c r="Y131" s="140">
        <v>1</v>
      </c>
      <c r="Z131" s="141"/>
      <c r="AA131" s="141"/>
      <c r="AB131" s="142"/>
      <c r="AC131" s="134" t="s">
        <v>258</v>
      </c>
      <c r="AD131" s="135"/>
      <c r="AE131" s="135"/>
      <c r="AF131" s="135"/>
      <c r="AG131" s="136"/>
      <c r="AH131" s="137" t="s">
        <v>258</v>
      </c>
      <c r="AI131" s="138"/>
      <c r="AJ131" s="138"/>
      <c r="AK131" s="138"/>
      <c r="AL131" s="138"/>
      <c r="AM131" s="138"/>
      <c r="AN131" s="138"/>
      <c r="AO131" s="138"/>
      <c r="AP131" s="138"/>
      <c r="AQ131" s="138"/>
      <c r="AR131" s="138"/>
      <c r="AS131" s="138"/>
      <c r="AT131" s="139"/>
      <c r="AU131" s="140" t="s">
        <v>258</v>
      </c>
      <c r="AV131" s="141"/>
      <c r="AW131" s="141"/>
      <c r="AX131" s="143"/>
      <c r="AY131">
        <f>$AY$124</f>
        <v>2</v>
      </c>
    </row>
    <row r="132" spans="1:51" ht="24.75" customHeight="1" thickBot="1" x14ac:dyDescent="0.2">
      <c r="A132" s="178"/>
      <c r="B132" s="179"/>
      <c r="C132" s="179"/>
      <c r="D132" s="179"/>
      <c r="E132" s="179"/>
      <c r="F132" s="180"/>
      <c r="G132" s="125" t="s">
        <v>18</v>
      </c>
      <c r="H132" s="126"/>
      <c r="I132" s="126"/>
      <c r="J132" s="126"/>
      <c r="K132" s="126"/>
      <c r="L132" s="127"/>
      <c r="M132" s="128"/>
      <c r="N132" s="128"/>
      <c r="O132" s="128"/>
      <c r="P132" s="128"/>
      <c r="Q132" s="128"/>
      <c r="R132" s="128"/>
      <c r="S132" s="128"/>
      <c r="T132" s="128"/>
      <c r="U132" s="128"/>
      <c r="V132" s="128"/>
      <c r="W132" s="128"/>
      <c r="X132" s="129"/>
      <c r="Y132" s="130">
        <f>SUM(Y126:AB131)</f>
        <v>5112</v>
      </c>
      <c r="Z132" s="131"/>
      <c r="AA132" s="131"/>
      <c r="AB132" s="132"/>
      <c r="AC132" s="125" t="s">
        <v>18</v>
      </c>
      <c r="AD132" s="126"/>
      <c r="AE132" s="126"/>
      <c r="AF132" s="126"/>
      <c r="AG132" s="126"/>
      <c r="AH132" s="127"/>
      <c r="AI132" s="128"/>
      <c r="AJ132" s="128"/>
      <c r="AK132" s="128"/>
      <c r="AL132" s="128"/>
      <c r="AM132" s="128"/>
      <c r="AN132" s="128"/>
      <c r="AO132" s="128"/>
      <c r="AP132" s="128"/>
      <c r="AQ132" s="128"/>
      <c r="AR132" s="128"/>
      <c r="AS132" s="128"/>
      <c r="AT132" s="129"/>
      <c r="AU132" s="130">
        <f>SUM(AU126:AX131)</f>
        <v>8697</v>
      </c>
      <c r="AV132" s="131"/>
      <c r="AW132" s="131"/>
      <c r="AX132" s="133"/>
      <c r="AY132">
        <f>$AY$124</f>
        <v>2</v>
      </c>
    </row>
    <row r="133" spans="1:51" ht="24.75" customHeight="1" x14ac:dyDescent="0.15">
      <c r="A133" s="178"/>
      <c r="B133" s="179"/>
      <c r="C133" s="179"/>
      <c r="D133" s="179"/>
      <c r="E133" s="179"/>
      <c r="F133" s="180"/>
      <c r="G133" s="148" t="s">
        <v>631</v>
      </c>
      <c r="H133" s="149"/>
      <c r="I133" s="149"/>
      <c r="J133" s="149"/>
      <c r="K133" s="149"/>
      <c r="L133" s="149"/>
      <c r="M133" s="149"/>
      <c r="N133" s="149"/>
      <c r="O133" s="149"/>
      <c r="P133" s="149"/>
      <c r="Q133" s="149"/>
      <c r="R133" s="149"/>
      <c r="S133" s="149"/>
      <c r="T133" s="149"/>
      <c r="U133" s="149"/>
      <c r="V133" s="149"/>
      <c r="W133" s="149"/>
      <c r="X133" s="149"/>
      <c r="Y133" s="149"/>
      <c r="Z133" s="149"/>
      <c r="AA133" s="149"/>
      <c r="AB133" s="150"/>
      <c r="AC133" s="148" t="s">
        <v>632</v>
      </c>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1"/>
      <c r="AY133">
        <f>COUNTA($G$135,$AC$135)</f>
        <v>2</v>
      </c>
    </row>
    <row r="134" spans="1:51" ht="24.75" customHeight="1" x14ac:dyDescent="0.15">
      <c r="A134" s="178"/>
      <c r="B134" s="179"/>
      <c r="C134" s="179"/>
      <c r="D134" s="179"/>
      <c r="E134" s="179"/>
      <c r="F134" s="180"/>
      <c r="G134" s="152" t="s">
        <v>15</v>
      </c>
      <c r="H134" s="153"/>
      <c r="I134" s="153"/>
      <c r="J134" s="153"/>
      <c r="K134" s="153"/>
      <c r="L134" s="154" t="s">
        <v>16</v>
      </c>
      <c r="M134" s="153"/>
      <c r="N134" s="153"/>
      <c r="O134" s="153"/>
      <c r="P134" s="153"/>
      <c r="Q134" s="153"/>
      <c r="R134" s="153"/>
      <c r="S134" s="153"/>
      <c r="T134" s="153"/>
      <c r="U134" s="153"/>
      <c r="V134" s="153"/>
      <c r="W134" s="153"/>
      <c r="X134" s="155"/>
      <c r="Y134" s="156" t="s">
        <v>17</v>
      </c>
      <c r="Z134" s="157"/>
      <c r="AA134" s="157"/>
      <c r="AB134" s="158"/>
      <c r="AC134" s="152" t="s">
        <v>15</v>
      </c>
      <c r="AD134" s="153"/>
      <c r="AE134" s="153"/>
      <c r="AF134" s="153"/>
      <c r="AG134" s="153"/>
      <c r="AH134" s="154" t="s">
        <v>16</v>
      </c>
      <c r="AI134" s="153"/>
      <c r="AJ134" s="153"/>
      <c r="AK134" s="153"/>
      <c r="AL134" s="153"/>
      <c r="AM134" s="153"/>
      <c r="AN134" s="153"/>
      <c r="AO134" s="153"/>
      <c r="AP134" s="153"/>
      <c r="AQ134" s="153"/>
      <c r="AR134" s="153"/>
      <c r="AS134" s="153"/>
      <c r="AT134" s="155"/>
      <c r="AU134" s="156" t="s">
        <v>17</v>
      </c>
      <c r="AV134" s="157"/>
      <c r="AW134" s="157"/>
      <c r="AX134" s="159"/>
      <c r="AY134">
        <f>$AY$133</f>
        <v>2</v>
      </c>
    </row>
    <row r="135" spans="1:51" ht="24.75" customHeight="1" x14ac:dyDescent="0.15">
      <c r="A135" s="178"/>
      <c r="B135" s="179"/>
      <c r="C135" s="179"/>
      <c r="D135" s="179"/>
      <c r="E135" s="179"/>
      <c r="F135" s="180"/>
      <c r="G135" s="160" t="s">
        <v>639</v>
      </c>
      <c r="H135" s="161"/>
      <c r="I135" s="161"/>
      <c r="J135" s="161"/>
      <c r="K135" s="162"/>
      <c r="L135" s="163" t="s">
        <v>655</v>
      </c>
      <c r="M135" s="164"/>
      <c r="N135" s="164"/>
      <c r="O135" s="164"/>
      <c r="P135" s="164"/>
      <c r="Q135" s="164"/>
      <c r="R135" s="164"/>
      <c r="S135" s="164"/>
      <c r="T135" s="164"/>
      <c r="U135" s="164"/>
      <c r="V135" s="164"/>
      <c r="W135" s="164"/>
      <c r="X135" s="165"/>
      <c r="Y135" s="144">
        <v>5771.4</v>
      </c>
      <c r="Z135" s="145"/>
      <c r="AA135" s="145"/>
      <c r="AB135" s="146"/>
      <c r="AC135" s="134" t="s">
        <v>639</v>
      </c>
      <c r="AD135" s="135"/>
      <c r="AE135" s="135"/>
      <c r="AF135" s="135"/>
      <c r="AG135" s="136"/>
      <c r="AH135" s="137" t="s">
        <v>655</v>
      </c>
      <c r="AI135" s="138"/>
      <c r="AJ135" s="138"/>
      <c r="AK135" s="138"/>
      <c r="AL135" s="138"/>
      <c r="AM135" s="138"/>
      <c r="AN135" s="138"/>
      <c r="AO135" s="138"/>
      <c r="AP135" s="138"/>
      <c r="AQ135" s="138"/>
      <c r="AR135" s="138"/>
      <c r="AS135" s="138"/>
      <c r="AT135" s="139"/>
      <c r="AU135" s="144">
        <v>569.4</v>
      </c>
      <c r="AV135" s="145"/>
      <c r="AW135" s="145"/>
      <c r="AX135" s="147"/>
      <c r="AY135">
        <f>$AY$133</f>
        <v>2</v>
      </c>
    </row>
    <row r="136" spans="1:51" ht="24.75" customHeight="1" x14ac:dyDescent="0.15">
      <c r="A136" s="178"/>
      <c r="B136" s="179"/>
      <c r="C136" s="179"/>
      <c r="D136" s="179"/>
      <c r="E136" s="179"/>
      <c r="F136" s="180"/>
      <c r="G136" s="134" t="s">
        <v>642</v>
      </c>
      <c r="H136" s="135"/>
      <c r="I136" s="135"/>
      <c r="J136" s="135"/>
      <c r="K136" s="136"/>
      <c r="L136" s="137" t="s">
        <v>656</v>
      </c>
      <c r="M136" s="138"/>
      <c r="N136" s="138"/>
      <c r="O136" s="138"/>
      <c r="P136" s="138"/>
      <c r="Q136" s="138"/>
      <c r="R136" s="138"/>
      <c r="S136" s="138"/>
      <c r="T136" s="138"/>
      <c r="U136" s="138"/>
      <c r="V136" s="138"/>
      <c r="W136" s="138"/>
      <c r="X136" s="139"/>
      <c r="Y136" s="140">
        <v>1207.2</v>
      </c>
      <c r="Z136" s="141"/>
      <c r="AA136" s="141"/>
      <c r="AB136" s="142"/>
      <c r="AC136" s="134" t="s">
        <v>657</v>
      </c>
      <c r="AD136" s="135"/>
      <c r="AE136" s="135"/>
      <c r="AF136" s="135"/>
      <c r="AG136" s="136"/>
      <c r="AH136" s="137" t="s">
        <v>658</v>
      </c>
      <c r="AI136" s="138"/>
      <c r="AJ136" s="138"/>
      <c r="AK136" s="138"/>
      <c r="AL136" s="138"/>
      <c r="AM136" s="138"/>
      <c r="AN136" s="138"/>
      <c r="AO136" s="138"/>
      <c r="AP136" s="138"/>
      <c r="AQ136" s="138"/>
      <c r="AR136" s="138"/>
      <c r="AS136" s="138"/>
      <c r="AT136" s="139"/>
      <c r="AU136" s="140">
        <v>350.1</v>
      </c>
      <c r="AV136" s="141"/>
      <c r="AW136" s="141"/>
      <c r="AX136" s="143"/>
      <c r="AY136">
        <f>$AY$133</f>
        <v>2</v>
      </c>
    </row>
    <row r="137" spans="1:51" ht="24.75" customHeight="1" x14ac:dyDescent="0.15">
      <c r="A137" s="178"/>
      <c r="B137" s="179"/>
      <c r="C137" s="179"/>
      <c r="D137" s="179"/>
      <c r="E137" s="179"/>
      <c r="F137" s="180"/>
      <c r="G137" s="134" t="s">
        <v>648</v>
      </c>
      <c r="H137" s="135"/>
      <c r="I137" s="135"/>
      <c r="J137" s="135"/>
      <c r="K137" s="136"/>
      <c r="L137" s="137" t="s">
        <v>659</v>
      </c>
      <c r="M137" s="138"/>
      <c r="N137" s="138"/>
      <c r="O137" s="138"/>
      <c r="P137" s="138"/>
      <c r="Q137" s="138"/>
      <c r="R137" s="138"/>
      <c r="S137" s="138"/>
      <c r="T137" s="138"/>
      <c r="U137" s="138"/>
      <c r="V137" s="138"/>
      <c r="W137" s="138"/>
      <c r="X137" s="139"/>
      <c r="Y137" s="140">
        <v>49.8</v>
      </c>
      <c r="Z137" s="141"/>
      <c r="AA137" s="141"/>
      <c r="AB137" s="142"/>
      <c r="AC137" s="134" t="s">
        <v>258</v>
      </c>
      <c r="AD137" s="135"/>
      <c r="AE137" s="135"/>
      <c r="AF137" s="135"/>
      <c r="AG137" s="136"/>
      <c r="AH137" s="137" t="s">
        <v>258</v>
      </c>
      <c r="AI137" s="138"/>
      <c r="AJ137" s="138"/>
      <c r="AK137" s="138"/>
      <c r="AL137" s="138"/>
      <c r="AM137" s="138"/>
      <c r="AN137" s="138"/>
      <c r="AO137" s="138"/>
      <c r="AP137" s="138"/>
      <c r="AQ137" s="138"/>
      <c r="AR137" s="138"/>
      <c r="AS137" s="138"/>
      <c r="AT137" s="139"/>
      <c r="AU137" s="140" t="s">
        <v>258</v>
      </c>
      <c r="AV137" s="141"/>
      <c r="AW137" s="141"/>
      <c r="AX137" s="143"/>
      <c r="AY137">
        <f>$AY$133</f>
        <v>2</v>
      </c>
    </row>
    <row r="138" spans="1:51" ht="24.75" customHeight="1" x14ac:dyDescent="0.15">
      <c r="A138" s="178"/>
      <c r="B138" s="179"/>
      <c r="C138" s="179"/>
      <c r="D138" s="179"/>
      <c r="E138" s="179"/>
      <c r="F138" s="180"/>
      <c r="G138" s="134" t="s">
        <v>660</v>
      </c>
      <c r="H138" s="135"/>
      <c r="I138" s="135"/>
      <c r="J138" s="135"/>
      <c r="K138" s="136"/>
      <c r="L138" s="137" t="s">
        <v>661</v>
      </c>
      <c r="M138" s="138"/>
      <c r="N138" s="138"/>
      <c r="O138" s="138"/>
      <c r="P138" s="138"/>
      <c r="Q138" s="138"/>
      <c r="R138" s="138"/>
      <c r="S138" s="138"/>
      <c r="T138" s="138"/>
      <c r="U138" s="138"/>
      <c r="V138" s="138"/>
      <c r="W138" s="138"/>
      <c r="X138" s="139"/>
      <c r="Y138" s="140">
        <v>4</v>
      </c>
      <c r="Z138" s="141"/>
      <c r="AA138" s="141"/>
      <c r="AB138" s="142"/>
      <c r="AC138" s="134" t="s">
        <v>258</v>
      </c>
      <c r="AD138" s="135"/>
      <c r="AE138" s="135"/>
      <c r="AF138" s="135"/>
      <c r="AG138" s="136"/>
      <c r="AH138" s="137" t="s">
        <v>258</v>
      </c>
      <c r="AI138" s="138"/>
      <c r="AJ138" s="138"/>
      <c r="AK138" s="138"/>
      <c r="AL138" s="138"/>
      <c r="AM138" s="138"/>
      <c r="AN138" s="138"/>
      <c r="AO138" s="138"/>
      <c r="AP138" s="138"/>
      <c r="AQ138" s="138"/>
      <c r="AR138" s="138"/>
      <c r="AS138" s="138"/>
      <c r="AT138" s="139"/>
      <c r="AU138" s="140" t="s">
        <v>258</v>
      </c>
      <c r="AV138" s="141"/>
      <c r="AW138" s="141"/>
      <c r="AX138" s="143"/>
      <c r="AY138">
        <f>$AY$133</f>
        <v>2</v>
      </c>
    </row>
    <row r="139" spans="1:51" ht="24.75" customHeight="1" thickBot="1" x14ac:dyDescent="0.2">
      <c r="A139" s="178"/>
      <c r="B139" s="179"/>
      <c r="C139" s="179"/>
      <c r="D139" s="179"/>
      <c r="E139" s="179"/>
      <c r="F139" s="180"/>
      <c r="G139" s="125" t="s">
        <v>18</v>
      </c>
      <c r="H139" s="126"/>
      <c r="I139" s="126"/>
      <c r="J139" s="126"/>
      <c r="K139" s="126"/>
      <c r="L139" s="127"/>
      <c r="M139" s="128"/>
      <c r="N139" s="128"/>
      <c r="O139" s="128"/>
      <c r="P139" s="128"/>
      <c r="Q139" s="128"/>
      <c r="R139" s="128"/>
      <c r="S139" s="128"/>
      <c r="T139" s="128"/>
      <c r="U139" s="128"/>
      <c r="V139" s="128"/>
      <c r="W139" s="128"/>
      <c r="X139" s="129"/>
      <c r="Y139" s="130">
        <f>SUM(Y135:AB138)</f>
        <v>7032.4</v>
      </c>
      <c r="Z139" s="131"/>
      <c r="AA139" s="131"/>
      <c r="AB139" s="132"/>
      <c r="AC139" s="125" t="s">
        <v>18</v>
      </c>
      <c r="AD139" s="126"/>
      <c r="AE139" s="126"/>
      <c r="AF139" s="126"/>
      <c r="AG139" s="126"/>
      <c r="AH139" s="127"/>
      <c r="AI139" s="128"/>
      <c r="AJ139" s="128"/>
      <c r="AK139" s="128"/>
      <c r="AL139" s="128"/>
      <c r="AM139" s="128"/>
      <c r="AN139" s="128"/>
      <c r="AO139" s="128"/>
      <c r="AP139" s="128"/>
      <c r="AQ139" s="128"/>
      <c r="AR139" s="128"/>
      <c r="AS139" s="128"/>
      <c r="AT139" s="129"/>
      <c r="AU139" s="130">
        <f>SUM(AU135:AX138)</f>
        <v>919.5</v>
      </c>
      <c r="AV139" s="131"/>
      <c r="AW139" s="131"/>
      <c r="AX139" s="133"/>
      <c r="AY139">
        <f>$AY$133</f>
        <v>2</v>
      </c>
    </row>
    <row r="140" spans="1:51" ht="24.75" customHeight="1" x14ac:dyDescent="0.15">
      <c r="A140" s="178"/>
      <c r="B140" s="179"/>
      <c r="C140" s="179"/>
      <c r="D140" s="179"/>
      <c r="E140" s="179"/>
      <c r="F140" s="180"/>
      <c r="G140" s="148" t="s">
        <v>633</v>
      </c>
      <c r="H140" s="149"/>
      <c r="I140" s="149"/>
      <c r="J140" s="149"/>
      <c r="K140" s="149"/>
      <c r="L140" s="149"/>
      <c r="M140" s="149"/>
      <c r="N140" s="149"/>
      <c r="O140" s="149"/>
      <c r="P140" s="149"/>
      <c r="Q140" s="149"/>
      <c r="R140" s="149"/>
      <c r="S140" s="149"/>
      <c r="T140" s="149"/>
      <c r="U140" s="149"/>
      <c r="V140" s="149"/>
      <c r="W140" s="149"/>
      <c r="X140" s="149"/>
      <c r="Y140" s="149"/>
      <c r="Z140" s="149"/>
      <c r="AA140" s="149"/>
      <c r="AB140" s="150"/>
      <c r="AC140" s="148" t="s">
        <v>634</v>
      </c>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1"/>
      <c r="AY140">
        <f>COUNTA($G$142,$AC$142)</f>
        <v>2</v>
      </c>
    </row>
    <row r="141" spans="1:51" ht="24.75" customHeight="1" x14ac:dyDescent="0.15">
      <c r="A141" s="178"/>
      <c r="B141" s="179"/>
      <c r="C141" s="179"/>
      <c r="D141" s="179"/>
      <c r="E141" s="179"/>
      <c r="F141" s="180"/>
      <c r="G141" s="152" t="s">
        <v>15</v>
      </c>
      <c r="H141" s="153"/>
      <c r="I141" s="153"/>
      <c r="J141" s="153"/>
      <c r="K141" s="153"/>
      <c r="L141" s="154" t="s">
        <v>16</v>
      </c>
      <c r="M141" s="153"/>
      <c r="N141" s="153"/>
      <c r="O141" s="153"/>
      <c r="P141" s="153"/>
      <c r="Q141" s="153"/>
      <c r="R141" s="153"/>
      <c r="S141" s="153"/>
      <c r="T141" s="153"/>
      <c r="U141" s="153"/>
      <c r="V141" s="153"/>
      <c r="W141" s="153"/>
      <c r="X141" s="155"/>
      <c r="Y141" s="156" t="s">
        <v>17</v>
      </c>
      <c r="Z141" s="157"/>
      <c r="AA141" s="157"/>
      <c r="AB141" s="158"/>
      <c r="AC141" s="152" t="s">
        <v>15</v>
      </c>
      <c r="AD141" s="153"/>
      <c r="AE141" s="153"/>
      <c r="AF141" s="153"/>
      <c r="AG141" s="153"/>
      <c r="AH141" s="154" t="s">
        <v>16</v>
      </c>
      <c r="AI141" s="153"/>
      <c r="AJ141" s="153"/>
      <c r="AK141" s="153"/>
      <c r="AL141" s="153"/>
      <c r="AM141" s="153"/>
      <c r="AN141" s="153"/>
      <c r="AO141" s="153"/>
      <c r="AP141" s="153"/>
      <c r="AQ141" s="153"/>
      <c r="AR141" s="153"/>
      <c r="AS141" s="153"/>
      <c r="AT141" s="155"/>
      <c r="AU141" s="156" t="s">
        <v>17</v>
      </c>
      <c r="AV141" s="157"/>
      <c r="AW141" s="157"/>
      <c r="AX141" s="159"/>
      <c r="AY141">
        <f>$AY$140</f>
        <v>2</v>
      </c>
    </row>
    <row r="142" spans="1:51" s="16" customFormat="1" ht="24.75" customHeight="1" x14ac:dyDescent="0.15">
      <c r="A142" s="178"/>
      <c r="B142" s="179"/>
      <c r="C142" s="179"/>
      <c r="D142" s="179"/>
      <c r="E142" s="179"/>
      <c r="F142" s="180"/>
      <c r="G142" s="134" t="s">
        <v>639</v>
      </c>
      <c r="H142" s="135"/>
      <c r="I142" s="135"/>
      <c r="J142" s="135"/>
      <c r="K142" s="136"/>
      <c r="L142" s="137" t="s">
        <v>662</v>
      </c>
      <c r="M142" s="138"/>
      <c r="N142" s="138"/>
      <c r="O142" s="138"/>
      <c r="P142" s="138"/>
      <c r="Q142" s="138"/>
      <c r="R142" s="138"/>
      <c r="S142" s="138"/>
      <c r="T142" s="138"/>
      <c r="U142" s="138"/>
      <c r="V142" s="138"/>
      <c r="W142" s="138"/>
      <c r="X142" s="139"/>
      <c r="Y142" s="144">
        <v>123</v>
      </c>
      <c r="Z142" s="145"/>
      <c r="AA142" s="145"/>
      <c r="AB142" s="146"/>
      <c r="AC142" s="134" t="s">
        <v>663</v>
      </c>
      <c r="AD142" s="135"/>
      <c r="AE142" s="135"/>
      <c r="AF142" s="135"/>
      <c r="AG142" s="136"/>
      <c r="AH142" s="137" t="s">
        <v>664</v>
      </c>
      <c r="AI142" s="138"/>
      <c r="AJ142" s="138"/>
      <c r="AK142" s="138"/>
      <c r="AL142" s="138"/>
      <c r="AM142" s="138"/>
      <c r="AN142" s="138"/>
      <c r="AO142" s="138"/>
      <c r="AP142" s="138"/>
      <c r="AQ142" s="138"/>
      <c r="AR142" s="138"/>
      <c r="AS142" s="138"/>
      <c r="AT142" s="139"/>
      <c r="AU142" s="144">
        <v>9</v>
      </c>
      <c r="AV142" s="145"/>
      <c r="AW142" s="145"/>
      <c r="AX142" s="147"/>
      <c r="AY142">
        <f>$AY$140</f>
        <v>2</v>
      </c>
    </row>
    <row r="143" spans="1:51" ht="24.75" customHeight="1" x14ac:dyDescent="0.15">
      <c r="A143" s="178"/>
      <c r="B143" s="179"/>
      <c r="C143" s="179"/>
      <c r="D143" s="179"/>
      <c r="E143" s="179"/>
      <c r="F143" s="180"/>
      <c r="G143" s="134" t="s">
        <v>665</v>
      </c>
      <c r="H143" s="135"/>
      <c r="I143" s="135"/>
      <c r="J143" s="135"/>
      <c r="K143" s="136"/>
      <c r="L143" s="137" t="s">
        <v>666</v>
      </c>
      <c r="M143" s="138"/>
      <c r="N143" s="138"/>
      <c r="O143" s="138"/>
      <c r="P143" s="138"/>
      <c r="Q143" s="138"/>
      <c r="R143" s="138"/>
      <c r="S143" s="138"/>
      <c r="T143" s="138"/>
      <c r="U143" s="138"/>
      <c r="V143" s="138"/>
      <c r="W143" s="138"/>
      <c r="X143" s="139"/>
      <c r="Y143" s="140">
        <v>27</v>
      </c>
      <c r="Z143" s="141"/>
      <c r="AA143" s="141"/>
      <c r="AB143" s="142"/>
      <c r="AC143" s="134" t="s">
        <v>667</v>
      </c>
      <c r="AD143" s="135"/>
      <c r="AE143" s="135"/>
      <c r="AF143" s="135"/>
      <c r="AG143" s="136"/>
      <c r="AH143" s="137" t="s">
        <v>668</v>
      </c>
      <c r="AI143" s="138"/>
      <c r="AJ143" s="138"/>
      <c r="AK143" s="138"/>
      <c r="AL143" s="138"/>
      <c r="AM143" s="138"/>
      <c r="AN143" s="138"/>
      <c r="AO143" s="138"/>
      <c r="AP143" s="138"/>
      <c r="AQ143" s="138"/>
      <c r="AR143" s="138"/>
      <c r="AS143" s="138"/>
      <c r="AT143" s="139"/>
      <c r="AU143" s="140">
        <v>1.5</v>
      </c>
      <c r="AV143" s="141"/>
      <c r="AW143" s="141"/>
      <c r="AX143" s="143"/>
      <c r="AY143">
        <f>$AY$140</f>
        <v>2</v>
      </c>
    </row>
    <row r="144" spans="1:51" ht="24.75" customHeight="1" x14ac:dyDescent="0.15">
      <c r="A144" s="178"/>
      <c r="B144" s="179"/>
      <c r="C144" s="179"/>
      <c r="D144" s="179"/>
      <c r="E144" s="179"/>
      <c r="F144" s="180"/>
      <c r="G144" s="134" t="s">
        <v>258</v>
      </c>
      <c r="H144" s="135"/>
      <c r="I144" s="135"/>
      <c r="J144" s="135"/>
      <c r="K144" s="136"/>
      <c r="L144" s="137" t="s">
        <v>258</v>
      </c>
      <c r="M144" s="138"/>
      <c r="N144" s="138"/>
      <c r="O144" s="138"/>
      <c r="P144" s="138"/>
      <c r="Q144" s="138"/>
      <c r="R144" s="138"/>
      <c r="S144" s="138"/>
      <c r="T144" s="138"/>
      <c r="U144" s="138"/>
      <c r="V144" s="138"/>
      <c r="W144" s="138"/>
      <c r="X144" s="139"/>
      <c r="Y144" s="140" t="s">
        <v>258</v>
      </c>
      <c r="Z144" s="141"/>
      <c r="AA144" s="141"/>
      <c r="AB144" s="142"/>
      <c r="AC144" s="134" t="s">
        <v>669</v>
      </c>
      <c r="AD144" s="135"/>
      <c r="AE144" s="135"/>
      <c r="AF144" s="135"/>
      <c r="AG144" s="136"/>
      <c r="AH144" s="137" t="s">
        <v>670</v>
      </c>
      <c r="AI144" s="138"/>
      <c r="AJ144" s="138"/>
      <c r="AK144" s="138"/>
      <c r="AL144" s="138"/>
      <c r="AM144" s="138"/>
      <c r="AN144" s="138"/>
      <c r="AO144" s="138"/>
      <c r="AP144" s="138"/>
      <c r="AQ144" s="138"/>
      <c r="AR144" s="138"/>
      <c r="AS144" s="138"/>
      <c r="AT144" s="139"/>
      <c r="AU144" s="140">
        <v>0.5</v>
      </c>
      <c r="AV144" s="141"/>
      <c r="AW144" s="141"/>
      <c r="AX144" s="143"/>
      <c r="AY144">
        <f>$AY$140</f>
        <v>2</v>
      </c>
    </row>
    <row r="145" spans="1:51" ht="24.75" customHeight="1" x14ac:dyDescent="0.15">
      <c r="A145" s="178"/>
      <c r="B145" s="179"/>
      <c r="C145" s="179"/>
      <c r="D145" s="179"/>
      <c r="E145" s="179"/>
      <c r="F145" s="180"/>
      <c r="G145" s="125" t="s">
        <v>18</v>
      </c>
      <c r="H145" s="126"/>
      <c r="I145" s="126"/>
      <c r="J145" s="126"/>
      <c r="K145" s="126"/>
      <c r="L145" s="127"/>
      <c r="M145" s="128"/>
      <c r="N145" s="128"/>
      <c r="O145" s="128"/>
      <c r="P145" s="128"/>
      <c r="Q145" s="128"/>
      <c r="R145" s="128"/>
      <c r="S145" s="128"/>
      <c r="T145" s="128"/>
      <c r="U145" s="128"/>
      <c r="V145" s="128"/>
      <c r="W145" s="128"/>
      <c r="X145" s="129"/>
      <c r="Y145" s="130">
        <f>SUM(Y142:AB144)</f>
        <v>150</v>
      </c>
      <c r="Z145" s="131"/>
      <c r="AA145" s="131"/>
      <c r="AB145" s="132"/>
      <c r="AC145" s="125" t="s">
        <v>18</v>
      </c>
      <c r="AD145" s="126"/>
      <c r="AE145" s="126"/>
      <c r="AF145" s="126"/>
      <c r="AG145" s="126"/>
      <c r="AH145" s="127"/>
      <c r="AI145" s="128"/>
      <c r="AJ145" s="128"/>
      <c r="AK145" s="128"/>
      <c r="AL145" s="128"/>
      <c r="AM145" s="128"/>
      <c r="AN145" s="128"/>
      <c r="AO145" s="128"/>
      <c r="AP145" s="128"/>
      <c r="AQ145" s="128"/>
      <c r="AR145" s="128"/>
      <c r="AS145" s="128"/>
      <c r="AT145" s="129"/>
      <c r="AU145" s="130">
        <f>SUM(AU142:AX144)</f>
        <v>11</v>
      </c>
      <c r="AV145" s="131"/>
      <c r="AW145" s="131"/>
      <c r="AX145" s="133"/>
      <c r="AY145">
        <f>$AY$140</f>
        <v>2</v>
      </c>
    </row>
    <row r="146" spans="1:51" ht="24.75" customHeight="1" x14ac:dyDescent="0.15">
      <c r="A146" s="4"/>
      <c r="B146" s="4"/>
      <c r="C146" s="4"/>
      <c r="D146" s="4"/>
      <c r="E146" s="4"/>
      <c r="F146" s="4"/>
      <c r="G146" s="7"/>
      <c r="H146" s="7"/>
      <c r="I146" s="7"/>
      <c r="J146" s="7"/>
      <c r="K146" s="7"/>
      <c r="L146" s="3"/>
      <c r="M146" s="7"/>
      <c r="N146" s="7"/>
      <c r="O146" s="7"/>
      <c r="P146" s="7"/>
      <c r="Q146" s="7"/>
      <c r="R146" s="7"/>
      <c r="S146" s="7"/>
      <c r="T146" s="7"/>
      <c r="U146" s="7"/>
      <c r="V146" s="7"/>
      <c r="W146" s="7"/>
      <c r="X146" s="7"/>
      <c r="Y146" s="8"/>
      <c r="Z146" s="8"/>
      <c r="AA146" s="8"/>
      <c r="AB146" s="8"/>
      <c r="AC146" s="7"/>
      <c r="AD146" s="7"/>
      <c r="AE146" s="7"/>
      <c r="AF146" s="7"/>
      <c r="AG146" s="7"/>
      <c r="AH146" s="3"/>
      <c r="AI146" s="7"/>
      <c r="AJ146" s="7"/>
      <c r="AK146" s="7"/>
      <c r="AL146" s="7"/>
      <c r="AM146" s="7"/>
      <c r="AN146" s="7"/>
      <c r="AO146" s="7"/>
      <c r="AP146" s="7"/>
      <c r="AQ146" s="7"/>
      <c r="AR146" s="7"/>
      <c r="AS146" s="7"/>
      <c r="AT146" s="7"/>
      <c r="AU146" s="8"/>
      <c r="AV146" s="8"/>
      <c r="AW146" s="8"/>
      <c r="AX146" s="8"/>
    </row>
    <row r="147" spans="1:51" ht="24.75" customHeight="1" x14ac:dyDescent="0.15"/>
    <row r="148" spans="1:51" ht="24.75" customHeight="1" x14ac:dyDescent="0.15">
      <c r="A148" s="9"/>
      <c r="B148" s="1" t="s">
        <v>26</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1" ht="24.75" customHeight="1" x14ac:dyDescent="0.15">
      <c r="A149" s="9"/>
      <c r="B149" s="39" t="s">
        <v>221</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1" ht="59.25" customHeight="1" x14ac:dyDescent="0.15">
      <c r="A150" s="110"/>
      <c r="B150" s="110"/>
      <c r="C150" s="110" t="s">
        <v>24</v>
      </c>
      <c r="D150" s="110"/>
      <c r="E150" s="110"/>
      <c r="F150" s="110"/>
      <c r="G150" s="110"/>
      <c r="H150" s="110"/>
      <c r="I150" s="110"/>
      <c r="J150" s="98" t="s">
        <v>185</v>
      </c>
      <c r="K150" s="111"/>
      <c r="L150" s="111"/>
      <c r="M150" s="111"/>
      <c r="N150" s="111"/>
      <c r="O150" s="111"/>
      <c r="P150" s="112" t="s">
        <v>25</v>
      </c>
      <c r="Q150" s="112"/>
      <c r="R150" s="112"/>
      <c r="S150" s="112"/>
      <c r="T150" s="112"/>
      <c r="U150" s="112"/>
      <c r="V150" s="112"/>
      <c r="W150" s="112"/>
      <c r="X150" s="112"/>
      <c r="Y150" s="113" t="s">
        <v>184</v>
      </c>
      <c r="Z150" s="114"/>
      <c r="AA150" s="114"/>
      <c r="AB150" s="114"/>
      <c r="AC150" s="98" t="s">
        <v>213</v>
      </c>
      <c r="AD150" s="98"/>
      <c r="AE150" s="98"/>
      <c r="AF150" s="98"/>
      <c r="AG150" s="98"/>
      <c r="AH150" s="113" t="s">
        <v>226</v>
      </c>
      <c r="AI150" s="110"/>
      <c r="AJ150" s="110"/>
      <c r="AK150" s="110"/>
      <c r="AL150" s="110" t="s">
        <v>19</v>
      </c>
      <c r="AM150" s="110"/>
      <c r="AN150" s="110"/>
      <c r="AO150" s="115"/>
      <c r="AP150" s="101" t="s">
        <v>186</v>
      </c>
      <c r="AQ150" s="101"/>
      <c r="AR150" s="101"/>
      <c r="AS150" s="101"/>
      <c r="AT150" s="101"/>
      <c r="AU150" s="101"/>
      <c r="AV150" s="101"/>
      <c r="AW150" s="101"/>
      <c r="AX150" s="101"/>
    </row>
    <row r="151" spans="1:51" ht="30" customHeight="1" x14ac:dyDescent="0.15">
      <c r="A151" s="87">
        <v>1</v>
      </c>
      <c r="B151" s="87">
        <v>1</v>
      </c>
      <c r="C151" s="119" t="s">
        <v>671</v>
      </c>
      <c r="D151" s="120"/>
      <c r="E151" s="120"/>
      <c r="F151" s="120"/>
      <c r="G151" s="120"/>
      <c r="H151" s="120"/>
      <c r="I151" s="121"/>
      <c r="J151" s="122">
        <v>5000012080001</v>
      </c>
      <c r="K151" s="123"/>
      <c r="L151" s="123"/>
      <c r="M151" s="123"/>
      <c r="N151" s="123"/>
      <c r="O151" s="124"/>
      <c r="P151" s="106" t="s">
        <v>672</v>
      </c>
      <c r="Q151" s="107"/>
      <c r="R151" s="107"/>
      <c r="S151" s="107"/>
      <c r="T151" s="107"/>
      <c r="U151" s="107"/>
      <c r="V151" s="107"/>
      <c r="W151" s="107"/>
      <c r="X151" s="107"/>
      <c r="Y151" s="93">
        <v>16386</v>
      </c>
      <c r="Z151" s="94"/>
      <c r="AA151" s="94"/>
      <c r="AB151" s="95"/>
      <c r="AC151" s="108" t="s">
        <v>673</v>
      </c>
      <c r="AD151" s="109"/>
      <c r="AE151" s="109"/>
      <c r="AF151" s="109"/>
      <c r="AG151" s="109"/>
      <c r="AH151" s="104" t="s">
        <v>258</v>
      </c>
      <c r="AI151" s="105"/>
      <c r="AJ151" s="105"/>
      <c r="AK151" s="105"/>
      <c r="AL151" s="80" t="s">
        <v>258</v>
      </c>
      <c r="AM151" s="81"/>
      <c r="AN151" s="81"/>
      <c r="AO151" s="82"/>
      <c r="AP151" s="83" t="s">
        <v>258</v>
      </c>
      <c r="AQ151" s="83"/>
      <c r="AR151" s="83"/>
      <c r="AS151" s="83"/>
      <c r="AT151" s="83"/>
      <c r="AU151" s="83"/>
      <c r="AV151" s="83"/>
      <c r="AW151" s="83"/>
      <c r="AX151" s="83"/>
    </row>
    <row r="152" spans="1:51" ht="24.75" customHeight="1" x14ac:dyDescent="0.15">
      <c r="A152" s="44"/>
      <c r="B152" s="44"/>
      <c r="C152" s="44"/>
      <c r="D152" s="44"/>
      <c r="E152" s="44"/>
      <c r="F152" s="44"/>
      <c r="G152" s="44"/>
      <c r="H152" s="44"/>
      <c r="I152" s="44"/>
      <c r="J152" s="45"/>
      <c r="K152" s="45"/>
      <c r="L152" s="45"/>
      <c r="M152" s="45"/>
      <c r="N152" s="45"/>
      <c r="O152" s="45"/>
      <c r="P152" s="46"/>
      <c r="Q152" s="46"/>
      <c r="R152" s="46"/>
      <c r="S152" s="46"/>
      <c r="T152" s="46"/>
      <c r="U152" s="46"/>
      <c r="V152" s="46"/>
      <c r="W152" s="46"/>
      <c r="X152" s="46"/>
      <c r="Y152" s="47"/>
      <c r="Z152" s="47"/>
      <c r="AA152" s="47"/>
      <c r="AB152" s="47"/>
      <c r="AC152" s="47"/>
      <c r="AD152" s="47"/>
      <c r="AE152" s="47"/>
      <c r="AF152" s="47"/>
      <c r="AG152" s="47"/>
      <c r="AH152" s="47"/>
      <c r="AI152" s="47"/>
      <c r="AJ152" s="47"/>
      <c r="AK152" s="47"/>
      <c r="AL152" s="47"/>
      <c r="AM152" s="47"/>
      <c r="AN152" s="47"/>
      <c r="AO152" s="47"/>
      <c r="AP152" s="46"/>
      <c r="AQ152" s="46"/>
      <c r="AR152" s="46"/>
      <c r="AS152" s="46"/>
      <c r="AT152" s="46"/>
      <c r="AU152" s="46"/>
      <c r="AV152" s="46"/>
      <c r="AW152" s="46"/>
      <c r="AX152" s="46"/>
      <c r="AY152">
        <f>COUNTA($C$155)</f>
        <v>1</v>
      </c>
    </row>
    <row r="153" spans="1:51" ht="24.75" customHeight="1" x14ac:dyDescent="0.15">
      <c r="A153" s="44"/>
      <c r="B153" s="48" t="s">
        <v>159</v>
      </c>
      <c r="C153" s="44"/>
      <c r="D153" s="44"/>
      <c r="E153" s="44"/>
      <c r="F153" s="44"/>
      <c r="G153" s="44"/>
      <c r="H153" s="44"/>
      <c r="I153" s="44"/>
      <c r="J153" s="44"/>
      <c r="K153" s="44"/>
      <c r="L153" s="44"/>
      <c r="M153" s="44"/>
      <c r="N153" s="44"/>
      <c r="O153" s="44"/>
      <c r="P153" s="49"/>
      <c r="Q153" s="49"/>
      <c r="R153" s="49"/>
      <c r="S153" s="49"/>
      <c r="T153" s="49"/>
      <c r="U153" s="49"/>
      <c r="V153" s="49"/>
      <c r="W153" s="49"/>
      <c r="X153" s="49"/>
      <c r="Y153" s="50"/>
      <c r="Z153" s="50"/>
      <c r="AA153" s="50"/>
      <c r="AB153" s="50"/>
      <c r="AC153" s="50"/>
      <c r="AD153" s="50"/>
      <c r="AE153" s="50"/>
      <c r="AF153" s="50"/>
      <c r="AG153" s="50"/>
      <c r="AH153" s="50"/>
      <c r="AI153" s="50"/>
      <c r="AJ153" s="50"/>
      <c r="AK153" s="50"/>
      <c r="AL153" s="50"/>
      <c r="AM153" s="50"/>
      <c r="AN153" s="50"/>
      <c r="AO153" s="50"/>
      <c r="AP153" s="49"/>
      <c r="AQ153" s="49"/>
      <c r="AR153" s="49"/>
      <c r="AS153" s="49"/>
      <c r="AT153" s="49"/>
      <c r="AU153" s="49"/>
      <c r="AV153" s="49"/>
      <c r="AW153" s="49"/>
      <c r="AX153" s="49"/>
      <c r="AY153">
        <f>$AY$152</f>
        <v>1</v>
      </c>
    </row>
    <row r="154" spans="1:51" ht="59.25" customHeight="1" x14ac:dyDescent="0.15">
      <c r="A154" s="110"/>
      <c r="B154" s="110"/>
      <c r="C154" s="110" t="s">
        <v>24</v>
      </c>
      <c r="D154" s="110"/>
      <c r="E154" s="110"/>
      <c r="F154" s="110"/>
      <c r="G154" s="110"/>
      <c r="H154" s="110"/>
      <c r="I154" s="110"/>
      <c r="J154" s="98" t="s">
        <v>185</v>
      </c>
      <c r="K154" s="111"/>
      <c r="L154" s="111"/>
      <c r="M154" s="111"/>
      <c r="N154" s="111"/>
      <c r="O154" s="111"/>
      <c r="P154" s="112" t="s">
        <v>25</v>
      </c>
      <c r="Q154" s="112"/>
      <c r="R154" s="112"/>
      <c r="S154" s="112"/>
      <c r="T154" s="112"/>
      <c r="U154" s="112"/>
      <c r="V154" s="112"/>
      <c r="W154" s="112"/>
      <c r="X154" s="112"/>
      <c r="Y154" s="113" t="s">
        <v>184</v>
      </c>
      <c r="Z154" s="114"/>
      <c r="AA154" s="114"/>
      <c r="AB154" s="114"/>
      <c r="AC154" s="98" t="s">
        <v>213</v>
      </c>
      <c r="AD154" s="98"/>
      <c r="AE154" s="98"/>
      <c r="AF154" s="98"/>
      <c r="AG154" s="98"/>
      <c r="AH154" s="113" t="s">
        <v>226</v>
      </c>
      <c r="AI154" s="110"/>
      <c r="AJ154" s="110"/>
      <c r="AK154" s="110"/>
      <c r="AL154" s="110" t="s">
        <v>19</v>
      </c>
      <c r="AM154" s="110"/>
      <c r="AN154" s="110"/>
      <c r="AO154" s="115"/>
      <c r="AP154" s="101" t="s">
        <v>186</v>
      </c>
      <c r="AQ154" s="101"/>
      <c r="AR154" s="101"/>
      <c r="AS154" s="101"/>
      <c r="AT154" s="101"/>
      <c r="AU154" s="101"/>
      <c r="AV154" s="101"/>
      <c r="AW154" s="101"/>
      <c r="AX154" s="101"/>
      <c r="AY154">
        <f>$AY$152</f>
        <v>1</v>
      </c>
    </row>
    <row r="155" spans="1:51" ht="30" customHeight="1" x14ac:dyDescent="0.15">
      <c r="A155" s="87">
        <v>1</v>
      </c>
      <c r="B155" s="87">
        <v>1</v>
      </c>
      <c r="C155" s="103" t="s">
        <v>674</v>
      </c>
      <c r="D155" s="102"/>
      <c r="E155" s="102"/>
      <c r="F155" s="102"/>
      <c r="G155" s="102"/>
      <c r="H155" s="102"/>
      <c r="I155" s="102"/>
      <c r="J155" s="90">
        <v>2000012010019</v>
      </c>
      <c r="K155" s="91"/>
      <c r="L155" s="91"/>
      <c r="M155" s="91"/>
      <c r="N155" s="91"/>
      <c r="O155" s="91"/>
      <c r="P155" s="106" t="s">
        <v>672</v>
      </c>
      <c r="Q155" s="107"/>
      <c r="R155" s="107"/>
      <c r="S155" s="107"/>
      <c r="T155" s="107"/>
      <c r="U155" s="107"/>
      <c r="V155" s="107"/>
      <c r="W155" s="107"/>
      <c r="X155" s="107"/>
      <c r="Y155" s="93">
        <v>16386</v>
      </c>
      <c r="Z155" s="94"/>
      <c r="AA155" s="94"/>
      <c r="AB155" s="95"/>
      <c r="AC155" s="108" t="s">
        <v>673</v>
      </c>
      <c r="AD155" s="109"/>
      <c r="AE155" s="109"/>
      <c r="AF155" s="109"/>
      <c r="AG155" s="109"/>
      <c r="AH155" s="104" t="s">
        <v>258</v>
      </c>
      <c r="AI155" s="105"/>
      <c r="AJ155" s="105"/>
      <c r="AK155" s="105"/>
      <c r="AL155" s="80" t="s">
        <v>258</v>
      </c>
      <c r="AM155" s="81"/>
      <c r="AN155" s="81"/>
      <c r="AO155" s="82"/>
      <c r="AP155" s="83" t="s">
        <v>258</v>
      </c>
      <c r="AQ155" s="83"/>
      <c r="AR155" s="83"/>
      <c r="AS155" s="83"/>
      <c r="AT155" s="83"/>
      <c r="AU155" s="83"/>
      <c r="AV155" s="83"/>
      <c r="AW155" s="83"/>
      <c r="AX155" s="83"/>
      <c r="AY155">
        <f>$AY$152</f>
        <v>1</v>
      </c>
    </row>
    <row r="156" spans="1:51" ht="24.75" customHeight="1" x14ac:dyDescent="0.15">
      <c r="A156" s="51"/>
      <c r="B156" s="51"/>
      <c r="C156" s="51"/>
      <c r="D156" s="51"/>
      <c r="E156" s="51"/>
      <c r="F156" s="51"/>
      <c r="G156" s="51"/>
      <c r="H156" s="51"/>
      <c r="I156" s="51"/>
      <c r="J156" s="51"/>
      <c r="K156" s="51"/>
      <c r="L156" s="51"/>
      <c r="M156" s="51"/>
      <c r="N156" s="51"/>
      <c r="O156" s="51"/>
      <c r="P156" s="52"/>
      <c r="Q156" s="52"/>
      <c r="R156" s="52"/>
      <c r="S156" s="52"/>
      <c r="T156" s="52"/>
      <c r="U156" s="52"/>
      <c r="V156" s="52"/>
      <c r="W156" s="52"/>
      <c r="X156" s="52"/>
      <c r="Y156" s="53"/>
      <c r="Z156" s="53"/>
      <c r="AA156" s="53"/>
      <c r="AB156" s="53"/>
      <c r="AC156" s="53"/>
      <c r="AD156" s="53"/>
      <c r="AE156" s="53"/>
      <c r="AF156" s="53"/>
      <c r="AG156" s="53"/>
      <c r="AH156" s="53"/>
      <c r="AI156" s="53"/>
      <c r="AJ156" s="53"/>
      <c r="AK156" s="53"/>
      <c r="AL156" s="53"/>
      <c r="AM156" s="53"/>
      <c r="AN156" s="53"/>
      <c r="AO156" s="53"/>
      <c r="AP156" s="52"/>
      <c r="AQ156" s="52"/>
      <c r="AR156" s="52"/>
      <c r="AS156" s="52"/>
      <c r="AT156" s="52"/>
      <c r="AU156" s="52"/>
      <c r="AV156" s="52"/>
      <c r="AW156" s="52"/>
      <c r="AX156" s="52"/>
      <c r="AY156">
        <f>COUNTA($C$159)</f>
        <v>1</v>
      </c>
    </row>
    <row r="157" spans="1:51" ht="24.75" customHeight="1" x14ac:dyDescent="0.15">
      <c r="A157" s="44"/>
      <c r="B157" s="48" t="s">
        <v>205</v>
      </c>
      <c r="C157" s="44"/>
      <c r="D157" s="44"/>
      <c r="E157" s="44"/>
      <c r="F157" s="44"/>
      <c r="G157" s="44"/>
      <c r="H157" s="44"/>
      <c r="I157" s="44"/>
      <c r="J157" s="44"/>
      <c r="K157" s="44"/>
      <c r="L157" s="44"/>
      <c r="M157" s="44"/>
      <c r="N157" s="44"/>
      <c r="O157" s="44"/>
      <c r="P157" s="49"/>
      <c r="Q157" s="49"/>
      <c r="R157" s="49"/>
      <c r="S157" s="49"/>
      <c r="T157" s="49"/>
      <c r="U157" s="49"/>
      <c r="V157" s="49"/>
      <c r="W157" s="49"/>
      <c r="X157" s="49"/>
      <c r="Y157" s="50"/>
      <c r="Z157" s="50"/>
      <c r="AA157" s="50"/>
      <c r="AB157" s="50"/>
      <c r="AC157" s="50"/>
      <c r="AD157" s="50"/>
      <c r="AE157" s="50"/>
      <c r="AF157" s="50"/>
      <c r="AG157" s="50"/>
      <c r="AH157" s="50"/>
      <c r="AI157" s="50"/>
      <c r="AJ157" s="50"/>
      <c r="AK157" s="50"/>
      <c r="AL157" s="50"/>
      <c r="AM157" s="50"/>
      <c r="AN157" s="50"/>
      <c r="AO157" s="50"/>
      <c r="AP157" s="49"/>
      <c r="AQ157" s="49"/>
      <c r="AR157" s="49"/>
      <c r="AS157" s="49"/>
      <c r="AT157" s="49"/>
      <c r="AU157" s="49"/>
      <c r="AV157" s="49"/>
      <c r="AW157" s="49"/>
      <c r="AX157" s="49"/>
      <c r="AY157">
        <f>$AY$156</f>
        <v>1</v>
      </c>
    </row>
    <row r="158" spans="1:51" ht="59.25" customHeight="1" x14ac:dyDescent="0.15">
      <c r="A158" s="110"/>
      <c r="B158" s="110"/>
      <c r="C158" s="110" t="s">
        <v>24</v>
      </c>
      <c r="D158" s="110"/>
      <c r="E158" s="110"/>
      <c r="F158" s="110"/>
      <c r="G158" s="110"/>
      <c r="H158" s="110"/>
      <c r="I158" s="110"/>
      <c r="J158" s="98" t="s">
        <v>185</v>
      </c>
      <c r="K158" s="111"/>
      <c r="L158" s="111"/>
      <c r="M158" s="111"/>
      <c r="N158" s="111"/>
      <c r="O158" s="111"/>
      <c r="P158" s="112" t="s">
        <v>25</v>
      </c>
      <c r="Q158" s="112"/>
      <c r="R158" s="112"/>
      <c r="S158" s="112"/>
      <c r="T158" s="112"/>
      <c r="U158" s="112"/>
      <c r="V158" s="112"/>
      <c r="W158" s="112"/>
      <c r="X158" s="112"/>
      <c r="Y158" s="113" t="s">
        <v>184</v>
      </c>
      <c r="Z158" s="114"/>
      <c r="AA158" s="114"/>
      <c r="AB158" s="114"/>
      <c r="AC158" s="98" t="s">
        <v>213</v>
      </c>
      <c r="AD158" s="98"/>
      <c r="AE158" s="98"/>
      <c r="AF158" s="98"/>
      <c r="AG158" s="98"/>
      <c r="AH158" s="113" t="s">
        <v>226</v>
      </c>
      <c r="AI158" s="110"/>
      <c r="AJ158" s="110"/>
      <c r="AK158" s="110"/>
      <c r="AL158" s="110" t="s">
        <v>19</v>
      </c>
      <c r="AM158" s="110"/>
      <c r="AN158" s="110"/>
      <c r="AO158" s="115"/>
      <c r="AP158" s="101" t="s">
        <v>186</v>
      </c>
      <c r="AQ158" s="101"/>
      <c r="AR158" s="101"/>
      <c r="AS158" s="101"/>
      <c r="AT158" s="101"/>
      <c r="AU158" s="101"/>
      <c r="AV158" s="101"/>
      <c r="AW158" s="101"/>
      <c r="AX158" s="101"/>
      <c r="AY158">
        <f>$AY$156</f>
        <v>1</v>
      </c>
    </row>
    <row r="159" spans="1:51" ht="70.5" customHeight="1" x14ac:dyDescent="0.15">
      <c r="A159" s="87">
        <v>1</v>
      </c>
      <c r="B159" s="87">
        <v>1</v>
      </c>
      <c r="C159" s="103" t="s">
        <v>675</v>
      </c>
      <c r="D159" s="102"/>
      <c r="E159" s="102"/>
      <c r="F159" s="102"/>
      <c r="G159" s="102"/>
      <c r="H159" s="102"/>
      <c r="I159" s="102"/>
      <c r="J159" s="90">
        <v>2000012010019</v>
      </c>
      <c r="K159" s="91"/>
      <c r="L159" s="91"/>
      <c r="M159" s="91"/>
      <c r="N159" s="91"/>
      <c r="O159" s="91"/>
      <c r="P159" s="106" t="s">
        <v>676</v>
      </c>
      <c r="Q159" s="107"/>
      <c r="R159" s="107"/>
      <c r="S159" s="107"/>
      <c r="T159" s="107"/>
      <c r="U159" s="107"/>
      <c r="V159" s="107"/>
      <c r="W159" s="107"/>
      <c r="X159" s="107"/>
      <c r="Y159" s="93">
        <v>5112</v>
      </c>
      <c r="Z159" s="94"/>
      <c r="AA159" s="94"/>
      <c r="AB159" s="95"/>
      <c r="AC159" s="76" t="s">
        <v>673</v>
      </c>
      <c r="AD159" s="77"/>
      <c r="AE159" s="77"/>
      <c r="AF159" s="77"/>
      <c r="AG159" s="77"/>
      <c r="AH159" s="104" t="s">
        <v>258</v>
      </c>
      <c r="AI159" s="105"/>
      <c r="AJ159" s="105"/>
      <c r="AK159" s="105"/>
      <c r="AL159" s="80" t="s">
        <v>258</v>
      </c>
      <c r="AM159" s="81"/>
      <c r="AN159" s="81"/>
      <c r="AO159" s="82"/>
      <c r="AP159" s="83" t="s">
        <v>258</v>
      </c>
      <c r="AQ159" s="83"/>
      <c r="AR159" s="83"/>
      <c r="AS159" s="83"/>
      <c r="AT159" s="83"/>
      <c r="AU159" s="83"/>
      <c r="AV159" s="83"/>
      <c r="AW159" s="83"/>
      <c r="AX159" s="83"/>
      <c r="AY159">
        <f>$AY$156</f>
        <v>1</v>
      </c>
    </row>
    <row r="160" spans="1:51" ht="80.25" customHeight="1" x14ac:dyDescent="0.15">
      <c r="A160" s="87">
        <v>2</v>
      </c>
      <c r="B160" s="87">
        <v>1</v>
      </c>
      <c r="C160" s="103" t="s">
        <v>677</v>
      </c>
      <c r="D160" s="102"/>
      <c r="E160" s="102"/>
      <c r="F160" s="102"/>
      <c r="G160" s="102"/>
      <c r="H160" s="102"/>
      <c r="I160" s="102"/>
      <c r="J160" s="90">
        <v>2000012010019</v>
      </c>
      <c r="K160" s="91"/>
      <c r="L160" s="91"/>
      <c r="M160" s="91"/>
      <c r="N160" s="91"/>
      <c r="O160" s="91"/>
      <c r="P160" s="106" t="s">
        <v>676</v>
      </c>
      <c r="Q160" s="107"/>
      <c r="R160" s="107"/>
      <c r="S160" s="107"/>
      <c r="T160" s="107"/>
      <c r="U160" s="107"/>
      <c r="V160" s="107"/>
      <c r="W160" s="107"/>
      <c r="X160" s="107"/>
      <c r="Y160" s="93">
        <v>2325</v>
      </c>
      <c r="Z160" s="94"/>
      <c r="AA160" s="94"/>
      <c r="AB160" s="95"/>
      <c r="AC160" s="76" t="s">
        <v>673</v>
      </c>
      <c r="AD160" s="77"/>
      <c r="AE160" s="77"/>
      <c r="AF160" s="77"/>
      <c r="AG160" s="77"/>
      <c r="AH160" s="104" t="s">
        <v>258</v>
      </c>
      <c r="AI160" s="105"/>
      <c r="AJ160" s="105"/>
      <c r="AK160" s="105"/>
      <c r="AL160" s="80" t="s">
        <v>258</v>
      </c>
      <c r="AM160" s="81"/>
      <c r="AN160" s="81"/>
      <c r="AO160" s="82"/>
      <c r="AP160" s="83" t="s">
        <v>258</v>
      </c>
      <c r="AQ160" s="83"/>
      <c r="AR160" s="83"/>
      <c r="AS160" s="83"/>
      <c r="AT160" s="83"/>
      <c r="AU160" s="83"/>
      <c r="AV160" s="83"/>
      <c r="AW160" s="83"/>
      <c r="AX160" s="83"/>
      <c r="AY160">
        <f>COUNTA($C$160)</f>
        <v>1</v>
      </c>
    </row>
    <row r="161" spans="1:51" ht="72.75" customHeight="1" x14ac:dyDescent="0.15">
      <c r="A161" s="87">
        <v>3</v>
      </c>
      <c r="B161" s="87">
        <v>1</v>
      </c>
      <c r="C161" s="103" t="s">
        <v>678</v>
      </c>
      <c r="D161" s="102"/>
      <c r="E161" s="102"/>
      <c r="F161" s="102"/>
      <c r="G161" s="102"/>
      <c r="H161" s="102"/>
      <c r="I161" s="102"/>
      <c r="J161" s="90">
        <v>2000012010019</v>
      </c>
      <c r="K161" s="91"/>
      <c r="L161" s="91"/>
      <c r="M161" s="91"/>
      <c r="N161" s="91"/>
      <c r="O161" s="91"/>
      <c r="P161" s="106" t="s">
        <v>679</v>
      </c>
      <c r="Q161" s="107"/>
      <c r="R161" s="107"/>
      <c r="S161" s="107"/>
      <c r="T161" s="107"/>
      <c r="U161" s="107"/>
      <c r="V161" s="107"/>
      <c r="W161" s="107"/>
      <c r="X161" s="107"/>
      <c r="Y161" s="93">
        <v>248</v>
      </c>
      <c r="Z161" s="94"/>
      <c r="AA161" s="94"/>
      <c r="AB161" s="95"/>
      <c r="AC161" s="76" t="s">
        <v>673</v>
      </c>
      <c r="AD161" s="77"/>
      <c r="AE161" s="77"/>
      <c r="AF161" s="77"/>
      <c r="AG161" s="77"/>
      <c r="AH161" s="78" t="s">
        <v>258</v>
      </c>
      <c r="AI161" s="79"/>
      <c r="AJ161" s="79"/>
      <c r="AK161" s="79"/>
      <c r="AL161" s="80" t="s">
        <v>258</v>
      </c>
      <c r="AM161" s="81"/>
      <c r="AN161" s="81"/>
      <c r="AO161" s="82"/>
      <c r="AP161" s="83" t="s">
        <v>258</v>
      </c>
      <c r="AQ161" s="83"/>
      <c r="AR161" s="83"/>
      <c r="AS161" s="83"/>
      <c r="AT161" s="83"/>
      <c r="AU161" s="83"/>
      <c r="AV161" s="83"/>
      <c r="AW161" s="83"/>
      <c r="AX161" s="83"/>
      <c r="AY161">
        <f>COUNTA($C$161)</f>
        <v>1</v>
      </c>
    </row>
    <row r="162" spans="1:51" ht="46.5" customHeight="1" x14ac:dyDescent="0.15">
      <c r="A162" s="87">
        <v>4</v>
      </c>
      <c r="B162" s="87">
        <v>1</v>
      </c>
      <c r="C162" s="103" t="s">
        <v>674</v>
      </c>
      <c r="D162" s="102"/>
      <c r="E162" s="102"/>
      <c r="F162" s="102"/>
      <c r="G162" s="102"/>
      <c r="H162" s="102"/>
      <c r="I162" s="102"/>
      <c r="J162" s="90">
        <v>2000012010019</v>
      </c>
      <c r="K162" s="91"/>
      <c r="L162" s="91"/>
      <c r="M162" s="91"/>
      <c r="N162" s="91"/>
      <c r="O162" s="91"/>
      <c r="P162" s="106" t="s">
        <v>680</v>
      </c>
      <c r="Q162" s="107"/>
      <c r="R162" s="107"/>
      <c r="S162" s="107"/>
      <c r="T162" s="107"/>
      <c r="U162" s="107"/>
      <c r="V162" s="107"/>
      <c r="W162" s="107"/>
      <c r="X162" s="107"/>
      <c r="Y162" s="93">
        <v>4</v>
      </c>
      <c r="Z162" s="94"/>
      <c r="AA162" s="94"/>
      <c r="AB162" s="95"/>
      <c r="AC162" s="76" t="s">
        <v>673</v>
      </c>
      <c r="AD162" s="77"/>
      <c r="AE162" s="77"/>
      <c r="AF162" s="77"/>
      <c r="AG162" s="77"/>
      <c r="AH162" s="78" t="s">
        <v>258</v>
      </c>
      <c r="AI162" s="79"/>
      <c r="AJ162" s="79"/>
      <c r="AK162" s="79"/>
      <c r="AL162" s="80" t="s">
        <v>258</v>
      </c>
      <c r="AM162" s="81"/>
      <c r="AN162" s="81"/>
      <c r="AO162" s="82"/>
      <c r="AP162" s="83" t="s">
        <v>258</v>
      </c>
      <c r="AQ162" s="83"/>
      <c r="AR162" s="83"/>
      <c r="AS162" s="83"/>
      <c r="AT162" s="83"/>
      <c r="AU162" s="83"/>
      <c r="AV162" s="83"/>
      <c r="AW162" s="83"/>
      <c r="AX162" s="83"/>
      <c r="AY162">
        <f>COUNTA($C$162)</f>
        <v>1</v>
      </c>
    </row>
    <row r="163" spans="1:51" ht="24.75" customHeight="1" x14ac:dyDescent="0.15">
      <c r="A163" s="51"/>
      <c r="B163" s="51"/>
      <c r="C163" s="51"/>
      <c r="D163" s="51"/>
      <c r="E163" s="51"/>
      <c r="F163" s="51"/>
      <c r="G163" s="51"/>
      <c r="H163" s="51"/>
      <c r="I163" s="51"/>
      <c r="J163" s="51"/>
      <c r="K163" s="51"/>
      <c r="L163" s="51"/>
      <c r="M163" s="51"/>
      <c r="N163" s="51"/>
      <c r="O163" s="51"/>
      <c r="P163" s="52"/>
      <c r="Q163" s="52"/>
      <c r="R163" s="52"/>
      <c r="S163" s="52"/>
      <c r="T163" s="52"/>
      <c r="U163" s="52"/>
      <c r="V163" s="52"/>
      <c r="W163" s="52"/>
      <c r="X163" s="52"/>
      <c r="Y163" s="53"/>
      <c r="Z163" s="53"/>
      <c r="AA163" s="53"/>
      <c r="AB163" s="53"/>
      <c r="AC163" s="53"/>
      <c r="AD163" s="53"/>
      <c r="AE163" s="53"/>
      <c r="AF163" s="53"/>
      <c r="AG163" s="53"/>
      <c r="AH163" s="53"/>
      <c r="AI163" s="53"/>
      <c r="AJ163" s="53"/>
      <c r="AK163" s="53"/>
      <c r="AL163" s="53"/>
      <c r="AM163" s="53"/>
      <c r="AN163" s="53"/>
      <c r="AO163" s="53"/>
      <c r="AP163" s="52"/>
      <c r="AQ163" s="52"/>
      <c r="AR163" s="52"/>
      <c r="AS163" s="52"/>
      <c r="AT163" s="52"/>
      <c r="AU163" s="52"/>
      <c r="AV163" s="52"/>
      <c r="AW163" s="52"/>
      <c r="AX163" s="52"/>
      <c r="AY163">
        <f>COUNTA($C$166)</f>
        <v>1</v>
      </c>
    </row>
    <row r="164" spans="1:51" ht="24.75" customHeight="1" x14ac:dyDescent="0.15">
      <c r="A164" s="44"/>
      <c r="B164" s="48" t="s">
        <v>160</v>
      </c>
      <c r="C164" s="44"/>
      <c r="D164" s="44"/>
      <c r="E164" s="44"/>
      <c r="F164" s="44"/>
      <c r="G164" s="44"/>
      <c r="H164" s="44"/>
      <c r="I164" s="44"/>
      <c r="J164" s="44"/>
      <c r="K164" s="44"/>
      <c r="L164" s="44"/>
      <c r="M164" s="44"/>
      <c r="N164" s="44"/>
      <c r="O164" s="44"/>
      <c r="P164" s="49"/>
      <c r="Q164" s="49"/>
      <c r="R164" s="49"/>
      <c r="S164" s="49"/>
      <c r="T164" s="49"/>
      <c r="U164" s="49"/>
      <c r="V164" s="49"/>
      <c r="W164" s="49"/>
      <c r="X164" s="49"/>
      <c r="Y164" s="50"/>
      <c r="Z164" s="50"/>
      <c r="AA164" s="50"/>
      <c r="AB164" s="50"/>
      <c r="AC164" s="50"/>
      <c r="AD164" s="50"/>
      <c r="AE164" s="50"/>
      <c r="AF164" s="50"/>
      <c r="AG164" s="50"/>
      <c r="AH164" s="50"/>
      <c r="AI164" s="50"/>
      <c r="AJ164" s="50"/>
      <c r="AK164" s="50"/>
      <c r="AL164" s="50"/>
      <c r="AM164" s="50"/>
      <c r="AN164" s="50"/>
      <c r="AO164" s="50"/>
      <c r="AP164" s="49"/>
      <c r="AQ164" s="49"/>
      <c r="AR164" s="49"/>
      <c r="AS164" s="49"/>
      <c r="AT164" s="49"/>
      <c r="AU164" s="49"/>
      <c r="AV164" s="49"/>
      <c r="AW164" s="49"/>
      <c r="AX164" s="49"/>
      <c r="AY164">
        <f>$AY$163</f>
        <v>1</v>
      </c>
    </row>
    <row r="165" spans="1:51" ht="59.25" customHeight="1" x14ac:dyDescent="0.15">
      <c r="A165" s="110"/>
      <c r="B165" s="110"/>
      <c r="C165" s="110" t="s">
        <v>24</v>
      </c>
      <c r="D165" s="110"/>
      <c r="E165" s="110"/>
      <c r="F165" s="110"/>
      <c r="G165" s="110"/>
      <c r="H165" s="110"/>
      <c r="I165" s="110"/>
      <c r="J165" s="98" t="s">
        <v>185</v>
      </c>
      <c r="K165" s="111"/>
      <c r="L165" s="111"/>
      <c r="M165" s="111"/>
      <c r="N165" s="111"/>
      <c r="O165" s="111"/>
      <c r="P165" s="112" t="s">
        <v>25</v>
      </c>
      <c r="Q165" s="112"/>
      <c r="R165" s="112"/>
      <c r="S165" s="112"/>
      <c r="T165" s="112"/>
      <c r="U165" s="112"/>
      <c r="V165" s="112"/>
      <c r="W165" s="112"/>
      <c r="X165" s="112"/>
      <c r="Y165" s="113" t="s">
        <v>184</v>
      </c>
      <c r="Z165" s="114"/>
      <c r="AA165" s="114"/>
      <c r="AB165" s="114"/>
      <c r="AC165" s="98" t="s">
        <v>213</v>
      </c>
      <c r="AD165" s="98"/>
      <c r="AE165" s="98"/>
      <c r="AF165" s="98"/>
      <c r="AG165" s="98"/>
      <c r="AH165" s="113" t="s">
        <v>226</v>
      </c>
      <c r="AI165" s="110"/>
      <c r="AJ165" s="110"/>
      <c r="AK165" s="110"/>
      <c r="AL165" s="110" t="s">
        <v>19</v>
      </c>
      <c r="AM165" s="110"/>
      <c r="AN165" s="110"/>
      <c r="AO165" s="115"/>
      <c r="AP165" s="101" t="s">
        <v>186</v>
      </c>
      <c r="AQ165" s="101"/>
      <c r="AR165" s="101"/>
      <c r="AS165" s="101"/>
      <c r="AT165" s="101"/>
      <c r="AU165" s="101"/>
      <c r="AV165" s="101"/>
      <c r="AW165" s="101"/>
      <c r="AX165" s="101"/>
      <c r="AY165">
        <f>$AY$163</f>
        <v>1</v>
      </c>
    </row>
    <row r="166" spans="1:51" ht="30" customHeight="1" x14ac:dyDescent="0.15">
      <c r="A166" s="87">
        <v>1</v>
      </c>
      <c r="B166" s="87">
        <v>1</v>
      </c>
      <c r="C166" s="103" t="s">
        <v>681</v>
      </c>
      <c r="D166" s="102"/>
      <c r="E166" s="102"/>
      <c r="F166" s="102"/>
      <c r="G166" s="102"/>
      <c r="H166" s="102"/>
      <c r="I166" s="102"/>
      <c r="J166" s="90">
        <v>1000020470007</v>
      </c>
      <c r="K166" s="91"/>
      <c r="L166" s="91"/>
      <c r="M166" s="91"/>
      <c r="N166" s="91"/>
      <c r="O166" s="91"/>
      <c r="P166" s="106" t="s">
        <v>672</v>
      </c>
      <c r="Q166" s="107"/>
      <c r="R166" s="107"/>
      <c r="S166" s="107"/>
      <c r="T166" s="107"/>
      <c r="U166" s="107"/>
      <c r="V166" s="107"/>
      <c r="W166" s="107"/>
      <c r="X166" s="107"/>
      <c r="Y166" s="93">
        <f>AU132</f>
        <v>8697</v>
      </c>
      <c r="Z166" s="94"/>
      <c r="AA166" s="94"/>
      <c r="AB166" s="95"/>
      <c r="AC166" s="108" t="s">
        <v>673</v>
      </c>
      <c r="AD166" s="109"/>
      <c r="AE166" s="109"/>
      <c r="AF166" s="109"/>
      <c r="AG166" s="109"/>
      <c r="AH166" s="104" t="s">
        <v>258</v>
      </c>
      <c r="AI166" s="105"/>
      <c r="AJ166" s="105"/>
      <c r="AK166" s="105"/>
      <c r="AL166" s="80" t="s">
        <v>258</v>
      </c>
      <c r="AM166" s="81"/>
      <c r="AN166" s="81"/>
      <c r="AO166" s="82"/>
      <c r="AP166" s="83" t="s">
        <v>682</v>
      </c>
      <c r="AQ166" s="83"/>
      <c r="AR166" s="83"/>
      <c r="AS166" s="83"/>
      <c r="AT166" s="83"/>
      <c r="AU166" s="83"/>
      <c r="AV166" s="83"/>
      <c r="AW166" s="83"/>
      <c r="AX166" s="83"/>
      <c r="AY166">
        <f>$AY$163</f>
        <v>1</v>
      </c>
    </row>
    <row r="167" spans="1:51" ht="24.75" customHeight="1" x14ac:dyDescent="0.15">
      <c r="A167" s="51"/>
      <c r="B167" s="51"/>
      <c r="C167" s="51"/>
      <c r="D167" s="51"/>
      <c r="E167" s="51"/>
      <c r="F167" s="51"/>
      <c r="G167" s="51"/>
      <c r="H167" s="51"/>
      <c r="I167" s="51"/>
      <c r="J167" s="51"/>
      <c r="K167" s="51"/>
      <c r="L167" s="51"/>
      <c r="M167" s="51"/>
      <c r="N167" s="51"/>
      <c r="O167" s="51"/>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f>COUNTA($C$170)</f>
        <v>1</v>
      </c>
    </row>
    <row r="168" spans="1:51" ht="24.75" customHeight="1" x14ac:dyDescent="0.15">
      <c r="A168" s="44"/>
      <c r="B168" s="48" t="s">
        <v>161</v>
      </c>
      <c r="C168" s="44"/>
      <c r="D168" s="44"/>
      <c r="E168" s="44"/>
      <c r="F168" s="44"/>
      <c r="G168" s="44"/>
      <c r="H168" s="44"/>
      <c r="I168" s="44"/>
      <c r="J168" s="44"/>
      <c r="K168" s="44"/>
      <c r="L168" s="44"/>
      <c r="M168" s="44"/>
      <c r="N168" s="44"/>
      <c r="O168" s="44"/>
      <c r="P168" s="49"/>
      <c r="Q168" s="49"/>
      <c r="R168" s="49"/>
      <c r="S168" s="49"/>
      <c r="T168" s="49"/>
      <c r="U168" s="49"/>
      <c r="V168" s="49"/>
      <c r="W168" s="49"/>
      <c r="X168" s="49"/>
      <c r="Y168" s="50"/>
      <c r="Z168" s="50"/>
      <c r="AA168" s="50"/>
      <c r="AB168" s="50"/>
      <c r="AC168" s="50"/>
      <c r="AD168" s="50"/>
      <c r="AE168" s="50"/>
      <c r="AF168" s="50"/>
      <c r="AG168" s="50"/>
      <c r="AH168" s="50"/>
      <c r="AI168" s="50"/>
      <c r="AJ168" s="50"/>
      <c r="AK168" s="50"/>
      <c r="AL168" s="50"/>
      <c r="AM168" s="50"/>
      <c r="AN168" s="50"/>
      <c r="AO168" s="50"/>
      <c r="AP168" s="49"/>
      <c r="AQ168" s="49"/>
      <c r="AR168" s="49"/>
      <c r="AS168" s="49"/>
      <c r="AT168" s="49"/>
      <c r="AU168" s="49"/>
      <c r="AV168" s="49"/>
      <c r="AW168" s="49"/>
      <c r="AX168" s="49"/>
      <c r="AY168">
        <f>$AY$167</f>
        <v>1</v>
      </c>
    </row>
    <row r="169" spans="1:51" ht="59.25" customHeight="1" x14ac:dyDescent="0.15">
      <c r="A169" s="110"/>
      <c r="B169" s="110"/>
      <c r="C169" s="110" t="s">
        <v>24</v>
      </c>
      <c r="D169" s="110"/>
      <c r="E169" s="110"/>
      <c r="F169" s="110"/>
      <c r="G169" s="110"/>
      <c r="H169" s="110"/>
      <c r="I169" s="110"/>
      <c r="J169" s="98" t="s">
        <v>185</v>
      </c>
      <c r="K169" s="111"/>
      <c r="L169" s="111"/>
      <c r="M169" s="111"/>
      <c r="N169" s="111"/>
      <c r="O169" s="111"/>
      <c r="P169" s="112" t="s">
        <v>25</v>
      </c>
      <c r="Q169" s="112"/>
      <c r="R169" s="112"/>
      <c r="S169" s="112"/>
      <c r="T169" s="112"/>
      <c r="U169" s="112"/>
      <c r="V169" s="112"/>
      <c r="W169" s="112"/>
      <c r="X169" s="112"/>
      <c r="Y169" s="113" t="s">
        <v>184</v>
      </c>
      <c r="Z169" s="114"/>
      <c r="AA169" s="114"/>
      <c r="AB169" s="114"/>
      <c r="AC169" s="98" t="s">
        <v>213</v>
      </c>
      <c r="AD169" s="98"/>
      <c r="AE169" s="98"/>
      <c r="AF169" s="98"/>
      <c r="AG169" s="98"/>
      <c r="AH169" s="113" t="s">
        <v>226</v>
      </c>
      <c r="AI169" s="110"/>
      <c r="AJ169" s="110"/>
      <c r="AK169" s="110"/>
      <c r="AL169" s="110" t="s">
        <v>19</v>
      </c>
      <c r="AM169" s="110"/>
      <c r="AN169" s="110"/>
      <c r="AO169" s="115"/>
      <c r="AP169" s="101" t="s">
        <v>186</v>
      </c>
      <c r="AQ169" s="101"/>
      <c r="AR169" s="101"/>
      <c r="AS169" s="101"/>
      <c r="AT169" s="101"/>
      <c r="AU169" s="101"/>
      <c r="AV169" s="101"/>
      <c r="AW169" s="101"/>
      <c r="AX169" s="101"/>
      <c r="AY169">
        <f>$AY$167</f>
        <v>1</v>
      </c>
    </row>
    <row r="170" spans="1:51" ht="30" customHeight="1" x14ac:dyDescent="0.15">
      <c r="A170" s="87">
        <v>1</v>
      </c>
      <c r="B170" s="87">
        <v>1</v>
      </c>
      <c r="C170" s="103" t="s">
        <v>681</v>
      </c>
      <c r="D170" s="102"/>
      <c r="E170" s="102"/>
      <c r="F170" s="102"/>
      <c r="G170" s="102"/>
      <c r="H170" s="102"/>
      <c r="I170" s="102"/>
      <c r="J170" s="90">
        <v>1000020470007</v>
      </c>
      <c r="K170" s="91"/>
      <c r="L170" s="91"/>
      <c r="M170" s="91"/>
      <c r="N170" s="91"/>
      <c r="O170" s="91"/>
      <c r="P170" s="106" t="s">
        <v>672</v>
      </c>
      <c r="Q170" s="107"/>
      <c r="R170" s="107"/>
      <c r="S170" s="107"/>
      <c r="T170" s="107"/>
      <c r="U170" s="107"/>
      <c r="V170" s="107"/>
      <c r="W170" s="107"/>
      <c r="X170" s="107"/>
      <c r="Y170" s="93">
        <v>7032</v>
      </c>
      <c r="Z170" s="94"/>
      <c r="AA170" s="94"/>
      <c r="AB170" s="95"/>
      <c r="AC170" s="108" t="s">
        <v>222</v>
      </c>
      <c r="AD170" s="109"/>
      <c r="AE170" s="109"/>
      <c r="AF170" s="109"/>
      <c r="AG170" s="109"/>
      <c r="AH170" s="104" t="s">
        <v>258</v>
      </c>
      <c r="AI170" s="105"/>
      <c r="AJ170" s="105"/>
      <c r="AK170" s="105"/>
      <c r="AL170" s="80" t="s">
        <v>258</v>
      </c>
      <c r="AM170" s="81"/>
      <c r="AN170" s="81"/>
      <c r="AO170" s="82"/>
      <c r="AP170" s="116" t="s">
        <v>258</v>
      </c>
      <c r="AQ170" s="117"/>
      <c r="AR170" s="117"/>
      <c r="AS170" s="117"/>
      <c r="AT170" s="117"/>
      <c r="AU170" s="117"/>
      <c r="AV170" s="117"/>
      <c r="AW170" s="117"/>
      <c r="AX170" s="118"/>
      <c r="AY170">
        <f>$AY$167</f>
        <v>1</v>
      </c>
    </row>
    <row r="171" spans="1:51" ht="24.75" customHeight="1" x14ac:dyDescent="0.15">
      <c r="A171" s="51"/>
      <c r="B171" s="51"/>
      <c r="C171" s="51"/>
      <c r="D171" s="51"/>
      <c r="E171" s="51"/>
      <c r="F171" s="51"/>
      <c r="G171" s="51"/>
      <c r="H171" s="51"/>
      <c r="I171" s="51"/>
      <c r="J171" s="51"/>
      <c r="K171" s="51"/>
      <c r="L171" s="51"/>
      <c r="M171" s="51"/>
      <c r="N171" s="51"/>
      <c r="O171" s="51"/>
      <c r="P171" s="52"/>
      <c r="Q171" s="52"/>
      <c r="R171" s="52"/>
      <c r="S171" s="52"/>
      <c r="T171" s="52"/>
      <c r="U171" s="52"/>
      <c r="V171" s="52"/>
      <c r="W171" s="52"/>
      <c r="X171" s="52"/>
      <c r="Y171" s="53"/>
      <c r="Z171" s="53"/>
      <c r="AA171" s="53"/>
      <c r="AB171" s="53"/>
      <c r="AC171" s="53"/>
      <c r="AD171" s="53"/>
      <c r="AE171" s="53"/>
      <c r="AF171" s="53"/>
      <c r="AG171" s="53"/>
      <c r="AH171" s="53"/>
      <c r="AI171" s="53"/>
      <c r="AJ171" s="53"/>
      <c r="AK171" s="53"/>
      <c r="AL171" s="53"/>
      <c r="AM171" s="53"/>
      <c r="AN171" s="53"/>
      <c r="AO171" s="53"/>
      <c r="AP171" s="52"/>
      <c r="AQ171" s="52"/>
      <c r="AR171" s="52"/>
      <c r="AS171" s="52"/>
      <c r="AT171" s="52"/>
      <c r="AU171" s="52"/>
      <c r="AV171" s="52"/>
      <c r="AW171" s="52"/>
      <c r="AX171" s="52"/>
      <c r="AY171">
        <f>COUNTA($C$174)</f>
        <v>1</v>
      </c>
    </row>
    <row r="172" spans="1:51" ht="24.75" customHeight="1" x14ac:dyDescent="0.15">
      <c r="A172" s="44"/>
      <c r="B172" s="48" t="s">
        <v>162</v>
      </c>
      <c r="C172" s="44"/>
      <c r="D172" s="44"/>
      <c r="E172" s="44"/>
      <c r="F172" s="44"/>
      <c r="G172" s="44"/>
      <c r="H172" s="44"/>
      <c r="I172" s="44"/>
      <c r="J172" s="44"/>
      <c r="K172" s="44"/>
      <c r="L172" s="44"/>
      <c r="M172" s="44"/>
      <c r="N172" s="44"/>
      <c r="O172" s="44"/>
      <c r="P172" s="49"/>
      <c r="Q172" s="49"/>
      <c r="R172" s="49"/>
      <c r="S172" s="49"/>
      <c r="T172" s="49"/>
      <c r="U172" s="49"/>
      <c r="V172" s="49"/>
      <c r="W172" s="49"/>
      <c r="X172" s="49"/>
      <c r="Y172" s="50"/>
      <c r="Z172" s="50"/>
      <c r="AA172" s="50"/>
      <c r="AB172" s="50"/>
      <c r="AC172" s="50"/>
      <c r="AD172" s="50"/>
      <c r="AE172" s="50"/>
      <c r="AF172" s="50"/>
      <c r="AG172" s="50"/>
      <c r="AH172" s="50"/>
      <c r="AI172" s="50"/>
      <c r="AJ172" s="50"/>
      <c r="AK172" s="50"/>
      <c r="AL172" s="50"/>
      <c r="AM172" s="50"/>
      <c r="AN172" s="50"/>
      <c r="AO172" s="50"/>
      <c r="AP172" s="49"/>
      <c r="AQ172" s="49"/>
      <c r="AR172" s="49"/>
      <c r="AS172" s="49"/>
      <c r="AT172" s="49"/>
      <c r="AU172" s="49"/>
      <c r="AV172" s="49"/>
      <c r="AW172" s="49"/>
      <c r="AX172" s="49"/>
      <c r="AY172">
        <f>$AY$171</f>
        <v>1</v>
      </c>
    </row>
    <row r="173" spans="1:51" ht="59.25" customHeight="1" x14ac:dyDescent="0.15">
      <c r="A173" s="110"/>
      <c r="B173" s="110"/>
      <c r="C173" s="110" t="s">
        <v>24</v>
      </c>
      <c r="D173" s="110"/>
      <c r="E173" s="110"/>
      <c r="F173" s="110"/>
      <c r="G173" s="110"/>
      <c r="H173" s="110"/>
      <c r="I173" s="110"/>
      <c r="J173" s="98" t="s">
        <v>185</v>
      </c>
      <c r="K173" s="111"/>
      <c r="L173" s="111"/>
      <c r="M173" s="111"/>
      <c r="N173" s="111"/>
      <c r="O173" s="111"/>
      <c r="P173" s="112" t="s">
        <v>25</v>
      </c>
      <c r="Q173" s="112"/>
      <c r="R173" s="112"/>
      <c r="S173" s="112"/>
      <c r="T173" s="112"/>
      <c r="U173" s="112"/>
      <c r="V173" s="112"/>
      <c r="W173" s="112"/>
      <c r="X173" s="112"/>
      <c r="Y173" s="113" t="s">
        <v>184</v>
      </c>
      <c r="Z173" s="114"/>
      <c r="AA173" s="114"/>
      <c r="AB173" s="114"/>
      <c r="AC173" s="98" t="s">
        <v>213</v>
      </c>
      <c r="AD173" s="98"/>
      <c r="AE173" s="98"/>
      <c r="AF173" s="98"/>
      <c r="AG173" s="98"/>
      <c r="AH173" s="113" t="s">
        <v>226</v>
      </c>
      <c r="AI173" s="110"/>
      <c r="AJ173" s="110"/>
      <c r="AK173" s="110"/>
      <c r="AL173" s="110" t="s">
        <v>19</v>
      </c>
      <c r="AM173" s="110"/>
      <c r="AN173" s="110"/>
      <c r="AO173" s="115"/>
      <c r="AP173" s="101" t="s">
        <v>186</v>
      </c>
      <c r="AQ173" s="101"/>
      <c r="AR173" s="101"/>
      <c r="AS173" s="101"/>
      <c r="AT173" s="101"/>
      <c r="AU173" s="101"/>
      <c r="AV173" s="101"/>
      <c r="AW173" s="101"/>
      <c r="AX173" s="101"/>
      <c r="AY173">
        <f>$AY$171</f>
        <v>1</v>
      </c>
    </row>
    <row r="174" spans="1:51" ht="30" customHeight="1" x14ac:dyDescent="0.15">
      <c r="A174" s="87">
        <v>1</v>
      </c>
      <c r="B174" s="87">
        <v>1</v>
      </c>
      <c r="C174" s="103" t="s">
        <v>683</v>
      </c>
      <c r="D174" s="102"/>
      <c r="E174" s="102"/>
      <c r="F174" s="102"/>
      <c r="G174" s="102"/>
      <c r="H174" s="102"/>
      <c r="I174" s="102"/>
      <c r="J174" s="90">
        <v>4000020472140</v>
      </c>
      <c r="K174" s="91"/>
      <c r="L174" s="91"/>
      <c r="M174" s="91"/>
      <c r="N174" s="91"/>
      <c r="O174" s="91"/>
      <c r="P174" s="106" t="s">
        <v>684</v>
      </c>
      <c r="Q174" s="107"/>
      <c r="R174" s="107"/>
      <c r="S174" s="107"/>
      <c r="T174" s="107"/>
      <c r="U174" s="107"/>
      <c r="V174" s="107"/>
      <c r="W174" s="107"/>
      <c r="X174" s="107"/>
      <c r="Y174" s="93">
        <v>919.5</v>
      </c>
      <c r="Z174" s="94"/>
      <c r="AA174" s="94"/>
      <c r="AB174" s="95"/>
      <c r="AC174" s="108" t="s">
        <v>673</v>
      </c>
      <c r="AD174" s="109"/>
      <c r="AE174" s="109"/>
      <c r="AF174" s="109"/>
      <c r="AG174" s="109"/>
      <c r="AH174" s="104" t="s">
        <v>258</v>
      </c>
      <c r="AI174" s="105"/>
      <c r="AJ174" s="105"/>
      <c r="AK174" s="105"/>
      <c r="AL174" s="80" t="s">
        <v>258</v>
      </c>
      <c r="AM174" s="81"/>
      <c r="AN174" s="81"/>
      <c r="AO174" s="82"/>
      <c r="AP174" s="83" t="s">
        <v>258</v>
      </c>
      <c r="AQ174" s="83"/>
      <c r="AR174" s="83"/>
      <c r="AS174" s="83"/>
      <c r="AT174" s="83"/>
      <c r="AU174" s="83"/>
      <c r="AV174" s="83"/>
      <c r="AW174" s="83"/>
      <c r="AX174" s="83"/>
      <c r="AY174">
        <f>$AY$171</f>
        <v>1</v>
      </c>
    </row>
    <row r="175" spans="1:51" ht="30" customHeight="1" x14ac:dyDescent="0.15">
      <c r="A175" s="87">
        <v>2</v>
      </c>
      <c r="B175" s="87">
        <v>1</v>
      </c>
      <c r="C175" s="103" t="s">
        <v>685</v>
      </c>
      <c r="D175" s="102"/>
      <c r="E175" s="102"/>
      <c r="F175" s="102"/>
      <c r="G175" s="102"/>
      <c r="H175" s="102"/>
      <c r="I175" s="102"/>
      <c r="J175" s="90">
        <v>1000020472077</v>
      </c>
      <c r="K175" s="91"/>
      <c r="L175" s="91"/>
      <c r="M175" s="91"/>
      <c r="N175" s="91"/>
      <c r="O175" s="91"/>
      <c r="P175" s="106" t="s">
        <v>684</v>
      </c>
      <c r="Q175" s="107"/>
      <c r="R175" s="107"/>
      <c r="S175" s="107"/>
      <c r="T175" s="107"/>
      <c r="U175" s="107"/>
      <c r="V175" s="107"/>
      <c r="W175" s="107"/>
      <c r="X175" s="107"/>
      <c r="Y175" s="93">
        <v>212.7</v>
      </c>
      <c r="Z175" s="94"/>
      <c r="AA175" s="94"/>
      <c r="AB175" s="95"/>
      <c r="AC175" s="108" t="s">
        <v>673</v>
      </c>
      <c r="AD175" s="109"/>
      <c r="AE175" s="109"/>
      <c r="AF175" s="109"/>
      <c r="AG175" s="109"/>
      <c r="AH175" s="104" t="s">
        <v>258</v>
      </c>
      <c r="AI175" s="105"/>
      <c r="AJ175" s="105"/>
      <c r="AK175" s="105"/>
      <c r="AL175" s="80" t="s">
        <v>258</v>
      </c>
      <c r="AM175" s="81"/>
      <c r="AN175" s="81"/>
      <c r="AO175" s="82"/>
      <c r="AP175" s="83" t="s">
        <v>258</v>
      </c>
      <c r="AQ175" s="83"/>
      <c r="AR175" s="83"/>
      <c r="AS175" s="83"/>
      <c r="AT175" s="83"/>
      <c r="AU175" s="83"/>
      <c r="AV175" s="83"/>
      <c r="AW175" s="83"/>
      <c r="AX175" s="83"/>
      <c r="AY175">
        <f>COUNTA($C$175)</f>
        <v>1</v>
      </c>
    </row>
    <row r="176" spans="1:51" ht="30" customHeight="1" x14ac:dyDescent="0.15">
      <c r="A176" s="87">
        <v>3</v>
      </c>
      <c r="B176" s="87">
        <v>1</v>
      </c>
      <c r="C176" s="103" t="s">
        <v>686</v>
      </c>
      <c r="D176" s="102"/>
      <c r="E176" s="102"/>
      <c r="F176" s="102"/>
      <c r="G176" s="102"/>
      <c r="H176" s="102"/>
      <c r="I176" s="102"/>
      <c r="J176" s="90">
        <v>5000020472107</v>
      </c>
      <c r="K176" s="91"/>
      <c r="L176" s="91"/>
      <c r="M176" s="91"/>
      <c r="N176" s="91"/>
      <c r="O176" s="91"/>
      <c r="P176" s="106" t="s">
        <v>684</v>
      </c>
      <c r="Q176" s="107"/>
      <c r="R176" s="107"/>
      <c r="S176" s="107"/>
      <c r="T176" s="107"/>
      <c r="U176" s="107"/>
      <c r="V176" s="107"/>
      <c r="W176" s="107"/>
      <c r="X176" s="107"/>
      <c r="Y176" s="93">
        <v>124</v>
      </c>
      <c r="Z176" s="94"/>
      <c r="AA176" s="94"/>
      <c r="AB176" s="95"/>
      <c r="AC176" s="108" t="s">
        <v>673</v>
      </c>
      <c r="AD176" s="109"/>
      <c r="AE176" s="109"/>
      <c r="AF176" s="109"/>
      <c r="AG176" s="109"/>
      <c r="AH176" s="104" t="s">
        <v>258</v>
      </c>
      <c r="AI176" s="105"/>
      <c r="AJ176" s="105"/>
      <c r="AK176" s="105"/>
      <c r="AL176" s="80" t="s">
        <v>258</v>
      </c>
      <c r="AM176" s="81"/>
      <c r="AN176" s="81"/>
      <c r="AO176" s="82"/>
      <c r="AP176" s="83" t="s">
        <v>258</v>
      </c>
      <c r="AQ176" s="83"/>
      <c r="AR176" s="83"/>
      <c r="AS176" s="83"/>
      <c r="AT176" s="83"/>
      <c r="AU176" s="83"/>
      <c r="AV176" s="83"/>
      <c r="AW176" s="83"/>
      <c r="AX176" s="83"/>
      <c r="AY176">
        <f>COUNTA($C$176)</f>
        <v>1</v>
      </c>
    </row>
    <row r="177" spans="1:51" ht="30" customHeight="1" x14ac:dyDescent="0.15">
      <c r="A177" s="87">
        <v>4</v>
      </c>
      <c r="B177" s="87">
        <v>1</v>
      </c>
      <c r="C177" s="103" t="s">
        <v>687</v>
      </c>
      <c r="D177" s="102"/>
      <c r="E177" s="102"/>
      <c r="F177" s="102"/>
      <c r="G177" s="102"/>
      <c r="H177" s="102"/>
      <c r="I177" s="102"/>
      <c r="J177" s="90">
        <v>5000020473154</v>
      </c>
      <c r="K177" s="91"/>
      <c r="L177" s="91"/>
      <c r="M177" s="91"/>
      <c r="N177" s="91"/>
      <c r="O177" s="91"/>
      <c r="P177" s="106" t="s">
        <v>684</v>
      </c>
      <c r="Q177" s="107"/>
      <c r="R177" s="107"/>
      <c r="S177" s="107"/>
      <c r="T177" s="107"/>
      <c r="U177" s="107"/>
      <c r="V177" s="107"/>
      <c r="W177" s="107"/>
      <c r="X177" s="107"/>
      <c r="Y177" s="93">
        <v>103.6</v>
      </c>
      <c r="Z177" s="94"/>
      <c r="AA177" s="94"/>
      <c r="AB177" s="95"/>
      <c r="AC177" s="108" t="s">
        <v>673</v>
      </c>
      <c r="AD177" s="109"/>
      <c r="AE177" s="109"/>
      <c r="AF177" s="109"/>
      <c r="AG177" s="109"/>
      <c r="AH177" s="104" t="s">
        <v>258</v>
      </c>
      <c r="AI177" s="105"/>
      <c r="AJ177" s="105"/>
      <c r="AK177" s="105"/>
      <c r="AL177" s="80" t="s">
        <v>258</v>
      </c>
      <c r="AM177" s="81"/>
      <c r="AN177" s="81"/>
      <c r="AO177" s="82"/>
      <c r="AP177" s="83" t="s">
        <v>258</v>
      </c>
      <c r="AQ177" s="83"/>
      <c r="AR177" s="83"/>
      <c r="AS177" s="83"/>
      <c r="AT177" s="83"/>
      <c r="AU177" s="83"/>
      <c r="AV177" s="83"/>
      <c r="AW177" s="83"/>
      <c r="AX177" s="83"/>
      <c r="AY177">
        <f>COUNTA($C$177)</f>
        <v>1</v>
      </c>
    </row>
    <row r="178" spans="1:51" ht="30" customHeight="1" x14ac:dyDescent="0.15">
      <c r="A178" s="87">
        <v>5</v>
      </c>
      <c r="B178" s="87">
        <v>1</v>
      </c>
      <c r="C178" s="103" t="s">
        <v>688</v>
      </c>
      <c r="D178" s="102"/>
      <c r="E178" s="102"/>
      <c r="F178" s="102"/>
      <c r="G178" s="102"/>
      <c r="H178" s="102"/>
      <c r="I178" s="102"/>
      <c r="J178" s="90">
        <v>4000020473758</v>
      </c>
      <c r="K178" s="91"/>
      <c r="L178" s="91"/>
      <c r="M178" s="91"/>
      <c r="N178" s="91"/>
      <c r="O178" s="91"/>
      <c r="P178" s="106" t="s">
        <v>684</v>
      </c>
      <c r="Q178" s="107"/>
      <c r="R178" s="107"/>
      <c r="S178" s="107"/>
      <c r="T178" s="107"/>
      <c r="U178" s="107"/>
      <c r="V178" s="107"/>
      <c r="W178" s="107"/>
      <c r="X178" s="107"/>
      <c r="Y178" s="93">
        <v>93.1</v>
      </c>
      <c r="Z178" s="94"/>
      <c r="AA178" s="94"/>
      <c r="AB178" s="95"/>
      <c r="AC178" s="108" t="s">
        <v>673</v>
      </c>
      <c r="AD178" s="109"/>
      <c r="AE178" s="109"/>
      <c r="AF178" s="109"/>
      <c r="AG178" s="109"/>
      <c r="AH178" s="104" t="s">
        <v>258</v>
      </c>
      <c r="AI178" s="105"/>
      <c r="AJ178" s="105"/>
      <c r="AK178" s="105"/>
      <c r="AL178" s="80" t="s">
        <v>258</v>
      </c>
      <c r="AM178" s="81"/>
      <c r="AN178" s="81"/>
      <c r="AO178" s="82"/>
      <c r="AP178" s="83" t="s">
        <v>258</v>
      </c>
      <c r="AQ178" s="83"/>
      <c r="AR178" s="83"/>
      <c r="AS178" s="83"/>
      <c r="AT178" s="83"/>
      <c r="AU178" s="83"/>
      <c r="AV178" s="83"/>
      <c r="AW178" s="83"/>
      <c r="AX178" s="83"/>
      <c r="AY178">
        <f>COUNTA($C$178)</f>
        <v>1</v>
      </c>
    </row>
    <row r="179" spans="1:51" ht="30" customHeight="1" x14ac:dyDescent="0.15">
      <c r="A179" s="87">
        <v>6</v>
      </c>
      <c r="B179" s="87">
        <v>1</v>
      </c>
      <c r="C179" s="103" t="s">
        <v>689</v>
      </c>
      <c r="D179" s="102"/>
      <c r="E179" s="102"/>
      <c r="F179" s="102"/>
      <c r="G179" s="102"/>
      <c r="H179" s="102"/>
      <c r="I179" s="102"/>
      <c r="J179" s="90">
        <v>5000020473138</v>
      </c>
      <c r="K179" s="91"/>
      <c r="L179" s="91"/>
      <c r="M179" s="91"/>
      <c r="N179" s="91"/>
      <c r="O179" s="91"/>
      <c r="P179" s="106" t="s">
        <v>684</v>
      </c>
      <c r="Q179" s="107"/>
      <c r="R179" s="107"/>
      <c r="S179" s="107"/>
      <c r="T179" s="107"/>
      <c r="U179" s="107"/>
      <c r="V179" s="107"/>
      <c r="W179" s="107"/>
      <c r="X179" s="107"/>
      <c r="Y179" s="93">
        <v>33.799999999999997</v>
      </c>
      <c r="Z179" s="94"/>
      <c r="AA179" s="94"/>
      <c r="AB179" s="95"/>
      <c r="AC179" s="108" t="s">
        <v>673</v>
      </c>
      <c r="AD179" s="109"/>
      <c r="AE179" s="109"/>
      <c r="AF179" s="109"/>
      <c r="AG179" s="109"/>
      <c r="AH179" s="104" t="s">
        <v>258</v>
      </c>
      <c r="AI179" s="105"/>
      <c r="AJ179" s="105"/>
      <c r="AK179" s="105"/>
      <c r="AL179" s="80" t="s">
        <v>258</v>
      </c>
      <c r="AM179" s="81"/>
      <c r="AN179" s="81"/>
      <c r="AO179" s="82"/>
      <c r="AP179" s="83" t="s">
        <v>258</v>
      </c>
      <c r="AQ179" s="83"/>
      <c r="AR179" s="83"/>
      <c r="AS179" s="83"/>
      <c r="AT179" s="83"/>
      <c r="AU179" s="83"/>
      <c r="AV179" s="83"/>
      <c r="AW179" s="83"/>
      <c r="AX179" s="83"/>
      <c r="AY179">
        <f>COUNTA($C$179)</f>
        <v>1</v>
      </c>
    </row>
    <row r="180" spans="1:51" ht="30" customHeight="1" x14ac:dyDescent="0.15">
      <c r="A180" s="87">
        <v>7</v>
      </c>
      <c r="B180" s="87">
        <v>1</v>
      </c>
      <c r="C180" s="103" t="s">
        <v>690</v>
      </c>
      <c r="D180" s="102"/>
      <c r="E180" s="102"/>
      <c r="F180" s="102"/>
      <c r="G180" s="102"/>
      <c r="H180" s="102"/>
      <c r="I180" s="102"/>
      <c r="J180" s="90">
        <v>4000020473618</v>
      </c>
      <c r="K180" s="91"/>
      <c r="L180" s="91"/>
      <c r="M180" s="91"/>
      <c r="N180" s="91"/>
      <c r="O180" s="91"/>
      <c r="P180" s="106" t="s">
        <v>684</v>
      </c>
      <c r="Q180" s="107"/>
      <c r="R180" s="107"/>
      <c r="S180" s="107"/>
      <c r="T180" s="107"/>
      <c r="U180" s="107"/>
      <c r="V180" s="107"/>
      <c r="W180" s="107"/>
      <c r="X180" s="107"/>
      <c r="Y180" s="93">
        <v>7.2</v>
      </c>
      <c r="Z180" s="94"/>
      <c r="AA180" s="94"/>
      <c r="AB180" s="95"/>
      <c r="AC180" s="108" t="s">
        <v>673</v>
      </c>
      <c r="AD180" s="109"/>
      <c r="AE180" s="109"/>
      <c r="AF180" s="109"/>
      <c r="AG180" s="109"/>
      <c r="AH180" s="104" t="s">
        <v>258</v>
      </c>
      <c r="AI180" s="105"/>
      <c r="AJ180" s="105"/>
      <c r="AK180" s="105"/>
      <c r="AL180" s="80" t="s">
        <v>258</v>
      </c>
      <c r="AM180" s="81"/>
      <c r="AN180" s="81"/>
      <c r="AO180" s="82"/>
      <c r="AP180" s="83" t="s">
        <v>258</v>
      </c>
      <c r="AQ180" s="83"/>
      <c r="AR180" s="83"/>
      <c r="AS180" s="83"/>
      <c r="AT180" s="83"/>
      <c r="AU180" s="83"/>
      <c r="AV180" s="83"/>
      <c r="AW180" s="83"/>
      <c r="AX180" s="83"/>
      <c r="AY180">
        <f>COUNTA($C$180)</f>
        <v>1</v>
      </c>
    </row>
    <row r="181" spans="1:51" ht="30" customHeight="1" x14ac:dyDescent="0.15">
      <c r="A181" s="87">
        <v>8</v>
      </c>
      <c r="B181" s="87">
        <v>1</v>
      </c>
      <c r="C181" s="103" t="s">
        <v>691</v>
      </c>
      <c r="D181" s="102"/>
      <c r="E181" s="102"/>
      <c r="F181" s="102"/>
      <c r="G181" s="102"/>
      <c r="H181" s="102"/>
      <c r="I181" s="102"/>
      <c r="J181" s="90">
        <v>5000020473600</v>
      </c>
      <c r="K181" s="91"/>
      <c r="L181" s="91"/>
      <c r="M181" s="91"/>
      <c r="N181" s="91"/>
      <c r="O181" s="91"/>
      <c r="P181" s="106" t="s">
        <v>684</v>
      </c>
      <c r="Q181" s="107"/>
      <c r="R181" s="107"/>
      <c r="S181" s="107"/>
      <c r="T181" s="107"/>
      <c r="U181" s="107"/>
      <c r="V181" s="107"/>
      <c r="W181" s="107"/>
      <c r="X181" s="107"/>
      <c r="Y181" s="93">
        <v>6.8</v>
      </c>
      <c r="Z181" s="94"/>
      <c r="AA181" s="94"/>
      <c r="AB181" s="95"/>
      <c r="AC181" s="108" t="s">
        <v>673</v>
      </c>
      <c r="AD181" s="109"/>
      <c r="AE181" s="109"/>
      <c r="AF181" s="109"/>
      <c r="AG181" s="109"/>
      <c r="AH181" s="104" t="s">
        <v>258</v>
      </c>
      <c r="AI181" s="105"/>
      <c r="AJ181" s="105"/>
      <c r="AK181" s="105"/>
      <c r="AL181" s="80" t="s">
        <v>258</v>
      </c>
      <c r="AM181" s="81"/>
      <c r="AN181" s="81"/>
      <c r="AO181" s="82"/>
      <c r="AP181" s="83" t="s">
        <v>258</v>
      </c>
      <c r="AQ181" s="83"/>
      <c r="AR181" s="83"/>
      <c r="AS181" s="83"/>
      <c r="AT181" s="83"/>
      <c r="AU181" s="83"/>
      <c r="AV181" s="83"/>
      <c r="AW181" s="83"/>
      <c r="AX181" s="83"/>
      <c r="AY181">
        <f>COUNTA($C$181)</f>
        <v>1</v>
      </c>
    </row>
    <row r="182" spans="1:51" ht="30" customHeight="1" x14ac:dyDescent="0.15">
      <c r="A182" s="87">
        <v>9</v>
      </c>
      <c r="B182" s="87">
        <v>1</v>
      </c>
      <c r="C182" s="103" t="s">
        <v>692</v>
      </c>
      <c r="D182" s="102"/>
      <c r="E182" s="102"/>
      <c r="F182" s="102"/>
      <c r="G182" s="102"/>
      <c r="H182" s="102"/>
      <c r="I182" s="102"/>
      <c r="J182" s="90">
        <v>3000020473081</v>
      </c>
      <c r="K182" s="91"/>
      <c r="L182" s="91"/>
      <c r="M182" s="91"/>
      <c r="N182" s="91"/>
      <c r="O182" s="91"/>
      <c r="P182" s="106" t="s">
        <v>684</v>
      </c>
      <c r="Q182" s="107"/>
      <c r="R182" s="107"/>
      <c r="S182" s="107"/>
      <c r="T182" s="107"/>
      <c r="U182" s="107"/>
      <c r="V182" s="107"/>
      <c r="W182" s="107"/>
      <c r="X182" s="107"/>
      <c r="Y182" s="93">
        <v>1</v>
      </c>
      <c r="Z182" s="94"/>
      <c r="AA182" s="94"/>
      <c r="AB182" s="95"/>
      <c r="AC182" s="108" t="s">
        <v>673</v>
      </c>
      <c r="AD182" s="109"/>
      <c r="AE182" s="109"/>
      <c r="AF182" s="109"/>
      <c r="AG182" s="109"/>
      <c r="AH182" s="104" t="s">
        <v>258</v>
      </c>
      <c r="AI182" s="105"/>
      <c r="AJ182" s="105"/>
      <c r="AK182" s="105"/>
      <c r="AL182" s="80" t="s">
        <v>258</v>
      </c>
      <c r="AM182" s="81"/>
      <c r="AN182" s="81"/>
      <c r="AO182" s="82"/>
      <c r="AP182" s="83" t="s">
        <v>258</v>
      </c>
      <c r="AQ182" s="83"/>
      <c r="AR182" s="83"/>
      <c r="AS182" s="83"/>
      <c r="AT182" s="83"/>
      <c r="AU182" s="83"/>
      <c r="AV182" s="83"/>
      <c r="AW182" s="83"/>
      <c r="AX182" s="83"/>
      <c r="AY182">
        <f>COUNTA($C$182)</f>
        <v>1</v>
      </c>
    </row>
    <row r="183" spans="1:51" ht="24.75" customHeight="1" x14ac:dyDescent="0.15">
      <c r="A183" s="51"/>
      <c r="B183" s="51"/>
      <c r="C183" s="51"/>
      <c r="D183" s="51"/>
      <c r="E183" s="51"/>
      <c r="F183" s="51"/>
      <c r="G183" s="51"/>
      <c r="H183" s="51"/>
      <c r="I183" s="51"/>
      <c r="J183" s="51"/>
      <c r="K183" s="51"/>
      <c r="L183" s="51"/>
      <c r="M183" s="51"/>
      <c r="N183" s="51"/>
      <c r="O183" s="51"/>
      <c r="P183" s="52"/>
      <c r="Q183" s="52"/>
      <c r="R183" s="52"/>
      <c r="S183" s="52"/>
      <c r="T183" s="52"/>
      <c r="U183" s="52"/>
      <c r="V183" s="52"/>
      <c r="W183" s="52"/>
      <c r="X183" s="52"/>
      <c r="Y183" s="53"/>
      <c r="Z183" s="53"/>
      <c r="AA183" s="53"/>
      <c r="AB183" s="53"/>
      <c r="AC183" s="53"/>
      <c r="AD183" s="53"/>
      <c r="AE183" s="53"/>
      <c r="AF183" s="53"/>
      <c r="AG183" s="53"/>
      <c r="AH183" s="53"/>
      <c r="AI183" s="53"/>
      <c r="AJ183" s="53"/>
      <c r="AK183" s="53"/>
      <c r="AL183" s="53"/>
      <c r="AM183" s="53"/>
      <c r="AN183" s="53"/>
      <c r="AO183" s="53"/>
      <c r="AP183" s="52"/>
      <c r="AQ183" s="52"/>
      <c r="AR183" s="52"/>
      <c r="AS183" s="52"/>
      <c r="AT183" s="52"/>
      <c r="AU183" s="52"/>
      <c r="AV183" s="52"/>
      <c r="AW183" s="52"/>
      <c r="AX183" s="52"/>
      <c r="AY183">
        <f>COUNTA($C$186)</f>
        <v>1</v>
      </c>
    </row>
    <row r="184" spans="1:51" ht="24.75" customHeight="1" x14ac:dyDescent="0.15">
      <c r="A184" s="44"/>
      <c r="B184" s="48" t="s">
        <v>163</v>
      </c>
      <c r="C184" s="44"/>
      <c r="D184" s="44"/>
      <c r="E184" s="44"/>
      <c r="F184" s="44"/>
      <c r="G184" s="44"/>
      <c r="H184" s="44"/>
      <c r="I184" s="44"/>
      <c r="J184" s="44"/>
      <c r="K184" s="44"/>
      <c r="L184" s="44"/>
      <c r="M184" s="44"/>
      <c r="N184" s="44"/>
      <c r="O184" s="44"/>
      <c r="P184" s="49"/>
      <c r="Q184" s="49"/>
      <c r="R184" s="49"/>
      <c r="S184" s="49"/>
      <c r="T184" s="49"/>
      <c r="U184" s="49"/>
      <c r="V184" s="49"/>
      <c r="W184" s="49"/>
      <c r="X184" s="49"/>
      <c r="Y184" s="50"/>
      <c r="Z184" s="50"/>
      <c r="AA184" s="50"/>
      <c r="AB184" s="50"/>
      <c r="AC184" s="50"/>
      <c r="AD184" s="50"/>
      <c r="AE184" s="50"/>
      <c r="AF184" s="50"/>
      <c r="AG184" s="50"/>
      <c r="AH184" s="50"/>
      <c r="AI184" s="50"/>
      <c r="AJ184" s="50"/>
      <c r="AK184" s="50"/>
      <c r="AL184" s="50"/>
      <c r="AM184" s="50"/>
      <c r="AN184" s="50"/>
      <c r="AO184" s="50"/>
      <c r="AP184" s="49"/>
      <c r="AQ184" s="49"/>
      <c r="AR184" s="49"/>
      <c r="AS184" s="49"/>
      <c r="AT184" s="49"/>
      <c r="AU184" s="49"/>
      <c r="AV184" s="49"/>
      <c r="AW184" s="49"/>
      <c r="AX184" s="49"/>
      <c r="AY184">
        <f>$AY$183</f>
        <v>1</v>
      </c>
    </row>
    <row r="185" spans="1:51" ht="59.25" customHeight="1" x14ac:dyDescent="0.15">
      <c r="A185" s="110"/>
      <c r="B185" s="110"/>
      <c r="C185" s="110" t="s">
        <v>24</v>
      </c>
      <c r="D185" s="110"/>
      <c r="E185" s="110"/>
      <c r="F185" s="110"/>
      <c r="G185" s="110"/>
      <c r="H185" s="110"/>
      <c r="I185" s="110"/>
      <c r="J185" s="98" t="s">
        <v>185</v>
      </c>
      <c r="K185" s="111"/>
      <c r="L185" s="111"/>
      <c r="M185" s="111"/>
      <c r="N185" s="111"/>
      <c r="O185" s="111"/>
      <c r="P185" s="112" t="s">
        <v>25</v>
      </c>
      <c r="Q185" s="112"/>
      <c r="R185" s="112"/>
      <c r="S185" s="112"/>
      <c r="T185" s="112"/>
      <c r="U185" s="112"/>
      <c r="V185" s="112"/>
      <c r="W185" s="112"/>
      <c r="X185" s="112"/>
      <c r="Y185" s="113" t="s">
        <v>184</v>
      </c>
      <c r="Z185" s="114"/>
      <c r="AA185" s="114"/>
      <c r="AB185" s="114"/>
      <c r="AC185" s="98" t="s">
        <v>213</v>
      </c>
      <c r="AD185" s="98"/>
      <c r="AE185" s="98"/>
      <c r="AF185" s="98"/>
      <c r="AG185" s="98"/>
      <c r="AH185" s="113" t="s">
        <v>226</v>
      </c>
      <c r="AI185" s="110"/>
      <c r="AJ185" s="110"/>
      <c r="AK185" s="110"/>
      <c r="AL185" s="110" t="s">
        <v>19</v>
      </c>
      <c r="AM185" s="110"/>
      <c r="AN185" s="110"/>
      <c r="AO185" s="115"/>
      <c r="AP185" s="101" t="s">
        <v>186</v>
      </c>
      <c r="AQ185" s="101"/>
      <c r="AR185" s="101"/>
      <c r="AS185" s="101"/>
      <c r="AT185" s="101"/>
      <c r="AU185" s="101"/>
      <c r="AV185" s="101"/>
      <c r="AW185" s="101"/>
      <c r="AX185" s="101"/>
      <c r="AY185">
        <f>$AY$183</f>
        <v>1</v>
      </c>
    </row>
    <row r="186" spans="1:51" ht="30" customHeight="1" x14ac:dyDescent="0.15">
      <c r="A186" s="87">
        <v>1</v>
      </c>
      <c r="B186" s="87">
        <v>1</v>
      </c>
      <c r="C186" s="103" t="s">
        <v>693</v>
      </c>
      <c r="D186" s="102"/>
      <c r="E186" s="102"/>
      <c r="F186" s="102"/>
      <c r="G186" s="102"/>
      <c r="H186" s="102"/>
      <c r="I186" s="102"/>
      <c r="J186" s="90">
        <v>6360005000193</v>
      </c>
      <c r="K186" s="91"/>
      <c r="L186" s="91"/>
      <c r="M186" s="91"/>
      <c r="N186" s="91"/>
      <c r="O186" s="91"/>
      <c r="P186" s="106" t="s">
        <v>666</v>
      </c>
      <c r="Q186" s="107"/>
      <c r="R186" s="107"/>
      <c r="S186" s="107"/>
      <c r="T186" s="107"/>
      <c r="U186" s="107"/>
      <c r="V186" s="107"/>
      <c r="W186" s="107"/>
      <c r="X186" s="107"/>
      <c r="Y186" s="93">
        <f>Y145</f>
        <v>150</v>
      </c>
      <c r="Z186" s="94"/>
      <c r="AA186" s="94"/>
      <c r="AB186" s="95"/>
      <c r="AC186" s="108" t="s">
        <v>673</v>
      </c>
      <c r="AD186" s="109"/>
      <c r="AE186" s="109"/>
      <c r="AF186" s="109"/>
      <c r="AG186" s="109"/>
      <c r="AH186" s="104" t="s">
        <v>258</v>
      </c>
      <c r="AI186" s="105"/>
      <c r="AJ186" s="105"/>
      <c r="AK186" s="105"/>
      <c r="AL186" s="80" t="s">
        <v>258</v>
      </c>
      <c r="AM186" s="81"/>
      <c r="AN186" s="81"/>
      <c r="AO186" s="82"/>
      <c r="AP186" s="83" t="s">
        <v>258</v>
      </c>
      <c r="AQ186" s="83"/>
      <c r="AR186" s="83"/>
      <c r="AS186" s="83"/>
      <c r="AT186" s="83"/>
      <c r="AU186" s="83"/>
      <c r="AV186" s="83"/>
      <c r="AW186" s="83"/>
      <c r="AX186" s="83"/>
      <c r="AY186">
        <f>$AY$183</f>
        <v>1</v>
      </c>
    </row>
    <row r="187" spans="1:51" ht="24.75" customHeight="1" x14ac:dyDescent="0.15">
      <c r="A187" s="51"/>
      <c r="B187" s="51"/>
      <c r="C187" s="51"/>
      <c r="D187" s="51"/>
      <c r="E187" s="51"/>
      <c r="F187" s="51"/>
      <c r="G187" s="51"/>
      <c r="H187" s="51"/>
      <c r="I187" s="51"/>
      <c r="J187" s="51"/>
      <c r="K187" s="51"/>
      <c r="L187" s="51"/>
      <c r="M187" s="51"/>
      <c r="N187" s="51"/>
      <c r="O187" s="51"/>
      <c r="P187" s="52"/>
      <c r="Q187" s="52"/>
      <c r="R187" s="52"/>
      <c r="S187" s="52"/>
      <c r="T187" s="52"/>
      <c r="U187" s="52"/>
      <c r="V187" s="52"/>
      <c r="W187" s="52"/>
      <c r="X187" s="52"/>
      <c r="Y187" s="53"/>
      <c r="Z187" s="53"/>
      <c r="AA187" s="53"/>
      <c r="AB187" s="53"/>
      <c r="AC187" s="53"/>
      <c r="AD187" s="53"/>
      <c r="AE187" s="53"/>
      <c r="AF187" s="53"/>
      <c r="AG187" s="53"/>
      <c r="AH187" s="53"/>
      <c r="AI187" s="53"/>
      <c r="AJ187" s="53"/>
      <c r="AK187" s="53"/>
      <c r="AL187" s="53"/>
      <c r="AM187" s="53"/>
      <c r="AN187" s="53"/>
      <c r="AO187" s="53"/>
      <c r="AP187" s="52"/>
      <c r="AQ187" s="52"/>
      <c r="AR187" s="52"/>
      <c r="AS187" s="52"/>
      <c r="AT187" s="52"/>
      <c r="AU187" s="52"/>
      <c r="AV187" s="52"/>
      <c r="AW187" s="52"/>
      <c r="AX187" s="52"/>
      <c r="AY187">
        <f>COUNTA($C$190)</f>
        <v>1</v>
      </c>
    </row>
    <row r="188" spans="1:51" ht="24.75" customHeight="1" x14ac:dyDescent="0.15">
      <c r="A188" s="44"/>
      <c r="B188" s="48" t="s">
        <v>164</v>
      </c>
      <c r="C188" s="44"/>
      <c r="D188" s="44"/>
      <c r="E188" s="44"/>
      <c r="F188" s="44"/>
      <c r="G188" s="44"/>
      <c r="H188" s="44"/>
      <c r="I188" s="44"/>
      <c r="J188" s="44"/>
      <c r="K188" s="44"/>
      <c r="L188" s="44"/>
      <c r="M188" s="44"/>
      <c r="N188" s="44"/>
      <c r="O188" s="44"/>
      <c r="P188" s="49"/>
      <c r="Q188" s="49"/>
      <c r="R188" s="49"/>
      <c r="S188" s="49"/>
      <c r="T188" s="49"/>
      <c r="U188" s="49"/>
      <c r="V188" s="49"/>
      <c r="W188" s="49"/>
      <c r="X188" s="49"/>
      <c r="Y188" s="50"/>
      <c r="Z188" s="50"/>
      <c r="AA188" s="50"/>
      <c r="AB188" s="50"/>
      <c r="AC188" s="50"/>
      <c r="AD188" s="50"/>
      <c r="AE188" s="50"/>
      <c r="AF188" s="50"/>
      <c r="AG188" s="50"/>
      <c r="AH188" s="50"/>
      <c r="AI188" s="50"/>
      <c r="AJ188" s="50"/>
      <c r="AK188" s="50"/>
      <c r="AL188" s="50"/>
      <c r="AM188" s="50"/>
      <c r="AN188" s="50"/>
      <c r="AO188" s="50"/>
      <c r="AP188" s="49"/>
      <c r="AQ188" s="49"/>
      <c r="AR188" s="49"/>
      <c r="AS188" s="49"/>
      <c r="AT188" s="49"/>
      <c r="AU188" s="49"/>
      <c r="AV188" s="49"/>
      <c r="AW188" s="49"/>
      <c r="AX188" s="49"/>
      <c r="AY188">
        <f>$AY$187</f>
        <v>1</v>
      </c>
    </row>
    <row r="189" spans="1:51" ht="59.25" customHeight="1" x14ac:dyDescent="0.15">
      <c r="A189" s="110"/>
      <c r="B189" s="110"/>
      <c r="C189" s="110" t="s">
        <v>24</v>
      </c>
      <c r="D189" s="110"/>
      <c r="E189" s="110"/>
      <c r="F189" s="110"/>
      <c r="G189" s="110"/>
      <c r="H189" s="110"/>
      <c r="I189" s="110"/>
      <c r="J189" s="98" t="s">
        <v>185</v>
      </c>
      <c r="K189" s="111"/>
      <c r="L189" s="111"/>
      <c r="M189" s="111"/>
      <c r="N189" s="111"/>
      <c r="O189" s="111"/>
      <c r="P189" s="112" t="s">
        <v>25</v>
      </c>
      <c r="Q189" s="112"/>
      <c r="R189" s="112"/>
      <c r="S189" s="112"/>
      <c r="T189" s="112"/>
      <c r="U189" s="112"/>
      <c r="V189" s="112"/>
      <c r="W189" s="112"/>
      <c r="X189" s="112"/>
      <c r="Y189" s="113" t="s">
        <v>184</v>
      </c>
      <c r="Z189" s="114"/>
      <c r="AA189" s="114"/>
      <c r="AB189" s="114"/>
      <c r="AC189" s="98" t="s">
        <v>213</v>
      </c>
      <c r="AD189" s="98"/>
      <c r="AE189" s="98"/>
      <c r="AF189" s="98"/>
      <c r="AG189" s="98"/>
      <c r="AH189" s="113" t="s">
        <v>226</v>
      </c>
      <c r="AI189" s="110"/>
      <c r="AJ189" s="110"/>
      <c r="AK189" s="110"/>
      <c r="AL189" s="110" t="s">
        <v>19</v>
      </c>
      <c r="AM189" s="110"/>
      <c r="AN189" s="110"/>
      <c r="AO189" s="115"/>
      <c r="AP189" s="101" t="s">
        <v>186</v>
      </c>
      <c r="AQ189" s="101"/>
      <c r="AR189" s="101"/>
      <c r="AS189" s="101"/>
      <c r="AT189" s="101"/>
      <c r="AU189" s="101"/>
      <c r="AV189" s="101"/>
      <c r="AW189" s="101"/>
      <c r="AX189" s="101"/>
      <c r="AY189">
        <f>$AY$187</f>
        <v>1</v>
      </c>
    </row>
    <row r="190" spans="1:51" ht="30" customHeight="1" x14ac:dyDescent="0.15">
      <c r="A190" s="87">
        <v>1</v>
      </c>
      <c r="B190" s="87">
        <v>1</v>
      </c>
      <c r="C190" s="103" t="s">
        <v>694</v>
      </c>
      <c r="D190" s="102"/>
      <c r="E190" s="102"/>
      <c r="F190" s="102"/>
      <c r="G190" s="102"/>
      <c r="H190" s="102"/>
      <c r="I190" s="102"/>
      <c r="J190" s="90">
        <v>7360005001843</v>
      </c>
      <c r="K190" s="91"/>
      <c r="L190" s="91"/>
      <c r="M190" s="91"/>
      <c r="N190" s="91"/>
      <c r="O190" s="91"/>
      <c r="P190" s="106" t="s">
        <v>695</v>
      </c>
      <c r="Q190" s="107"/>
      <c r="R190" s="107"/>
      <c r="S190" s="107"/>
      <c r="T190" s="107"/>
      <c r="U190" s="107"/>
      <c r="V190" s="107"/>
      <c r="W190" s="107"/>
      <c r="X190" s="107"/>
      <c r="Y190" s="93">
        <f>AU145</f>
        <v>11</v>
      </c>
      <c r="Z190" s="94"/>
      <c r="AA190" s="94"/>
      <c r="AB190" s="95"/>
      <c r="AC190" s="108" t="s">
        <v>673</v>
      </c>
      <c r="AD190" s="109"/>
      <c r="AE190" s="109"/>
      <c r="AF190" s="109"/>
      <c r="AG190" s="109"/>
      <c r="AH190" s="104" t="s">
        <v>258</v>
      </c>
      <c r="AI190" s="105"/>
      <c r="AJ190" s="105"/>
      <c r="AK190" s="105"/>
      <c r="AL190" s="80" t="s">
        <v>258</v>
      </c>
      <c r="AM190" s="81"/>
      <c r="AN190" s="81"/>
      <c r="AO190" s="82"/>
      <c r="AP190" s="83" t="s">
        <v>258</v>
      </c>
      <c r="AQ190" s="83"/>
      <c r="AR190" s="83"/>
      <c r="AS190" s="83"/>
      <c r="AT190" s="83"/>
      <c r="AU190" s="83"/>
      <c r="AV190" s="83"/>
      <c r="AW190" s="83"/>
      <c r="AX190" s="83"/>
      <c r="AY190">
        <f>$AY$187</f>
        <v>1</v>
      </c>
    </row>
    <row r="191" spans="1:51" ht="24.75" customHeight="1" x14ac:dyDescent="0.1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54"/>
      <c r="AM191" s="54"/>
      <c r="AN191" s="54"/>
      <c r="AO191" s="54"/>
      <c r="AP191" s="54"/>
      <c r="AQ191" s="54"/>
      <c r="AR191" s="54"/>
      <c r="AS191" s="54"/>
      <c r="AT191" s="54"/>
      <c r="AU191" s="54"/>
      <c r="AV191" s="54"/>
      <c r="AW191" s="54"/>
      <c r="AX191" s="54"/>
    </row>
    <row r="192" spans="1:51" ht="24.75" customHeight="1" x14ac:dyDescent="0.15">
      <c r="A192" s="45"/>
      <c r="B192" s="55" t="s">
        <v>204</v>
      </c>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row>
    <row r="193" spans="1:51" ht="58.5" customHeight="1" x14ac:dyDescent="0.15">
      <c r="A193" s="100"/>
      <c r="B193" s="100"/>
      <c r="C193" s="98" t="s">
        <v>181</v>
      </c>
      <c r="D193" s="99"/>
      <c r="E193" s="98" t="s">
        <v>180</v>
      </c>
      <c r="F193" s="99"/>
      <c r="G193" s="99"/>
      <c r="H193" s="99"/>
      <c r="I193" s="99"/>
      <c r="J193" s="98" t="s">
        <v>185</v>
      </c>
      <c r="K193" s="98"/>
      <c r="L193" s="98"/>
      <c r="M193" s="98"/>
      <c r="N193" s="98"/>
      <c r="O193" s="98"/>
      <c r="P193" s="98" t="s">
        <v>25</v>
      </c>
      <c r="Q193" s="98"/>
      <c r="R193" s="98"/>
      <c r="S193" s="98"/>
      <c r="T193" s="98"/>
      <c r="U193" s="98"/>
      <c r="V193" s="98"/>
      <c r="W193" s="98"/>
      <c r="X193" s="98"/>
      <c r="Y193" s="98" t="s">
        <v>187</v>
      </c>
      <c r="Z193" s="99"/>
      <c r="AA193" s="99"/>
      <c r="AB193" s="99"/>
      <c r="AC193" s="98" t="s">
        <v>169</v>
      </c>
      <c r="AD193" s="98"/>
      <c r="AE193" s="98"/>
      <c r="AF193" s="98"/>
      <c r="AG193" s="98"/>
      <c r="AH193" s="98" t="s">
        <v>176</v>
      </c>
      <c r="AI193" s="99"/>
      <c r="AJ193" s="99"/>
      <c r="AK193" s="99"/>
      <c r="AL193" s="99" t="s">
        <v>19</v>
      </c>
      <c r="AM193" s="99"/>
      <c r="AN193" s="99"/>
      <c r="AO193" s="100"/>
      <c r="AP193" s="101" t="s">
        <v>209</v>
      </c>
      <c r="AQ193" s="101"/>
      <c r="AR193" s="101"/>
      <c r="AS193" s="101"/>
      <c r="AT193" s="101"/>
      <c r="AU193" s="101"/>
      <c r="AV193" s="101"/>
      <c r="AW193" s="101"/>
      <c r="AX193" s="101"/>
    </row>
    <row r="194" spans="1:51" ht="136.5" customHeight="1" x14ac:dyDescent="0.15">
      <c r="A194" s="87">
        <v>1</v>
      </c>
      <c r="B194" s="87">
        <v>1</v>
      </c>
      <c r="C194" s="88" t="s">
        <v>696</v>
      </c>
      <c r="D194" s="88"/>
      <c r="E194" s="96" t="s">
        <v>697</v>
      </c>
      <c r="F194" s="89"/>
      <c r="G194" s="89"/>
      <c r="H194" s="89"/>
      <c r="I194" s="89"/>
      <c r="J194" s="90"/>
      <c r="K194" s="91"/>
      <c r="L194" s="91"/>
      <c r="M194" s="91"/>
      <c r="N194" s="91"/>
      <c r="O194" s="91"/>
      <c r="P194" s="97" t="s">
        <v>698</v>
      </c>
      <c r="Q194" s="92"/>
      <c r="R194" s="92"/>
      <c r="S194" s="92"/>
      <c r="T194" s="92"/>
      <c r="U194" s="92"/>
      <c r="V194" s="92"/>
      <c r="W194" s="92"/>
      <c r="X194" s="92"/>
      <c r="Y194" s="93">
        <v>2143</v>
      </c>
      <c r="Z194" s="94"/>
      <c r="AA194" s="94"/>
      <c r="AB194" s="95"/>
      <c r="AC194" s="76" t="s">
        <v>228</v>
      </c>
      <c r="AD194" s="77"/>
      <c r="AE194" s="77"/>
      <c r="AF194" s="77"/>
      <c r="AG194" s="77"/>
      <c r="AH194" s="78">
        <v>18</v>
      </c>
      <c r="AI194" s="79"/>
      <c r="AJ194" s="79"/>
      <c r="AK194" s="79"/>
      <c r="AL194" s="80">
        <v>91.5</v>
      </c>
      <c r="AM194" s="81"/>
      <c r="AN194" s="81"/>
      <c r="AO194" s="82"/>
      <c r="AP194" s="83" t="s">
        <v>258</v>
      </c>
      <c r="AQ194" s="83"/>
      <c r="AR194" s="83"/>
      <c r="AS194" s="83"/>
      <c r="AT194" s="83"/>
      <c r="AU194" s="83"/>
      <c r="AV194" s="83"/>
      <c r="AW194" s="83"/>
      <c r="AX194" s="83"/>
    </row>
    <row r="195" spans="1:51" ht="30" customHeight="1" x14ac:dyDescent="0.15">
      <c r="A195" s="87">
        <v>2</v>
      </c>
      <c r="B195" s="87">
        <v>1</v>
      </c>
      <c r="C195" s="88" t="s">
        <v>696</v>
      </c>
      <c r="D195" s="88"/>
      <c r="E195" s="96" t="s">
        <v>699</v>
      </c>
      <c r="F195" s="89"/>
      <c r="G195" s="89"/>
      <c r="H195" s="89"/>
      <c r="I195" s="89"/>
      <c r="J195" s="90">
        <v>7360001017819</v>
      </c>
      <c r="K195" s="91"/>
      <c r="L195" s="91"/>
      <c r="M195" s="91"/>
      <c r="N195" s="91"/>
      <c r="O195" s="91"/>
      <c r="P195" s="97" t="s">
        <v>700</v>
      </c>
      <c r="Q195" s="92"/>
      <c r="R195" s="92"/>
      <c r="S195" s="92"/>
      <c r="T195" s="92"/>
      <c r="U195" s="92"/>
      <c r="V195" s="92"/>
      <c r="W195" s="92"/>
      <c r="X195" s="92"/>
      <c r="Y195" s="93">
        <v>198</v>
      </c>
      <c r="Z195" s="94"/>
      <c r="AA195" s="94"/>
      <c r="AB195" s="95"/>
      <c r="AC195" s="76" t="s">
        <v>228</v>
      </c>
      <c r="AD195" s="77"/>
      <c r="AE195" s="77"/>
      <c r="AF195" s="77"/>
      <c r="AG195" s="77"/>
      <c r="AH195" s="78">
        <v>4</v>
      </c>
      <c r="AI195" s="79"/>
      <c r="AJ195" s="79"/>
      <c r="AK195" s="79"/>
      <c r="AL195" s="80">
        <v>91.86</v>
      </c>
      <c r="AM195" s="81"/>
      <c r="AN195" s="81"/>
      <c r="AO195" s="82"/>
      <c r="AP195" s="83" t="s">
        <v>258</v>
      </c>
      <c r="AQ195" s="83"/>
      <c r="AR195" s="83"/>
      <c r="AS195" s="83"/>
      <c r="AT195" s="83"/>
      <c r="AU195" s="83"/>
      <c r="AV195" s="83"/>
      <c r="AW195" s="83"/>
      <c r="AX195" s="83"/>
      <c r="AY195">
        <f>COUNTA($E$195)</f>
        <v>1</v>
      </c>
    </row>
    <row r="196" spans="1:51" ht="30" customHeight="1" x14ac:dyDescent="0.15">
      <c r="A196" s="87">
        <v>3</v>
      </c>
      <c r="B196" s="87">
        <v>1</v>
      </c>
      <c r="C196" s="88" t="s">
        <v>696</v>
      </c>
      <c r="D196" s="88"/>
      <c r="E196" s="96" t="s">
        <v>701</v>
      </c>
      <c r="F196" s="89"/>
      <c r="G196" s="89"/>
      <c r="H196" s="89"/>
      <c r="I196" s="89"/>
      <c r="J196" s="90">
        <v>3360001005876</v>
      </c>
      <c r="K196" s="91"/>
      <c r="L196" s="91"/>
      <c r="M196" s="91"/>
      <c r="N196" s="91"/>
      <c r="O196" s="91"/>
      <c r="P196" s="97" t="s">
        <v>702</v>
      </c>
      <c r="Q196" s="92"/>
      <c r="R196" s="92"/>
      <c r="S196" s="92"/>
      <c r="T196" s="92"/>
      <c r="U196" s="92"/>
      <c r="V196" s="92"/>
      <c r="W196" s="92"/>
      <c r="X196" s="92"/>
      <c r="Y196" s="93">
        <v>132</v>
      </c>
      <c r="Z196" s="94"/>
      <c r="AA196" s="94"/>
      <c r="AB196" s="95"/>
      <c r="AC196" s="76" t="s">
        <v>228</v>
      </c>
      <c r="AD196" s="77"/>
      <c r="AE196" s="77"/>
      <c r="AF196" s="77"/>
      <c r="AG196" s="77"/>
      <c r="AH196" s="78">
        <v>2</v>
      </c>
      <c r="AI196" s="79"/>
      <c r="AJ196" s="79"/>
      <c r="AK196" s="79"/>
      <c r="AL196" s="80">
        <v>96.82</v>
      </c>
      <c r="AM196" s="81"/>
      <c r="AN196" s="81"/>
      <c r="AO196" s="82"/>
      <c r="AP196" s="83" t="s">
        <v>258</v>
      </c>
      <c r="AQ196" s="83"/>
      <c r="AR196" s="83"/>
      <c r="AS196" s="83"/>
      <c r="AT196" s="83"/>
      <c r="AU196" s="83"/>
      <c r="AV196" s="83"/>
      <c r="AW196" s="83"/>
      <c r="AX196" s="83"/>
      <c r="AY196">
        <f>COUNTA($E$196)</f>
        <v>1</v>
      </c>
    </row>
    <row r="197" spans="1:51" ht="62.25" customHeight="1" x14ac:dyDescent="0.15">
      <c r="A197" s="87">
        <v>4</v>
      </c>
      <c r="B197" s="87">
        <v>1</v>
      </c>
      <c r="C197" s="88" t="s">
        <v>696</v>
      </c>
      <c r="D197" s="88"/>
      <c r="E197" s="96" t="s">
        <v>703</v>
      </c>
      <c r="F197" s="89"/>
      <c r="G197" s="89"/>
      <c r="H197" s="89"/>
      <c r="I197" s="89"/>
      <c r="J197" s="90">
        <v>4360002022424</v>
      </c>
      <c r="K197" s="91"/>
      <c r="L197" s="91"/>
      <c r="M197" s="91"/>
      <c r="N197" s="91"/>
      <c r="O197" s="91"/>
      <c r="P197" s="97" t="s">
        <v>704</v>
      </c>
      <c r="Q197" s="92"/>
      <c r="R197" s="92"/>
      <c r="S197" s="92"/>
      <c r="T197" s="92"/>
      <c r="U197" s="92"/>
      <c r="V197" s="92"/>
      <c r="W197" s="92"/>
      <c r="X197" s="92"/>
      <c r="Y197" s="93">
        <v>107</v>
      </c>
      <c r="Z197" s="94"/>
      <c r="AA197" s="94"/>
      <c r="AB197" s="95"/>
      <c r="AC197" s="76" t="s">
        <v>228</v>
      </c>
      <c r="AD197" s="77"/>
      <c r="AE197" s="77"/>
      <c r="AF197" s="77"/>
      <c r="AG197" s="77"/>
      <c r="AH197" s="78">
        <v>5</v>
      </c>
      <c r="AI197" s="79"/>
      <c r="AJ197" s="79"/>
      <c r="AK197" s="79"/>
      <c r="AL197" s="80">
        <v>91.19</v>
      </c>
      <c r="AM197" s="81"/>
      <c r="AN197" s="81"/>
      <c r="AO197" s="82"/>
      <c r="AP197" s="83" t="s">
        <v>258</v>
      </c>
      <c r="AQ197" s="83"/>
      <c r="AR197" s="83"/>
      <c r="AS197" s="83"/>
      <c r="AT197" s="83"/>
      <c r="AU197" s="83"/>
      <c r="AV197" s="83"/>
      <c r="AW197" s="83"/>
      <c r="AX197" s="83"/>
      <c r="AY197">
        <f>COUNTA($E$197)</f>
        <v>1</v>
      </c>
    </row>
    <row r="198" spans="1:51" ht="60.75" customHeight="1" x14ac:dyDescent="0.15">
      <c r="A198" s="87">
        <v>5</v>
      </c>
      <c r="B198" s="87">
        <v>1</v>
      </c>
      <c r="C198" s="88" t="s">
        <v>696</v>
      </c>
      <c r="D198" s="88"/>
      <c r="E198" s="96" t="s">
        <v>705</v>
      </c>
      <c r="F198" s="89"/>
      <c r="G198" s="89"/>
      <c r="H198" s="89"/>
      <c r="I198" s="89"/>
      <c r="J198" s="90">
        <v>8011701003480</v>
      </c>
      <c r="K198" s="91"/>
      <c r="L198" s="91"/>
      <c r="M198" s="91"/>
      <c r="N198" s="91"/>
      <c r="O198" s="91"/>
      <c r="P198" s="97" t="s">
        <v>706</v>
      </c>
      <c r="Q198" s="92"/>
      <c r="R198" s="92"/>
      <c r="S198" s="92"/>
      <c r="T198" s="92"/>
      <c r="U198" s="92"/>
      <c r="V198" s="92"/>
      <c r="W198" s="92"/>
      <c r="X198" s="92"/>
      <c r="Y198" s="93">
        <v>77</v>
      </c>
      <c r="Z198" s="94"/>
      <c r="AA198" s="94"/>
      <c r="AB198" s="95"/>
      <c r="AC198" s="76" t="s">
        <v>228</v>
      </c>
      <c r="AD198" s="77"/>
      <c r="AE198" s="77"/>
      <c r="AF198" s="77"/>
      <c r="AG198" s="77"/>
      <c r="AH198" s="78">
        <v>2</v>
      </c>
      <c r="AI198" s="79"/>
      <c r="AJ198" s="79"/>
      <c r="AK198" s="79"/>
      <c r="AL198" s="80">
        <v>96.27</v>
      </c>
      <c r="AM198" s="81"/>
      <c r="AN198" s="81"/>
      <c r="AO198" s="82"/>
      <c r="AP198" s="83" t="s">
        <v>258</v>
      </c>
      <c r="AQ198" s="83"/>
      <c r="AR198" s="83"/>
      <c r="AS198" s="83"/>
      <c r="AT198" s="83"/>
      <c r="AU198" s="83"/>
      <c r="AV198" s="83"/>
      <c r="AW198" s="83"/>
      <c r="AX198" s="83"/>
      <c r="AY198">
        <f>COUNTA($E$198)</f>
        <v>1</v>
      </c>
    </row>
    <row r="199" spans="1:51" ht="73.5" customHeight="1" x14ac:dyDescent="0.15">
      <c r="A199" s="87">
        <v>6</v>
      </c>
      <c r="B199" s="87">
        <v>1</v>
      </c>
      <c r="C199" s="88" t="s">
        <v>696</v>
      </c>
      <c r="D199" s="88"/>
      <c r="E199" s="96" t="s">
        <v>707</v>
      </c>
      <c r="F199" s="89"/>
      <c r="G199" s="89"/>
      <c r="H199" s="89"/>
      <c r="I199" s="89"/>
      <c r="J199" s="90">
        <v>2180001039299</v>
      </c>
      <c r="K199" s="91"/>
      <c r="L199" s="91"/>
      <c r="M199" s="91"/>
      <c r="N199" s="91"/>
      <c r="O199" s="91"/>
      <c r="P199" s="97" t="s">
        <v>708</v>
      </c>
      <c r="Q199" s="92"/>
      <c r="R199" s="92"/>
      <c r="S199" s="92"/>
      <c r="T199" s="92"/>
      <c r="U199" s="92"/>
      <c r="V199" s="92"/>
      <c r="W199" s="92"/>
      <c r="X199" s="92"/>
      <c r="Y199" s="93">
        <v>43</v>
      </c>
      <c r="Z199" s="94"/>
      <c r="AA199" s="94"/>
      <c r="AB199" s="95"/>
      <c r="AC199" s="76" t="s">
        <v>228</v>
      </c>
      <c r="AD199" s="77"/>
      <c r="AE199" s="77"/>
      <c r="AF199" s="77"/>
      <c r="AG199" s="77"/>
      <c r="AH199" s="78">
        <v>2</v>
      </c>
      <c r="AI199" s="79"/>
      <c r="AJ199" s="79"/>
      <c r="AK199" s="79"/>
      <c r="AL199" s="80">
        <v>97.74</v>
      </c>
      <c r="AM199" s="81"/>
      <c r="AN199" s="81"/>
      <c r="AO199" s="82"/>
      <c r="AP199" s="83" t="s">
        <v>258</v>
      </c>
      <c r="AQ199" s="83"/>
      <c r="AR199" s="83"/>
      <c r="AS199" s="83"/>
      <c r="AT199" s="83"/>
      <c r="AU199" s="83"/>
      <c r="AV199" s="83"/>
      <c r="AW199" s="83"/>
      <c r="AX199" s="83"/>
      <c r="AY199">
        <f>COUNTA($E$199)</f>
        <v>1</v>
      </c>
    </row>
  </sheetData>
  <sheetProtection formatRows="0"/>
  <dataConsolidate link="1"/>
  <mergeCells count="86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3:F44"/>
    <mergeCell ref="G43:AX44"/>
    <mergeCell ref="C48:D50"/>
    <mergeCell ref="E48:F50"/>
    <mergeCell ref="G48:I48"/>
    <mergeCell ref="J48:T48"/>
    <mergeCell ref="U48:AX48"/>
    <mergeCell ref="G49:T49"/>
    <mergeCell ref="U49:AX49"/>
    <mergeCell ref="G50:T50"/>
    <mergeCell ref="U50:AX50"/>
    <mergeCell ref="A45:B50"/>
    <mergeCell ref="C45:D47"/>
    <mergeCell ref="E45:F45"/>
    <mergeCell ref="G45:AX45"/>
    <mergeCell ref="E46:F47"/>
    <mergeCell ref="G46:V47"/>
    <mergeCell ref="W46:AA46"/>
    <mergeCell ref="AB46:AX46"/>
    <mergeCell ref="W47:AA47"/>
    <mergeCell ref="AB47:AX47"/>
    <mergeCell ref="AD57:AF57"/>
    <mergeCell ref="E58:AC58"/>
    <mergeCell ref="AD58:AF58"/>
    <mergeCell ref="C59:AC59"/>
    <mergeCell ref="AD59:AF59"/>
    <mergeCell ref="AG59:AX59"/>
    <mergeCell ref="AG54:AX54"/>
    <mergeCell ref="C55:AC55"/>
    <mergeCell ref="AD55:AF55"/>
    <mergeCell ref="AG55:AX55"/>
    <mergeCell ref="A56:B65"/>
    <mergeCell ref="C56:AC56"/>
    <mergeCell ref="AD56:AF56"/>
    <mergeCell ref="AG56:AX58"/>
    <mergeCell ref="C57:D58"/>
    <mergeCell ref="E57:AC57"/>
    <mergeCell ref="A51:AX51"/>
    <mergeCell ref="C52:AC52"/>
    <mergeCell ref="AD52:AF52"/>
    <mergeCell ref="AG52:AX52"/>
    <mergeCell ref="A53:B55"/>
    <mergeCell ref="C53:AC53"/>
    <mergeCell ref="AD53:AF53"/>
    <mergeCell ref="AG53:AX53"/>
    <mergeCell ref="C54:AC54"/>
    <mergeCell ref="AD54:AF54"/>
    <mergeCell ref="C64:AC64"/>
    <mergeCell ref="AD64:AF64"/>
    <mergeCell ref="AG64:AX64"/>
    <mergeCell ref="C65:AC65"/>
    <mergeCell ref="AD65:AF65"/>
    <mergeCell ref="AG65:AX65"/>
    <mergeCell ref="C62:AC62"/>
    <mergeCell ref="AD62:AF62"/>
    <mergeCell ref="AG62:AX62"/>
    <mergeCell ref="C63:AC63"/>
    <mergeCell ref="AD63:AF63"/>
    <mergeCell ref="AG63:AX63"/>
    <mergeCell ref="C60:AC60"/>
    <mergeCell ref="AD60:AF60"/>
    <mergeCell ref="AG60:AX60"/>
    <mergeCell ref="C61:AC61"/>
    <mergeCell ref="AD61:AF61"/>
    <mergeCell ref="AG61:AX61"/>
    <mergeCell ref="E72:G72"/>
    <mergeCell ref="H72:I72"/>
    <mergeCell ref="J72:L72"/>
    <mergeCell ref="M72:N72"/>
    <mergeCell ref="O72:AF72"/>
    <mergeCell ref="H73:I73"/>
    <mergeCell ref="J73:L73"/>
    <mergeCell ref="M73:N73"/>
    <mergeCell ref="C69:AC69"/>
    <mergeCell ref="AD69:AF69"/>
    <mergeCell ref="AG69:AX69"/>
    <mergeCell ref="A70:B76"/>
    <mergeCell ref="C70:AC70"/>
    <mergeCell ref="AD70:AF70"/>
    <mergeCell ref="AG70:AX76"/>
    <mergeCell ref="C71:N71"/>
    <mergeCell ref="O71:AF71"/>
    <mergeCell ref="C72:D72"/>
    <mergeCell ref="A66:B69"/>
    <mergeCell ref="C66:AC66"/>
    <mergeCell ref="AD66:AF66"/>
    <mergeCell ref="AG66:AX66"/>
    <mergeCell ref="C67:AC67"/>
    <mergeCell ref="AD67:AF67"/>
    <mergeCell ref="AG67:AX67"/>
    <mergeCell ref="C68:AC68"/>
    <mergeCell ref="AD68:AF68"/>
    <mergeCell ref="AG68:AX68"/>
    <mergeCell ref="C76:D76"/>
    <mergeCell ref="E76:G76"/>
    <mergeCell ref="H76:I76"/>
    <mergeCell ref="J76:L76"/>
    <mergeCell ref="M76:N76"/>
    <mergeCell ref="O76:AF76"/>
    <mergeCell ref="C75:D75"/>
    <mergeCell ref="A81:D81"/>
    <mergeCell ref="E81:P81"/>
    <mergeCell ref="Q81:AB81"/>
    <mergeCell ref="AC81:AN81"/>
    <mergeCell ref="AO81:AX81"/>
    <mergeCell ref="A82:D82"/>
    <mergeCell ref="E82:P82"/>
    <mergeCell ref="Q82:AB82"/>
    <mergeCell ref="AC82:AN82"/>
    <mergeCell ref="AO82:AX82"/>
    <mergeCell ref="E75:G75"/>
    <mergeCell ref="H75:I75"/>
    <mergeCell ref="J75:L75"/>
    <mergeCell ref="M75:N75"/>
    <mergeCell ref="O75:AF75"/>
    <mergeCell ref="O73:AF73"/>
    <mergeCell ref="C74:D74"/>
    <mergeCell ref="E74:G74"/>
    <mergeCell ref="H74:I74"/>
    <mergeCell ref="J74:L74"/>
    <mergeCell ref="M74:N74"/>
    <mergeCell ref="O74:AF74"/>
    <mergeCell ref="A77:AX77"/>
    <mergeCell ref="A78:AX78"/>
    <mergeCell ref="A79:AX79"/>
    <mergeCell ref="A80:D80"/>
    <mergeCell ref="E80:P80"/>
    <mergeCell ref="Q80:AB80"/>
    <mergeCell ref="AC80:AN80"/>
    <mergeCell ref="AO80:AX80"/>
    <mergeCell ref="C73:D73"/>
    <mergeCell ref="E73:G73"/>
    <mergeCell ref="A85:D85"/>
    <mergeCell ref="E85:P85"/>
    <mergeCell ref="Q85:AB85"/>
    <mergeCell ref="AC85:AN85"/>
    <mergeCell ref="AO85:AX85"/>
    <mergeCell ref="A86:D86"/>
    <mergeCell ref="E86:P86"/>
    <mergeCell ref="Q86:AB86"/>
    <mergeCell ref="AC86:AN86"/>
    <mergeCell ref="AO86:AX86"/>
    <mergeCell ref="A83:D83"/>
    <mergeCell ref="E83:P83"/>
    <mergeCell ref="Q83:AB83"/>
    <mergeCell ref="AC83:AN83"/>
    <mergeCell ref="AO83:AX83"/>
    <mergeCell ref="A84:D84"/>
    <mergeCell ref="E84:P84"/>
    <mergeCell ref="Q84:AB84"/>
    <mergeCell ref="AC84:AN84"/>
    <mergeCell ref="AO84:AX84"/>
    <mergeCell ref="AJ88:AK88"/>
    <mergeCell ref="AM88:AN88"/>
    <mergeCell ref="AO88:AP88"/>
    <mergeCell ref="AR88:AS88"/>
    <mergeCell ref="AU88:AV88"/>
    <mergeCell ref="A89:D89"/>
    <mergeCell ref="E89:G89"/>
    <mergeCell ref="I89:J89"/>
    <mergeCell ref="L89:M89"/>
    <mergeCell ref="O89:P89"/>
    <mergeCell ref="Q88:S88"/>
    <mergeCell ref="U88:V88"/>
    <mergeCell ref="X88:Y88"/>
    <mergeCell ref="AA88:AB88"/>
    <mergeCell ref="AC88:AE88"/>
    <mergeCell ref="AG88:AH88"/>
    <mergeCell ref="A87:D87"/>
    <mergeCell ref="E87:P87"/>
    <mergeCell ref="Q87:AB87"/>
    <mergeCell ref="AC87:AN87"/>
    <mergeCell ref="AO87:AX87"/>
    <mergeCell ref="A88:D88"/>
    <mergeCell ref="E88:G88"/>
    <mergeCell ref="I88:J88"/>
    <mergeCell ref="L88:M88"/>
    <mergeCell ref="O88:P88"/>
    <mergeCell ref="G122:K122"/>
    <mergeCell ref="L122:X122"/>
    <mergeCell ref="Y122:AB122"/>
    <mergeCell ref="AC122:AG122"/>
    <mergeCell ref="AJ89:AK89"/>
    <mergeCell ref="AM89:AN89"/>
    <mergeCell ref="AO89:AP89"/>
    <mergeCell ref="AR89:AS89"/>
    <mergeCell ref="AU89:AV89"/>
    <mergeCell ref="A90:D90"/>
    <mergeCell ref="E90:F90"/>
    <mergeCell ref="G90:I90"/>
    <mergeCell ref="J90:K90"/>
    <mergeCell ref="L90:N90"/>
    <mergeCell ref="Q89:S89"/>
    <mergeCell ref="U89:V89"/>
    <mergeCell ref="X89:Y89"/>
    <mergeCell ref="AA89:AB89"/>
    <mergeCell ref="AC89:AE89"/>
    <mergeCell ref="AG89:AH89"/>
    <mergeCell ref="AQ90:AS90"/>
    <mergeCell ref="AT90:AU90"/>
    <mergeCell ref="AV90:AW90"/>
    <mergeCell ref="A91:F118"/>
    <mergeCell ref="A119:F145"/>
    <mergeCell ref="G119:AB119"/>
    <mergeCell ref="AC119:AX119"/>
    <mergeCell ref="G120:K120"/>
    <mergeCell ref="L120:X120"/>
    <mergeCell ref="Y120:AB120"/>
    <mergeCell ref="AC90:AD90"/>
    <mergeCell ref="AE90:AG90"/>
    <mergeCell ref="AH90:AI90"/>
    <mergeCell ref="AJ90:AL90"/>
    <mergeCell ref="AM90:AN90"/>
    <mergeCell ref="AO90:AP90"/>
    <mergeCell ref="O90:P90"/>
    <mergeCell ref="Q90:R90"/>
    <mergeCell ref="S90:U90"/>
    <mergeCell ref="V90:W90"/>
    <mergeCell ref="X90:Z90"/>
    <mergeCell ref="AA90:AB90"/>
    <mergeCell ref="AH122:AT122"/>
    <mergeCell ref="AU122:AX122"/>
    <mergeCell ref="AC120:AG120"/>
    <mergeCell ref="AH120:AT120"/>
    <mergeCell ref="AU120:AX120"/>
    <mergeCell ref="G121:K121"/>
    <mergeCell ref="L121:X121"/>
    <mergeCell ref="Y121:AB121"/>
    <mergeCell ref="AC121:AG121"/>
    <mergeCell ref="AH121:AT121"/>
    <mergeCell ref="AU121:AX121"/>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AP150:AX150"/>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154:B154"/>
    <mergeCell ref="C154:I154"/>
    <mergeCell ref="J154:O154"/>
    <mergeCell ref="P154:X154"/>
    <mergeCell ref="Y154:AB154"/>
    <mergeCell ref="AC154:AG154"/>
    <mergeCell ref="AH154:AK154"/>
    <mergeCell ref="AP155:AX155"/>
    <mergeCell ref="AL154:AO154"/>
    <mergeCell ref="AP154:AX154"/>
    <mergeCell ref="A155:B155"/>
    <mergeCell ref="C155:I155"/>
    <mergeCell ref="J155:O155"/>
    <mergeCell ref="P155:X155"/>
    <mergeCell ref="Y155:AB155"/>
    <mergeCell ref="AC155:AG155"/>
    <mergeCell ref="AH155:AK155"/>
    <mergeCell ref="AL155:AO155"/>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60:AX160"/>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H162:AK162"/>
    <mergeCell ref="AL162:AO162"/>
    <mergeCell ref="AP162:AX162"/>
    <mergeCell ref="A162:B162"/>
    <mergeCell ref="C162:I162"/>
    <mergeCell ref="J162:O162"/>
    <mergeCell ref="P162:X162"/>
    <mergeCell ref="Y162:AB162"/>
    <mergeCell ref="AC162:AG162"/>
    <mergeCell ref="AH166:AK166"/>
    <mergeCell ref="AL166:AO166"/>
    <mergeCell ref="AP166:AX166"/>
    <mergeCell ref="A166:B166"/>
    <mergeCell ref="C166:I166"/>
    <mergeCell ref="J166:O166"/>
    <mergeCell ref="P166:X166"/>
    <mergeCell ref="Y166:AB166"/>
    <mergeCell ref="AC166:AG166"/>
    <mergeCell ref="A165:B165"/>
    <mergeCell ref="C165:I165"/>
    <mergeCell ref="J165:O165"/>
    <mergeCell ref="P165:X165"/>
    <mergeCell ref="Y165:AB165"/>
    <mergeCell ref="AC165:AG165"/>
    <mergeCell ref="AH165:AK165"/>
    <mergeCell ref="AL165:AO165"/>
    <mergeCell ref="AP165:AX165"/>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82:AX182"/>
    <mergeCell ref="AL186:AO186"/>
    <mergeCell ref="AP186:AX186"/>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189:B189"/>
    <mergeCell ref="C189:I189"/>
    <mergeCell ref="J189:O189"/>
    <mergeCell ref="P189:X189"/>
    <mergeCell ref="Y189:AB189"/>
    <mergeCell ref="AC189:AG189"/>
    <mergeCell ref="AH189:AK189"/>
    <mergeCell ref="AL189:AO189"/>
    <mergeCell ref="AP189:AX189"/>
    <mergeCell ref="AH190:AK190"/>
    <mergeCell ref="AL190:AO190"/>
    <mergeCell ref="AP190:AX190"/>
    <mergeCell ref="A190:B190"/>
    <mergeCell ref="C190:I190"/>
    <mergeCell ref="J190:O190"/>
    <mergeCell ref="P190:X190"/>
    <mergeCell ref="Y190:AB190"/>
    <mergeCell ref="AC190:AG190"/>
    <mergeCell ref="AC193:AG193"/>
    <mergeCell ref="AH193:AK193"/>
    <mergeCell ref="AL193:AO193"/>
    <mergeCell ref="AP193:AX193"/>
    <mergeCell ref="A194:B194"/>
    <mergeCell ref="C194:D194"/>
    <mergeCell ref="E194:I194"/>
    <mergeCell ref="J194:O194"/>
    <mergeCell ref="P194:X194"/>
    <mergeCell ref="Y194:AB194"/>
    <mergeCell ref="A193:B193"/>
    <mergeCell ref="C193:D193"/>
    <mergeCell ref="E193:I193"/>
    <mergeCell ref="J193:O193"/>
    <mergeCell ref="P193:X193"/>
    <mergeCell ref="Y193:AB193"/>
    <mergeCell ref="AC195:AG195"/>
    <mergeCell ref="AH195:AK195"/>
    <mergeCell ref="AL195:AO195"/>
    <mergeCell ref="AP195:AX195"/>
    <mergeCell ref="A196:B196"/>
    <mergeCell ref="C196:D196"/>
    <mergeCell ref="E196:I196"/>
    <mergeCell ref="J196:O196"/>
    <mergeCell ref="P196:X196"/>
    <mergeCell ref="Y196:AB196"/>
    <mergeCell ref="AC194:AG194"/>
    <mergeCell ref="AH194:AK194"/>
    <mergeCell ref="AL194:AO194"/>
    <mergeCell ref="AP194:AX194"/>
    <mergeCell ref="A195:B195"/>
    <mergeCell ref="C195:D195"/>
    <mergeCell ref="E195:I195"/>
    <mergeCell ref="J195:O195"/>
    <mergeCell ref="P195:X195"/>
    <mergeCell ref="Y195:AB195"/>
    <mergeCell ref="AC197:AG197"/>
    <mergeCell ref="AH197:AK197"/>
    <mergeCell ref="AL197:AO197"/>
    <mergeCell ref="AP197:AX197"/>
    <mergeCell ref="A198:B198"/>
    <mergeCell ref="C198:D198"/>
    <mergeCell ref="E198:I198"/>
    <mergeCell ref="J198:O198"/>
    <mergeCell ref="P198:X198"/>
    <mergeCell ref="Y198:AB198"/>
    <mergeCell ref="AC196:AG196"/>
    <mergeCell ref="AH196:AK196"/>
    <mergeCell ref="AL196:AO196"/>
    <mergeCell ref="AP196:AX196"/>
    <mergeCell ref="A197:B197"/>
    <mergeCell ref="C197:D197"/>
    <mergeCell ref="E197:I197"/>
    <mergeCell ref="J197:O197"/>
    <mergeCell ref="P197:X197"/>
    <mergeCell ref="Y197:AB197"/>
    <mergeCell ref="AC199:AG199"/>
    <mergeCell ref="AH199:AK199"/>
    <mergeCell ref="AL199:AO199"/>
    <mergeCell ref="AP199:AX199"/>
    <mergeCell ref="AC198:AG198"/>
    <mergeCell ref="AH198:AK198"/>
    <mergeCell ref="AL198:AO198"/>
    <mergeCell ref="AP198:AX198"/>
    <mergeCell ref="A199:B199"/>
    <mergeCell ref="C199:D199"/>
    <mergeCell ref="E199:I199"/>
    <mergeCell ref="J199:O199"/>
    <mergeCell ref="P199:X199"/>
    <mergeCell ref="Y199:AB199"/>
    <mergeCell ref="P14:V14"/>
    <mergeCell ref="W14:AC14"/>
    <mergeCell ref="AD14:AJ14"/>
    <mergeCell ref="AK14:AQ14"/>
  </mergeCells>
  <phoneticPr fontId="6"/>
  <conditionalFormatting sqref="P15:AQ15 P30:V30 W24">
    <cfRule type="expression" dxfId="865" priority="931">
      <formula>IF(RIGHT(TEXT(P15,"0.#"),1)=".",FALSE,TRUE)</formula>
    </cfRule>
    <cfRule type="expression" dxfId="864" priority="932">
      <formula>IF(RIGHT(TEXT(P15,"0.#"),1)=".",TRUE,FALSE)</formula>
    </cfRule>
  </conditionalFormatting>
  <conditionalFormatting sqref="P19:AQ19">
    <cfRule type="expression" dxfId="863" priority="929">
      <formula>IF(RIGHT(TEXT(P19,"0.#"),1)=".",FALSE,TRUE)</formula>
    </cfRule>
    <cfRule type="expression" dxfId="862" priority="930">
      <formula>IF(RIGHT(TEXT(P19,"0.#"),1)=".",TRUE,FALSE)</formula>
    </cfRule>
  </conditionalFormatting>
  <conditionalFormatting sqref="Y123">
    <cfRule type="expression" dxfId="861" priority="925">
      <formula>IF(RIGHT(TEXT(Y123,"0.#"),1)=".",FALSE,TRUE)</formula>
    </cfRule>
    <cfRule type="expression" dxfId="860" priority="926">
      <formula>IF(RIGHT(TEXT(Y123,"0.#"),1)=".",TRUE,FALSE)</formula>
    </cfRule>
  </conditionalFormatting>
  <conditionalFormatting sqref="P16:AQ18 P13:AQ14">
    <cfRule type="expression" dxfId="857" priority="923">
      <formula>IF(RIGHT(TEXT(P13,"0.#"),1)=".",FALSE,TRUE)</formula>
    </cfRule>
    <cfRule type="expression" dxfId="856" priority="924">
      <formula>IF(RIGHT(TEXT(P13,"0.#"),1)=".",TRUE,FALSE)</formula>
    </cfRule>
  </conditionalFormatting>
  <conditionalFormatting sqref="P20:AJ20">
    <cfRule type="expression" dxfId="855" priority="921">
      <formula>IF(RIGHT(TEXT(P20,"0.#"),1)=".",FALSE,TRUE)</formula>
    </cfRule>
    <cfRule type="expression" dxfId="854" priority="922">
      <formula>IF(RIGHT(TEXT(P20,"0.#"),1)=".",TRUE,FALSE)</formula>
    </cfRule>
  </conditionalFormatting>
  <conditionalFormatting sqref="AU123">
    <cfRule type="expression" dxfId="851" priority="913">
      <formula>IF(RIGHT(TEXT(AU123,"0.#"),1)=".",FALSE,TRUE)</formula>
    </cfRule>
    <cfRule type="expression" dxfId="850" priority="914">
      <formula>IF(RIGHT(TEXT(AU123,"0.#"),1)=".",TRUE,FALSE)</formula>
    </cfRule>
  </conditionalFormatting>
  <conditionalFormatting sqref="Y145 Y139 Y132">
    <cfRule type="expression" dxfId="847" priority="907">
      <formula>IF(RIGHT(TEXT(Y132,"0.#"),1)=".",FALSE,TRUE)</formula>
    </cfRule>
    <cfRule type="expression" dxfId="846" priority="908">
      <formula>IF(RIGHT(TEXT(Y132,"0.#"),1)=".",TRUE,FALSE)</formula>
    </cfRule>
  </conditionalFormatting>
  <conditionalFormatting sqref="AU145 AU139 AU132">
    <cfRule type="expression" dxfId="845" priority="901">
      <formula>IF(RIGHT(TEXT(AU132,"0.#"),1)=".",FALSE,TRUE)</formula>
    </cfRule>
    <cfRule type="expression" dxfId="844" priority="902">
      <formula>IF(RIGHT(TEXT(AU132,"0.#"),1)=".",TRUE,FALSE)</formula>
    </cfRule>
  </conditionalFormatting>
  <conditionalFormatting sqref="P24">
    <cfRule type="expression" dxfId="791" priority="839">
      <formula>IF(RIGHT(TEXT(P24,"0.#"),1)=".",FALSE,TRUE)</formula>
    </cfRule>
    <cfRule type="expression" dxfId="790" priority="840">
      <formula>IF(RIGHT(TEXT(P24,"0.#"),1)=".",TRUE,FALSE)</formula>
    </cfRule>
  </conditionalFormatting>
  <conditionalFormatting sqref="P25:P28">
    <cfRule type="expression" dxfId="789" priority="837">
      <formula>IF(RIGHT(TEXT(P25,"0.#"),1)=".",FALSE,TRUE)</formula>
    </cfRule>
    <cfRule type="expression" dxfId="788" priority="838">
      <formula>IF(RIGHT(TEXT(P25,"0.#"),1)=".",TRUE,FALSE)</formula>
    </cfRule>
  </conditionalFormatting>
  <conditionalFormatting sqref="P29">
    <cfRule type="expression" dxfId="787" priority="835">
      <formula>IF(RIGHT(TEXT(P29,"0.#"),1)=".",FALSE,TRUE)</formula>
    </cfRule>
    <cfRule type="expression" dxfId="786" priority="836">
      <formula>IF(RIGHT(TEXT(P29,"0.#"),1)=".",TRUE,FALSE)</formula>
    </cfRule>
  </conditionalFormatting>
  <conditionalFormatting sqref="AM42">
    <cfRule type="expression" dxfId="685" priority="683">
      <formula>IF(RIGHT(TEXT(AM42,"0.#"),1)=".",FALSE,TRUE)</formula>
    </cfRule>
    <cfRule type="expression" dxfId="684" priority="684">
      <formula>IF(RIGHT(TEXT(AM42,"0.#"),1)=".",TRUE,FALSE)</formula>
    </cfRule>
  </conditionalFormatting>
  <conditionalFormatting sqref="AM41">
    <cfRule type="expression" dxfId="683" priority="685">
      <formula>IF(RIGHT(TEXT(AM41,"0.#"),1)=".",FALSE,TRUE)</formula>
    </cfRule>
    <cfRule type="expression" dxfId="682" priority="686">
      <formula>IF(RIGHT(TEXT(AM41,"0.#"),1)=".",TRUE,FALSE)</formula>
    </cfRule>
  </conditionalFormatting>
  <conditionalFormatting sqref="AE40">
    <cfRule type="expression" dxfId="681" priority="699">
      <formula>IF(RIGHT(TEXT(AE40,"0.#"),1)=".",FALSE,TRUE)</formula>
    </cfRule>
    <cfRule type="expression" dxfId="680" priority="700">
      <formula>IF(RIGHT(TEXT(AE40,"0.#"),1)=".",TRUE,FALSE)</formula>
    </cfRule>
  </conditionalFormatting>
  <conditionalFormatting sqref="AQ40:AQ42">
    <cfRule type="expression" dxfId="679" priority="681">
      <formula>IF(RIGHT(TEXT(AQ40,"0.#"),1)=".",FALSE,TRUE)</formula>
    </cfRule>
    <cfRule type="expression" dxfId="678" priority="682">
      <formula>IF(RIGHT(TEXT(AQ40,"0.#"),1)=".",TRUE,FALSE)</formula>
    </cfRule>
  </conditionalFormatting>
  <conditionalFormatting sqref="AU40:AU42">
    <cfRule type="expression" dxfId="677" priority="679">
      <formula>IF(RIGHT(TEXT(AU40,"0.#"),1)=".",FALSE,TRUE)</formula>
    </cfRule>
    <cfRule type="expression" dxfId="676" priority="680">
      <formula>IF(RIGHT(TEXT(AU40,"0.#"),1)=".",TRUE,FALSE)</formula>
    </cfRule>
  </conditionalFormatting>
  <conditionalFormatting sqref="AI42">
    <cfRule type="expression" dxfId="675" priority="693">
      <formula>IF(RIGHT(TEXT(AI42,"0.#"),1)=".",FALSE,TRUE)</formula>
    </cfRule>
    <cfRule type="expression" dxfId="674" priority="694">
      <formula>IF(RIGHT(TEXT(AI42,"0.#"),1)=".",TRUE,FALSE)</formula>
    </cfRule>
  </conditionalFormatting>
  <conditionalFormatting sqref="AE41">
    <cfRule type="expression" dxfId="673" priority="697">
      <formula>IF(RIGHT(TEXT(AE41,"0.#"),1)=".",FALSE,TRUE)</formula>
    </cfRule>
    <cfRule type="expression" dxfId="672" priority="698">
      <formula>IF(RIGHT(TEXT(AE41,"0.#"),1)=".",TRUE,FALSE)</formula>
    </cfRule>
  </conditionalFormatting>
  <conditionalFormatting sqref="AE42">
    <cfRule type="expression" dxfId="671" priority="695">
      <formula>IF(RIGHT(TEXT(AE42,"0.#"),1)=".",FALSE,TRUE)</formula>
    </cfRule>
    <cfRule type="expression" dxfId="670" priority="696">
      <formula>IF(RIGHT(TEXT(AE42,"0.#"),1)=".",TRUE,FALSE)</formula>
    </cfRule>
  </conditionalFormatting>
  <conditionalFormatting sqref="AM40">
    <cfRule type="expression" dxfId="669" priority="687">
      <formula>IF(RIGHT(TEXT(AM40,"0.#"),1)=".",FALSE,TRUE)</formula>
    </cfRule>
    <cfRule type="expression" dxfId="668" priority="688">
      <formula>IF(RIGHT(TEXT(AM40,"0.#"),1)=".",TRUE,FALSE)</formula>
    </cfRule>
  </conditionalFormatting>
  <conditionalFormatting sqref="AI40">
    <cfRule type="expression" dxfId="667" priority="689">
      <formula>IF(RIGHT(TEXT(AI40,"0.#"),1)=".",FALSE,TRUE)</formula>
    </cfRule>
    <cfRule type="expression" dxfId="666" priority="690">
      <formula>IF(RIGHT(TEXT(AI40,"0.#"),1)=".",TRUE,FALSE)</formula>
    </cfRule>
  </conditionalFormatting>
  <conditionalFormatting sqref="AI41">
    <cfRule type="expression" dxfId="665" priority="691">
      <formula>IF(RIGHT(TEXT(AI41,"0.#"),1)=".",FALSE,TRUE)</formula>
    </cfRule>
    <cfRule type="expression" dxfId="664" priority="692">
      <formula>IF(RIGHT(TEXT(AI41,"0.#"),1)=".",TRUE,FALSE)</formula>
    </cfRule>
  </conditionalFormatting>
  <conditionalFormatting sqref="AE33 AQ33">
    <cfRule type="expression" dxfId="125" priority="125">
      <formula>IF(RIGHT(TEXT(AE33,"0.#"),1)=".",FALSE,TRUE)</formula>
    </cfRule>
    <cfRule type="expression" dxfId="124" priority="126">
      <formula>IF(RIGHT(TEXT(AE33,"0.#"),1)=".",TRUE,FALSE)</formula>
    </cfRule>
  </conditionalFormatting>
  <conditionalFormatting sqref="AI33">
    <cfRule type="expression" dxfId="123" priority="123">
      <formula>IF(RIGHT(TEXT(AI33,"0.#"),1)=".",FALSE,TRUE)</formula>
    </cfRule>
    <cfRule type="expression" dxfId="122" priority="124">
      <formula>IF(RIGHT(TEXT(AI33,"0.#"),1)=".",TRUE,FALSE)</formula>
    </cfRule>
  </conditionalFormatting>
  <conditionalFormatting sqref="AM33">
    <cfRule type="expression" dxfId="121" priority="121">
      <formula>IF(RIGHT(TEXT(AM33,"0.#"),1)=".",FALSE,TRUE)</formula>
    </cfRule>
    <cfRule type="expression" dxfId="120" priority="122">
      <formula>IF(RIGHT(TEXT(AM33,"0.#"),1)=".",TRUE,FALSE)</formula>
    </cfRule>
  </conditionalFormatting>
  <conditionalFormatting sqref="AE34">
    <cfRule type="expression" dxfId="119" priority="119">
      <formula>IF(RIGHT(TEXT(AE34,"0.#"),1)=".",FALSE,TRUE)</formula>
    </cfRule>
    <cfRule type="expression" dxfId="118" priority="120">
      <formula>IF(RIGHT(TEXT(AE34,"0.#"),1)=".",TRUE,FALSE)</formula>
    </cfRule>
  </conditionalFormatting>
  <conditionalFormatting sqref="AI34">
    <cfRule type="expression" dxfId="117" priority="117">
      <formula>IF(RIGHT(TEXT(AI34,"0.#"),1)=".",FALSE,TRUE)</formula>
    </cfRule>
    <cfRule type="expression" dxfId="116" priority="118">
      <formula>IF(RIGHT(TEXT(AI34,"0.#"),1)=".",TRUE,FALSE)</formula>
    </cfRule>
  </conditionalFormatting>
  <conditionalFormatting sqref="AM34">
    <cfRule type="expression" dxfId="115" priority="115">
      <formula>IF(RIGHT(TEXT(AM34,"0.#"),1)=".",FALSE,TRUE)</formula>
    </cfRule>
    <cfRule type="expression" dxfId="114" priority="116">
      <formula>IF(RIGHT(TEXT(AM34,"0.#"),1)=".",TRUE,FALSE)</formula>
    </cfRule>
  </conditionalFormatting>
  <conditionalFormatting sqref="AQ34">
    <cfRule type="expression" dxfId="113" priority="113">
      <formula>IF(RIGHT(TEXT(AQ34,"0.#"),1)=".",FALSE,TRUE)</formula>
    </cfRule>
    <cfRule type="expression" dxfId="112" priority="114">
      <formula>IF(RIGHT(TEXT(AQ34,"0.#"),1)=".",TRUE,FALSE)</formula>
    </cfRule>
  </conditionalFormatting>
  <conditionalFormatting sqref="AU34">
    <cfRule type="expression" dxfId="111" priority="109">
      <formula>IF(RIGHT(TEXT(AU34,"0.#"),1)=".",FALSE,TRUE)</formula>
    </cfRule>
    <cfRule type="expression" dxfId="110" priority="110">
      <formula>IF(RIGHT(TEXT(AU34,"0.#"),1)=".",TRUE,FALSE)</formula>
    </cfRule>
  </conditionalFormatting>
  <conditionalFormatting sqref="AU33">
    <cfRule type="expression" dxfId="109" priority="111">
      <formula>IF(RIGHT(TEXT(AU33,"0.#"),1)=".",FALSE,TRUE)</formula>
    </cfRule>
    <cfRule type="expression" dxfId="108" priority="112">
      <formula>IF(RIGHT(TEXT(AU33,"0.#"),1)=".",TRUE,FALSE)</formula>
    </cfRule>
  </conditionalFormatting>
  <conditionalFormatting sqref="AM36">
    <cfRule type="expression" dxfId="107" priority="103">
      <formula>IF(RIGHT(TEXT(AM36,"0.#"),1)=".",FALSE,TRUE)</formula>
    </cfRule>
    <cfRule type="expression" dxfId="106" priority="104">
      <formula>IF(RIGHT(TEXT(AM36,"0.#"),1)=".",TRUE,FALSE)</formula>
    </cfRule>
  </conditionalFormatting>
  <conditionalFormatting sqref="AE37 AM37">
    <cfRule type="expression" dxfId="105" priority="101">
      <formula>IF(RIGHT(TEXT(AE37,"0.#"),1)=".",FALSE,TRUE)</formula>
    </cfRule>
    <cfRule type="expression" dxfId="104" priority="102">
      <formula>IF(RIGHT(TEXT(AE37,"0.#"),1)=".",TRUE,FALSE)</formula>
    </cfRule>
  </conditionalFormatting>
  <conditionalFormatting sqref="AI37">
    <cfRule type="expression" dxfId="103" priority="99">
      <formula>IF(RIGHT(TEXT(AI37,"0.#"),1)=".",FALSE,TRUE)</formula>
    </cfRule>
    <cfRule type="expression" dxfId="102" priority="100">
      <formula>IF(RIGHT(TEXT(AI37,"0.#"),1)=".",TRUE,FALSE)</formula>
    </cfRule>
  </conditionalFormatting>
  <conditionalFormatting sqref="AQ37">
    <cfRule type="expression" dxfId="101" priority="97">
      <formula>IF(RIGHT(TEXT(AQ37,"0.#"),1)=".",FALSE,TRUE)</formula>
    </cfRule>
    <cfRule type="expression" dxfId="100" priority="98">
      <formula>IF(RIGHT(TEXT(AQ37,"0.#"),1)=".",TRUE,FALSE)</formula>
    </cfRule>
  </conditionalFormatting>
  <conditionalFormatting sqref="AE36 AQ36">
    <cfRule type="expression" dxfId="99" priority="107">
      <formula>IF(RIGHT(TEXT(AE36,"0.#"),1)=".",FALSE,TRUE)</formula>
    </cfRule>
    <cfRule type="expression" dxfId="98" priority="108">
      <formula>IF(RIGHT(TEXT(AE36,"0.#"),1)=".",TRUE,FALSE)</formula>
    </cfRule>
  </conditionalFormatting>
  <conditionalFormatting sqref="AI36">
    <cfRule type="expression" dxfId="97" priority="105">
      <formula>IF(RIGHT(TEXT(AI36,"0.#"),1)=".",FALSE,TRUE)</formula>
    </cfRule>
    <cfRule type="expression" dxfId="96" priority="106">
      <formula>IF(RIGHT(TEXT(AI36,"0.#"),1)=".",TRUE,FALSE)</formula>
    </cfRule>
  </conditionalFormatting>
  <conditionalFormatting sqref="Y122">
    <cfRule type="expression" dxfId="95" priority="95">
      <formula>IF(RIGHT(TEXT(Y122,"0.#"),1)=".",FALSE,TRUE)</formula>
    </cfRule>
    <cfRule type="expression" dxfId="94" priority="96">
      <formula>IF(RIGHT(TEXT(Y122,"0.#"),1)=".",TRUE,FALSE)</formula>
    </cfRule>
  </conditionalFormatting>
  <conditionalFormatting sqref="Y121">
    <cfRule type="expression" dxfId="93" priority="93">
      <formula>IF(RIGHT(TEXT(Y121,"0.#"),1)=".",FALSE,TRUE)</formula>
    </cfRule>
    <cfRule type="expression" dxfId="92" priority="94">
      <formula>IF(RIGHT(TEXT(Y121,"0.#"),1)=".",TRUE,FALSE)</formula>
    </cfRule>
  </conditionalFormatting>
  <conditionalFormatting sqref="AU121">
    <cfRule type="expression" dxfId="91" priority="91">
      <formula>IF(RIGHT(TEXT(AU121,"0.#"),1)=".",FALSE,TRUE)</formula>
    </cfRule>
    <cfRule type="expression" dxfId="90" priority="92">
      <formula>IF(RIGHT(TEXT(AU121,"0.#"),1)=".",TRUE,FALSE)</formula>
    </cfRule>
  </conditionalFormatting>
  <conditionalFormatting sqref="AU122">
    <cfRule type="expression" dxfId="89" priority="89">
      <formula>IF(RIGHT(TEXT(AU122,"0.#"),1)=".",FALSE,TRUE)</formula>
    </cfRule>
    <cfRule type="expression" dxfId="88" priority="90">
      <formula>IF(RIGHT(TEXT(AU122,"0.#"),1)=".",TRUE,FALSE)</formula>
    </cfRule>
  </conditionalFormatting>
  <conditionalFormatting sqref="AU127">
    <cfRule type="expression" dxfId="87" priority="87">
      <formula>IF(RIGHT(TEXT(AU127,"0.#"),1)=".",FALSE,TRUE)</formula>
    </cfRule>
    <cfRule type="expression" dxfId="86" priority="88">
      <formula>IF(RIGHT(TEXT(AU127,"0.#"),1)=".",TRUE,FALSE)</formula>
    </cfRule>
  </conditionalFormatting>
  <conditionalFormatting sqref="AU128:AU131 AU126">
    <cfRule type="expression" dxfId="85" priority="85">
      <formula>IF(RIGHT(TEXT(AU126,"0.#"),1)=".",FALSE,TRUE)</formula>
    </cfRule>
    <cfRule type="expression" dxfId="84" priority="86">
      <formula>IF(RIGHT(TEXT(AU126,"0.#"),1)=".",TRUE,FALSE)</formula>
    </cfRule>
  </conditionalFormatting>
  <conditionalFormatting sqref="Y128:Y131 Y126">
    <cfRule type="expression" dxfId="83" priority="81">
      <formula>IF(RIGHT(TEXT(Y126,"0.#"),1)=".",FALSE,TRUE)</formula>
    </cfRule>
    <cfRule type="expression" dxfId="82" priority="82">
      <formula>IF(RIGHT(TEXT(Y126,"0.#"),1)=".",TRUE,FALSE)</formula>
    </cfRule>
  </conditionalFormatting>
  <conditionalFormatting sqref="Y127">
    <cfRule type="expression" dxfId="81" priority="83">
      <formula>IF(RIGHT(TEXT(Y127,"0.#"),1)=".",FALSE,TRUE)</formula>
    </cfRule>
    <cfRule type="expression" dxfId="80" priority="84">
      <formula>IF(RIGHT(TEXT(Y127,"0.#"),1)=".",TRUE,FALSE)</formula>
    </cfRule>
  </conditionalFormatting>
  <conditionalFormatting sqref="Y137:Y138 Y135">
    <cfRule type="expression" dxfId="79" priority="77">
      <formula>IF(RIGHT(TEXT(Y135,"0.#"),1)=".",FALSE,TRUE)</formula>
    </cfRule>
    <cfRule type="expression" dxfId="78" priority="78">
      <formula>IF(RIGHT(TEXT(Y135,"0.#"),1)=".",TRUE,FALSE)</formula>
    </cfRule>
  </conditionalFormatting>
  <conditionalFormatting sqref="Y136">
    <cfRule type="expression" dxfId="77" priority="79">
      <formula>IF(RIGHT(TEXT(Y136,"0.#"),1)=".",FALSE,TRUE)</formula>
    </cfRule>
    <cfRule type="expression" dxfId="76" priority="80">
      <formula>IF(RIGHT(TEXT(Y136,"0.#"),1)=".",TRUE,FALSE)</formula>
    </cfRule>
  </conditionalFormatting>
  <conditionalFormatting sqref="AU136">
    <cfRule type="expression" dxfId="75" priority="75">
      <formula>IF(RIGHT(TEXT(AU136,"0.#"),1)=".",FALSE,TRUE)</formula>
    </cfRule>
    <cfRule type="expression" dxfId="74" priority="76">
      <formula>IF(RIGHT(TEXT(AU136,"0.#"),1)=".",TRUE,FALSE)</formula>
    </cfRule>
  </conditionalFormatting>
  <conditionalFormatting sqref="AU137:AU138 AU135">
    <cfRule type="expression" dxfId="73" priority="73">
      <formula>IF(RIGHT(TEXT(AU135,"0.#"),1)=".",FALSE,TRUE)</formula>
    </cfRule>
    <cfRule type="expression" dxfId="72" priority="74">
      <formula>IF(RIGHT(TEXT(AU135,"0.#"),1)=".",TRUE,FALSE)</formula>
    </cfRule>
  </conditionalFormatting>
  <conditionalFormatting sqref="Y144">
    <cfRule type="expression" dxfId="71" priority="71">
      <formula>IF(RIGHT(TEXT(Y144,"0.#"),1)=".",FALSE,TRUE)</formula>
    </cfRule>
    <cfRule type="expression" dxfId="70" priority="72">
      <formula>IF(RIGHT(TEXT(Y144,"0.#"),1)=".",TRUE,FALSE)</formula>
    </cfRule>
  </conditionalFormatting>
  <conditionalFormatting sqref="AU143">
    <cfRule type="expression" dxfId="69" priority="69">
      <formula>IF(RIGHT(TEXT(AU143,"0.#"),1)=".",FALSE,TRUE)</formula>
    </cfRule>
    <cfRule type="expression" dxfId="68" priority="70">
      <formula>IF(RIGHT(TEXT(AU143,"0.#"),1)=".",TRUE,FALSE)</formula>
    </cfRule>
  </conditionalFormatting>
  <conditionalFormatting sqref="AU144 AU142">
    <cfRule type="expression" dxfId="67" priority="67">
      <formula>IF(RIGHT(TEXT(AU142,"0.#"),1)=".",FALSE,TRUE)</formula>
    </cfRule>
    <cfRule type="expression" dxfId="66" priority="68">
      <formula>IF(RIGHT(TEXT(AU142,"0.#"),1)=".",TRUE,FALSE)</formula>
    </cfRule>
  </conditionalFormatting>
  <conditionalFormatting sqref="Y142">
    <cfRule type="expression" dxfId="65" priority="63">
      <formula>IF(RIGHT(TEXT(Y142,"0.#"),1)=".",FALSE,TRUE)</formula>
    </cfRule>
    <cfRule type="expression" dxfId="64" priority="64">
      <formula>IF(RIGHT(TEXT(Y142,"0.#"),1)=".",TRUE,FALSE)</formula>
    </cfRule>
  </conditionalFormatting>
  <conditionalFormatting sqref="Y143">
    <cfRule type="expression" dxfId="63" priority="65">
      <formula>IF(RIGHT(TEXT(Y143,"0.#"),1)=".",FALSE,TRUE)</formula>
    </cfRule>
    <cfRule type="expression" dxfId="62" priority="66">
      <formula>IF(RIGHT(TEXT(Y143,"0.#"),1)=".",TRUE,FALSE)</formula>
    </cfRule>
  </conditionalFormatting>
  <conditionalFormatting sqref="Y151">
    <cfRule type="expression" dxfId="61" priority="61">
      <formula>IF(RIGHT(TEXT(Y151,"0.#"),1)=".",FALSE,TRUE)</formula>
    </cfRule>
    <cfRule type="expression" dxfId="60" priority="62">
      <formula>IF(RIGHT(TEXT(Y151,"0.#"),1)=".",TRUE,FALSE)</formula>
    </cfRule>
  </conditionalFormatting>
  <conditionalFormatting sqref="AL151:AO151">
    <cfRule type="expression" dxfId="59" priority="57">
      <formula>IF(AND(AL151&gt;=0, RIGHT(TEXT(AL151,"0.#"),1)&lt;&gt;"."),TRUE,FALSE)</formula>
    </cfRule>
    <cfRule type="expression" dxfId="58" priority="58">
      <formula>IF(AND(AL151&gt;=0, RIGHT(TEXT(AL151,"0.#"),1)="."),TRUE,FALSE)</formula>
    </cfRule>
    <cfRule type="expression" dxfId="57" priority="59">
      <formula>IF(AND(AL151&lt;0, RIGHT(TEXT(AL151,"0.#"),1)&lt;&gt;"."),TRUE,FALSE)</formula>
    </cfRule>
    <cfRule type="expression" dxfId="56" priority="60">
      <formula>IF(AND(AL151&lt;0, RIGHT(TEXT(AL151,"0.#"),1)="."),TRUE,FALSE)</formula>
    </cfRule>
  </conditionalFormatting>
  <conditionalFormatting sqref="Y155">
    <cfRule type="expression" dxfId="55" priority="51">
      <formula>IF(RIGHT(TEXT(Y155,"0.#"),1)=".",FALSE,TRUE)</formula>
    </cfRule>
    <cfRule type="expression" dxfId="54" priority="52">
      <formula>IF(RIGHT(TEXT(Y155,"0.#"),1)=".",TRUE,FALSE)</formula>
    </cfRule>
  </conditionalFormatting>
  <conditionalFormatting sqref="AL155:AO155">
    <cfRule type="expression" dxfId="53" priority="53">
      <formula>IF(AND(AL155&gt;=0, RIGHT(TEXT(AL155,"0.#"),1)&lt;&gt;"."),TRUE,FALSE)</formula>
    </cfRule>
    <cfRule type="expression" dxfId="52" priority="54">
      <formula>IF(AND(AL155&gt;=0, RIGHT(TEXT(AL155,"0.#"),1)="."),TRUE,FALSE)</formula>
    </cfRule>
    <cfRule type="expression" dxfId="51" priority="55">
      <formula>IF(AND(AL155&lt;0, RIGHT(TEXT(AL155,"0.#"),1)&lt;&gt;"."),TRUE,FALSE)</formula>
    </cfRule>
    <cfRule type="expression" dxfId="50" priority="56">
      <formula>IF(AND(AL155&lt;0, RIGHT(TEXT(AL155,"0.#"),1)="."),TRUE,FALSE)</formula>
    </cfRule>
  </conditionalFormatting>
  <conditionalFormatting sqref="Y161:Y162">
    <cfRule type="expression" dxfId="49" priority="49">
      <formula>IF(RIGHT(TEXT(Y161,"0.#"),1)=".",FALSE,TRUE)</formula>
    </cfRule>
    <cfRule type="expression" dxfId="48" priority="50">
      <formula>IF(RIGHT(TEXT(Y161,"0.#"),1)=".",TRUE,FALSE)</formula>
    </cfRule>
  </conditionalFormatting>
  <conditionalFormatting sqref="Y159:Y160">
    <cfRule type="expression" dxfId="47" priority="47">
      <formula>IF(RIGHT(TEXT(Y159,"0.#"),1)=".",FALSE,TRUE)</formula>
    </cfRule>
    <cfRule type="expression" dxfId="46" priority="48">
      <formula>IF(RIGHT(TEXT(Y159,"0.#"),1)=".",TRUE,FALSE)</formula>
    </cfRule>
  </conditionalFormatting>
  <conditionalFormatting sqref="AL161:AO162">
    <cfRule type="expression" dxfId="45" priority="43">
      <formula>IF(AND(AL161&gt;=0, RIGHT(TEXT(AL161,"0.#"),1)&lt;&gt;"."),TRUE,FALSE)</formula>
    </cfRule>
    <cfRule type="expression" dxfId="44" priority="44">
      <formula>IF(AND(AL161&gt;=0, RIGHT(TEXT(AL161,"0.#"),1)="."),TRUE,FALSE)</formula>
    </cfRule>
    <cfRule type="expression" dxfId="43" priority="45">
      <formula>IF(AND(AL161&lt;0, RIGHT(TEXT(AL161,"0.#"),1)&lt;&gt;"."),TRUE,FALSE)</formula>
    </cfRule>
    <cfRule type="expression" dxfId="42" priority="46">
      <formula>IF(AND(AL161&lt;0, RIGHT(TEXT(AL161,"0.#"),1)="."),TRUE,FALSE)</formula>
    </cfRule>
  </conditionalFormatting>
  <conditionalFormatting sqref="AL159:AO160">
    <cfRule type="expression" dxfId="41" priority="39">
      <formula>IF(AND(AL159&gt;=0, RIGHT(TEXT(AL159,"0.#"),1)&lt;&gt;"."),TRUE,FALSE)</formula>
    </cfRule>
    <cfRule type="expression" dxfId="40" priority="40">
      <formula>IF(AND(AL159&gt;=0, RIGHT(TEXT(AL159,"0.#"),1)="."),TRUE,FALSE)</formula>
    </cfRule>
    <cfRule type="expression" dxfId="39" priority="41">
      <formula>IF(AND(AL159&lt;0, RIGHT(TEXT(AL159,"0.#"),1)&lt;&gt;"."),TRUE,FALSE)</formula>
    </cfRule>
    <cfRule type="expression" dxfId="38" priority="42">
      <formula>IF(AND(AL159&lt;0, RIGHT(TEXT(AL159,"0.#"),1)="."),TRUE,FALSE)</formula>
    </cfRule>
  </conditionalFormatting>
  <conditionalFormatting sqref="Y166">
    <cfRule type="expression" dxfId="37" priority="33">
      <formula>IF(RIGHT(TEXT(Y166,"0.#"),1)=".",FALSE,TRUE)</formula>
    </cfRule>
    <cfRule type="expression" dxfId="36" priority="34">
      <formula>IF(RIGHT(TEXT(Y166,"0.#"),1)=".",TRUE,FALSE)</formula>
    </cfRule>
  </conditionalFormatting>
  <conditionalFormatting sqref="AL166:AO166">
    <cfRule type="expression" dxfId="35" priority="35">
      <formula>IF(AND(AL166&gt;=0, RIGHT(TEXT(AL166,"0.#"),1)&lt;&gt;"."),TRUE,FALSE)</formula>
    </cfRule>
    <cfRule type="expression" dxfId="34" priority="36">
      <formula>IF(AND(AL166&gt;=0, RIGHT(TEXT(AL166,"0.#"),1)="."),TRUE,FALSE)</formula>
    </cfRule>
    <cfRule type="expression" dxfId="33" priority="37">
      <formula>IF(AND(AL166&lt;0, RIGHT(TEXT(AL166,"0.#"),1)&lt;&gt;"."),TRUE,FALSE)</formula>
    </cfRule>
    <cfRule type="expression" dxfId="32" priority="38">
      <formula>IF(AND(AL166&lt;0, RIGHT(TEXT(AL166,"0.#"),1)="."),TRUE,FALSE)</formula>
    </cfRule>
  </conditionalFormatting>
  <conditionalFormatting sqref="Y170">
    <cfRule type="expression" dxfId="31" priority="27">
      <formula>IF(RIGHT(TEXT(Y170,"0.#"),1)=".",FALSE,TRUE)</formula>
    </cfRule>
    <cfRule type="expression" dxfId="30" priority="28">
      <formula>IF(RIGHT(TEXT(Y170,"0.#"),1)=".",TRUE,FALSE)</formula>
    </cfRule>
  </conditionalFormatting>
  <conditionalFormatting sqref="AL170:AO170">
    <cfRule type="expression" dxfId="29" priority="29">
      <formula>IF(AND(AL170&gt;=0, RIGHT(TEXT(AL170,"0.#"),1)&lt;&gt;"."),TRUE,FALSE)</formula>
    </cfRule>
    <cfRule type="expression" dxfId="28" priority="30">
      <formula>IF(AND(AL170&gt;=0, RIGHT(TEXT(AL170,"0.#"),1)="."),TRUE,FALSE)</formula>
    </cfRule>
    <cfRule type="expression" dxfId="27" priority="31">
      <formula>IF(AND(AL170&lt;0, RIGHT(TEXT(AL170,"0.#"),1)&lt;&gt;"."),TRUE,FALSE)</formula>
    </cfRule>
    <cfRule type="expression" dxfId="26" priority="32">
      <formula>IF(AND(AL170&lt;0, RIGHT(TEXT(AL170,"0.#"),1)="."),TRUE,FALSE)</formula>
    </cfRule>
  </conditionalFormatting>
  <conditionalFormatting sqref="Y176:Y182">
    <cfRule type="expression" dxfId="25" priority="25">
      <formula>IF(RIGHT(TEXT(Y176,"0.#"),1)=".",FALSE,TRUE)</formula>
    </cfRule>
    <cfRule type="expression" dxfId="24" priority="26">
      <formula>IF(RIGHT(TEXT(Y176,"0.#"),1)=".",TRUE,FALSE)</formula>
    </cfRule>
  </conditionalFormatting>
  <conditionalFormatting sqref="Y174:Y175">
    <cfRule type="expression" dxfId="23" priority="23">
      <formula>IF(RIGHT(TEXT(Y174,"0.#"),1)=".",FALSE,TRUE)</formula>
    </cfRule>
    <cfRule type="expression" dxfId="22" priority="24">
      <formula>IF(RIGHT(TEXT(Y174,"0.#"),1)=".",TRUE,FALSE)</formula>
    </cfRule>
  </conditionalFormatting>
  <conditionalFormatting sqref="AL174:AO182">
    <cfRule type="expression" dxfId="21" priority="19">
      <formula>IF(AND(AL174&gt;=0, RIGHT(TEXT(AL174,"0.#"),1)&lt;&gt;"."),TRUE,FALSE)</formula>
    </cfRule>
    <cfRule type="expression" dxfId="20" priority="20">
      <formula>IF(AND(AL174&gt;=0, RIGHT(TEXT(AL174,"0.#"),1)="."),TRUE,FALSE)</formula>
    </cfRule>
    <cfRule type="expression" dxfId="19" priority="21">
      <formula>IF(AND(AL174&lt;0, RIGHT(TEXT(AL174,"0.#"),1)&lt;&gt;"."),TRUE,FALSE)</formula>
    </cfRule>
    <cfRule type="expression" dxfId="18" priority="22">
      <formula>IF(AND(AL174&lt;0, RIGHT(TEXT(AL174,"0.#"),1)="."),TRUE,FALSE)</formula>
    </cfRule>
  </conditionalFormatting>
  <conditionalFormatting sqref="Y186">
    <cfRule type="expression" dxfId="17" priority="17">
      <formula>IF(RIGHT(TEXT(Y186,"0.#"),1)=".",FALSE,TRUE)</formula>
    </cfRule>
    <cfRule type="expression" dxfId="16" priority="18">
      <formula>IF(RIGHT(TEXT(Y186,"0.#"),1)=".",TRUE,FALSE)</formula>
    </cfRule>
  </conditionalFormatting>
  <conditionalFormatting sqref="AL186:AO186">
    <cfRule type="expression" dxfId="15" priority="13">
      <formula>IF(AND(AL186&gt;=0, RIGHT(TEXT(AL186,"0.#"),1)&lt;&gt;"."),TRUE,FALSE)</formula>
    </cfRule>
    <cfRule type="expression" dxfId="14" priority="14">
      <formula>IF(AND(AL186&gt;=0, RIGHT(TEXT(AL186,"0.#"),1)="."),TRUE,FALSE)</formula>
    </cfRule>
    <cfRule type="expression" dxfId="13" priority="15">
      <formula>IF(AND(AL186&lt;0, RIGHT(TEXT(AL186,"0.#"),1)&lt;&gt;"."),TRUE,FALSE)</formula>
    </cfRule>
    <cfRule type="expression" dxfId="12" priority="16">
      <formula>IF(AND(AL186&lt;0, RIGHT(TEXT(AL186,"0.#"),1)="."),TRUE,FALSE)</formula>
    </cfRule>
  </conditionalFormatting>
  <conditionalFormatting sqref="Y190">
    <cfRule type="expression" dxfId="11" priority="11">
      <formula>IF(RIGHT(TEXT(Y190,"0.#"),1)=".",FALSE,TRUE)</formula>
    </cfRule>
    <cfRule type="expression" dxfId="10" priority="12">
      <formula>IF(RIGHT(TEXT(Y190,"0.#"),1)=".",TRUE,FALSE)</formula>
    </cfRule>
  </conditionalFormatting>
  <conditionalFormatting sqref="AL190:AO190">
    <cfRule type="expression" dxfId="9" priority="7">
      <formula>IF(AND(AL190&gt;=0, RIGHT(TEXT(AL190,"0.#"),1)&lt;&gt;"."),TRUE,FALSE)</formula>
    </cfRule>
    <cfRule type="expression" dxfId="8" priority="8">
      <formula>IF(AND(AL190&gt;=0, RIGHT(TEXT(AL190,"0.#"),1)="."),TRUE,FALSE)</formula>
    </cfRule>
    <cfRule type="expression" dxfId="7" priority="9">
      <formula>IF(AND(AL190&lt;0, RIGHT(TEXT(AL190,"0.#"),1)&lt;&gt;"."),TRUE,FALSE)</formula>
    </cfRule>
    <cfRule type="expression" dxfId="6" priority="10">
      <formula>IF(AND(AL190&lt;0, RIGHT(TEXT(AL190,"0.#"),1)="."),TRUE,FALSE)</formula>
    </cfRule>
  </conditionalFormatting>
  <conditionalFormatting sqref="AL194:AO199">
    <cfRule type="expression" dxfId="5" priority="3">
      <formula>IF(AND(AL194&gt;=0, RIGHT(TEXT(AL194,"0.#"),1)&lt;&gt;"."),TRUE,FALSE)</formula>
    </cfRule>
    <cfRule type="expression" dxfId="4" priority="4">
      <formula>IF(AND(AL194&gt;=0, RIGHT(TEXT(AL194,"0.#"),1)="."),TRUE,FALSE)</formula>
    </cfRule>
    <cfRule type="expression" dxfId="3" priority="5">
      <formula>IF(AND(AL194&lt;0, RIGHT(TEXT(AL194,"0.#"),1)&lt;&gt;"."),TRUE,FALSE)</formula>
    </cfRule>
    <cfRule type="expression" dxfId="2" priority="6">
      <formula>IF(AND(AL194&lt;0, RIGHT(TEXT(AL194,"0.#"),1)="."),TRUE,FALSE)</formula>
    </cfRule>
  </conditionalFormatting>
  <conditionalFormatting sqref="Y194:Y199">
    <cfRule type="expression" dxfId="1" priority="1">
      <formula>IF(RIGHT(TEXT(Y194,"0.#"),1)=".",FALSE,TRUE)</formula>
    </cfRule>
    <cfRule type="expression" dxfId="0" priority="2">
      <formula>IF(RIGHT(TEXT(Y194,"0.#"),1)=".",TRUE,FALSE)</formula>
    </cfRule>
  </conditionalFormatting>
  <dataValidations count="14">
    <dataValidation type="custom" allowBlank="1" showInputMessage="1" showErrorMessage="1" errorTitle="法人番号チェック" error="法人番号は13桁の数字で入力してください。" sqref="J194:O199 J190:O190 J186:O186 J174:O182 J170:O170 J166:O166 J159:O162 J155:O155 J151:O151">
      <formula1>OR(J151="-",AND(LEN(J151)=13,IFERROR(SEARCH("-",J151),"")="",IFERROR(SEARCH(".",J151),"")="",ISNUMBER(J151)))</formula1>
    </dataValidation>
    <dataValidation type="list" allowBlank="1" showInputMessage="1" showErrorMessage="1" sqref="Q90:R90 AO90:AP90 AC90:AD90">
      <formula1>#REF!</formula1>
    </dataValidation>
    <dataValidation type="custom" imeMode="disabled" allowBlank="1" showInputMessage="1" showErrorMessage="1" sqref="AY24 P13:AQ19 P20:AJ20 AL194:AO199 Y121:AB122 AU121:AX122 Y126:AB131 AU126:AX131 Y135:AB138 AU135:AX138 Y142:AB144 AU142:AX144 Y151:AB151 AL151:AO151 Y155:AB155 AL155:AO155 Y159:AB162 AL159:AO162 Y166:AB166 AL166:AO166 Y170:AB170 AL170:AO170 Y174:AB182 AL174:AO182 Y186:AB186 AL186:AO186 Y190:AB190 AL190:AO190 Y194:AB199 AQ39:AR39 AU39:AX39 AE40:AX42 AE33:AX34 AE36:AX36 P24:V30 W24">
      <formula1>OR(ISNUMBER(P13), P13="-")</formula1>
    </dataValidation>
    <dataValidation type="list" allowBlank="1" showInputMessage="1" showErrorMessage="1" sqref="H72:I7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51:AK151 AH155:AK155 AH159:AK162 AH166:AK166 AH170:AK170 AH174:AK182 AH186:AK186 AH190:AK190 AH194:AK199">
      <formula1>OR(AND(MOD(IF(ISNUMBER(AH151), AH151, 0.5),1)=0, 0&lt;=AH151), AH151="-")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8:AK89 X88:Y89 AJ90 L88:L90 M88:M89 X90 AU88:AV89 J72:J76">
      <formula1>0</formula1>
      <formula2>9999</formula2>
    </dataValidation>
    <dataValidation type="whole" allowBlank="1" showInputMessage="1" showErrorMessage="1" sqref="O88:P89 AX88:AX90 AA88:AB89 AM88:AN8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16383" man="1"/>
    <brk id="65" max="16383" man="1"/>
    <brk id="90" max="16383" man="1"/>
    <brk id="118" max="16383" man="1"/>
    <brk id="156" max="16383" man="1"/>
    <brk id="1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S90:U90 AJ2:AM2 E72:G76 AE90:AG90 G90:I90 AQ90:AS90</xm:sqref>
        </x14:dataValidation>
        <x14:dataValidation type="list" allowBlank="1" showInputMessage="1" showErrorMessage="1">
          <x14:formula1>
            <xm:f>入力規則等!$U$49</xm:f>
          </x14:formula1>
          <xm:sqref>C72:D76</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入力規則等!$AG$2:$AG$13</xm:f>
          </x14:formula1>
          <xm:sqref>AC151:AG151 AC155:AG155 AC159:AG162 AC166:AG166 AC170:AG170 AC174:AG182 AC186:AG186 AC190:AG190</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入力規則等!$AP$2:$AP$10</xm:f>
          </x14:formula1>
          <xm:sqref>AC194:AG199</xm:sqref>
        </x14:dataValidation>
        <x14:dataValidation type="list" allowBlank="1" showInputMessage="1" showErrorMessage="1">
          <x14:formula1>
            <xm:f>入力規則等!$AK$2:$AK$49</xm:f>
          </x14:formula1>
          <xm:sqref>C194:D199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391</v>
      </c>
      <c r="AA1" s="27" t="s">
        <v>70</v>
      </c>
      <c r="AB1" s="27" t="s">
        <v>392</v>
      </c>
      <c r="AC1" s="27" t="s">
        <v>30</v>
      </c>
      <c r="AD1" s="26"/>
      <c r="AE1" s="27" t="s">
        <v>42</v>
      </c>
      <c r="AF1" s="28"/>
      <c r="AG1" s="40" t="s">
        <v>169</v>
      </c>
      <c r="AI1" s="40" t="s">
        <v>172</v>
      </c>
      <c r="AK1" s="40" t="s">
        <v>177</v>
      </c>
      <c r="AM1" s="58"/>
      <c r="AN1" s="58"/>
      <c r="AP1" s="26" t="s">
        <v>219</v>
      </c>
    </row>
    <row r="2" spans="1:42" ht="13.5" customHeight="1" x14ac:dyDescent="0.15">
      <c r="A2" s="14" t="s">
        <v>73</v>
      </c>
      <c r="B2" s="15"/>
      <c r="C2" s="13" t="str">
        <f>IF(B2="","",A2)</f>
        <v/>
      </c>
      <c r="D2" s="13" t="str">
        <f>IF(C2="","",IF(D1&lt;&gt;"",CONCATENATE(D1,"、",C2),C2))</f>
        <v/>
      </c>
      <c r="F2" s="12" t="s">
        <v>60</v>
      </c>
      <c r="G2" s="17" t="s">
        <v>575</v>
      </c>
      <c r="H2" s="13" t="str">
        <f>IF(G2="","",F2)</f>
        <v>一般会計</v>
      </c>
      <c r="I2" s="13" t="str">
        <f>IF(H2="","",IF(I1&lt;&gt;"",CONCATENATE(I1,"、",H2),H2))</f>
        <v>一般会計</v>
      </c>
      <c r="K2" s="14" t="s">
        <v>90</v>
      </c>
      <c r="L2" s="15"/>
      <c r="M2" s="13" t="str">
        <f>IF(L2="","",K2)</f>
        <v/>
      </c>
      <c r="N2" s="13" t="str">
        <f>IF(M2="","",IF(N1&lt;&gt;"",CONCATENATE(N1,"、",M2),M2))</f>
        <v/>
      </c>
      <c r="O2" s="13"/>
      <c r="P2" s="12" t="s">
        <v>62</v>
      </c>
      <c r="Q2" s="17" t="s">
        <v>575</v>
      </c>
      <c r="R2" s="13" t="str">
        <f>IF(Q2="","",P2)</f>
        <v>直接実施</v>
      </c>
      <c r="S2" s="13" t="str">
        <f>IF(R2="","",IF(S1&lt;&gt;"",CONCATENATE(S1,"、",R2),R2))</f>
        <v>直接実施</v>
      </c>
      <c r="T2" s="13"/>
      <c r="U2" s="73">
        <v>21</v>
      </c>
      <c r="W2" s="30" t="s">
        <v>157</v>
      </c>
      <c r="Y2" s="30" t="s">
        <v>56</v>
      </c>
      <c r="Z2" s="30" t="s">
        <v>56</v>
      </c>
      <c r="AA2" s="66" t="s">
        <v>261</v>
      </c>
      <c r="AB2" s="66" t="s">
        <v>486</v>
      </c>
      <c r="AC2" s="67" t="s">
        <v>122</v>
      </c>
      <c r="AD2" s="26"/>
      <c r="AE2" s="32" t="s">
        <v>153</v>
      </c>
      <c r="AF2" s="28"/>
      <c r="AG2" s="42" t="s">
        <v>227</v>
      </c>
      <c r="AI2" s="40" t="s">
        <v>258</v>
      </c>
      <c r="AK2" s="40" t="s">
        <v>178</v>
      </c>
      <c r="AM2" s="58"/>
      <c r="AN2" s="58"/>
      <c r="AP2" s="42" t="s">
        <v>227</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575</v>
      </c>
      <c r="R3" s="13" t="str">
        <f t="shared" ref="R3:R8" si="3">IF(Q3="","",P3)</f>
        <v>委託・請負</v>
      </c>
      <c r="S3" s="13" t="str">
        <f t="shared" ref="S3:S8" si="4">IF(R3="",S2,IF(S2&lt;&gt;"",CONCATENATE(S2,"、",R3),R3))</f>
        <v>直接実施、委託・請負</v>
      </c>
      <c r="T3" s="13"/>
      <c r="U3" s="30" t="s">
        <v>517</v>
      </c>
      <c r="W3" s="30" t="s">
        <v>132</v>
      </c>
      <c r="Y3" s="30" t="s">
        <v>57</v>
      </c>
      <c r="Z3" s="30" t="s">
        <v>393</v>
      </c>
      <c r="AA3" s="66" t="s">
        <v>359</v>
      </c>
      <c r="AB3" s="66" t="s">
        <v>487</v>
      </c>
      <c r="AC3" s="67" t="s">
        <v>123</v>
      </c>
      <c r="AD3" s="26"/>
      <c r="AE3" s="32" t="s">
        <v>154</v>
      </c>
      <c r="AF3" s="28"/>
      <c r="AG3" s="42" t="s">
        <v>228</v>
      </c>
      <c r="AI3" s="40" t="s">
        <v>171</v>
      </c>
      <c r="AK3" s="40" t="str">
        <f>CHAR(CODE(AK2)+1)</f>
        <v>B</v>
      </c>
      <c r="AM3" s="58"/>
      <c r="AN3" s="58"/>
      <c r="AP3" s="42" t="s">
        <v>228</v>
      </c>
    </row>
    <row r="4" spans="1:42" ht="13.5" customHeight="1" x14ac:dyDescent="0.15">
      <c r="A4" s="14" t="s">
        <v>75</v>
      </c>
      <c r="B4" s="15" t="s">
        <v>575</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t="s">
        <v>575</v>
      </c>
      <c r="R4" s="13" t="str">
        <f t="shared" si="3"/>
        <v>補助</v>
      </c>
      <c r="S4" s="13" t="str">
        <f t="shared" si="4"/>
        <v>直接実施、委託・請負、補助</v>
      </c>
      <c r="T4" s="13"/>
      <c r="U4" s="30" t="s">
        <v>564</v>
      </c>
      <c r="W4" s="30" t="s">
        <v>133</v>
      </c>
      <c r="Y4" s="30" t="s">
        <v>266</v>
      </c>
      <c r="Z4" s="30" t="s">
        <v>394</v>
      </c>
      <c r="AA4" s="66" t="s">
        <v>360</v>
      </c>
      <c r="AB4" s="66" t="s">
        <v>488</v>
      </c>
      <c r="AC4" s="66" t="s">
        <v>124</v>
      </c>
      <c r="AD4" s="26"/>
      <c r="AE4" s="32" t="s">
        <v>155</v>
      </c>
      <c r="AF4" s="28"/>
      <c r="AG4" s="42" t="s">
        <v>229</v>
      </c>
      <c r="AI4" s="40" t="s">
        <v>173</v>
      </c>
      <c r="AK4" s="40" t="str">
        <f t="shared" ref="AK4:AK49" si="7">CHAR(CODE(AK3)+1)</f>
        <v>C</v>
      </c>
      <c r="AM4" s="58"/>
      <c r="AN4" s="58"/>
      <c r="AP4" s="42" t="s">
        <v>229</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直接実施、委託・請負、補助</v>
      </c>
      <c r="T5" s="13"/>
      <c r="W5" s="30" t="s">
        <v>541</v>
      </c>
      <c r="Y5" s="30" t="s">
        <v>267</v>
      </c>
      <c r="Z5" s="30" t="s">
        <v>395</v>
      </c>
      <c r="AA5" s="66" t="s">
        <v>361</v>
      </c>
      <c r="AB5" s="66" t="s">
        <v>489</v>
      </c>
      <c r="AC5" s="66" t="s">
        <v>156</v>
      </c>
      <c r="AD5" s="29"/>
      <c r="AE5" s="32" t="s">
        <v>239</v>
      </c>
      <c r="AF5" s="28"/>
      <c r="AG5" s="42" t="s">
        <v>230</v>
      </c>
      <c r="AI5" s="40" t="s">
        <v>264</v>
      </c>
      <c r="AK5" s="40" t="str">
        <f t="shared" si="7"/>
        <v>D</v>
      </c>
      <c r="AP5" s="42" t="s">
        <v>230</v>
      </c>
    </row>
    <row r="6" spans="1:42" ht="13.5" customHeight="1" x14ac:dyDescent="0.15">
      <c r="A6" s="14" t="s">
        <v>77</v>
      </c>
      <c r="B6" s="15"/>
      <c r="C6" s="13" t="str">
        <f t="shared" si="0"/>
        <v/>
      </c>
      <c r="D6" s="13" t="str">
        <f t="shared" ref="D6:D21" si="8">IF(C6="",D5,IF(D5&lt;&gt;"",CONCATENATE(D5,"、",C6),C6))</f>
        <v>沖縄振興</v>
      </c>
      <c r="F6" s="18" t="s">
        <v>102</v>
      </c>
      <c r="G6" s="17"/>
      <c r="H6" s="13" t="str">
        <f t="shared" si="1"/>
        <v/>
      </c>
      <c r="I6" s="13" t="str">
        <f t="shared" si="5"/>
        <v>一般会計</v>
      </c>
      <c r="K6" s="14" t="s">
        <v>94</v>
      </c>
      <c r="L6" s="15" t="s">
        <v>575</v>
      </c>
      <c r="M6" s="13" t="str">
        <f t="shared" si="2"/>
        <v>公共事業</v>
      </c>
      <c r="N6" s="13" t="str">
        <f t="shared" si="6"/>
        <v>公共事業</v>
      </c>
      <c r="O6" s="13"/>
      <c r="P6" s="12" t="s">
        <v>66</v>
      </c>
      <c r="Q6" s="17"/>
      <c r="R6" s="13" t="str">
        <f t="shared" si="3"/>
        <v/>
      </c>
      <c r="S6" s="13" t="str">
        <f t="shared" si="4"/>
        <v>直接実施、委託・請負、補助</v>
      </c>
      <c r="T6" s="13"/>
      <c r="U6" s="30" t="s">
        <v>241</v>
      </c>
      <c r="W6" s="30" t="s">
        <v>543</v>
      </c>
      <c r="Y6" s="30" t="s">
        <v>268</v>
      </c>
      <c r="Z6" s="30" t="s">
        <v>396</v>
      </c>
      <c r="AA6" s="66" t="s">
        <v>362</v>
      </c>
      <c r="AB6" s="66" t="s">
        <v>490</v>
      </c>
      <c r="AC6" s="66" t="s">
        <v>125</v>
      </c>
      <c r="AD6" s="29"/>
      <c r="AE6" s="32" t="s">
        <v>237</v>
      </c>
      <c r="AF6" s="28"/>
      <c r="AG6" s="42" t="s">
        <v>231</v>
      </c>
      <c r="AI6" s="40" t="s">
        <v>265</v>
      </c>
      <c r="AK6" s="40" t="str">
        <f>CHAR(CODE(AK5)+1)</f>
        <v>E</v>
      </c>
      <c r="AP6" s="42" t="s">
        <v>231</v>
      </c>
    </row>
    <row r="7" spans="1:42" ht="13.5" customHeight="1" x14ac:dyDescent="0.15">
      <c r="A7" s="14" t="s">
        <v>78</v>
      </c>
      <c r="B7" s="15"/>
      <c r="C7" s="13" t="str">
        <f t="shared" si="0"/>
        <v/>
      </c>
      <c r="D7" s="13" t="str">
        <f t="shared" si="8"/>
        <v>沖縄振興</v>
      </c>
      <c r="F7" s="18" t="s">
        <v>188</v>
      </c>
      <c r="G7" s="17"/>
      <c r="H7" s="13" t="str">
        <f t="shared" si="1"/>
        <v/>
      </c>
      <c r="I7" s="13" t="str">
        <f t="shared" si="5"/>
        <v>一般会計</v>
      </c>
      <c r="K7" s="14" t="s">
        <v>95</v>
      </c>
      <c r="L7" s="15"/>
      <c r="M7" s="13" t="str">
        <f t="shared" si="2"/>
        <v/>
      </c>
      <c r="N7" s="13" t="str">
        <f t="shared" si="6"/>
        <v>公共事業</v>
      </c>
      <c r="O7" s="13"/>
      <c r="P7" s="12" t="s">
        <v>67</v>
      </c>
      <c r="Q7" s="17"/>
      <c r="R7" s="13" t="str">
        <f t="shared" si="3"/>
        <v/>
      </c>
      <c r="S7" s="13" t="str">
        <f t="shared" si="4"/>
        <v>直接実施、委託・請負、補助</v>
      </c>
      <c r="T7" s="13"/>
      <c r="U7" s="30"/>
      <c r="W7" s="30" t="s">
        <v>134</v>
      </c>
      <c r="Y7" s="30" t="s">
        <v>269</v>
      </c>
      <c r="Z7" s="30" t="s">
        <v>397</v>
      </c>
      <c r="AA7" s="66" t="s">
        <v>363</v>
      </c>
      <c r="AB7" s="66" t="s">
        <v>491</v>
      </c>
      <c r="AC7" s="29"/>
      <c r="AD7" s="29"/>
      <c r="AE7" s="30" t="s">
        <v>125</v>
      </c>
      <c r="AF7" s="28"/>
      <c r="AG7" s="42" t="s">
        <v>232</v>
      </c>
      <c r="AH7" s="61"/>
      <c r="AI7" s="42" t="s">
        <v>254</v>
      </c>
      <c r="AK7" s="40" t="str">
        <f>CHAR(CODE(AK6)+1)</f>
        <v>F</v>
      </c>
      <c r="AP7" s="42" t="s">
        <v>232</v>
      </c>
    </row>
    <row r="8" spans="1:42" ht="13.5" customHeight="1" x14ac:dyDescent="0.15">
      <c r="A8" s="14" t="s">
        <v>79</v>
      </c>
      <c r="B8" s="15"/>
      <c r="C8" s="13" t="str">
        <f t="shared" si="0"/>
        <v/>
      </c>
      <c r="D8" s="13" t="str">
        <f t="shared" si="8"/>
        <v>沖縄振興</v>
      </c>
      <c r="F8" s="18" t="s">
        <v>103</v>
      </c>
      <c r="G8" s="17"/>
      <c r="H8" s="13" t="str">
        <f t="shared" si="1"/>
        <v/>
      </c>
      <c r="I8" s="13" t="str">
        <f t="shared" si="5"/>
        <v>一般会計</v>
      </c>
      <c r="K8" s="14" t="s">
        <v>96</v>
      </c>
      <c r="L8" s="15"/>
      <c r="M8" s="13" t="str">
        <f t="shared" si="2"/>
        <v/>
      </c>
      <c r="N8" s="13" t="str">
        <f t="shared" si="6"/>
        <v>公共事業</v>
      </c>
      <c r="O8" s="13"/>
      <c r="P8" s="12" t="s">
        <v>68</v>
      </c>
      <c r="Q8" s="17"/>
      <c r="R8" s="13" t="str">
        <f t="shared" si="3"/>
        <v/>
      </c>
      <c r="S8" s="13" t="str">
        <f t="shared" si="4"/>
        <v>直接実施、委託・請負、補助</v>
      </c>
      <c r="T8" s="13"/>
      <c r="U8" s="30" t="s">
        <v>262</v>
      </c>
      <c r="W8" s="30" t="s">
        <v>135</v>
      </c>
      <c r="Y8" s="30" t="s">
        <v>270</v>
      </c>
      <c r="Z8" s="30" t="s">
        <v>398</v>
      </c>
      <c r="AA8" s="66" t="s">
        <v>364</v>
      </c>
      <c r="AB8" s="66" t="s">
        <v>492</v>
      </c>
      <c r="AC8" s="29"/>
      <c r="AD8" s="29"/>
      <c r="AE8" s="29"/>
      <c r="AF8" s="28"/>
      <c r="AG8" s="42" t="s">
        <v>233</v>
      </c>
      <c r="AI8" s="40" t="s">
        <v>255</v>
      </c>
      <c r="AK8" s="40" t="str">
        <f t="shared" si="7"/>
        <v>G</v>
      </c>
      <c r="AP8" s="42" t="s">
        <v>233</v>
      </c>
    </row>
    <row r="9" spans="1:42" ht="13.5" customHeight="1" x14ac:dyDescent="0.15">
      <c r="A9" s="14" t="s">
        <v>80</v>
      </c>
      <c r="B9" s="15"/>
      <c r="C9" s="13" t="str">
        <f t="shared" si="0"/>
        <v/>
      </c>
      <c r="D9" s="13" t="str">
        <f t="shared" si="8"/>
        <v>沖縄振興</v>
      </c>
      <c r="F9" s="18" t="s">
        <v>189</v>
      </c>
      <c r="G9" s="17"/>
      <c r="H9" s="13" t="str">
        <f t="shared" si="1"/>
        <v/>
      </c>
      <c r="I9" s="13" t="str">
        <f t="shared" si="5"/>
        <v>一般会計</v>
      </c>
      <c r="K9" s="14" t="s">
        <v>97</v>
      </c>
      <c r="L9" s="15"/>
      <c r="M9" s="13" t="str">
        <f t="shared" si="2"/>
        <v/>
      </c>
      <c r="N9" s="13" t="str">
        <f t="shared" si="6"/>
        <v>公共事業</v>
      </c>
      <c r="O9" s="13"/>
      <c r="P9" s="13"/>
      <c r="Q9" s="19"/>
      <c r="T9" s="13"/>
      <c r="U9" s="30" t="s">
        <v>263</v>
      </c>
      <c r="W9" s="30" t="s">
        <v>136</v>
      </c>
      <c r="Y9" s="30" t="s">
        <v>271</v>
      </c>
      <c r="Z9" s="30" t="s">
        <v>399</v>
      </c>
      <c r="AA9" s="66" t="s">
        <v>365</v>
      </c>
      <c r="AB9" s="66" t="s">
        <v>493</v>
      </c>
      <c r="AC9" s="29"/>
      <c r="AD9" s="29"/>
      <c r="AE9" s="29"/>
      <c r="AF9" s="28"/>
      <c r="AG9" s="42" t="s">
        <v>234</v>
      </c>
      <c r="AI9" s="57"/>
      <c r="AK9" s="40" t="str">
        <f t="shared" si="7"/>
        <v>H</v>
      </c>
      <c r="AP9" s="42" t="s">
        <v>234</v>
      </c>
    </row>
    <row r="10" spans="1:42" ht="13.5" customHeight="1" x14ac:dyDescent="0.15">
      <c r="A10" s="14" t="s">
        <v>208</v>
      </c>
      <c r="B10" s="15"/>
      <c r="C10" s="13" t="str">
        <f t="shared" si="0"/>
        <v/>
      </c>
      <c r="D10" s="13" t="str">
        <f t="shared" si="8"/>
        <v>沖縄振興</v>
      </c>
      <c r="F10" s="18" t="s">
        <v>104</v>
      </c>
      <c r="G10" s="17"/>
      <c r="H10" s="13" t="str">
        <f t="shared" si="1"/>
        <v/>
      </c>
      <c r="I10" s="13" t="str">
        <f t="shared" si="5"/>
        <v>一般会計</v>
      </c>
      <c r="K10" s="14" t="s">
        <v>210</v>
      </c>
      <c r="L10" s="15"/>
      <c r="M10" s="13" t="str">
        <f t="shared" si="2"/>
        <v/>
      </c>
      <c r="N10" s="13" t="str">
        <f t="shared" si="6"/>
        <v>公共事業</v>
      </c>
      <c r="O10" s="13"/>
      <c r="P10" s="13" t="str">
        <f>S8</f>
        <v>直接実施、委託・請負、補助</v>
      </c>
      <c r="Q10" s="19"/>
      <c r="T10" s="13"/>
      <c r="W10" s="30" t="s">
        <v>137</v>
      </c>
      <c r="Y10" s="30" t="s">
        <v>272</v>
      </c>
      <c r="Z10" s="30" t="s">
        <v>400</v>
      </c>
      <c r="AA10" s="66" t="s">
        <v>366</v>
      </c>
      <c r="AB10" s="66" t="s">
        <v>494</v>
      </c>
      <c r="AC10" s="29"/>
      <c r="AD10" s="29"/>
      <c r="AE10" s="29"/>
      <c r="AF10" s="28"/>
      <c r="AG10" s="42" t="s">
        <v>222</v>
      </c>
      <c r="AK10" s="40" t="str">
        <f t="shared" si="7"/>
        <v>I</v>
      </c>
      <c r="AP10" s="40" t="s">
        <v>220</v>
      </c>
    </row>
    <row r="11" spans="1:42" ht="13.5" customHeight="1" x14ac:dyDescent="0.15">
      <c r="A11" s="14" t="s">
        <v>81</v>
      </c>
      <c r="B11" s="15"/>
      <c r="C11" s="13" t="str">
        <f t="shared" si="0"/>
        <v/>
      </c>
      <c r="D11" s="13" t="str">
        <f t="shared" si="8"/>
        <v>沖縄振興</v>
      </c>
      <c r="F11" s="18" t="s">
        <v>105</v>
      </c>
      <c r="G11" s="17"/>
      <c r="H11" s="13" t="str">
        <f t="shared" si="1"/>
        <v/>
      </c>
      <c r="I11" s="13" t="str">
        <f t="shared" si="5"/>
        <v>一般会計</v>
      </c>
      <c r="K11" s="14" t="s">
        <v>98</v>
      </c>
      <c r="L11" s="15"/>
      <c r="M11" s="13" t="str">
        <f t="shared" si="2"/>
        <v/>
      </c>
      <c r="N11" s="13" t="str">
        <f t="shared" si="6"/>
        <v>公共事業</v>
      </c>
      <c r="O11" s="13"/>
      <c r="P11" s="13"/>
      <c r="Q11" s="19"/>
      <c r="T11" s="13"/>
      <c r="W11" s="30" t="s">
        <v>561</v>
      </c>
      <c r="Y11" s="30" t="s">
        <v>273</v>
      </c>
      <c r="Z11" s="30" t="s">
        <v>401</v>
      </c>
      <c r="AA11" s="66" t="s">
        <v>367</v>
      </c>
      <c r="AB11" s="66" t="s">
        <v>495</v>
      </c>
      <c r="AC11" s="29"/>
      <c r="AD11" s="29"/>
      <c r="AE11" s="29"/>
      <c r="AF11" s="28"/>
      <c r="AG11" s="40" t="s">
        <v>225</v>
      </c>
      <c r="AK11" s="40" t="str">
        <f t="shared" si="7"/>
        <v>J</v>
      </c>
    </row>
    <row r="12" spans="1:42" ht="13.5" customHeight="1" x14ac:dyDescent="0.15">
      <c r="A12" s="14" t="s">
        <v>82</v>
      </c>
      <c r="B12" s="15"/>
      <c r="C12" s="13" t="str">
        <f t="shared" ref="C12:C23" si="9">IF(B12="","",A12)</f>
        <v/>
      </c>
      <c r="D12" s="13" t="str">
        <f t="shared" si="8"/>
        <v>沖縄振興</v>
      </c>
      <c r="F12" s="18" t="s">
        <v>106</v>
      </c>
      <c r="G12" s="17"/>
      <c r="H12" s="13" t="str">
        <f t="shared" si="1"/>
        <v/>
      </c>
      <c r="I12" s="13" t="str">
        <f t="shared" si="5"/>
        <v>一般会計</v>
      </c>
      <c r="K12" s="13"/>
      <c r="L12" s="13"/>
      <c r="O12" s="13"/>
      <c r="P12" s="13"/>
      <c r="Q12" s="19"/>
      <c r="T12" s="13"/>
      <c r="U12" s="27" t="s">
        <v>518</v>
      </c>
      <c r="W12" s="30" t="s">
        <v>138</v>
      </c>
      <c r="Y12" s="30" t="s">
        <v>274</v>
      </c>
      <c r="Z12" s="30" t="s">
        <v>402</v>
      </c>
      <c r="AA12" s="66" t="s">
        <v>368</v>
      </c>
      <c r="AB12" s="66" t="s">
        <v>496</v>
      </c>
      <c r="AC12" s="29"/>
      <c r="AD12" s="29"/>
      <c r="AE12" s="29"/>
      <c r="AF12" s="28"/>
      <c r="AG12" s="40" t="s">
        <v>223</v>
      </c>
      <c r="AK12" s="40" t="str">
        <f t="shared" si="7"/>
        <v>K</v>
      </c>
    </row>
    <row r="13" spans="1:42" ht="13.5" customHeight="1" x14ac:dyDescent="0.15">
      <c r="A13" s="14" t="s">
        <v>83</v>
      </c>
      <c r="B13" s="15"/>
      <c r="C13" s="13" t="str">
        <f t="shared" si="9"/>
        <v/>
      </c>
      <c r="D13" s="13" t="str">
        <f t="shared" si="8"/>
        <v>沖縄振興</v>
      </c>
      <c r="F13" s="18" t="s">
        <v>107</v>
      </c>
      <c r="G13" s="17"/>
      <c r="H13" s="13" t="str">
        <f t="shared" si="1"/>
        <v/>
      </c>
      <c r="I13" s="13" t="str">
        <f t="shared" si="5"/>
        <v>一般会計</v>
      </c>
      <c r="K13" s="13" t="str">
        <f>N11</f>
        <v>公共事業</v>
      </c>
      <c r="L13" s="13"/>
      <c r="O13" s="13"/>
      <c r="P13" s="13"/>
      <c r="Q13" s="19"/>
      <c r="T13" s="13"/>
      <c r="U13" s="30" t="s">
        <v>157</v>
      </c>
      <c r="W13" s="30" t="s">
        <v>139</v>
      </c>
      <c r="Y13" s="30" t="s">
        <v>275</v>
      </c>
      <c r="Z13" s="30" t="s">
        <v>403</v>
      </c>
      <c r="AA13" s="66" t="s">
        <v>369</v>
      </c>
      <c r="AB13" s="66" t="s">
        <v>497</v>
      </c>
      <c r="AC13" s="29"/>
      <c r="AD13" s="29"/>
      <c r="AE13" s="29"/>
      <c r="AF13" s="28"/>
      <c r="AG13" s="40" t="s">
        <v>224</v>
      </c>
      <c r="AK13" s="40" t="str">
        <f t="shared" si="7"/>
        <v>L</v>
      </c>
    </row>
    <row r="14" spans="1:42" ht="13.5" customHeight="1" x14ac:dyDescent="0.15">
      <c r="A14" s="14" t="s">
        <v>84</v>
      </c>
      <c r="B14" s="15"/>
      <c r="C14" s="13" t="str">
        <f t="shared" si="9"/>
        <v/>
      </c>
      <c r="D14" s="13" t="str">
        <f t="shared" si="8"/>
        <v>沖縄振興</v>
      </c>
      <c r="F14" s="18" t="s">
        <v>108</v>
      </c>
      <c r="G14" s="17"/>
      <c r="H14" s="13" t="str">
        <f t="shared" si="1"/>
        <v/>
      </c>
      <c r="I14" s="13" t="str">
        <f t="shared" si="5"/>
        <v>一般会計</v>
      </c>
      <c r="K14" s="13"/>
      <c r="L14" s="13"/>
      <c r="O14" s="13"/>
      <c r="P14" s="13"/>
      <c r="Q14" s="19"/>
      <c r="T14" s="13"/>
      <c r="U14" s="30" t="s">
        <v>519</v>
      </c>
      <c r="W14" s="30" t="s">
        <v>140</v>
      </c>
      <c r="Y14" s="30" t="s">
        <v>276</v>
      </c>
      <c r="Z14" s="30" t="s">
        <v>404</v>
      </c>
      <c r="AA14" s="66" t="s">
        <v>370</v>
      </c>
      <c r="AB14" s="66" t="s">
        <v>498</v>
      </c>
      <c r="AC14" s="29"/>
      <c r="AD14" s="29"/>
      <c r="AE14" s="29"/>
      <c r="AF14" s="28"/>
      <c r="AG14" s="57"/>
      <c r="AK14" s="40" t="str">
        <f t="shared" si="7"/>
        <v>M</v>
      </c>
    </row>
    <row r="15" spans="1:42" ht="13.5" customHeight="1" x14ac:dyDescent="0.15">
      <c r="A15" s="14" t="s">
        <v>85</v>
      </c>
      <c r="B15" s="15"/>
      <c r="C15" s="13" t="str">
        <f t="shared" si="9"/>
        <v/>
      </c>
      <c r="D15" s="13" t="str">
        <f t="shared" si="8"/>
        <v>沖縄振興</v>
      </c>
      <c r="F15" s="18" t="s">
        <v>109</v>
      </c>
      <c r="G15" s="17"/>
      <c r="H15" s="13" t="str">
        <f t="shared" si="1"/>
        <v/>
      </c>
      <c r="I15" s="13" t="str">
        <f t="shared" si="5"/>
        <v>一般会計</v>
      </c>
      <c r="K15" s="13"/>
      <c r="L15" s="13"/>
      <c r="O15" s="13"/>
      <c r="P15" s="13"/>
      <c r="Q15" s="19"/>
      <c r="T15" s="13"/>
      <c r="U15" s="30" t="s">
        <v>520</v>
      </c>
      <c r="W15" s="30" t="s">
        <v>141</v>
      </c>
      <c r="Y15" s="30" t="s">
        <v>277</v>
      </c>
      <c r="Z15" s="30" t="s">
        <v>405</v>
      </c>
      <c r="AA15" s="66" t="s">
        <v>371</v>
      </c>
      <c r="AB15" s="66" t="s">
        <v>499</v>
      </c>
      <c r="AC15" s="29"/>
      <c r="AD15" s="29"/>
      <c r="AE15" s="29"/>
      <c r="AF15" s="28"/>
      <c r="AG15" s="58"/>
      <c r="AK15" s="40" t="str">
        <f t="shared" si="7"/>
        <v>N</v>
      </c>
    </row>
    <row r="16" spans="1:42" ht="13.5" customHeight="1" x14ac:dyDescent="0.15">
      <c r="A16" s="14" t="s">
        <v>86</v>
      </c>
      <c r="B16" s="15"/>
      <c r="C16" s="13" t="str">
        <f t="shared" si="9"/>
        <v/>
      </c>
      <c r="D16" s="13" t="str">
        <f t="shared" si="8"/>
        <v>沖縄振興</v>
      </c>
      <c r="F16" s="18" t="s">
        <v>110</v>
      </c>
      <c r="G16" s="17"/>
      <c r="H16" s="13" t="str">
        <f t="shared" si="1"/>
        <v/>
      </c>
      <c r="I16" s="13" t="str">
        <f t="shared" si="5"/>
        <v>一般会計</v>
      </c>
      <c r="K16" s="13"/>
      <c r="L16" s="13"/>
      <c r="O16" s="13"/>
      <c r="P16" s="13"/>
      <c r="Q16" s="19"/>
      <c r="T16" s="13"/>
      <c r="U16" s="30" t="s">
        <v>521</v>
      </c>
      <c r="W16" s="30" t="s">
        <v>142</v>
      </c>
      <c r="Y16" s="30" t="s">
        <v>278</v>
      </c>
      <c r="Z16" s="30" t="s">
        <v>406</v>
      </c>
      <c r="AA16" s="66" t="s">
        <v>372</v>
      </c>
      <c r="AB16" s="66" t="s">
        <v>500</v>
      </c>
      <c r="AC16" s="29"/>
      <c r="AD16" s="29"/>
      <c r="AE16" s="29"/>
      <c r="AF16" s="28"/>
      <c r="AG16" s="58"/>
      <c r="AK16" s="40" t="str">
        <f t="shared" si="7"/>
        <v>O</v>
      </c>
    </row>
    <row r="17" spans="1:37" ht="13.5" customHeight="1" x14ac:dyDescent="0.15">
      <c r="A17" s="14" t="s">
        <v>87</v>
      </c>
      <c r="B17" s="15"/>
      <c r="C17" s="13" t="str">
        <f t="shared" si="9"/>
        <v/>
      </c>
      <c r="D17" s="13" t="str">
        <f t="shared" si="8"/>
        <v>沖縄振興</v>
      </c>
      <c r="F17" s="18" t="s">
        <v>111</v>
      </c>
      <c r="G17" s="17"/>
      <c r="H17" s="13" t="str">
        <f t="shared" si="1"/>
        <v/>
      </c>
      <c r="I17" s="13" t="str">
        <f t="shared" si="5"/>
        <v>一般会計</v>
      </c>
      <c r="K17" s="13"/>
      <c r="L17" s="13"/>
      <c r="O17" s="13"/>
      <c r="P17" s="13"/>
      <c r="Q17" s="19"/>
      <c r="T17" s="13"/>
      <c r="U17" s="30" t="s">
        <v>539</v>
      </c>
      <c r="W17" s="30" t="s">
        <v>143</v>
      </c>
      <c r="Y17" s="30" t="s">
        <v>279</v>
      </c>
      <c r="Z17" s="30" t="s">
        <v>407</v>
      </c>
      <c r="AA17" s="66" t="s">
        <v>373</v>
      </c>
      <c r="AB17" s="66" t="s">
        <v>501</v>
      </c>
      <c r="AC17" s="29"/>
      <c r="AD17" s="29"/>
      <c r="AE17" s="29"/>
      <c r="AF17" s="28"/>
      <c r="AG17" s="58"/>
      <c r="AK17" s="40" t="str">
        <f t="shared" si="7"/>
        <v>P</v>
      </c>
    </row>
    <row r="18" spans="1:37" ht="13.5" customHeight="1" x14ac:dyDescent="0.15">
      <c r="A18" s="14" t="s">
        <v>88</v>
      </c>
      <c r="B18" s="15"/>
      <c r="C18" s="13" t="str">
        <f t="shared" si="9"/>
        <v/>
      </c>
      <c r="D18" s="13" t="str">
        <f t="shared" si="8"/>
        <v>沖縄振興</v>
      </c>
      <c r="F18" s="18" t="s">
        <v>112</v>
      </c>
      <c r="G18" s="17"/>
      <c r="H18" s="13" t="str">
        <f t="shared" si="1"/>
        <v/>
      </c>
      <c r="I18" s="13" t="str">
        <f t="shared" si="5"/>
        <v>一般会計</v>
      </c>
      <c r="K18" s="13"/>
      <c r="L18" s="13"/>
      <c r="O18" s="13"/>
      <c r="P18" s="13"/>
      <c r="Q18" s="19"/>
      <c r="T18" s="13"/>
      <c r="U18" s="30" t="s">
        <v>522</v>
      </c>
      <c r="W18" s="30" t="s">
        <v>144</v>
      </c>
      <c r="Y18" s="30" t="s">
        <v>280</v>
      </c>
      <c r="Z18" s="30" t="s">
        <v>408</v>
      </c>
      <c r="AA18" s="66" t="s">
        <v>374</v>
      </c>
      <c r="AB18" s="66" t="s">
        <v>502</v>
      </c>
      <c r="AC18" s="29"/>
      <c r="AD18" s="29"/>
      <c r="AE18" s="29"/>
      <c r="AF18" s="28"/>
      <c r="AK18" s="40" t="str">
        <f t="shared" si="7"/>
        <v>Q</v>
      </c>
    </row>
    <row r="19" spans="1:37" ht="13.5" customHeight="1" x14ac:dyDescent="0.15">
      <c r="A19" s="14" t="s">
        <v>199</v>
      </c>
      <c r="B19" s="15"/>
      <c r="C19" s="13" t="str">
        <f t="shared" si="9"/>
        <v/>
      </c>
      <c r="D19" s="13" t="str">
        <f t="shared" si="8"/>
        <v>沖縄振興</v>
      </c>
      <c r="F19" s="18" t="s">
        <v>113</v>
      </c>
      <c r="G19" s="17"/>
      <c r="H19" s="13" t="str">
        <f t="shared" si="1"/>
        <v/>
      </c>
      <c r="I19" s="13" t="str">
        <f t="shared" si="5"/>
        <v>一般会計</v>
      </c>
      <c r="K19" s="13"/>
      <c r="L19" s="13"/>
      <c r="O19" s="13"/>
      <c r="P19" s="13"/>
      <c r="Q19" s="19"/>
      <c r="T19" s="13"/>
      <c r="U19" s="30" t="s">
        <v>523</v>
      </c>
      <c r="W19" s="30" t="s">
        <v>145</v>
      </c>
      <c r="Y19" s="30" t="s">
        <v>281</v>
      </c>
      <c r="Z19" s="30" t="s">
        <v>409</v>
      </c>
      <c r="AA19" s="66" t="s">
        <v>375</v>
      </c>
      <c r="AB19" s="66" t="s">
        <v>503</v>
      </c>
      <c r="AC19" s="29"/>
      <c r="AD19" s="29"/>
      <c r="AE19" s="29"/>
      <c r="AF19" s="28"/>
      <c r="AK19" s="40" t="str">
        <f t="shared" si="7"/>
        <v>R</v>
      </c>
    </row>
    <row r="20" spans="1:37" ht="13.5" customHeight="1" x14ac:dyDescent="0.15">
      <c r="A20" s="14" t="s">
        <v>200</v>
      </c>
      <c r="B20" s="15"/>
      <c r="C20" s="13" t="str">
        <f t="shared" si="9"/>
        <v/>
      </c>
      <c r="D20" s="13" t="str">
        <f t="shared" si="8"/>
        <v>沖縄振興</v>
      </c>
      <c r="F20" s="18" t="s">
        <v>198</v>
      </c>
      <c r="G20" s="17"/>
      <c r="H20" s="13" t="str">
        <f t="shared" si="1"/>
        <v/>
      </c>
      <c r="I20" s="13" t="str">
        <f t="shared" si="5"/>
        <v>一般会計</v>
      </c>
      <c r="K20" s="13"/>
      <c r="L20" s="13"/>
      <c r="O20" s="13"/>
      <c r="P20" s="13"/>
      <c r="Q20" s="19"/>
      <c r="T20" s="13"/>
      <c r="U20" s="30" t="s">
        <v>524</v>
      </c>
      <c r="W20" s="30" t="s">
        <v>146</v>
      </c>
      <c r="Y20" s="30" t="s">
        <v>282</v>
      </c>
      <c r="Z20" s="30" t="s">
        <v>410</v>
      </c>
      <c r="AA20" s="66" t="s">
        <v>376</v>
      </c>
      <c r="AB20" s="66" t="s">
        <v>504</v>
      </c>
      <c r="AC20" s="29"/>
      <c r="AD20" s="29"/>
      <c r="AE20" s="29"/>
      <c r="AF20" s="28"/>
      <c r="AK20" s="40" t="str">
        <f t="shared" si="7"/>
        <v>S</v>
      </c>
    </row>
    <row r="21" spans="1:37" ht="13.5" customHeight="1" x14ac:dyDescent="0.15">
      <c r="A21" s="14" t="s">
        <v>201</v>
      </c>
      <c r="B21" s="15"/>
      <c r="C21" s="13" t="str">
        <f t="shared" si="9"/>
        <v/>
      </c>
      <c r="D21" s="13" t="str">
        <f t="shared" si="8"/>
        <v>沖縄振興</v>
      </c>
      <c r="F21" s="18" t="s">
        <v>114</v>
      </c>
      <c r="G21" s="17"/>
      <c r="H21" s="13" t="str">
        <f t="shared" si="1"/>
        <v/>
      </c>
      <c r="I21" s="13" t="str">
        <f t="shared" si="5"/>
        <v>一般会計</v>
      </c>
      <c r="K21" s="13"/>
      <c r="L21" s="13"/>
      <c r="O21" s="13"/>
      <c r="P21" s="13"/>
      <c r="Q21" s="19"/>
      <c r="T21" s="13"/>
      <c r="U21" s="30" t="s">
        <v>525</v>
      </c>
      <c r="W21" s="30" t="s">
        <v>147</v>
      </c>
      <c r="Y21" s="30" t="s">
        <v>283</v>
      </c>
      <c r="Z21" s="30" t="s">
        <v>411</v>
      </c>
      <c r="AA21" s="66" t="s">
        <v>377</v>
      </c>
      <c r="AB21" s="66" t="s">
        <v>505</v>
      </c>
      <c r="AC21" s="29"/>
      <c r="AD21" s="29"/>
      <c r="AE21" s="29"/>
      <c r="AF21" s="28"/>
      <c r="AK21" s="40" t="str">
        <f t="shared" si="7"/>
        <v>T</v>
      </c>
    </row>
    <row r="22" spans="1:37" ht="13.5" customHeight="1" x14ac:dyDescent="0.15">
      <c r="A22" s="14" t="s">
        <v>202</v>
      </c>
      <c r="B22" s="15"/>
      <c r="C22" s="13" t="str">
        <f t="shared" si="9"/>
        <v/>
      </c>
      <c r="D22" s="13" t="str">
        <f>IF(C22="",D21,IF(D21&lt;&gt;"",CONCATENATE(D21,"、",C22),C22))</f>
        <v>沖縄振興</v>
      </c>
      <c r="F22" s="18" t="s">
        <v>115</v>
      </c>
      <c r="G22" s="17"/>
      <c r="H22" s="13" t="str">
        <f t="shared" si="1"/>
        <v/>
      </c>
      <c r="I22" s="13" t="str">
        <f t="shared" si="5"/>
        <v>一般会計</v>
      </c>
      <c r="K22" s="13"/>
      <c r="L22" s="13"/>
      <c r="O22" s="13"/>
      <c r="P22" s="13"/>
      <c r="Q22" s="19"/>
      <c r="T22" s="13"/>
      <c r="U22" s="30" t="s">
        <v>563</v>
      </c>
      <c r="W22" s="30" t="s">
        <v>148</v>
      </c>
      <c r="Y22" s="30" t="s">
        <v>284</v>
      </c>
      <c r="Z22" s="30" t="s">
        <v>412</v>
      </c>
      <c r="AA22" s="66" t="s">
        <v>378</v>
      </c>
      <c r="AB22" s="66" t="s">
        <v>506</v>
      </c>
      <c r="AC22" s="29"/>
      <c r="AD22" s="29"/>
      <c r="AE22" s="29"/>
      <c r="AF22" s="28"/>
      <c r="AK22" s="40" t="str">
        <f t="shared" si="7"/>
        <v>U</v>
      </c>
    </row>
    <row r="23" spans="1:37" ht="13.5" customHeight="1" x14ac:dyDescent="0.15">
      <c r="A23" s="64" t="s">
        <v>256</v>
      </c>
      <c r="B23" s="15"/>
      <c r="C23" s="13" t="str">
        <f t="shared" si="9"/>
        <v/>
      </c>
      <c r="D23" s="13" t="str">
        <f>IF(C23="",D22,IF(D22&lt;&gt;"",CONCATENATE(D22,"、",C23),C23))</f>
        <v>沖縄振興</v>
      </c>
      <c r="F23" s="18" t="s">
        <v>116</v>
      </c>
      <c r="G23" s="17"/>
      <c r="H23" s="13" t="str">
        <f t="shared" si="1"/>
        <v/>
      </c>
      <c r="I23" s="13" t="str">
        <f t="shared" si="5"/>
        <v>一般会計</v>
      </c>
      <c r="K23" s="13"/>
      <c r="L23" s="13"/>
      <c r="O23" s="13"/>
      <c r="P23" s="13"/>
      <c r="Q23" s="19"/>
      <c r="T23" s="13"/>
      <c r="U23" s="30" t="s">
        <v>526</v>
      </c>
      <c r="W23" s="30" t="s">
        <v>149</v>
      </c>
      <c r="Y23" s="30" t="s">
        <v>285</v>
      </c>
      <c r="Z23" s="30" t="s">
        <v>413</v>
      </c>
      <c r="AA23" s="66" t="s">
        <v>379</v>
      </c>
      <c r="AB23" s="66" t="s">
        <v>507</v>
      </c>
      <c r="AC23" s="29"/>
      <c r="AD23" s="29"/>
      <c r="AE23" s="29"/>
      <c r="AF23" s="28"/>
      <c r="AK23" s="40" t="str">
        <f t="shared" si="7"/>
        <v>V</v>
      </c>
    </row>
    <row r="24" spans="1:37" ht="13.5" customHeight="1" x14ac:dyDescent="0.15">
      <c r="A24" s="75"/>
      <c r="B24" s="62"/>
      <c r="F24" s="18" t="s">
        <v>259</v>
      </c>
      <c r="G24" s="17"/>
      <c r="H24" s="13" t="str">
        <f t="shared" si="1"/>
        <v/>
      </c>
      <c r="I24" s="13" t="str">
        <f t="shared" si="5"/>
        <v>一般会計</v>
      </c>
      <c r="K24" s="13"/>
      <c r="L24" s="13"/>
      <c r="O24" s="13"/>
      <c r="P24" s="13"/>
      <c r="Q24" s="19"/>
      <c r="T24" s="13"/>
      <c r="U24" s="30" t="s">
        <v>527</v>
      </c>
      <c r="W24" s="30" t="s">
        <v>150</v>
      </c>
      <c r="Y24" s="30" t="s">
        <v>286</v>
      </c>
      <c r="Z24" s="30" t="s">
        <v>414</v>
      </c>
      <c r="AA24" s="66" t="s">
        <v>380</v>
      </c>
      <c r="AB24" s="66" t="s">
        <v>508</v>
      </c>
      <c r="AC24" s="29"/>
      <c r="AD24" s="29"/>
      <c r="AE24" s="29"/>
      <c r="AF24" s="28"/>
      <c r="AK24" s="40" t="str">
        <f>CHAR(CODE(AK23)+1)</f>
        <v>W</v>
      </c>
    </row>
    <row r="25" spans="1:37" ht="13.5" customHeight="1" x14ac:dyDescent="0.15">
      <c r="A25" s="63"/>
      <c r="B25" s="62"/>
      <c r="F25" s="18" t="s">
        <v>117</v>
      </c>
      <c r="G25" s="17"/>
      <c r="H25" s="13" t="str">
        <f t="shared" si="1"/>
        <v/>
      </c>
      <c r="I25" s="13" t="str">
        <f t="shared" si="5"/>
        <v>一般会計</v>
      </c>
      <c r="K25" s="13"/>
      <c r="L25" s="13"/>
      <c r="O25" s="13"/>
      <c r="P25" s="13"/>
      <c r="Q25" s="19"/>
      <c r="T25" s="13"/>
      <c r="U25" s="30" t="s">
        <v>528</v>
      </c>
      <c r="W25" s="56"/>
      <c r="Y25" s="30" t="s">
        <v>287</v>
      </c>
      <c r="Z25" s="30" t="s">
        <v>415</v>
      </c>
      <c r="AA25" s="66" t="s">
        <v>381</v>
      </c>
      <c r="AB25" s="66" t="s">
        <v>509</v>
      </c>
      <c r="AC25" s="29"/>
      <c r="AD25" s="29"/>
      <c r="AE25" s="29"/>
      <c r="AF25" s="28"/>
      <c r="AK25" s="40" t="str">
        <f t="shared" si="7"/>
        <v>X</v>
      </c>
    </row>
    <row r="26" spans="1:37" ht="13.5" customHeight="1" x14ac:dyDescent="0.15">
      <c r="A26" s="63"/>
      <c r="B26" s="62"/>
      <c r="F26" s="18" t="s">
        <v>118</v>
      </c>
      <c r="G26" s="17"/>
      <c r="H26" s="13" t="str">
        <f t="shared" si="1"/>
        <v/>
      </c>
      <c r="I26" s="13" t="str">
        <f t="shared" si="5"/>
        <v>一般会計</v>
      </c>
      <c r="K26" s="13"/>
      <c r="L26" s="13"/>
      <c r="O26" s="13"/>
      <c r="P26" s="13"/>
      <c r="Q26" s="19"/>
      <c r="T26" s="13"/>
      <c r="U26" s="30" t="s">
        <v>529</v>
      </c>
      <c r="Y26" s="30" t="s">
        <v>288</v>
      </c>
      <c r="Z26" s="30" t="s">
        <v>416</v>
      </c>
      <c r="AA26" s="66" t="s">
        <v>382</v>
      </c>
      <c r="AB26" s="66" t="s">
        <v>510</v>
      </c>
      <c r="AC26" s="29"/>
      <c r="AD26" s="29"/>
      <c r="AE26" s="29"/>
      <c r="AF26" s="28"/>
      <c r="AK26" s="40" t="str">
        <f t="shared" si="7"/>
        <v>Y</v>
      </c>
    </row>
    <row r="27" spans="1:37" ht="13.5" customHeight="1" x14ac:dyDescent="0.15">
      <c r="A27" s="13" t="str">
        <f>IF(D23="", "-", D23)</f>
        <v>沖縄振興</v>
      </c>
      <c r="B27" s="13"/>
      <c r="F27" s="18" t="s">
        <v>119</v>
      </c>
      <c r="G27" s="17"/>
      <c r="H27" s="13" t="str">
        <f t="shared" si="1"/>
        <v/>
      </c>
      <c r="I27" s="13" t="str">
        <f t="shared" si="5"/>
        <v>一般会計</v>
      </c>
      <c r="K27" s="13"/>
      <c r="L27" s="13"/>
      <c r="O27" s="13"/>
      <c r="P27" s="13"/>
      <c r="Q27" s="19"/>
      <c r="T27" s="13"/>
      <c r="U27" s="30" t="s">
        <v>530</v>
      </c>
      <c r="Y27" s="30" t="s">
        <v>289</v>
      </c>
      <c r="Z27" s="30" t="s">
        <v>417</v>
      </c>
      <c r="AA27" s="66" t="s">
        <v>383</v>
      </c>
      <c r="AB27" s="66" t="s">
        <v>511</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531</v>
      </c>
      <c r="Y28" s="30" t="s">
        <v>290</v>
      </c>
      <c r="Z28" s="30" t="s">
        <v>418</v>
      </c>
      <c r="AA28" s="66" t="s">
        <v>384</v>
      </c>
      <c r="AB28" s="66" t="s">
        <v>512</v>
      </c>
      <c r="AC28" s="29"/>
      <c r="AD28" s="29"/>
      <c r="AE28" s="29"/>
      <c r="AF28" s="28"/>
      <c r="AK28" s="40" t="s">
        <v>179</v>
      </c>
    </row>
    <row r="29" spans="1:37" ht="13.5" customHeight="1" x14ac:dyDescent="0.15">
      <c r="A29" s="13"/>
      <c r="B29" s="13"/>
      <c r="F29" s="18" t="s">
        <v>190</v>
      </c>
      <c r="G29" s="17"/>
      <c r="H29" s="13" t="str">
        <f t="shared" si="1"/>
        <v/>
      </c>
      <c r="I29" s="13" t="str">
        <f t="shared" si="5"/>
        <v>一般会計</v>
      </c>
      <c r="K29" s="13"/>
      <c r="L29" s="13"/>
      <c r="O29" s="13"/>
      <c r="P29" s="13"/>
      <c r="Q29" s="19"/>
      <c r="T29" s="13"/>
      <c r="U29" s="30" t="s">
        <v>532</v>
      </c>
      <c r="Y29" s="30" t="s">
        <v>291</v>
      </c>
      <c r="Z29" s="30" t="s">
        <v>419</v>
      </c>
      <c r="AA29" s="66" t="s">
        <v>385</v>
      </c>
      <c r="AB29" s="66" t="s">
        <v>513</v>
      </c>
      <c r="AC29" s="29"/>
      <c r="AD29" s="29"/>
      <c r="AE29" s="29"/>
      <c r="AF29" s="28"/>
      <c r="AK29" s="40"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0" t="s">
        <v>533</v>
      </c>
      <c r="Y30" s="30" t="s">
        <v>292</v>
      </c>
      <c r="Z30" s="30" t="s">
        <v>420</v>
      </c>
      <c r="AA30" s="66" t="s">
        <v>386</v>
      </c>
      <c r="AB30" s="66" t="s">
        <v>514</v>
      </c>
      <c r="AC30" s="29"/>
      <c r="AD30" s="29"/>
      <c r="AE30" s="29"/>
      <c r="AF30" s="28"/>
      <c r="AK30" s="40"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0" t="s">
        <v>534</v>
      </c>
      <c r="Y31" s="30" t="s">
        <v>293</v>
      </c>
      <c r="Z31" s="30" t="s">
        <v>421</v>
      </c>
      <c r="AA31" s="66" t="s">
        <v>387</v>
      </c>
      <c r="AB31" s="66" t="s">
        <v>515</v>
      </c>
      <c r="AC31" s="29"/>
      <c r="AD31" s="29"/>
      <c r="AE31" s="29"/>
      <c r="AF31" s="28"/>
      <c r="AK31" s="40"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0" t="s">
        <v>535</v>
      </c>
      <c r="Y32" s="30" t="s">
        <v>294</v>
      </c>
      <c r="Z32" s="30" t="s">
        <v>422</v>
      </c>
      <c r="AA32" s="66" t="s">
        <v>58</v>
      </c>
      <c r="AB32" s="66" t="s">
        <v>58</v>
      </c>
      <c r="AC32" s="29"/>
      <c r="AD32" s="29"/>
      <c r="AE32" s="29"/>
      <c r="AF32" s="28"/>
      <c r="AK32" s="40"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0" t="s">
        <v>536</v>
      </c>
      <c r="Y33" s="30" t="s">
        <v>295</v>
      </c>
      <c r="Z33" s="30" t="s">
        <v>423</v>
      </c>
      <c r="AA33" s="56"/>
      <c r="AB33" s="29"/>
      <c r="AC33" s="29"/>
      <c r="AD33" s="29"/>
      <c r="AE33" s="29"/>
      <c r="AF33" s="28"/>
      <c r="AK33" s="40"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0" t="s">
        <v>537</v>
      </c>
      <c r="Y34" s="30" t="s">
        <v>296</v>
      </c>
      <c r="Z34" s="30" t="s">
        <v>424</v>
      </c>
      <c r="AB34" s="29"/>
      <c r="AC34" s="29"/>
      <c r="AD34" s="29"/>
      <c r="AE34" s="29"/>
      <c r="AF34" s="28"/>
      <c r="AK34" s="40"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0" t="s">
        <v>538</v>
      </c>
      <c r="Y35" s="30" t="s">
        <v>297</v>
      </c>
      <c r="Z35" s="30" t="s">
        <v>425</v>
      </c>
      <c r="AC35" s="29"/>
      <c r="AF35" s="28"/>
      <c r="AK35" s="40"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0" t="s">
        <v>298</v>
      </c>
      <c r="Z36" s="30" t="s">
        <v>426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299</v>
      </c>
      <c r="Z37" s="30" t="s">
        <v>427</v>
      </c>
      <c r="AF37" s="28"/>
      <c r="AK37" s="40" t="str">
        <f t="shared" si="7"/>
        <v>j</v>
      </c>
    </row>
    <row r="38" spans="1:37" x14ac:dyDescent="0.15">
      <c r="A38" s="13"/>
      <c r="B38" s="13"/>
      <c r="F38" s="13"/>
      <c r="G38" s="19"/>
      <c r="K38" s="13"/>
      <c r="L38" s="13"/>
      <c r="O38" s="13"/>
      <c r="P38" s="13"/>
      <c r="Q38" s="19"/>
      <c r="T38" s="13"/>
      <c r="Y38" s="30" t="s">
        <v>300</v>
      </c>
      <c r="Z38" s="30" t="s">
        <v>428</v>
      </c>
      <c r="AF38" s="28"/>
      <c r="AK38" s="40" t="str">
        <f t="shared" si="7"/>
        <v>k</v>
      </c>
    </row>
    <row r="39" spans="1:37" x14ac:dyDescent="0.15">
      <c r="A39" s="13"/>
      <c r="B39" s="13"/>
      <c r="F39" s="13" t="str">
        <f>I37</f>
        <v>一般会計</v>
      </c>
      <c r="G39" s="19"/>
      <c r="K39" s="13"/>
      <c r="L39" s="13"/>
      <c r="O39" s="13"/>
      <c r="P39" s="13"/>
      <c r="Q39" s="19"/>
      <c r="T39" s="13"/>
      <c r="U39" s="30" t="s">
        <v>540</v>
      </c>
      <c r="Y39" s="30" t="s">
        <v>301</v>
      </c>
      <c r="Z39" s="30" t="s">
        <v>429</v>
      </c>
      <c r="AF39" s="28"/>
      <c r="AK39" s="40" t="str">
        <f t="shared" si="7"/>
        <v>l</v>
      </c>
    </row>
    <row r="40" spans="1:37" x14ac:dyDescent="0.15">
      <c r="A40" s="13"/>
      <c r="B40" s="13"/>
      <c r="F40" s="13"/>
      <c r="G40" s="19"/>
      <c r="K40" s="13"/>
      <c r="L40" s="13"/>
      <c r="O40" s="13"/>
      <c r="P40" s="13"/>
      <c r="Q40" s="19"/>
      <c r="T40" s="13"/>
      <c r="U40" s="30"/>
      <c r="Y40" s="30" t="s">
        <v>302</v>
      </c>
      <c r="Z40" s="30" t="s">
        <v>430</v>
      </c>
      <c r="AF40" s="28"/>
      <c r="AK40" s="40" t="str">
        <f t="shared" si="7"/>
        <v>m</v>
      </c>
    </row>
    <row r="41" spans="1:37" x14ac:dyDescent="0.15">
      <c r="A41" s="13"/>
      <c r="B41" s="13"/>
      <c r="F41" s="13"/>
      <c r="G41" s="19"/>
      <c r="K41" s="13"/>
      <c r="L41" s="13"/>
      <c r="O41" s="13"/>
      <c r="P41" s="13"/>
      <c r="Q41" s="19"/>
      <c r="T41" s="13"/>
      <c r="U41" s="30" t="s">
        <v>242</v>
      </c>
      <c r="Y41" s="30" t="s">
        <v>303</v>
      </c>
      <c r="Z41" s="30" t="s">
        <v>431</v>
      </c>
      <c r="AF41" s="28"/>
      <c r="AK41" s="40" t="str">
        <f t="shared" si="7"/>
        <v>n</v>
      </c>
    </row>
    <row r="42" spans="1:37" x14ac:dyDescent="0.15">
      <c r="A42" s="13"/>
      <c r="B42" s="13"/>
      <c r="F42" s="13"/>
      <c r="G42" s="19"/>
      <c r="K42" s="13"/>
      <c r="L42" s="13"/>
      <c r="O42" s="13"/>
      <c r="P42" s="13"/>
      <c r="Q42" s="19"/>
      <c r="T42" s="13"/>
      <c r="U42" s="30" t="s">
        <v>252</v>
      </c>
      <c r="Y42" s="30" t="s">
        <v>304</v>
      </c>
      <c r="Z42" s="30" t="s">
        <v>432</v>
      </c>
      <c r="AF42" s="28"/>
      <c r="AK42" s="40" t="str">
        <f t="shared" si="7"/>
        <v>o</v>
      </c>
    </row>
    <row r="43" spans="1:37" x14ac:dyDescent="0.15">
      <c r="A43" s="13"/>
      <c r="B43" s="13"/>
      <c r="F43" s="13"/>
      <c r="G43" s="19"/>
      <c r="K43" s="13"/>
      <c r="L43" s="13"/>
      <c r="O43" s="13"/>
      <c r="P43" s="13"/>
      <c r="Q43" s="19"/>
      <c r="T43" s="13"/>
      <c r="Y43" s="30" t="s">
        <v>305</v>
      </c>
      <c r="Z43" s="30" t="s">
        <v>433</v>
      </c>
      <c r="AF43" s="28"/>
      <c r="AK43" s="40" t="str">
        <f t="shared" si="7"/>
        <v>p</v>
      </c>
    </row>
    <row r="44" spans="1:37" x14ac:dyDescent="0.15">
      <c r="A44" s="13"/>
      <c r="B44" s="13"/>
      <c r="F44" s="13"/>
      <c r="G44" s="19"/>
      <c r="K44" s="13"/>
      <c r="L44" s="13"/>
      <c r="O44" s="13"/>
      <c r="P44" s="13"/>
      <c r="Q44" s="19"/>
      <c r="T44" s="13"/>
      <c r="Y44" s="30" t="s">
        <v>306</v>
      </c>
      <c r="Z44" s="30" t="s">
        <v>434</v>
      </c>
      <c r="AF44" s="28"/>
      <c r="AK44" s="40" t="str">
        <f t="shared" si="7"/>
        <v>q</v>
      </c>
    </row>
    <row r="45" spans="1:37" x14ac:dyDescent="0.15">
      <c r="A45" s="13"/>
      <c r="B45" s="13"/>
      <c r="F45" s="13"/>
      <c r="G45" s="19"/>
      <c r="K45" s="13"/>
      <c r="L45" s="13"/>
      <c r="O45" s="13"/>
      <c r="P45" s="13"/>
      <c r="Q45" s="19"/>
      <c r="T45" s="13"/>
      <c r="U45" s="27" t="s">
        <v>152</v>
      </c>
      <c r="Y45" s="30" t="s">
        <v>307</v>
      </c>
      <c r="Z45" s="30" t="s">
        <v>435</v>
      </c>
      <c r="AF45" s="28"/>
      <c r="AK45" s="40" t="str">
        <f t="shared" si="7"/>
        <v>r</v>
      </c>
    </row>
    <row r="46" spans="1:37" x14ac:dyDescent="0.15">
      <c r="A46" s="13"/>
      <c r="B46" s="13"/>
      <c r="F46" s="13"/>
      <c r="G46" s="19"/>
      <c r="K46" s="13"/>
      <c r="L46" s="13"/>
      <c r="O46" s="13"/>
      <c r="P46" s="13"/>
      <c r="Q46" s="19"/>
      <c r="T46" s="13"/>
      <c r="U46" s="73" t="s">
        <v>562</v>
      </c>
      <c r="Y46" s="30" t="s">
        <v>308</v>
      </c>
      <c r="Z46" s="30" t="s">
        <v>436</v>
      </c>
      <c r="AF46" s="28"/>
      <c r="AK46" s="40" t="str">
        <f t="shared" si="7"/>
        <v>s</v>
      </c>
    </row>
    <row r="47" spans="1:37" x14ac:dyDescent="0.15">
      <c r="A47" s="13"/>
      <c r="B47" s="13"/>
      <c r="F47" s="13"/>
      <c r="G47" s="19"/>
      <c r="K47" s="13"/>
      <c r="L47" s="13"/>
      <c r="O47" s="13"/>
      <c r="P47" s="13"/>
      <c r="Q47" s="19"/>
      <c r="T47" s="13"/>
      <c r="Y47" s="30" t="s">
        <v>309</v>
      </c>
      <c r="Z47" s="30" t="s">
        <v>437</v>
      </c>
      <c r="AF47" s="28"/>
      <c r="AK47" s="40" t="str">
        <f t="shared" si="7"/>
        <v>t</v>
      </c>
    </row>
    <row r="48" spans="1:37" x14ac:dyDescent="0.15">
      <c r="A48" s="13"/>
      <c r="B48" s="13"/>
      <c r="F48" s="13"/>
      <c r="G48" s="19"/>
      <c r="K48" s="13"/>
      <c r="L48" s="13"/>
      <c r="O48" s="13"/>
      <c r="P48" s="13"/>
      <c r="Q48" s="19"/>
      <c r="T48" s="13"/>
      <c r="U48" s="73">
        <v>2021</v>
      </c>
      <c r="Y48" s="30" t="s">
        <v>310</v>
      </c>
      <c r="Z48" s="30" t="s">
        <v>438</v>
      </c>
      <c r="AF48" s="28"/>
      <c r="AK48" s="40" t="str">
        <f t="shared" si="7"/>
        <v>u</v>
      </c>
    </row>
    <row r="49" spans="1:37" x14ac:dyDescent="0.15">
      <c r="A49" s="13"/>
      <c r="B49" s="13"/>
      <c r="F49" s="13"/>
      <c r="G49" s="19"/>
      <c r="K49" s="13"/>
      <c r="L49" s="13"/>
      <c r="O49" s="13"/>
      <c r="P49" s="13"/>
      <c r="Q49" s="19"/>
      <c r="T49" s="13"/>
      <c r="U49" s="73">
        <v>2022</v>
      </c>
      <c r="Y49" s="30" t="s">
        <v>311</v>
      </c>
      <c r="Z49" s="30" t="s">
        <v>439</v>
      </c>
      <c r="AF49" s="28"/>
      <c r="AK49" s="40" t="str">
        <f t="shared" si="7"/>
        <v>v</v>
      </c>
    </row>
    <row r="50" spans="1:37" x14ac:dyDescent="0.15">
      <c r="A50" s="13"/>
      <c r="B50" s="13"/>
      <c r="F50" s="13"/>
      <c r="G50" s="19"/>
      <c r="K50" s="13"/>
      <c r="L50" s="13"/>
      <c r="O50" s="13"/>
      <c r="P50" s="13"/>
      <c r="Q50" s="19"/>
      <c r="T50" s="13"/>
      <c r="U50" s="73">
        <v>2023</v>
      </c>
      <c r="Y50" s="30" t="s">
        <v>312</v>
      </c>
      <c r="Z50" s="30" t="s">
        <v>440</v>
      </c>
      <c r="AF50" s="28"/>
    </row>
    <row r="51" spans="1:37" x14ac:dyDescent="0.15">
      <c r="A51" s="13"/>
      <c r="B51" s="13"/>
      <c r="F51" s="13"/>
      <c r="G51" s="19"/>
      <c r="K51" s="13"/>
      <c r="L51" s="13"/>
      <c r="O51" s="13"/>
      <c r="P51" s="13"/>
      <c r="Q51" s="19"/>
      <c r="T51" s="13"/>
      <c r="U51" s="73">
        <v>2024</v>
      </c>
      <c r="Y51" s="30" t="s">
        <v>313</v>
      </c>
      <c r="Z51" s="30" t="s">
        <v>441</v>
      </c>
      <c r="AF51" s="28"/>
    </row>
    <row r="52" spans="1:37" x14ac:dyDescent="0.15">
      <c r="A52" s="13"/>
      <c r="B52" s="13"/>
      <c r="F52" s="13"/>
      <c r="G52" s="19"/>
      <c r="K52" s="13"/>
      <c r="L52" s="13"/>
      <c r="O52" s="13"/>
      <c r="P52" s="13"/>
      <c r="Q52" s="19"/>
      <c r="T52" s="13"/>
      <c r="U52" s="73">
        <v>2025</v>
      </c>
      <c r="Y52" s="30" t="s">
        <v>314</v>
      </c>
      <c r="Z52" s="30" t="s">
        <v>442</v>
      </c>
      <c r="AF52" s="28"/>
    </row>
    <row r="53" spans="1:37" x14ac:dyDescent="0.15">
      <c r="A53" s="13"/>
      <c r="B53" s="13"/>
      <c r="F53" s="13"/>
      <c r="G53" s="19"/>
      <c r="K53" s="13"/>
      <c r="L53" s="13"/>
      <c r="O53" s="13"/>
      <c r="P53" s="13"/>
      <c r="Q53" s="19"/>
      <c r="T53" s="13"/>
      <c r="U53" s="73">
        <v>2026</v>
      </c>
      <c r="Y53" s="30" t="s">
        <v>315</v>
      </c>
      <c r="Z53" s="30" t="s">
        <v>443</v>
      </c>
      <c r="AF53" s="28"/>
    </row>
    <row r="54" spans="1:37" x14ac:dyDescent="0.15">
      <c r="A54" s="13"/>
      <c r="B54" s="13"/>
      <c r="F54" s="13"/>
      <c r="G54" s="19"/>
      <c r="K54" s="13"/>
      <c r="L54" s="13"/>
      <c r="O54" s="13"/>
      <c r="P54" s="20"/>
      <c r="Q54" s="19"/>
      <c r="T54" s="13"/>
      <c r="Y54" s="30" t="s">
        <v>316</v>
      </c>
      <c r="Z54" s="30" t="s">
        <v>444</v>
      </c>
      <c r="AF54" s="28"/>
    </row>
    <row r="55" spans="1:37" x14ac:dyDescent="0.15">
      <c r="A55" s="13"/>
      <c r="B55" s="13"/>
      <c r="F55" s="13"/>
      <c r="G55" s="19"/>
      <c r="K55" s="13"/>
      <c r="L55" s="13"/>
      <c r="O55" s="13"/>
      <c r="P55" s="13"/>
      <c r="Q55" s="19"/>
      <c r="T55" s="13"/>
      <c r="Y55" s="30" t="s">
        <v>317</v>
      </c>
      <c r="Z55" s="30" t="s">
        <v>445</v>
      </c>
      <c r="AF55" s="28"/>
    </row>
    <row r="56" spans="1:37" x14ac:dyDescent="0.15">
      <c r="A56" s="13"/>
      <c r="B56" s="13"/>
      <c r="F56" s="13"/>
      <c r="G56" s="19"/>
      <c r="K56" s="13"/>
      <c r="L56" s="13"/>
      <c r="O56" s="13"/>
      <c r="P56" s="13"/>
      <c r="Q56" s="19"/>
      <c r="T56" s="13"/>
      <c r="U56" s="73">
        <v>20</v>
      </c>
      <c r="Y56" s="30" t="s">
        <v>318</v>
      </c>
      <c r="Z56" s="30" t="s">
        <v>446</v>
      </c>
      <c r="AF56" s="28"/>
    </row>
    <row r="57" spans="1:37" x14ac:dyDescent="0.15">
      <c r="A57" s="13"/>
      <c r="B57" s="13"/>
      <c r="F57" s="13"/>
      <c r="G57" s="19"/>
      <c r="K57" s="13"/>
      <c r="L57" s="13"/>
      <c r="O57" s="13"/>
      <c r="P57" s="13"/>
      <c r="Q57" s="19"/>
      <c r="T57" s="13"/>
      <c r="U57" s="30" t="s">
        <v>516</v>
      </c>
      <c r="Y57" s="30" t="s">
        <v>319</v>
      </c>
      <c r="Z57" s="30" t="s">
        <v>447</v>
      </c>
      <c r="AF57" s="28"/>
    </row>
    <row r="58" spans="1:37" x14ac:dyDescent="0.15">
      <c r="A58" s="13"/>
      <c r="B58" s="13"/>
      <c r="F58" s="13"/>
      <c r="G58" s="19"/>
      <c r="K58" s="13"/>
      <c r="L58" s="13"/>
      <c r="O58" s="13"/>
      <c r="P58" s="13"/>
      <c r="Q58" s="19"/>
      <c r="T58" s="13"/>
      <c r="U58" s="30" t="s">
        <v>517</v>
      </c>
      <c r="Y58" s="30" t="s">
        <v>320</v>
      </c>
      <c r="Z58" s="30" t="s">
        <v>448</v>
      </c>
      <c r="AF58" s="28"/>
    </row>
    <row r="59" spans="1:37" x14ac:dyDescent="0.15">
      <c r="A59" s="13"/>
      <c r="B59" s="13"/>
      <c r="F59" s="13"/>
      <c r="G59" s="19"/>
      <c r="K59" s="13"/>
      <c r="L59" s="13"/>
      <c r="O59" s="13"/>
      <c r="P59" s="13"/>
      <c r="Q59" s="19"/>
      <c r="T59" s="13"/>
      <c r="Y59" s="30" t="s">
        <v>321</v>
      </c>
      <c r="Z59" s="30" t="s">
        <v>449</v>
      </c>
      <c r="AF59" s="28"/>
    </row>
    <row r="60" spans="1:37" x14ac:dyDescent="0.15">
      <c r="A60" s="13"/>
      <c r="B60" s="13"/>
      <c r="F60" s="13"/>
      <c r="G60" s="19"/>
      <c r="K60" s="13"/>
      <c r="L60" s="13"/>
      <c r="O60" s="13"/>
      <c r="P60" s="13"/>
      <c r="Q60" s="19"/>
      <c r="T60" s="13"/>
      <c r="Y60" s="30" t="s">
        <v>322</v>
      </c>
      <c r="Z60" s="30" t="s">
        <v>450</v>
      </c>
      <c r="AF60" s="28"/>
    </row>
    <row r="61" spans="1:37" x14ac:dyDescent="0.15">
      <c r="A61" s="13"/>
      <c r="B61" s="13"/>
      <c r="F61" s="13"/>
      <c r="G61" s="19"/>
      <c r="K61" s="13"/>
      <c r="L61" s="13"/>
      <c r="O61" s="13"/>
      <c r="P61" s="13"/>
      <c r="Q61" s="19"/>
      <c r="T61" s="13"/>
      <c r="Y61" s="30" t="s">
        <v>323</v>
      </c>
      <c r="Z61" s="30" t="s">
        <v>451</v>
      </c>
      <c r="AF61" s="28"/>
    </row>
    <row r="62" spans="1:37" x14ac:dyDescent="0.15">
      <c r="A62" s="13"/>
      <c r="B62" s="13"/>
      <c r="F62" s="13"/>
      <c r="G62" s="19"/>
      <c r="K62" s="13"/>
      <c r="L62" s="13"/>
      <c r="O62" s="13"/>
      <c r="P62" s="13"/>
      <c r="Q62" s="19"/>
      <c r="T62" s="13"/>
      <c r="Y62" s="30" t="s">
        <v>324</v>
      </c>
      <c r="Z62" s="30" t="s">
        <v>452</v>
      </c>
      <c r="AF62" s="28"/>
    </row>
    <row r="63" spans="1:37" x14ac:dyDescent="0.15">
      <c r="A63" s="13"/>
      <c r="B63" s="13"/>
      <c r="F63" s="13"/>
      <c r="G63" s="19"/>
      <c r="K63" s="13"/>
      <c r="L63" s="13"/>
      <c r="O63" s="13"/>
      <c r="P63" s="13"/>
      <c r="Q63" s="19"/>
      <c r="T63" s="13"/>
      <c r="Y63" s="30" t="s">
        <v>325</v>
      </c>
      <c r="Z63" s="30" t="s">
        <v>453</v>
      </c>
      <c r="AF63" s="28"/>
    </row>
    <row r="64" spans="1:37" x14ac:dyDescent="0.15">
      <c r="A64" s="13"/>
      <c r="B64" s="13"/>
      <c r="F64" s="13"/>
      <c r="G64" s="19"/>
      <c r="K64" s="13"/>
      <c r="L64" s="13"/>
      <c r="O64" s="13"/>
      <c r="P64" s="13"/>
      <c r="Q64" s="19"/>
      <c r="T64" s="13"/>
      <c r="Y64" s="30" t="s">
        <v>326</v>
      </c>
      <c r="Z64" s="30" t="s">
        <v>454</v>
      </c>
      <c r="AF64" s="28"/>
    </row>
    <row r="65" spans="1:32" x14ac:dyDescent="0.15">
      <c r="A65" s="13"/>
      <c r="B65" s="13"/>
      <c r="F65" s="13"/>
      <c r="G65" s="19"/>
      <c r="K65" s="13"/>
      <c r="L65" s="13"/>
      <c r="O65" s="13"/>
      <c r="P65" s="13"/>
      <c r="Q65" s="19"/>
      <c r="T65" s="13"/>
      <c r="Y65" s="30" t="s">
        <v>327</v>
      </c>
      <c r="Z65" s="30" t="s">
        <v>455</v>
      </c>
      <c r="AF65" s="28"/>
    </row>
    <row r="66" spans="1:32" x14ac:dyDescent="0.15">
      <c r="A66" s="13"/>
      <c r="B66" s="13"/>
      <c r="F66" s="13"/>
      <c r="G66" s="19"/>
      <c r="K66" s="13"/>
      <c r="L66" s="13"/>
      <c r="O66" s="13"/>
      <c r="P66" s="13"/>
      <c r="Q66" s="19"/>
      <c r="T66" s="13"/>
      <c r="Y66" s="30" t="s">
        <v>59</v>
      </c>
      <c r="Z66" s="30" t="s">
        <v>456</v>
      </c>
      <c r="AF66" s="28"/>
    </row>
    <row r="67" spans="1:32" x14ac:dyDescent="0.15">
      <c r="A67" s="13"/>
      <c r="B67" s="13"/>
      <c r="F67" s="13"/>
      <c r="G67" s="19"/>
      <c r="K67" s="13"/>
      <c r="L67" s="13"/>
      <c r="O67" s="13"/>
      <c r="P67" s="13"/>
      <c r="Q67" s="19"/>
      <c r="T67" s="13"/>
      <c r="Y67" s="30" t="s">
        <v>328</v>
      </c>
      <c r="Z67" s="30" t="s">
        <v>457</v>
      </c>
      <c r="AF67" s="28"/>
    </row>
    <row r="68" spans="1:32" x14ac:dyDescent="0.15">
      <c r="A68" s="13"/>
      <c r="B68" s="13"/>
      <c r="F68" s="13"/>
      <c r="G68" s="19"/>
      <c r="K68" s="13"/>
      <c r="L68" s="13"/>
      <c r="O68" s="13"/>
      <c r="P68" s="13"/>
      <c r="Q68" s="19"/>
      <c r="T68" s="13"/>
      <c r="Y68" s="30" t="s">
        <v>329</v>
      </c>
      <c r="Z68" s="30" t="s">
        <v>458</v>
      </c>
      <c r="AF68" s="28"/>
    </row>
    <row r="69" spans="1:32" x14ac:dyDescent="0.15">
      <c r="A69" s="13"/>
      <c r="B69" s="13"/>
      <c r="F69" s="13"/>
      <c r="G69" s="19"/>
      <c r="K69" s="13"/>
      <c r="L69" s="13"/>
      <c r="O69" s="13"/>
      <c r="P69" s="13"/>
      <c r="Q69" s="19"/>
      <c r="T69" s="13"/>
      <c r="Y69" s="30" t="s">
        <v>330</v>
      </c>
      <c r="Z69" s="30" t="s">
        <v>459</v>
      </c>
      <c r="AF69" s="28"/>
    </row>
    <row r="70" spans="1:32" x14ac:dyDescent="0.15">
      <c r="A70" s="13"/>
      <c r="B70" s="13"/>
      <c r="Y70" s="30" t="s">
        <v>331</v>
      </c>
      <c r="Z70" s="30" t="s">
        <v>460</v>
      </c>
    </row>
    <row r="71" spans="1:32" x14ac:dyDescent="0.15">
      <c r="Y71" s="30" t="s">
        <v>332</v>
      </c>
      <c r="Z71" s="30" t="s">
        <v>461</v>
      </c>
    </row>
    <row r="72" spans="1:32" x14ac:dyDescent="0.15">
      <c r="Y72" s="30" t="s">
        <v>333</v>
      </c>
      <c r="Z72" s="30" t="s">
        <v>462</v>
      </c>
    </row>
    <row r="73" spans="1:32" x14ac:dyDescent="0.15">
      <c r="Y73" s="30" t="s">
        <v>334</v>
      </c>
      <c r="Z73" s="30" t="s">
        <v>463</v>
      </c>
    </row>
    <row r="74" spans="1:32" x14ac:dyDescent="0.15">
      <c r="Y74" s="30" t="s">
        <v>335</v>
      </c>
      <c r="Z74" s="30" t="s">
        <v>464</v>
      </c>
    </row>
    <row r="75" spans="1:32" x14ac:dyDescent="0.15">
      <c r="Y75" s="30" t="s">
        <v>336</v>
      </c>
      <c r="Z75" s="30" t="s">
        <v>465</v>
      </c>
    </row>
    <row r="76" spans="1:32" x14ac:dyDescent="0.15">
      <c r="Y76" s="30" t="s">
        <v>337</v>
      </c>
      <c r="Z76" s="30" t="s">
        <v>466</v>
      </c>
    </row>
    <row r="77" spans="1:32" x14ac:dyDescent="0.15">
      <c r="Y77" s="30" t="s">
        <v>338</v>
      </c>
      <c r="Z77" s="30" t="s">
        <v>467</v>
      </c>
    </row>
    <row r="78" spans="1:32" x14ac:dyDescent="0.15">
      <c r="Y78" s="30" t="s">
        <v>339</v>
      </c>
      <c r="Z78" s="30" t="s">
        <v>468</v>
      </c>
    </row>
    <row r="79" spans="1:32" x14ac:dyDescent="0.15">
      <c r="Y79" s="30" t="s">
        <v>340</v>
      </c>
      <c r="Z79" s="30" t="s">
        <v>469</v>
      </c>
    </row>
    <row r="80" spans="1:32" x14ac:dyDescent="0.15">
      <c r="Y80" s="30" t="s">
        <v>341</v>
      </c>
      <c r="Z80" s="30" t="s">
        <v>470</v>
      </c>
    </row>
    <row r="81" spans="25:26" x14ac:dyDescent="0.15">
      <c r="Y81" s="30" t="s">
        <v>342</v>
      </c>
      <c r="Z81" s="30" t="s">
        <v>471</v>
      </c>
    </row>
    <row r="82" spans="25:26" x14ac:dyDescent="0.15">
      <c r="Y82" s="30" t="s">
        <v>343</v>
      </c>
      <c r="Z82" s="30" t="s">
        <v>472</v>
      </c>
    </row>
    <row r="83" spans="25:26" x14ac:dyDescent="0.15">
      <c r="Y83" s="30" t="s">
        <v>344</v>
      </c>
      <c r="Z83" s="30" t="s">
        <v>473</v>
      </c>
    </row>
    <row r="84" spans="25:26" x14ac:dyDescent="0.15">
      <c r="Y84" s="30" t="s">
        <v>345</v>
      </c>
      <c r="Z84" s="30" t="s">
        <v>474</v>
      </c>
    </row>
    <row r="85" spans="25:26" x14ac:dyDescent="0.15">
      <c r="Y85" s="30" t="s">
        <v>346</v>
      </c>
      <c r="Z85" s="30" t="s">
        <v>475</v>
      </c>
    </row>
    <row r="86" spans="25:26" x14ac:dyDescent="0.15">
      <c r="Y86" s="30" t="s">
        <v>347</v>
      </c>
      <c r="Z86" s="30" t="s">
        <v>476</v>
      </c>
    </row>
    <row r="87" spans="25:26" x14ac:dyDescent="0.15">
      <c r="Y87" s="30" t="s">
        <v>348</v>
      </c>
      <c r="Z87" s="30" t="s">
        <v>477</v>
      </c>
    </row>
    <row r="88" spans="25:26" x14ac:dyDescent="0.15">
      <c r="Y88" s="30" t="s">
        <v>349</v>
      </c>
      <c r="Z88" s="30" t="s">
        <v>478</v>
      </c>
    </row>
    <row r="89" spans="25:26" x14ac:dyDescent="0.15">
      <c r="Y89" s="30" t="s">
        <v>350</v>
      </c>
      <c r="Z89" s="30" t="s">
        <v>479</v>
      </c>
    </row>
    <row r="90" spans="25:26" x14ac:dyDescent="0.15">
      <c r="Y90" s="30" t="s">
        <v>351</v>
      </c>
      <c r="Z90" s="30" t="s">
        <v>480</v>
      </c>
    </row>
    <row r="91" spans="25:26" x14ac:dyDescent="0.15">
      <c r="Y91" s="30" t="s">
        <v>352</v>
      </c>
      <c r="Z91" s="30" t="s">
        <v>481</v>
      </c>
    </row>
    <row r="92" spans="25:26" x14ac:dyDescent="0.15">
      <c r="Y92" s="30" t="s">
        <v>353</v>
      </c>
      <c r="Z92" s="30" t="s">
        <v>482</v>
      </c>
    </row>
    <row r="93" spans="25:26" x14ac:dyDescent="0.15">
      <c r="Y93" s="30" t="s">
        <v>354</v>
      </c>
      <c r="Z93" s="30" t="s">
        <v>483</v>
      </c>
    </row>
    <row r="94" spans="25:26" x14ac:dyDescent="0.15">
      <c r="Y94" s="30" t="s">
        <v>355</v>
      </c>
      <c r="Z94" s="30" t="s">
        <v>484</v>
      </c>
    </row>
    <row r="95" spans="25:26" x14ac:dyDescent="0.15">
      <c r="Y95" s="30" t="s">
        <v>356</v>
      </c>
      <c r="Z95" s="30" t="s">
        <v>485</v>
      </c>
    </row>
    <row r="96" spans="25:26" x14ac:dyDescent="0.15">
      <c r="Y96" s="30" t="s">
        <v>260</v>
      </c>
      <c r="Z96" s="30" t="s">
        <v>486</v>
      </c>
    </row>
    <row r="97" spans="25:26" x14ac:dyDescent="0.15">
      <c r="Y97" s="30" t="s">
        <v>357</v>
      </c>
      <c r="Z97" s="30" t="s">
        <v>487</v>
      </c>
    </row>
    <row r="98" spans="25:26" x14ac:dyDescent="0.15">
      <c r="Y98" s="30" t="s">
        <v>358</v>
      </c>
      <c r="Z98" s="30" t="s">
        <v>488</v>
      </c>
    </row>
    <row r="99" spans="25:26" x14ac:dyDescent="0.15">
      <c r="Y99" s="30" t="s">
        <v>388</v>
      </c>
      <c r="Z99" s="30" t="s">
        <v>489</v>
      </c>
    </row>
    <row r="100" spans="25:26" x14ac:dyDescent="0.15">
      <c r="Y100" s="30" t="s">
        <v>565</v>
      </c>
      <c r="Z100" s="30" t="s">
        <v>490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2022-12-04T16:14:18Z</dcterms:created>
  <dcterms:modified xsi:type="dcterms:W3CDTF">2022-12-04T16:15:27Z</dcterms:modified>
</cp:coreProperties>
</file>