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3" l="1"/>
  <c r="AD22" i="13" l="1"/>
  <c r="W22" i="13"/>
  <c r="P22" i="13"/>
  <c r="AK19" i="13" l="1"/>
  <c r="AY155" i="13" l="1"/>
  <c r="AY154" i="13"/>
  <c r="AY153" i="13"/>
  <c r="AY152" i="13"/>
  <c r="AY151" i="13"/>
  <c r="AY150" i="13"/>
  <c r="AY149" i="13"/>
  <c r="AY148" i="13"/>
  <c r="AY147" i="13"/>
  <c r="AY143" i="13"/>
  <c r="AY145" i="13" s="1"/>
  <c r="AY139" i="13"/>
  <c r="AY141" i="13" s="1"/>
  <c r="AY135" i="13"/>
  <c r="AY137" i="13" s="1"/>
  <c r="AU128" i="13"/>
  <c r="Y128" i="13"/>
  <c r="AY124" i="13"/>
  <c r="AU123" i="13"/>
  <c r="Y123" i="13"/>
  <c r="AW90" i="13"/>
  <c r="AT90" i="13"/>
  <c r="AQ90" i="13"/>
  <c r="AL90" i="13"/>
  <c r="AI90" i="13"/>
  <c r="AF90" i="13"/>
  <c r="Z90" i="13"/>
  <c r="W90" i="13"/>
  <c r="T90" i="13"/>
  <c r="N90" i="13"/>
  <c r="AW89" i="13"/>
  <c r="AT89" i="13"/>
  <c r="AQ89" i="13"/>
  <c r="AL89" i="13"/>
  <c r="AI89" i="13"/>
  <c r="AF89" i="13"/>
  <c r="Z89" i="13"/>
  <c r="W89" i="13"/>
  <c r="T89" i="13"/>
  <c r="N89" i="13"/>
  <c r="K89" i="13"/>
  <c r="H89" i="13"/>
  <c r="AY48" i="13"/>
  <c r="AY41" i="13"/>
  <c r="AY43" i="13" s="1"/>
  <c r="AD19" i="13"/>
  <c r="AD21" i="13" s="1"/>
  <c r="W19" i="13"/>
  <c r="W21" i="13" s="1"/>
  <c r="P19" i="13"/>
  <c r="P21" i="13" s="1"/>
  <c r="AV2" i="13"/>
  <c r="AY144" i="13" l="1"/>
  <c r="AY47" i="13"/>
  <c r="AY138" i="13"/>
  <c r="AY136" i="13"/>
  <c r="AY146" i="13"/>
  <c r="AY53" i="13"/>
  <c r="AY51" i="13"/>
  <c r="AY49" i="13"/>
  <c r="AY52" i="13"/>
  <c r="AY127" i="13"/>
  <c r="AY125" i="13"/>
  <c r="AY128" i="13"/>
  <c r="AY46" i="13"/>
  <c r="AY44" i="13"/>
  <c r="AY42" i="13"/>
  <c r="AY45" i="13"/>
  <c r="AY50" i="13"/>
  <c r="AY54" i="13"/>
  <c r="AY126" i="13"/>
  <c r="AY142" i="13"/>
  <c r="AY14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<sst xmlns="http://schemas.openxmlformats.org/spreadsheetml/2006/main" count="889" uniqueCount="647">
  <si>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</si>
  <si>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</si>
  <si>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</si>
  <si>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</si>
  <si>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</si>
  <si>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</si>
  <si>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</si>
  <si>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</si>
  <si>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</si>
  <si>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</si>
  <si>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</si>
  <si>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</si>
  <si>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</si>
  <si>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</si>
  <si>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</si>
  <si>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</si>
  <si>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</si>
  <si>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</si>
  <si>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</si>
  <si>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</si>
  <si>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</si>
  <si>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</si>
  <si>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</si>
  <si>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</si>
  <si>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</si>
  <si>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</si>
  <si>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</si>
  <si>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</si>
  <si>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</si>
  <si>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</si>
  <si>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</si>
  <si>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</si>
  <si>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</si>
  <si>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</si>
  <si>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</si>
  <si>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</si>
  <si>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</si>
  <si>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</si>
  <si>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</si>
  <si>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</si>
  <si>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</si>
  <si>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</si>
  <si>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</si>
  <si>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</si>
  <si>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</si>
  <si>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</si>
  <si>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</si>
  <si>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</si>
  <si>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</si>
  <si>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</si>
  <si>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</si>
  <si>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</si>
  <si>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</si>
  <si>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</si>
  <si>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</si>
  <si>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</si>
  <si>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</si>
  <si>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</si>
  <si>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</si>
  <si>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</si>
  <si>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</si>
  <si>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</si>
  <si>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</si>
  <si>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</si>
  <si>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</si>
  <si>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</si>
  <si>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</si>
  <si>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</si>
  <si>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</si>
  <si>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</si>
  <si>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</si>
  <si>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</si>
  <si>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</si>
  <si>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</si>
  <si>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</si>
  <si>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</si>
  <si>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</si>
  <si>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</si>
  <si>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</si>
  <si>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</si>
  <si>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</si>
  <si>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</si>
  <si>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</si>
  <si>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</si>
  <si>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</si>
  <si>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</si>
  <si>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</si>
  <si>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</si>
  <si>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</si>
  <si>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</si>
  <si>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</si>
  <si>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</si>
  <si>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</si>
  <si>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</si>
  <si>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</si>
  <si>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</si>
  <si>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</si>
  <si>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</si>
  <si>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</si>
  <si>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</si>
  <si>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</si>
  <si>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</si>
  <si>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</si>
  <si>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</si>
  <si>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</si>
  <si>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</si>
  <si>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</si>
  <si>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</si>
  <si>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</si>
  <si>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</si>
  <si>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</si>
  <si>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</si>
  <si>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</si>
  <si>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</si>
  <si>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</si>
  <si>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</si>
  <si>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</si>
  <si>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</si>
  <si>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</si>
  <si>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</si>
  <si>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</si>
  <si>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</si>
  <si>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</si>
  <si>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</si>
  <si>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</si>
  <si>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</si>
  <si>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</si>
  <si>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</si>
  <si>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</si>
  <si>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</si>
  <si>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</si>
  <si>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</si>
  <si>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</si>
  <si>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</si>
  <si>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</si>
  <si>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</si>
  <si>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</si>
  <si>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</si>
  <si>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</si>
  <si>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</si>
  <si>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</si>
  <si>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</si>
  <si>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</si>
  <si>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</si>
  <si>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</si>
  <si>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</si>
  <si>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</si>
  <si>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</si>
  <si>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</si>
  <si>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</si>
  <si>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</si>
  <si>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</si>
  <si>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</si>
  <si>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</si>
  <si>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</si>
  <si>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</si>
  <si>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</si>
  <si>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</si>
  <si>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</si>
  <si>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</si>
  <si>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</si>
  <si>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</si>
  <si>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</si>
  <si>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</si>
  <si>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</si>
  <si>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</si>
  <si>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</si>
  <si>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</si>
  <si>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</si>
  <si>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</si>
  <si>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</si>
  <si>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</si>
  <si>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</si>
  <si>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</si>
  <si>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</si>
  <si>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</si>
  <si>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</si>
  <si>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</si>
  <si>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</si>
  <si>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</si>
  <si>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</si>
  <si>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</si>
  <si>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</si>
  <si>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</si>
  <si>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</si>
  <si>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</si>
  <si>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</si>
  <si>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</si>
  <si>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</si>
  <si>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</si>
  <si>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</si>
  <si>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</si>
  <si>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</si>
  <si>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</si>
  <si>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</si>
  <si>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</si>
  <si>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</si>
  <si>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</si>
  <si>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</si>
  <si>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</si>
  <si>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</si>
  <si>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</si>
  <si>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</si>
  <si>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</si>
  <si>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</si>
  <si>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</si>
  <si>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</si>
  <si>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</si>
  <si>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</si>
  <si>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</si>
  <si>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</si>
  <si>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</si>
  <si>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</si>
  <si>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</si>
  <si>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</si>
  <si>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</si>
  <si>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</si>
  <si>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</si>
  <si>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</si>
  <si>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</si>
  <si>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</si>
  <si>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</si>
  <si>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</si>
  <si>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</si>
  <si>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</si>
  <si>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</si>
  <si>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</si>
  <si>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</si>
  <si>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</si>
  <si>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</si>
  <si>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</si>
  <si>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</si>
  <si>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</si>
  <si>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</si>
  <si>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</si>
  <si>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</si>
  <si>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</si>
  <si>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</si>
  <si>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</si>
  <si>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</si>
  <si>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</si>
  <si>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</si>
  <si>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</si>
  <si>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</si>
  <si>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</si>
  <si>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</si>
  <si>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</si>
  <si>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</si>
  <si>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</si>
  <si>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</si>
  <si>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</si>
  <si>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</si>
  <si>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</si>
  <si>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</si>
  <si>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</si>
  <si>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</si>
  <si>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</si>
  <si>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</si>
  <si>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</si>
  <si>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</si>
  <si>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</si>
  <si>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</si>
  <si>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</si>
  <si>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</si>
  <si>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</si>
  <si>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</si>
  <si>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</si>
  <si>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</si>
  <si>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</si>
  <si>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</si>
  <si>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</si>
  <si>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</si>
  <si>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</si>
  <si>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</si>
  <si>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</si>
  <si>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</si>
  <si>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</si>
  <si>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</si>
  <si>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</si>
  <si>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</si>
  <si>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</si>
  <si>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</si>
  <si>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</si>
  <si>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</si>
  <si>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</si>
  <si>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</si>
  <si>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</si>
  <si>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</si>
  <si>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</si>
  <si>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</si>
  <si>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</si>
  <si>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</si>
  <si>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</si>
  <si>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</si>
  <si>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</si>
  <si>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</si>
  <si>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</si>
  <si>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</si>
  <si>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</si>
  <si>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</si>
  <si>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</si>
  <si>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</si>
  <si>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</si>
  <si>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</si>
  <si>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</si>
  <si>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</si>
  <si>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</si>
  <si>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</si>
  <si>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</si>
  <si>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</si>
  <si>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</si>
  <si>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</si>
  <si>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</si>
  <si>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</si>
  <si>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</si>
  <si>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</si>
  <si>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</si>
  <si>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</si>
  <si>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</si>
  <si>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</si>
  <si>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</si>
  <si>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</si>
  <si>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</si>
  <si>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</si>
  <si>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</si>
  <si>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</si>
  <si>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</si>
  <si>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</si>
  <si>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</si>
  <si>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</si>
  <si>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</si>
  <si>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</si>
  <si>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</si>
  <si>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</si>
  <si>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</si>
  <si>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</si>
  <si>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</si>
  <si>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</si>
  <si>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</si>
  <si>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</si>
  <si>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</si>
  <si>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</si>
  <si>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</si>
  <si>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</si>
  <si>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</si>
  <si>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</si>
  <si>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</si>
  <si>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</si>
  <si>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</si>
  <si>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</si>
  <si>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</si>
  <si>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</si>
  <si>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</si>
  <si>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</si>
  <si>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</si>
  <si>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</si>
  <si>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</si>
  <si>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</si>
  <si>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</si>
  <si>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</si>
  <si>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</si>
  <si>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</si>
  <si>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</si>
  <si>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</si>
  <si>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</si>
  <si>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</si>
  <si>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</si>
  <si>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</si>
  <si>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</si>
  <si>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</si>
  <si>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</si>
  <si>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</si>
  <si>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</si>
  <si>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</si>
  <si>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</si>
  <si>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</si>
  <si>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</si>
  <si>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</si>
  <si>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</si>
  <si>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</si>
  <si>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</si>
  <si>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</si>
  <si>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</si>
  <si>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</si>
  <si>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</si>
  <si>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</si>
  <si>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</si>
  <si>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</si>
  <si>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</si>
  <si>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</si>
  <si>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</si>
  <si>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</si>
  <si>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</si>
  <si>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</si>
  <si>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</si>
  <si>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</si>
  <si>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</si>
  <si>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</si>
  <si>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</si>
  <si>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</si>
  <si>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</si>
  <si>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</si>
  <si>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</si>
  <si>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</si>
  <si>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</si>
  <si>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</si>
  <si>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</si>
  <si>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</si>
  <si>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</si>
  <si>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</si>
  <si>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</si>
  <si>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</si>
  <si>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</si>
  <si>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</si>
  <si>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</si>
  <si>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</si>
  <si>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</si>
  <si>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</si>
  <si>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</si>
  <si>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</si>
  <si>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</si>
  <si>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</si>
  <si>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</si>
  <si>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</si>
  <si>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</si>
  <si>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</si>
  <si>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</si>
  <si>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</si>
  <si>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</si>
  <si>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</si>
  <si>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</si>
  <si>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</si>
  <si>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</si>
  <si>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</si>
  <si>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</si>
  <si>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</si>
  <si>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</si>
  <si>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</si>
  <si>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</si>
  <si>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</si>
  <si>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</si>
  <si>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</si>
  <si>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</si>
  <si>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</si>
  <si>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</si>
  <si>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</si>
  <si>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</si>
  <si>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</si>
  <si>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</si>
  <si>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</si>
  <si>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</si>
  <si>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</si>
  <si>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</si>
  <si>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</si>
  <si>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</si>
  <si>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</si>
  <si>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</si>
  <si>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</si>
  <si>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</si>
  <si>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</si>
  <si>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</si>
  <si>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</si>
  <si>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</si>
  <si>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</si>
  <si>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</si>
  <si>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</si>
  <si>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</si>
  <si>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</si>
  <si>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</si>
  <si>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</si>
  <si>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</si>
  <si>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</si>
  <si>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</si>
  <si>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</si>
  <si>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</si>
  <si>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</si>
  <si>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</si>
  <si>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</si>
  <si>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</si>
  <si>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</si>
  <si>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</si>
  <si>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</si>
  <si>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</si>
  <si>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</si>
  <si>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</si>
  <si>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</si>
  <si>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</si>
  <si>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</si>
  <si>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</si>
  <si>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</si>
  <si>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</si>
  <si>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</si>
  <si>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</si>
  <si>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</si>
  <si>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</si>
  <si>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</si>
  <si>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</si>
  <si>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</si>
  <si>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</si>
  <si>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</si>
  <si>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</si>
  <si>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</si>
  <si>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</si>
  <si>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</si>
  <si>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</si>
  <si>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</si>
  <si>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</si>
  <si>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</si>
  <si>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</si>
  <si>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</si>
  <si>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</si>
  <si>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</si>
  <si>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</si>
  <si>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</si>
  <si>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</si>
  <si>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</si>
  <si>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</si>
  <si>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</si>
  <si>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</si>
  <si>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</si>
  <si>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</si>
  <si>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</si>
  <si>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</si>
  <si>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</si>
  <si>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</si>
  <si>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</si>
  <si>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</si>
  <si>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</si>
  <si>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</si>
  <si>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</si>
  <si>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</si>
  <si>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</si>
  <si>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</si>
  <si>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</si>
  <si>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</si>
  <si>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</si>
  <si>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</si>
  <si>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</si>
  <si>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</si>
  <si>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</si>
  <si>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</si>
  <si>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</si>
  <si>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</si>
  <si>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</si>
  <si>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</si>
  <si>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</si>
  <si>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</si>
  <si>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</si>
  <si>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</si>
  <si>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</si>
  <si>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</si>
  <si>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</si>
  <si>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</si>
  <si>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</si>
  <si>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</si>
  <si>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</si>
  <si>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</si>
  <si>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府</t>
  </si>
  <si>
    <t>内閣府</t>
  </si>
  <si>
    <t>水産基盤整備に必要な経費</t>
    <phoneticPr fontId="6"/>
  </si>
  <si>
    <t>内閣府　沖縄振興局</t>
  </si>
  <si>
    <t>参事官（振興第二担当）</t>
  </si>
  <si>
    <t>参事官　森　寛敬</t>
    <phoneticPr fontId="6"/>
  </si>
  <si>
    <t>沖縄振興特別措置法第105条
漁港漁場整備法第20条</t>
    <phoneticPr fontId="6"/>
  </si>
  <si>
    <t>沖縄振興計画、沖縄振興基本方針、漁港漁場整備長期計画</t>
    <phoneticPr fontId="6"/>
  </si>
  <si>
    <t>周囲を広大で良好な漁場に囲まれた沖縄県において水産業の振興を図るとともに、熱帯性気候下で安全に操業出来る環境づくり、離島地域に求められる緊急時の輸送手段の確保や漁業経営の安定化を図るため、漁港・漁場の整備を計画的に推進する。</t>
    <phoneticPr fontId="6"/>
  </si>
  <si>
    <t>漁業活動や水産物流通の拠点、台風等荒天時の避難や緊急時の物資輸送の拠点、老朽化が懸念される漁港施設の長寿命化対策、効率的・経済的に漁獲を行うための浮魚礁（パヤオ）の整備を計画的に実施する。（補助率９／１０等）</t>
    <phoneticPr fontId="6"/>
  </si>
  <si>
    <t>-</t>
  </si>
  <si>
    <t>水産基盤整備事業費補助</t>
    <phoneticPr fontId="6"/>
  </si>
  <si>
    <t>県、市町村等に対し、熱帯性気候下で安全に操業出来る環境づくり、離島地域に求められる緊急時の輸送手段の確保や漁業経営の安定化を図るため、漁港・漁場の整備を支援する。</t>
    <phoneticPr fontId="6"/>
  </si>
  <si>
    <t>漁港・漁場の計画的な整備</t>
    <phoneticPr fontId="6"/>
  </si>
  <si>
    <t>水産基盤整備事業の実施地区数</t>
    <phoneticPr fontId="6"/>
  </si>
  <si>
    <t>執行額（国費）／地区数　　　　　</t>
    <phoneticPr fontId="6"/>
  </si>
  <si>
    <t>地区</t>
  </si>
  <si>
    <t>百万円</t>
  </si>
  <si>
    <t>執行額（国費）/地区数</t>
    <phoneticPr fontId="6"/>
  </si>
  <si>
    <t>3,278/30</t>
  </si>
  <si>
    <t>3,613/35</t>
  </si>
  <si>
    <t>4,560/29</t>
    <phoneticPr fontId="6"/>
  </si>
  <si>
    <t>令和３年度までに、漁船が台風時に安全に避難できる岸壁整備率を61%(平成22年度)から75%まで上昇させる。</t>
  </si>
  <si>
    <t>漁船が台風時に安全に避難できる岸壁整備率</t>
  </si>
  <si>
    <t>-</t>
    <phoneticPr fontId="6"/>
  </si>
  <si>
    <t>沖縄21世紀ビジョン実施計画</t>
    <phoneticPr fontId="6"/>
  </si>
  <si>
    <t>令和３年度までに、流通拠点漁港の陸揚岸壁の耐震化整備率を52%(平成22年度)から85%まで上昇させる。</t>
  </si>
  <si>
    <t>流通拠点漁港の陸揚岸壁の耐震化整備率</t>
  </si>
  <si>
    <t>令和３年度までに、更新整備された浮漁礁更新整備率を0%(平成22年度)から100%まで上昇させる。</t>
  </si>
  <si>
    <t>更新整備された浮漁礁更新整備率</t>
  </si>
  <si>
    <t>９．沖縄政策</t>
    <phoneticPr fontId="6"/>
  </si>
  <si>
    <t>９．沖縄振興に関する施策の推進</t>
    <phoneticPr fontId="6"/>
  </si>
  <si>
    <t>https://www8.cao.go.jp/hyouka/h26_besshi-2-2.pdf</t>
  </si>
  <si>
    <t>内閣府26－44（政策12－施策③）</t>
  </si>
  <si>
    <t>‐</t>
  </si>
  <si>
    <t>無</t>
  </si>
  <si>
    <t>水産基盤の整備は、水産物の安定供給等のため重要な事業である。</t>
    <phoneticPr fontId="6"/>
  </si>
  <si>
    <t>適切な役割分担の下、事業が実施されている。</t>
    <phoneticPr fontId="6"/>
  </si>
  <si>
    <t>漁業活動の根拠地となる漁港、漁場の整備を行うものであり、高い優先度を持った事業である。</t>
    <phoneticPr fontId="6"/>
  </si>
  <si>
    <t>事業実施主体である沖縄県及び水産庁等に対して支出している。</t>
    <rPh sb="9" eb="12">
      <t>オキナワケン</t>
    </rPh>
    <rPh sb="12" eb="13">
      <t>オヨ</t>
    </rPh>
    <rPh sb="14" eb="17">
      <t>スイサンチョウ</t>
    </rPh>
    <phoneticPr fontId="6"/>
  </si>
  <si>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</si>
  <si>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</si>
  <si>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支出先は県及び国であり、市町村に対しても県を通した補助金の交付を行っており、中間段階での支出はない。</t>
    <rPh sb="5" eb="6">
      <t>オヨ</t>
    </rPh>
    <rPh sb="7" eb="8">
      <t>クニ</t>
    </rPh>
    <phoneticPr fontId="6"/>
  </si>
  <si>
    <t>費目・使途については、事業目的に則した工事費等に限定している。</t>
    <phoneticPr fontId="6"/>
  </si>
  <si>
    <t>繰越額は、翌年度事業の早期着工に向けた翌債承認済のものであり、適正規模である。</t>
    <rPh sb="0" eb="2">
      <t>クリコシ</t>
    </rPh>
    <rPh sb="2" eb="3">
      <t>ガク</t>
    </rPh>
    <rPh sb="5" eb="8">
      <t>ヨクネンド</t>
    </rPh>
    <rPh sb="8" eb="10">
      <t>ジギョウ</t>
    </rPh>
    <rPh sb="11" eb="13">
      <t>ソウキ</t>
    </rPh>
    <rPh sb="13" eb="15">
      <t>チャッコウ</t>
    </rPh>
    <rPh sb="16" eb="17">
      <t>ム</t>
    </rPh>
    <rPh sb="19" eb="21">
      <t>ヨクサイ</t>
    </rPh>
    <rPh sb="21" eb="23">
      <t>ショウニン</t>
    </rPh>
    <rPh sb="23" eb="24">
      <t>ズ</t>
    </rPh>
    <rPh sb="31" eb="33">
      <t>テキセイ</t>
    </rPh>
    <rPh sb="33" eb="35">
      <t>キボ</t>
    </rPh>
    <phoneticPr fontId="6"/>
  </si>
  <si>
    <t>現地発生材を用いた資材の使用などによりコスト縮減を行っている。</t>
    <phoneticPr fontId="6"/>
  </si>
  <si>
    <t>これまでの成果目標の最終的な達成率は100%であり、目標を達成できた。また、新たな成果目標の令和13年度の最終目標値に向けて、引き続き事業進捗を図っていく。</t>
    <phoneticPr fontId="6"/>
  </si>
  <si>
    <t>活動実績は、当初見込みの通りとなっている。</t>
    <phoneticPr fontId="6"/>
  </si>
  <si>
    <t>整備された施設は、効率的な漁業活動のために十分活用されている。</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</si>
  <si>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</si>
  <si>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0110</t>
  </si>
  <si>
    <t>0068</t>
  </si>
  <si>
    <t>0065</t>
  </si>
  <si>
    <t>0071</t>
  </si>
  <si>
    <t>0064</t>
  </si>
  <si>
    <t>0067</t>
  </si>
  <si>
    <t>0070</t>
  </si>
  <si>
    <t>工事費</t>
    <rPh sb="0" eb="3">
      <t>コウジヒ</t>
    </rPh>
    <phoneticPr fontId="6"/>
  </si>
  <si>
    <t>補助金</t>
    <rPh sb="0" eb="3">
      <t>ホジョキン</t>
    </rPh>
    <phoneticPr fontId="6"/>
  </si>
  <si>
    <t>指導監督費</t>
    <rPh sb="0" eb="2">
      <t>シドウ</t>
    </rPh>
    <rPh sb="2" eb="5">
      <t>カントクヒ</t>
    </rPh>
    <phoneticPr fontId="6"/>
  </si>
  <si>
    <t>漁港漁場の整備</t>
    <rPh sb="0" eb="2">
      <t>ギョコウ</t>
    </rPh>
    <rPh sb="2" eb="4">
      <t>ギョジョウ</t>
    </rPh>
    <rPh sb="5" eb="7">
      <t>セイビ</t>
    </rPh>
    <phoneticPr fontId="6"/>
  </si>
  <si>
    <t>市町村が実施する漁港漁場の整備に対する補助金</t>
    <rPh sb="0" eb="3">
      <t>シチョウソン</t>
    </rPh>
    <rPh sb="4" eb="6">
      <t>ジッシ</t>
    </rPh>
    <rPh sb="8" eb="10">
      <t>ギョコウ</t>
    </rPh>
    <rPh sb="10" eb="12">
      <t>ギョジョウ</t>
    </rPh>
    <rPh sb="13" eb="15">
      <t>セイビ</t>
    </rPh>
    <rPh sb="16" eb="17">
      <t>タイ</t>
    </rPh>
    <rPh sb="19" eb="21">
      <t>ホジョ</t>
    </rPh>
    <rPh sb="21" eb="22">
      <t>キン</t>
    </rPh>
    <phoneticPr fontId="6"/>
  </si>
  <si>
    <t>市町村の指導監督に要する経費</t>
    <rPh sb="0" eb="3">
      <t>シチョウソン</t>
    </rPh>
    <rPh sb="4" eb="6">
      <t>シドウ</t>
    </rPh>
    <rPh sb="6" eb="8">
      <t>カントク</t>
    </rPh>
    <rPh sb="9" eb="10">
      <t>ヨウ</t>
    </rPh>
    <rPh sb="12" eb="14">
      <t>ケイヒ</t>
    </rPh>
    <phoneticPr fontId="6"/>
  </si>
  <si>
    <t>漁港漁場の整備に係る工事費</t>
    <rPh sb="0" eb="2">
      <t>ギョコウ</t>
    </rPh>
    <rPh sb="2" eb="4">
      <t>ギョジョウ</t>
    </rPh>
    <rPh sb="5" eb="7">
      <t>セイビ</t>
    </rPh>
    <rPh sb="8" eb="9">
      <t>カカ</t>
    </rPh>
    <rPh sb="10" eb="13">
      <t>コウジヒ</t>
    </rPh>
    <phoneticPr fontId="6"/>
  </si>
  <si>
    <t>測量設計費</t>
    <rPh sb="0" eb="2">
      <t>ソクリョウ</t>
    </rPh>
    <rPh sb="2" eb="4">
      <t>セッケイ</t>
    </rPh>
    <rPh sb="4" eb="5">
      <t>ヒ</t>
    </rPh>
    <phoneticPr fontId="6"/>
  </si>
  <si>
    <t>漁港漁場の整備に係る測量設計費</t>
    <rPh sb="0" eb="2">
      <t>ギョコウ</t>
    </rPh>
    <rPh sb="2" eb="4">
      <t>ギョジョウ</t>
    </rPh>
    <rPh sb="5" eb="7">
      <t>セイビ</t>
    </rPh>
    <rPh sb="8" eb="9">
      <t>カカ</t>
    </rPh>
    <rPh sb="10" eb="12">
      <t>ソクリョウ</t>
    </rPh>
    <rPh sb="12" eb="15">
      <t>セッケイヒ</t>
    </rPh>
    <phoneticPr fontId="6"/>
  </si>
  <si>
    <t>A.沖縄県</t>
    <rPh sb="2" eb="5">
      <t>オキナワケン</t>
    </rPh>
    <phoneticPr fontId="6"/>
  </si>
  <si>
    <t>B.沖縄県</t>
    <rPh sb="2" eb="5">
      <t>オキナワケン</t>
    </rPh>
    <phoneticPr fontId="6"/>
  </si>
  <si>
    <t>C.水産庁</t>
    <rPh sb="2" eb="5">
      <t>スイサンチョウ</t>
    </rPh>
    <phoneticPr fontId="6"/>
  </si>
  <si>
    <t>漁業取締船係留岸壁の整備に係る工事費</t>
    <rPh sb="13" eb="14">
      <t>カカ</t>
    </rPh>
    <rPh sb="15" eb="18">
      <t>コウジヒ</t>
    </rPh>
    <phoneticPr fontId="6"/>
  </si>
  <si>
    <t>測量設計費等</t>
    <rPh sb="0" eb="2">
      <t>ソクリョウ</t>
    </rPh>
    <rPh sb="2" eb="4">
      <t>セッケイ</t>
    </rPh>
    <rPh sb="4" eb="5">
      <t>ヒ</t>
    </rPh>
    <rPh sb="5" eb="6">
      <t>ナド</t>
    </rPh>
    <phoneticPr fontId="6"/>
  </si>
  <si>
    <t>漁業取締船係留岸壁の整備に係る測量設計費</t>
    <rPh sb="13" eb="14">
      <t>カカ</t>
    </rPh>
    <rPh sb="15" eb="17">
      <t>ソクリョウ</t>
    </rPh>
    <rPh sb="17" eb="19">
      <t>セッケイ</t>
    </rPh>
    <rPh sb="19" eb="20">
      <t>ヒ</t>
    </rPh>
    <phoneticPr fontId="6"/>
  </si>
  <si>
    <t>沖縄県</t>
    <rPh sb="0" eb="3">
      <t>オキナワケン</t>
    </rPh>
    <phoneticPr fontId="6"/>
  </si>
  <si>
    <t>水産基盤整備事業に係る事業費・補助金</t>
    <rPh sb="0" eb="2">
      <t>スイサン</t>
    </rPh>
    <rPh sb="2" eb="4">
      <t>キバン</t>
    </rPh>
    <rPh sb="4" eb="6">
      <t>セイビ</t>
    </rPh>
    <rPh sb="6" eb="8">
      <t>ジギョウ</t>
    </rPh>
    <rPh sb="9" eb="10">
      <t>カカ</t>
    </rPh>
    <rPh sb="11" eb="14">
      <t>ジギョウヒ</t>
    </rPh>
    <rPh sb="15" eb="18">
      <t>ホジョキン</t>
    </rPh>
    <phoneticPr fontId="6"/>
  </si>
  <si>
    <t>補助金等交付</t>
  </si>
  <si>
    <t>漁港漁場施設の整備等に係る経費</t>
    <rPh sb="0" eb="2">
      <t>ギョコウ</t>
    </rPh>
    <rPh sb="2" eb="4">
      <t>ギョジョウ</t>
    </rPh>
    <rPh sb="4" eb="6">
      <t>シセツ</t>
    </rPh>
    <rPh sb="7" eb="9">
      <t>セイビ</t>
    </rPh>
    <rPh sb="9" eb="10">
      <t>ナド</t>
    </rPh>
    <rPh sb="11" eb="12">
      <t>カカ</t>
    </rPh>
    <rPh sb="13" eb="15">
      <t>ケイヒ</t>
    </rPh>
    <phoneticPr fontId="6"/>
  </si>
  <si>
    <t>水産庁</t>
    <rPh sb="0" eb="3">
      <t>スイサンチョウ</t>
    </rPh>
    <phoneticPr fontId="6"/>
  </si>
  <si>
    <t>漁業取締船係留岸壁の整備にかかる経費</t>
    <rPh sb="16" eb="18">
      <t>ケイヒ</t>
    </rPh>
    <phoneticPr fontId="6"/>
  </si>
  <si>
    <t>浦添市　</t>
  </si>
  <si>
    <t>石垣市</t>
  </si>
  <si>
    <t>うるま市</t>
  </si>
  <si>
    <t>伊江村</t>
    <rPh sb="2" eb="3">
      <t>ムラ</t>
    </rPh>
    <phoneticPr fontId="6"/>
  </si>
  <si>
    <t>本部町</t>
  </si>
  <si>
    <t>宮古島市</t>
  </si>
  <si>
    <t>渡嘉敷村</t>
  </si>
  <si>
    <t>今帰仁村</t>
  </si>
  <si>
    <t>久米島町</t>
  </si>
  <si>
    <t>大宜味村</t>
  </si>
  <si>
    <t>-</t>
    <phoneticPr fontId="6"/>
  </si>
  <si>
    <t>D.浦添市</t>
    <rPh sb="2" eb="5">
      <t>ウラソエシ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</si>
</sst>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3"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5" borderId="115"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24"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4"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2" borderId="101"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6"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8" xfId="0" applyFont="1" applyFill="1" applyBorder="1" applyAlignment="1">
      <alignment horizontal="center" vertical="center" wrapText="1"/>
    </xf>
    <xf numFmtId="0" fontId="14" fillId="2" borderId="10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6" borderId="1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6" borderId="98" xfId="0" applyFont="1" applyFill="1" applyBorder="1" applyAlignment="1">
      <alignment horizontal="center" vertical="center" wrapText="1"/>
    </xf>
    <xf numFmtId="0" fontId="14" fillId="6" borderId="101" xfId="0" applyFont="1" applyFill="1" applyBorder="1" applyAlignment="1">
      <alignment horizontal="center" vertical="center"/>
    </xf>
    <xf numFmtId="0" fontId="14" fillId="6" borderId="118"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6" borderId="10" xfId="0" applyFont="1" applyFill="1" applyBorder="1" applyAlignment="1">
      <alignment horizontal="center" vertical="center"/>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4"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92" xfId="0" applyFont="1" applyFill="1" applyBorder="1" applyAlignment="1">
      <alignment vertical="center" wrapText="1"/>
    </xf>
    <xf numFmtId="0" fontId="0" fillId="5" borderId="105"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4"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12"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152172</xdr:colOff>
      <xdr:row>94</xdr:row>
      <xdr:rowOff>121381</xdr:rowOff>
    </xdr:from>
    <xdr:to>
      <xdr:col>35</xdr:col>
      <xdr:colOff>148325</xdr:colOff>
      <xdr:row>95</xdr:row>
      <xdr:rowOff>326569</xdr:rowOff>
    </xdr:to>
    <xdr:sp macro="" textlink="">
      <xdr:nvSpPr>
        <xdr:cNvPr id="2" name="大かっこ 1"/>
        <xdr:cNvSpPr/>
      </xdr:nvSpPr>
      <xdr:spPr>
        <a:xfrm>
          <a:off x="4642529" y="33935131"/>
          <a:ext cx="2649546" cy="558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予算移し替え</a:t>
          </a:r>
          <a:endParaRPr lang="en-US" altLang="ja-JP" sz="1400"/>
        </a:p>
      </xdr:txBody>
    </xdr:sp>
    <xdr:clientData/>
  </xdr:twoCellAnchor>
  <xdr:twoCellAnchor>
    <xdr:from>
      <xdr:col>22</xdr:col>
      <xdr:colOff>114072</xdr:colOff>
      <xdr:row>100</xdr:row>
      <xdr:rowOff>20730</xdr:rowOff>
    </xdr:from>
    <xdr:to>
      <xdr:col>35</xdr:col>
      <xdr:colOff>135625</xdr:colOff>
      <xdr:row>102</xdr:row>
      <xdr:rowOff>135996</xdr:rowOff>
    </xdr:to>
    <xdr:sp macro="" textlink="">
      <xdr:nvSpPr>
        <xdr:cNvPr id="3" name="大かっこ 2"/>
        <xdr:cNvSpPr/>
      </xdr:nvSpPr>
      <xdr:spPr>
        <a:xfrm>
          <a:off x="4604429" y="35957194"/>
          <a:ext cx="2674946" cy="822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700"/>
            </a:lnSpc>
          </a:pPr>
          <a:r>
            <a:rPr lang="ja-JP" altLang="en-US" sz="1400"/>
            <a:t>沖縄県に対する補助金の交付、指導監督</a:t>
          </a:r>
        </a:p>
      </xdr:txBody>
    </xdr:sp>
    <xdr:clientData/>
  </xdr:twoCellAnchor>
  <xdr:twoCellAnchor>
    <xdr:from>
      <xdr:col>29</xdr:col>
      <xdr:colOff>36285</xdr:colOff>
      <xdr:row>109</xdr:row>
      <xdr:rowOff>136978</xdr:rowOff>
    </xdr:from>
    <xdr:to>
      <xdr:col>29</xdr:col>
      <xdr:colOff>37176</xdr:colOff>
      <xdr:row>110</xdr:row>
      <xdr:rowOff>6145</xdr:rowOff>
    </xdr:to>
    <xdr:cxnSp macro="">
      <xdr:nvCxnSpPr>
        <xdr:cNvPr id="4" name="直線矢印コネクタ 3"/>
        <xdr:cNvCxnSpPr/>
      </xdr:nvCxnSpPr>
      <xdr:spPr>
        <a:xfrm flipH="1">
          <a:off x="5955392" y="39570478"/>
          <a:ext cx="891" cy="535917"/>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106</xdr:row>
      <xdr:rowOff>352472</xdr:rowOff>
    </xdr:from>
    <xdr:to>
      <xdr:col>19</xdr:col>
      <xdr:colOff>13607</xdr:colOff>
      <xdr:row>108</xdr:row>
      <xdr:rowOff>439879</xdr:rowOff>
    </xdr:to>
    <xdr:sp macro="" textlink="">
      <xdr:nvSpPr>
        <xdr:cNvPr id="5" name="大かっこ 4"/>
        <xdr:cNvSpPr/>
      </xdr:nvSpPr>
      <xdr:spPr>
        <a:xfrm>
          <a:off x="1428751" y="38411651"/>
          <a:ext cx="2462892" cy="794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a:t>
          </a:r>
        </a:p>
      </xdr:txBody>
    </xdr:sp>
    <xdr:clientData/>
  </xdr:twoCellAnchor>
  <xdr:twoCellAnchor>
    <xdr:from>
      <xdr:col>29</xdr:col>
      <xdr:colOff>48985</xdr:colOff>
      <xdr:row>102</xdr:row>
      <xdr:rowOff>326570</xdr:rowOff>
    </xdr:from>
    <xdr:to>
      <xdr:col>44</xdr:col>
      <xdr:colOff>48985</xdr:colOff>
      <xdr:row>102</xdr:row>
      <xdr:rowOff>326570</xdr:rowOff>
    </xdr:to>
    <xdr:cxnSp macro="">
      <xdr:nvCxnSpPr>
        <xdr:cNvPr id="6" name="直線コネクタ 5"/>
        <xdr:cNvCxnSpPr/>
      </xdr:nvCxnSpPr>
      <xdr:spPr>
        <a:xfrm flipH="1">
          <a:off x="5968092" y="36970606"/>
          <a:ext cx="30616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140964</xdr:colOff>
      <xdr:row>91</xdr:row>
      <xdr:rowOff>326570</xdr:rowOff>
    </xdr:from>
    <xdr:to>
      <xdr:col>35</xdr:col>
      <xdr:colOff>158035</xdr:colOff>
      <xdr:row>94</xdr:row>
      <xdr:rowOff>98971</xdr:rowOff>
    </xdr:to>
    <xdr:sp macro="" textlink="">
      <xdr:nvSpPr>
        <xdr:cNvPr id="7" name="正方形/長方形 6"/>
        <xdr:cNvSpPr/>
      </xdr:nvSpPr>
      <xdr:spPr>
        <a:xfrm>
          <a:off x="4631321" y="33078963"/>
          <a:ext cx="2670464" cy="83375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r>
            <a:rPr kumimoji="1" lang="ja-JP" altLang="en-US" sz="1800">
              <a:solidFill>
                <a:sysClr val="windowText" lastClr="000000"/>
              </a:solidFill>
            </a:rPr>
            <a:t>４，７７７百万円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22</xdr:col>
      <xdr:colOff>96141</xdr:colOff>
      <xdr:row>97</xdr:row>
      <xdr:rowOff>229952</xdr:rowOff>
    </xdr:from>
    <xdr:to>
      <xdr:col>35</xdr:col>
      <xdr:colOff>113212</xdr:colOff>
      <xdr:row>100</xdr:row>
      <xdr:rowOff>561</xdr:rowOff>
    </xdr:to>
    <xdr:sp macro="" textlink="">
      <xdr:nvSpPr>
        <xdr:cNvPr id="8" name="正方形/長方形 7"/>
        <xdr:cNvSpPr/>
      </xdr:nvSpPr>
      <xdr:spPr>
        <a:xfrm>
          <a:off x="4586498" y="35105059"/>
          <a:ext cx="2670464" cy="83196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農林水産省（水産庁）</a:t>
          </a:r>
          <a:endParaRPr kumimoji="1" lang="en-US" altLang="ja-JP" sz="1800">
            <a:solidFill>
              <a:sysClr val="windowText" lastClr="000000"/>
            </a:solidFill>
          </a:endParaRPr>
        </a:p>
        <a:p>
          <a:pPr algn="ctr"/>
          <a:r>
            <a:rPr kumimoji="1" lang="ja-JP" altLang="en-US" sz="1800">
              <a:solidFill>
                <a:sysClr val="windowText" lastClr="000000"/>
              </a:solidFill>
            </a:rPr>
            <a:t>４，７７７百万円</a:t>
          </a:r>
          <a:endParaRPr kumimoji="1" lang="en-US" altLang="ja-JP" sz="18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23</xdr:col>
      <xdr:colOff>33008</xdr:colOff>
      <xdr:row>104</xdr:row>
      <xdr:rowOff>224972</xdr:rowOff>
    </xdr:from>
    <xdr:to>
      <xdr:col>35</xdr:col>
      <xdr:colOff>28238</xdr:colOff>
      <xdr:row>106</xdr:row>
      <xdr:rowOff>240600</xdr:rowOff>
    </xdr:to>
    <xdr:sp macro="" textlink="">
      <xdr:nvSpPr>
        <xdr:cNvPr id="9" name="正方形/長方形 8"/>
        <xdr:cNvSpPr/>
      </xdr:nvSpPr>
      <xdr:spPr>
        <a:xfrm>
          <a:off x="4727472" y="37576579"/>
          <a:ext cx="244451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a:t>
          </a:r>
          <a:r>
            <a:rPr kumimoji="1" lang="en-US" altLang="ja-JP" sz="1800">
              <a:solidFill>
                <a:sysClr val="windowText" lastClr="000000"/>
              </a:solidFill>
            </a:rPr>
            <a:t>. </a:t>
          </a:r>
          <a:r>
            <a:rPr kumimoji="1" lang="ja-JP" altLang="en-US" sz="1800">
              <a:solidFill>
                <a:sysClr val="windowText" lastClr="000000"/>
              </a:solidFill>
            </a:rPr>
            <a:t>沖縄県</a:t>
          </a:r>
          <a:endParaRPr kumimoji="1" lang="en-US" altLang="ja-JP" sz="1800">
            <a:solidFill>
              <a:sysClr val="windowText" lastClr="000000"/>
            </a:solidFill>
          </a:endParaRPr>
        </a:p>
        <a:p>
          <a:pPr algn="ctr"/>
          <a:r>
            <a:rPr kumimoji="1" lang="ja-JP" altLang="en-US" sz="1600">
              <a:solidFill>
                <a:sysClr val="windowText" lastClr="000000"/>
              </a:solidFill>
            </a:rPr>
            <a:t>４，５６０百万円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7</xdr:col>
      <xdr:colOff>125728</xdr:colOff>
      <xdr:row>104</xdr:row>
      <xdr:rowOff>236182</xdr:rowOff>
    </xdr:from>
    <xdr:to>
      <xdr:col>18</xdr:col>
      <xdr:colOff>123355</xdr:colOff>
      <xdr:row>106</xdr:row>
      <xdr:rowOff>251810</xdr:rowOff>
    </xdr:to>
    <xdr:sp macro="" textlink="">
      <xdr:nvSpPr>
        <xdr:cNvPr id="10" name="正方形/長方形 9"/>
        <xdr:cNvSpPr/>
      </xdr:nvSpPr>
      <xdr:spPr>
        <a:xfrm>
          <a:off x="1554478" y="37587789"/>
          <a:ext cx="224280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Ｂ</a:t>
          </a:r>
          <a:r>
            <a:rPr kumimoji="1" lang="en-US" altLang="ja-JP" sz="1800">
              <a:solidFill>
                <a:sysClr val="windowText" lastClr="000000"/>
              </a:solidFill>
            </a:rPr>
            <a:t>. </a:t>
          </a:r>
          <a:r>
            <a:rPr kumimoji="1" lang="ja-JP" altLang="en-US" sz="1800">
              <a:solidFill>
                <a:sysClr val="windowText" lastClr="000000"/>
              </a:solidFill>
            </a:rPr>
            <a:t>県営事業</a:t>
          </a:r>
          <a:endParaRPr kumimoji="1" lang="en-US" altLang="ja-JP" sz="1800">
            <a:solidFill>
              <a:sysClr val="windowText" lastClr="000000"/>
            </a:solidFill>
          </a:endParaRPr>
        </a:p>
        <a:p>
          <a:pPr algn="ctr"/>
          <a:r>
            <a:rPr kumimoji="1" lang="ja-JP" altLang="en-US" sz="1600">
              <a:solidFill>
                <a:sysClr val="windowText" lastClr="000000"/>
              </a:solidFill>
            </a:rPr>
            <a:t>３，６４８百万円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23</xdr:col>
      <xdr:colOff>60357</xdr:colOff>
      <xdr:row>111</xdr:row>
      <xdr:rowOff>300311</xdr:rowOff>
    </xdr:from>
    <xdr:to>
      <xdr:col>36</xdr:col>
      <xdr:colOff>11607</xdr:colOff>
      <xdr:row>113</xdr:row>
      <xdr:rowOff>442006</xdr:rowOff>
    </xdr:to>
    <xdr:sp macro="" textlink="">
      <xdr:nvSpPr>
        <xdr:cNvPr id="11" name="大かっこ 10"/>
        <xdr:cNvSpPr/>
      </xdr:nvSpPr>
      <xdr:spPr>
        <a:xfrm>
          <a:off x="4754821" y="41067311"/>
          <a:ext cx="2604643" cy="740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市町村管理漁港、漁場の整備</a:t>
          </a:r>
        </a:p>
      </xdr:txBody>
    </xdr:sp>
    <xdr:clientData/>
  </xdr:twoCellAnchor>
  <xdr:twoCellAnchor>
    <xdr:from>
      <xdr:col>23</xdr:col>
      <xdr:colOff>60532</xdr:colOff>
      <xdr:row>110</xdr:row>
      <xdr:rowOff>42944</xdr:rowOff>
    </xdr:from>
    <xdr:to>
      <xdr:col>35</xdr:col>
      <xdr:colOff>36651</xdr:colOff>
      <xdr:row>111</xdr:row>
      <xdr:rowOff>184654</xdr:rowOff>
    </xdr:to>
    <xdr:sp macro="" textlink="">
      <xdr:nvSpPr>
        <xdr:cNvPr id="12" name="正方形/長方形 11"/>
        <xdr:cNvSpPr/>
      </xdr:nvSpPr>
      <xdr:spPr>
        <a:xfrm>
          <a:off x="4754996" y="40143194"/>
          <a:ext cx="2425405" cy="80846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600" b="0">
              <a:solidFill>
                <a:sysClr val="windowText" lastClr="000000"/>
              </a:solidFill>
            </a:rPr>
            <a:t>Ｄ</a:t>
          </a:r>
          <a:r>
            <a:rPr kumimoji="1" lang="en-US" altLang="ja-JP" sz="1600" b="0">
              <a:solidFill>
                <a:sysClr val="windowText" lastClr="000000"/>
              </a:solidFill>
            </a:rPr>
            <a:t>. </a:t>
          </a:r>
          <a:r>
            <a:rPr kumimoji="1" lang="ja-JP" altLang="en-US" sz="1600" b="0">
              <a:solidFill>
                <a:sysClr val="windowText" lastClr="000000"/>
              </a:solidFill>
            </a:rPr>
            <a:t>市町村</a:t>
          </a:r>
          <a:endParaRPr kumimoji="1" lang="en-US" altLang="ja-JP" sz="1600" b="0">
            <a:solidFill>
              <a:sysClr val="windowText" lastClr="000000"/>
            </a:solidFill>
          </a:endParaRPr>
        </a:p>
        <a:p>
          <a:pPr algn="ctr">
            <a:lnSpc>
              <a:spcPts val="1500"/>
            </a:lnSpc>
          </a:pPr>
          <a:r>
            <a:rPr kumimoji="1" lang="ja-JP" altLang="en-US" sz="1600" b="0">
              <a:solidFill>
                <a:sysClr val="windowText" lastClr="000000"/>
              </a:solidFill>
            </a:rPr>
            <a:t>浦添市他１１市町村</a:t>
          </a:r>
          <a:r>
            <a:rPr kumimoji="1" lang="en-US" altLang="ja-JP" sz="1600" b="0">
              <a:solidFill>
                <a:sysClr val="windowText" lastClr="000000"/>
              </a:solidFill>
            </a:rPr>
            <a:t/>
          </a:r>
          <a:br>
            <a:rPr kumimoji="1" lang="en-US" altLang="ja-JP" sz="1600" b="0">
              <a:solidFill>
                <a:sysClr val="windowText" lastClr="000000"/>
              </a:solidFill>
            </a:rPr>
          </a:br>
          <a:r>
            <a:rPr kumimoji="1" lang="ja-JP" altLang="en-US" sz="1600" b="0">
              <a:solidFill>
                <a:sysClr val="windowText" lastClr="000000"/>
              </a:solidFill>
            </a:rPr>
            <a:t>　　９０９百万円</a:t>
          </a:r>
          <a:endParaRPr kumimoji="1" lang="en-US" altLang="ja-JP" sz="1600" b="0">
            <a:solidFill>
              <a:sysClr val="windowText" lastClr="000000"/>
            </a:solidFill>
          </a:endParaRPr>
        </a:p>
      </xdr:txBody>
    </xdr:sp>
    <xdr:clientData/>
  </xdr:twoCellAnchor>
  <xdr:twoCellAnchor>
    <xdr:from>
      <xdr:col>38</xdr:col>
      <xdr:colOff>95488</xdr:colOff>
      <xdr:row>104</xdr:row>
      <xdr:rowOff>224668</xdr:rowOff>
    </xdr:from>
    <xdr:to>
      <xdr:col>49</xdr:col>
      <xdr:colOff>239485</xdr:colOff>
      <xdr:row>106</xdr:row>
      <xdr:rowOff>240296</xdr:rowOff>
    </xdr:to>
    <xdr:sp macro="" textlink="">
      <xdr:nvSpPr>
        <xdr:cNvPr id="13" name="正方形/長方形 12"/>
        <xdr:cNvSpPr/>
      </xdr:nvSpPr>
      <xdr:spPr>
        <a:xfrm>
          <a:off x="7851559" y="37576275"/>
          <a:ext cx="2389176" cy="7232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Ｃ．水産庁（直轄）</a:t>
          </a:r>
          <a:endParaRPr kumimoji="1" lang="en-US" altLang="ja-JP" sz="1800">
            <a:solidFill>
              <a:sysClr val="windowText" lastClr="000000"/>
            </a:solidFill>
          </a:endParaRPr>
        </a:p>
        <a:p>
          <a:pPr algn="ctr"/>
          <a:r>
            <a:rPr kumimoji="1" lang="ja-JP" altLang="en-US" sz="1600">
              <a:solidFill>
                <a:sysClr val="windowText" lastClr="000000"/>
              </a:solidFill>
            </a:rPr>
            <a:t>２１７百万円</a:t>
          </a:r>
          <a:endParaRPr kumimoji="1" lang="en-US" altLang="ja-JP" sz="1600">
            <a:solidFill>
              <a:sysClr val="windowText" lastClr="000000"/>
            </a:solidFill>
          </a:endParaRPr>
        </a:p>
        <a:p>
          <a:pPr algn="ctr"/>
          <a:endParaRPr kumimoji="1" lang="en-US" altLang="ja-JP" sz="1800">
            <a:solidFill>
              <a:sysClr val="windowText" lastClr="000000"/>
            </a:solidFill>
          </a:endParaRPr>
        </a:p>
      </xdr:txBody>
    </xdr:sp>
    <xdr:clientData/>
  </xdr:twoCellAnchor>
  <xdr:twoCellAnchor>
    <xdr:from>
      <xdr:col>29</xdr:col>
      <xdr:colOff>18445</xdr:colOff>
      <xdr:row>101</xdr:row>
      <xdr:rowOff>295267</xdr:rowOff>
    </xdr:from>
    <xdr:to>
      <xdr:col>29</xdr:col>
      <xdr:colOff>19336</xdr:colOff>
      <xdr:row>104</xdr:row>
      <xdr:rowOff>242313</xdr:rowOff>
    </xdr:to>
    <xdr:cxnSp macro="">
      <xdr:nvCxnSpPr>
        <xdr:cNvPr id="14" name="直線矢印コネクタ 13"/>
        <xdr:cNvCxnSpPr/>
      </xdr:nvCxnSpPr>
      <xdr:spPr>
        <a:xfrm flipH="1">
          <a:off x="5937552" y="36585517"/>
          <a:ext cx="891" cy="100840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65592</xdr:colOff>
      <xdr:row>106</xdr:row>
      <xdr:rowOff>289192</xdr:rowOff>
    </xdr:from>
    <xdr:to>
      <xdr:col>49</xdr:col>
      <xdr:colOff>208897</xdr:colOff>
      <xdr:row>108</xdr:row>
      <xdr:rowOff>210999</xdr:rowOff>
    </xdr:to>
    <xdr:sp macro="" textlink="">
      <xdr:nvSpPr>
        <xdr:cNvPr id="15" name="大かっこ 14"/>
        <xdr:cNvSpPr/>
      </xdr:nvSpPr>
      <xdr:spPr>
        <a:xfrm>
          <a:off x="8025771" y="38348371"/>
          <a:ext cx="2184376" cy="62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漁業取締船係留岸壁の整備</a:t>
          </a:r>
        </a:p>
      </xdr:txBody>
    </xdr:sp>
    <xdr:clientData/>
  </xdr:twoCellAnchor>
  <xdr:twoCellAnchor>
    <xdr:from>
      <xdr:col>38</xdr:col>
      <xdr:colOff>150584</xdr:colOff>
      <xdr:row>108</xdr:row>
      <xdr:rowOff>244928</xdr:rowOff>
    </xdr:from>
    <xdr:to>
      <xdr:col>49</xdr:col>
      <xdr:colOff>131534</xdr:colOff>
      <xdr:row>108</xdr:row>
      <xdr:rowOff>550995</xdr:rowOff>
    </xdr:to>
    <xdr:sp macro="" textlink="">
      <xdr:nvSpPr>
        <xdr:cNvPr id="16" name="テキスト ボックス 15"/>
        <xdr:cNvSpPr txBox="1"/>
      </xdr:nvSpPr>
      <xdr:spPr>
        <a:xfrm>
          <a:off x="7906655" y="39011678"/>
          <a:ext cx="2226129"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糸満地区の執行状況</a:t>
          </a:r>
          <a:r>
            <a:rPr kumimoji="1" lang="en-US" altLang="ja-JP" sz="1100"/>
            <a:t>】</a:t>
          </a:r>
          <a:endParaRPr kumimoji="1" lang="ja-JP" altLang="en-US" sz="1100"/>
        </a:p>
      </xdr:txBody>
    </xdr:sp>
    <xdr:clientData/>
  </xdr:twoCellAnchor>
  <xdr:twoCellAnchor>
    <xdr:from>
      <xdr:col>7</xdr:col>
      <xdr:colOff>9690</xdr:colOff>
      <xdr:row>109</xdr:row>
      <xdr:rowOff>83004</xdr:rowOff>
    </xdr:from>
    <xdr:to>
      <xdr:col>20</xdr:col>
      <xdr:colOff>13153</xdr:colOff>
      <xdr:row>110</xdr:row>
      <xdr:rowOff>59870</xdr:rowOff>
    </xdr:to>
    <xdr:sp macro="" textlink="">
      <xdr:nvSpPr>
        <xdr:cNvPr id="17" name="正方形/長方形 16"/>
        <xdr:cNvSpPr/>
      </xdr:nvSpPr>
      <xdr:spPr>
        <a:xfrm>
          <a:off x="1438440" y="39516504"/>
          <a:ext cx="2656856" cy="643616"/>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１，１１８百万円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６百万円</a:t>
          </a:r>
          <a:endParaRPr kumimoji="1" lang="en-US" altLang="ja-JP" sz="1200">
            <a:solidFill>
              <a:sysClr val="windowText" lastClr="000000"/>
            </a:solidFill>
          </a:endParaRPr>
        </a:p>
      </xdr:txBody>
    </xdr:sp>
    <xdr:clientData/>
  </xdr:twoCellAnchor>
  <xdr:twoCellAnchor>
    <xdr:from>
      <xdr:col>7</xdr:col>
      <xdr:colOff>3628</xdr:colOff>
      <xdr:row>108</xdr:row>
      <xdr:rowOff>492578</xdr:rowOff>
    </xdr:from>
    <xdr:to>
      <xdr:col>17</xdr:col>
      <xdr:colOff>188685</xdr:colOff>
      <xdr:row>109</xdr:row>
      <xdr:rowOff>131895</xdr:rowOff>
    </xdr:to>
    <xdr:sp macro="" textlink="">
      <xdr:nvSpPr>
        <xdr:cNvPr id="18" name="テキスト ボックス 17"/>
        <xdr:cNvSpPr txBox="1"/>
      </xdr:nvSpPr>
      <xdr:spPr>
        <a:xfrm>
          <a:off x="1432378" y="39259328"/>
          <a:ext cx="2226128" cy="306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糸満地区の執行状況</a:t>
          </a:r>
          <a:r>
            <a:rPr kumimoji="1" lang="en-US" altLang="ja-JP" sz="1100"/>
            <a:t>】</a:t>
          </a:r>
          <a:endParaRPr kumimoji="1" lang="ja-JP" altLang="en-US" sz="1100"/>
        </a:p>
      </xdr:txBody>
    </xdr:sp>
    <xdr:clientData/>
  </xdr:twoCellAnchor>
  <xdr:twoCellAnchor>
    <xdr:from>
      <xdr:col>23</xdr:col>
      <xdr:colOff>70922</xdr:colOff>
      <xdr:row>114</xdr:row>
      <xdr:rowOff>288471</xdr:rowOff>
    </xdr:from>
    <xdr:to>
      <xdr:col>35</xdr:col>
      <xdr:colOff>168090</xdr:colOff>
      <xdr:row>116</xdr:row>
      <xdr:rowOff>239484</xdr:rowOff>
    </xdr:to>
    <xdr:sp macro="" textlink="">
      <xdr:nvSpPr>
        <xdr:cNvPr id="19" name="正方形/長方形 18"/>
        <xdr:cNvSpPr/>
      </xdr:nvSpPr>
      <xdr:spPr>
        <a:xfrm>
          <a:off x="4765386" y="42103221"/>
          <a:ext cx="2546454" cy="644977"/>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a:solidFill>
                <a:sysClr val="windowText" lastClr="000000"/>
              </a:solidFill>
            </a:rPr>
            <a:t>１．工事費　　　</a:t>
          </a:r>
          <a:r>
            <a:rPr kumimoji="1" lang="ja-JP" altLang="en-US" sz="1200" baseline="0">
              <a:solidFill>
                <a:sysClr val="windowText" lastClr="000000"/>
              </a:solidFill>
            </a:rPr>
            <a:t> </a:t>
          </a:r>
          <a:r>
            <a:rPr kumimoji="1" lang="ja-JP" altLang="en-US" sz="1200">
              <a:solidFill>
                <a:sysClr val="windowText" lastClr="000000"/>
              </a:solidFill>
            </a:rPr>
            <a:t>　　１２３百万円</a:t>
          </a:r>
          <a:endParaRPr kumimoji="1" lang="en-US" altLang="ja-JP" sz="1200">
            <a:solidFill>
              <a:sysClr val="windowText" lastClr="000000"/>
            </a:solidFill>
          </a:endParaRPr>
        </a:p>
        <a:p>
          <a:pPr algn="l">
            <a:lnSpc>
              <a:spcPts val="1900"/>
            </a:lnSpc>
          </a:pPr>
          <a:r>
            <a:rPr kumimoji="1" lang="ja-JP" altLang="en-US" sz="1200">
              <a:solidFill>
                <a:sysClr val="windowText" lastClr="000000"/>
              </a:solidFill>
            </a:rPr>
            <a:t>２．測量設計費等　　５５百万円</a:t>
          </a:r>
          <a:endParaRPr kumimoji="1" lang="en-US" altLang="ja-JP" sz="1200">
            <a:solidFill>
              <a:sysClr val="windowText" lastClr="000000"/>
            </a:solidFill>
          </a:endParaRPr>
        </a:p>
      </xdr:txBody>
    </xdr:sp>
    <xdr:clientData/>
  </xdr:twoCellAnchor>
  <xdr:twoCellAnchor>
    <xdr:from>
      <xdr:col>23</xdr:col>
      <xdr:colOff>64860</xdr:colOff>
      <xdr:row>114</xdr:row>
      <xdr:rowOff>32656</xdr:rowOff>
    </xdr:from>
    <xdr:to>
      <xdr:col>34</xdr:col>
      <xdr:colOff>45810</xdr:colOff>
      <xdr:row>114</xdr:row>
      <xdr:rowOff>337362</xdr:rowOff>
    </xdr:to>
    <xdr:sp macro="" textlink="">
      <xdr:nvSpPr>
        <xdr:cNvPr id="20" name="テキスト ボックス 19"/>
        <xdr:cNvSpPr txBox="1"/>
      </xdr:nvSpPr>
      <xdr:spPr>
        <a:xfrm>
          <a:off x="4759324" y="41847406"/>
          <a:ext cx="2226129" cy="30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浦添市の執行状況</a:t>
          </a:r>
          <a:r>
            <a:rPr kumimoji="1" lang="en-US" altLang="ja-JP" sz="1100"/>
            <a:t>】</a:t>
          </a:r>
          <a:endParaRPr kumimoji="1" lang="ja-JP" altLang="en-US" sz="1100"/>
        </a:p>
      </xdr:txBody>
    </xdr:sp>
    <xdr:clientData/>
  </xdr:twoCellAnchor>
  <xdr:twoCellAnchor>
    <xdr:from>
      <xdr:col>23</xdr:col>
      <xdr:colOff>36285</xdr:colOff>
      <xdr:row>106</xdr:row>
      <xdr:rowOff>285748</xdr:rowOff>
    </xdr:from>
    <xdr:to>
      <xdr:col>35</xdr:col>
      <xdr:colOff>49891</xdr:colOff>
      <xdr:row>109</xdr:row>
      <xdr:rowOff>63953</xdr:rowOff>
    </xdr:to>
    <xdr:sp macro="" textlink="">
      <xdr:nvSpPr>
        <xdr:cNvPr id="21" name="大かっこ 20"/>
        <xdr:cNvSpPr/>
      </xdr:nvSpPr>
      <xdr:spPr>
        <a:xfrm>
          <a:off x="4730749" y="38344927"/>
          <a:ext cx="2462892" cy="1152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県管理漁港、漁場の整備、市町村への補助金交付、指導監督</a:t>
          </a:r>
        </a:p>
      </xdr:txBody>
    </xdr:sp>
    <xdr:clientData/>
  </xdr:twoCellAnchor>
  <xdr:twoCellAnchor>
    <xdr:from>
      <xdr:col>44</xdr:col>
      <xdr:colOff>45626</xdr:colOff>
      <xdr:row>102</xdr:row>
      <xdr:rowOff>334572</xdr:rowOff>
    </xdr:from>
    <xdr:to>
      <xdr:col>44</xdr:col>
      <xdr:colOff>49359</xdr:colOff>
      <xdr:row>104</xdr:row>
      <xdr:rowOff>240051</xdr:rowOff>
    </xdr:to>
    <xdr:cxnSp macro="">
      <xdr:nvCxnSpPr>
        <xdr:cNvPr id="22" name="直線矢印コネクタ 21"/>
        <xdr:cNvCxnSpPr/>
      </xdr:nvCxnSpPr>
      <xdr:spPr>
        <a:xfrm flipH="1">
          <a:off x="9026340" y="36978608"/>
          <a:ext cx="3733" cy="61305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166616</xdr:colOff>
      <xdr:row>105</xdr:row>
      <xdr:rowOff>246635</xdr:rowOff>
    </xdr:from>
    <xdr:to>
      <xdr:col>22</xdr:col>
      <xdr:colOff>144853</xdr:colOff>
      <xdr:row>105</xdr:row>
      <xdr:rowOff>246635</xdr:rowOff>
    </xdr:to>
    <xdr:cxnSp macro="">
      <xdr:nvCxnSpPr>
        <xdr:cNvPr id="23" name="直線矢印コネクタ 22"/>
        <xdr:cNvCxnSpPr/>
      </xdr:nvCxnSpPr>
      <xdr:spPr>
        <a:xfrm>
          <a:off x="3840545" y="37952028"/>
          <a:ext cx="794665" cy="0"/>
        </a:xfrm>
        <a:prstGeom prst="straightConnector1">
          <a:avLst/>
        </a:prstGeom>
        <a:ln>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149681</xdr:colOff>
      <xdr:row>108</xdr:row>
      <xdr:rowOff>605996</xdr:rowOff>
    </xdr:from>
    <xdr:to>
      <xdr:col>49</xdr:col>
      <xdr:colOff>325827</xdr:colOff>
      <xdr:row>110</xdr:row>
      <xdr:rowOff>16245</xdr:rowOff>
    </xdr:to>
    <xdr:sp macro="" textlink="">
      <xdr:nvSpPr>
        <xdr:cNvPr id="24" name="正方形/長方形 23">
          <a:extLst>
            <a:ext uri="{FF2B5EF4-FFF2-40B4-BE49-F238E27FC236}">
              <a16:creationId xmlns:a16="http://schemas.microsoft.com/office/drawing/2014/main" id="{00000000-0008-0000-0000-000012000000}"/>
            </a:ext>
          </a:extLst>
        </xdr:cNvPr>
        <xdr:cNvSpPr/>
      </xdr:nvSpPr>
      <xdr:spPr>
        <a:xfrm>
          <a:off x="7905752" y="39372746"/>
          <a:ext cx="2421325" cy="743749"/>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１．工事費　　　　　１４４百万円</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２．測量設計費　  　 ７３百万円</a:t>
          </a:r>
          <a:endParaRPr kumimoji="1" lang="en-US" altLang="ja-JP" sz="1200">
            <a:solidFill>
              <a:sysClr val="windowText" lastClr="000000"/>
            </a:solidFill>
          </a:endParaRPr>
        </a:p>
      </xdr:txBody>
    </xdr:sp>
    <xdr:clientData/>
  </xdr:twoCellAnchor>
  <xdr:twoCellAnchor>
    <xdr:from>
      <xdr:col>29</xdr:col>
      <xdr:colOff>0</xdr:colOff>
      <xdr:row>95</xdr:row>
      <xdr:rowOff>299357</xdr:rowOff>
    </xdr:from>
    <xdr:to>
      <xdr:col>29</xdr:col>
      <xdr:colOff>0</xdr:colOff>
      <xdr:row>97</xdr:row>
      <xdr:rowOff>236732</xdr:rowOff>
    </xdr:to>
    <xdr:cxnSp macro="">
      <xdr:nvCxnSpPr>
        <xdr:cNvPr id="25" name="直線矢印コネクタ 24"/>
        <xdr:cNvCxnSpPr/>
      </xdr:nvCxnSpPr>
      <xdr:spPr>
        <a:xfrm>
          <a:off x="5919107" y="34466893"/>
          <a:ext cx="0" cy="644946"/>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5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39"/>
      <c r="AA2" s="39"/>
      <c r="AB2" s="39"/>
      <c r="AC2" s="39"/>
      <c r="AD2" s="94">
        <v>2022</v>
      </c>
      <c r="AE2" s="94"/>
      <c r="AF2" s="94"/>
      <c r="AG2" s="94"/>
      <c r="AH2" s="94"/>
      <c r="AI2" s="63" t="s">
        <v>247</v>
      </c>
      <c r="AJ2" s="94" t="s">
        <v>557</v>
      </c>
      <c r="AK2" s="94"/>
      <c r="AL2" s="94"/>
      <c r="AM2" s="94"/>
      <c r="AN2" s="63" t="s">
        <v>247</v>
      </c>
      <c r="AO2" s="94">
        <v>21</v>
      </c>
      <c r="AP2" s="94"/>
      <c r="AQ2" s="94"/>
      <c r="AR2" s="64" t="s">
        <v>247</v>
      </c>
      <c r="AS2" s="95">
        <v>82</v>
      </c>
      <c r="AT2" s="95"/>
      <c r="AU2" s="95"/>
      <c r="AV2" s="63" t="str">
        <f>IF(AW2="","","-")</f>
        <v/>
      </c>
      <c r="AW2" s="96"/>
      <c r="AX2" s="96"/>
    </row>
    <row r="3" spans="1:50" ht="21" customHeight="1" thickBot="1" x14ac:dyDescent="0.2">
      <c r="A3" s="97" t="s">
        <v>554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1" t="s">
        <v>52</v>
      </c>
      <c r="AJ3" s="99" t="s">
        <v>558</v>
      </c>
      <c r="AK3" s="99"/>
      <c r="AL3" s="99"/>
      <c r="AM3" s="99"/>
      <c r="AN3" s="99"/>
      <c r="AO3" s="99"/>
      <c r="AP3" s="99"/>
      <c r="AQ3" s="99"/>
      <c r="AR3" s="99"/>
      <c r="AS3" s="99"/>
      <c r="AT3" s="99"/>
      <c r="AU3" s="99"/>
      <c r="AV3" s="99"/>
      <c r="AW3" s="99"/>
      <c r="AX3" s="22" t="s">
        <v>53</v>
      </c>
    </row>
    <row r="4" spans="1:50" ht="24.75" customHeight="1" x14ac:dyDescent="0.15">
      <c r="A4" s="69" t="s">
        <v>23</v>
      </c>
      <c r="B4" s="70"/>
      <c r="C4" s="70"/>
      <c r="D4" s="70"/>
      <c r="E4" s="70"/>
      <c r="F4" s="70"/>
      <c r="G4" s="71" t="s">
        <v>559</v>
      </c>
      <c r="H4" s="72"/>
      <c r="I4" s="72"/>
      <c r="J4" s="72"/>
      <c r="K4" s="72"/>
      <c r="L4" s="72"/>
      <c r="M4" s="72"/>
      <c r="N4" s="72"/>
      <c r="O4" s="72"/>
      <c r="P4" s="72"/>
      <c r="Q4" s="72"/>
      <c r="R4" s="72"/>
      <c r="S4" s="72"/>
      <c r="T4" s="72"/>
      <c r="U4" s="72"/>
      <c r="V4" s="72"/>
      <c r="W4" s="72"/>
      <c r="X4" s="72"/>
      <c r="Y4" s="73" t="s">
        <v>1</v>
      </c>
      <c r="Z4" s="74"/>
      <c r="AA4" s="74"/>
      <c r="AB4" s="74"/>
      <c r="AC4" s="74"/>
      <c r="AD4" s="75"/>
      <c r="AE4" s="76" t="s">
        <v>560</v>
      </c>
      <c r="AF4" s="77"/>
      <c r="AG4" s="77"/>
      <c r="AH4" s="77"/>
      <c r="AI4" s="77"/>
      <c r="AJ4" s="77"/>
      <c r="AK4" s="77"/>
      <c r="AL4" s="77"/>
      <c r="AM4" s="77"/>
      <c r="AN4" s="77"/>
      <c r="AO4" s="77"/>
      <c r="AP4" s="78"/>
      <c r="AQ4" s="79" t="s">
        <v>2</v>
      </c>
      <c r="AR4" s="74"/>
      <c r="AS4" s="74"/>
      <c r="AT4" s="74"/>
      <c r="AU4" s="74"/>
      <c r="AV4" s="74"/>
      <c r="AW4" s="74"/>
      <c r="AX4" s="80"/>
    </row>
    <row r="5" spans="1:50" ht="30" customHeight="1" x14ac:dyDescent="0.15">
      <c r="A5" s="81" t="s">
        <v>55</v>
      </c>
      <c r="B5" s="82"/>
      <c r="C5" s="82"/>
      <c r="D5" s="82"/>
      <c r="E5" s="82"/>
      <c r="F5" s="83"/>
      <c r="G5" s="84" t="s">
        <v>328</v>
      </c>
      <c r="H5" s="85"/>
      <c r="I5" s="85"/>
      <c r="J5" s="85"/>
      <c r="K5" s="85"/>
      <c r="L5" s="85"/>
      <c r="M5" s="86" t="s">
        <v>54</v>
      </c>
      <c r="N5" s="87"/>
      <c r="O5" s="87"/>
      <c r="P5" s="87"/>
      <c r="Q5" s="87"/>
      <c r="R5" s="88"/>
      <c r="S5" s="89" t="s">
        <v>58</v>
      </c>
      <c r="T5" s="85"/>
      <c r="U5" s="85"/>
      <c r="V5" s="85"/>
      <c r="W5" s="85"/>
      <c r="X5" s="90"/>
      <c r="Y5" s="91" t="s">
        <v>3</v>
      </c>
      <c r="Z5" s="92"/>
      <c r="AA5" s="92"/>
      <c r="AB5" s="92"/>
      <c r="AC5" s="92"/>
      <c r="AD5" s="93"/>
      <c r="AE5" s="137" t="s">
        <v>561</v>
      </c>
      <c r="AF5" s="137"/>
      <c r="AG5" s="137"/>
      <c r="AH5" s="137"/>
      <c r="AI5" s="137"/>
      <c r="AJ5" s="137"/>
      <c r="AK5" s="137"/>
      <c r="AL5" s="137"/>
      <c r="AM5" s="137"/>
      <c r="AN5" s="137"/>
      <c r="AO5" s="137"/>
      <c r="AP5" s="138"/>
      <c r="AQ5" s="139" t="s">
        <v>562</v>
      </c>
      <c r="AR5" s="140"/>
      <c r="AS5" s="140"/>
      <c r="AT5" s="140"/>
      <c r="AU5" s="140"/>
      <c r="AV5" s="140"/>
      <c r="AW5" s="140"/>
      <c r="AX5" s="141"/>
    </row>
    <row r="6" spans="1:50" ht="39" customHeight="1" x14ac:dyDescent="0.15">
      <c r="A6" s="142" t="s">
        <v>4</v>
      </c>
      <c r="B6" s="143"/>
      <c r="C6" s="143"/>
      <c r="D6" s="143"/>
      <c r="E6" s="143"/>
      <c r="F6" s="143"/>
      <c r="G6" s="144" t="str">
        <f>入力規則等!F39</f>
        <v>一般会計</v>
      </c>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6"/>
    </row>
    <row r="7" spans="1:50" ht="49.5" customHeight="1" x14ac:dyDescent="0.15">
      <c r="A7" s="123" t="s">
        <v>20</v>
      </c>
      <c r="B7" s="124"/>
      <c r="C7" s="124"/>
      <c r="D7" s="124"/>
      <c r="E7" s="124"/>
      <c r="F7" s="125"/>
      <c r="G7" s="147" t="s">
        <v>563</v>
      </c>
      <c r="H7" s="148"/>
      <c r="I7" s="148"/>
      <c r="J7" s="148"/>
      <c r="K7" s="148"/>
      <c r="L7" s="148"/>
      <c r="M7" s="148"/>
      <c r="N7" s="148"/>
      <c r="O7" s="148"/>
      <c r="P7" s="148"/>
      <c r="Q7" s="148"/>
      <c r="R7" s="148"/>
      <c r="S7" s="148"/>
      <c r="T7" s="148"/>
      <c r="U7" s="148"/>
      <c r="V7" s="148"/>
      <c r="W7" s="148"/>
      <c r="X7" s="149"/>
      <c r="Y7" s="150" t="s">
        <v>233</v>
      </c>
      <c r="Z7" s="151"/>
      <c r="AA7" s="151"/>
      <c r="AB7" s="151"/>
      <c r="AC7" s="151"/>
      <c r="AD7" s="152"/>
      <c r="AE7" s="153" t="s">
        <v>564</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15">
      <c r="A8" s="123" t="s">
        <v>169</v>
      </c>
      <c r="B8" s="124"/>
      <c r="C8" s="124"/>
      <c r="D8" s="124"/>
      <c r="E8" s="124"/>
      <c r="F8" s="125"/>
      <c r="G8" s="126" t="str">
        <f>入力規則等!A27</f>
        <v>沖縄振興</v>
      </c>
      <c r="H8" s="127"/>
      <c r="I8" s="127"/>
      <c r="J8" s="127"/>
      <c r="K8" s="127"/>
      <c r="L8" s="127"/>
      <c r="M8" s="127"/>
      <c r="N8" s="127"/>
      <c r="O8" s="127"/>
      <c r="P8" s="127"/>
      <c r="Q8" s="127"/>
      <c r="R8" s="127"/>
      <c r="S8" s="127"/>
      <c r="T8" s="127"/>
      <c r="U8" s="127"/>
      <c r="V8" s="127"/>
      <c r="W8" s="127"/>
      <c r="X8" s="128"/>
      <c r="Y8" s="129" t="s">
        <v>170</v>
      </c>
      <c r="Z8" s="130"/>
      <c r="AA8" s="130"/>
      <c r="AB8" s="130"/>
      <c r="AC8" s="130"/>
      <c r="AD8" s="131"/>
      <c r="AE8" s="132" t="str">
        <f>入力規則等!K13</f>
        <v>公共事業</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15">
      <c r="A9" s="115" t="s">
        <v>21</v>
      </c>
      <c r="B9" s="116"/>
      <c r="C9" s="116"/>
      <c r="D9" s="116"/>
      <c r="E9" s="116"/>
      <c r="F9" s="116"/>
      <c r="G9" s="134" t="s">
        <v>565</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80.25" customHeight="1" x14ac:dyDescent="0.15">
      <c r="A10" s="100" t="s">
        <v>27</v>
      </c>
      <c r="B10" s="101"/>
      <c r="C10" s="101"/>
      <c r="D10" s="101"/>
      <c r="E10" s="101"/>
      <c r="F10" s="101"/>
      <c r="G10" s="102" t="s">
        <v>566</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15">
      <c r="A11" s="100" t="s">
        <v>5</v>
      </c>
      <c r="B11" s="101"/>
      <c r="C11" s="101"/>
      <c r="D11" s="101"/>
      <c r="E11" s="101"/>
      <c r="F11" s="105"/>
      <c r="G11" s="106" t="str">
        <f>入力規則等!P10</f>
        <v>直接実施、補助</v>
      </c>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8"/>
    </row>
    <row r="12" spans="1:50" ht="21" customHeight="1" x14ac:dyDescent="0.15">
      <c r="A12" s="109" t="s">
        <v>22</v>
      </c>
      <c r="B12" s="110"/>
      <c r="C12" s="110"/>
      <c r="D12" s="110"/>
      <c r="E12" s="110"/>
      <c r="F12" s="111"/>
      <c r="G12" s="118"/>
      <c r="H12" s="119"/>
      <c r="I12" s="119"/>
      <c r="J12" s="119"/>
      <c r="K12" s="119"/>
      <c r="L12" s="119"/>
      <c r="M12" s="119"/>
      <c r="N12" s="119"/>
      <c r="O12" s="119"/>
      <c r="P12" s="120" t="s">
        <v>379</v>
      </c>
      <c r="Q12" s="121"/>
      <c r="R12" s="121"/>
      <c r="S12" s="121"/>
      <c r="T12" s="121"/>
      <c r="U12" s="121"/>
      <c r="V12" s="122"/>
      <c r="W12" s="120" t="s">
        <v>531</v>
      </c>
      <c r="X12" s="121"/>
      <c r="Y12" s="121"/>
      <c r="Z12" s="121"/>
      <c r="AA12" s="121"/>
      <c r="AB12" s="121"/>
      <c r="AC12" s="122"/>
      <c r="AD12" s="120" t="s">
        <v>533</v>
      </c>
      <c r="AE12" s="121"/>
      <c r="AF12" s="121"/>
      <c r="AG12" s="121"/>
      <c r="AH12" s="121"/>
      <c r="AI12" s="121"/>
      <c r="AJ12" s="122"/>
      <c r="AK12" s="120" t="s">
        <v>543</v>
      </c>
      <c r="AL12" s="121"/>
      <c r="AM12" s="121"/>
      <c r="AN12" s="121"/>
      <c r="AO12" s="121"/>
      <c r="AP12" s="121"/>
      <c r="AQ12" s="122"/>
      <c r="AR12" s="165"/>
      <c r="AS12" s="166"/>
      <c r="AT12" s="166"/>
      <c r="AU12" s="166"/>
      <c r="AV12" s="166"/>
      <c r="AW12" s="166"/>
      <c r="AX12" s="167"/>
    </row>
    <row r="13" spans="1:50" ht="21" customHeight="1" x14ac:dyDescent="0.15">
      <c r="A13" s="112"/>
      <c r="B13" s="113"/>
      <c r="C13" s="113"/>
      <c r="D13" s="113"/>
      <c r="E13" s="113"/>
      <c r="F13" s="114"/>
      <c r="G13" s="168" t="s">
        <v>6</v>
      </c>
      <c r="H13" s="169"/>
      <c r="I13" s="175" t="s">
        <v>7</v>
      </c>
      <c r="J13" s="176"/>
      <c r="K13" s="176"/>
      <c r="L13" s="176"/>
      <c r="M13" s="176"/>
      <c r="N13" s="176"/>
      <c r="O13" s="177"/>
      <c r="P13" s="159">
        <v>3047.4</v>
      </c>
      <c r="Q13" s="160"/>
      <c r="R13" s="160"/>
      <c r="S13" s="160"/>
      <c r="T13" s="160"/>
      <c r="U13" s="160"/>
      <c r="V13" s="161"/>
      <c r="W13" s="159">
        <v>3738.4</v>
      </c>
      <c r="X13" s="160"/>
      <c r="Y13" s="160"/>
      <c r="Z13" s="160"/>
      <c r="AA13" s="160"/>
      <c r="AB13" s="160"/>
      <c r="AC13" s="161"/>
      <c r="AD13" s="159">
        <v>4962.4430000000002</v>
      </c>
      <c r="AE13" s="160"/>
      <c r="AF13" s="160"/>
      <c r="AG13" s="160"/>
      <c r="AH13" s="160"/>
      <c r="AI13" s="160"/>
      <c r="AJ13" s="161"/>
      <c r="AK13" s="159">
        <v>4356.3829999999998</v>
      </c>
      <c r="AL13" s="160"/>
      <c r="AM13" s="160"/>
      <c r="AN13" s="160"/>
      <c r="AO13" s="160"/>
      <c r="AP13" s="160"/>
      <c r="AQ13" s="161"/>
      <c r="AR13" s="189"/>
      <c r="AS13" s="190"/>
      <c r="AT13" s="190"/>
      <c r="AU13" s="190"/>
      <c r="AV13" s="190"/>
      <c r="AW13" s="190"/>
      <c r="AX13" s="191"/>
    </row>
    <row r="14" spans="1:50" ht="21" customHeight="1" x14ac:dyDescent="0.15">
      <c r="A14" s="112"/>
      <c r="B14" s="113"/>
      <c r="C14" s="113"/>
      <c r="D14" s="113"/>
      <c r="E14" s="113"/>
      <c r="F14" s="114"/>
      <c r="G14" s="170"/>
      <c r="H14" s="171"/>
      <c r="I14" s="162" t="s">
        <v>8</v>
      </c>
      <c r="J14" s="187"/>
      <c r="K14" s="187"/>
      <c r="L14" s="187"/>
      <c r="M14" s="187"/>
      <c r="N14" s="187"/>
      <c r="O14" s="188"/>
      <c r="P14" s="159">
        <v>450</v>
      </c>
      <c r="Q14" s="160"/>
      <c r="R14" s="160"/>
      <c r="S14" s="160"/>
      <c r="T14" s="160"/>
      <c r="U14" s="160"/>
      <c r="V14" s="161"/>
      <c r="W14" s="159">
        <v>480</v>
      </c>
      <c r="X14" s="160"/>
      <c r="Y14" s="160"/>
      <c r="Z14" s="160"/>
      <c r="AA14" s="160"/>
      <c r="AB14" s="160"/>
      <c r="AC14" s="161"/>
      <c r="AD14" s="159">
        <v>225</v>
      </c>
      <c r="AE14" s="160"/>
      <c r="AF14" s="160"/>
      <c r="AG14" s="160"/>
      <c r="AH14" s="160"/>
      <c r="AI14" s="160"/>
      <c r="AJ14" s="161"/>
      <c r="AK14" s="159">
        <v>603</v>
      </c>
      <c r="AL14" s="160"/>
      <c r="AM14" s="160"/>
      <c r="AN14" s="160"/>
      <c r="AO14" s="160"/>
      <c r="AP14" s="160"/>
      <c r="AQ14" s="161"/>
      <c r="AR14" s="192"/>
      <c r="AS14" s="193"/>
      <c r="AT14" s="193"/>
      <c r="AU14" s="193"/>
      <c r="AV14" s="193"/>
      <c r="AW14" s="193"/>
      <c r="AX14" s="194"/>
    </row>
    <row r="15" spans="1:50" ht="21" customHeight="1" x14ac:dyDescent="0.15">
      <c r="A15" s="112"/>
      <c r="B15" s="113"/>
      <c r="C15" s="113"/>
      <c r="D15" s="113"/>
      <c r="E15" s="113"/>
      <c r="F15" s="114"/>
      <c r="G15" s="172"/>
      <c r="H15" s="171"/>
      <c r="I15" s="178" t="s">
        <v>553</v>
      </c>
      <c r="J15" s="179"/>
      <c r="K15" s="179"/>
      <c r="L15" s="179"/>
      <c r="M15" s="179"/>
      <c r="N15" s="179"/>
      <c r="O15" s="180"/>
      <c r="P15" s="156"/>
      <c r="Q15" s="157"/>
      <c r="R15" s="157"/>
      <c r="S15" s="157"/>
      <c r="T15" s="157"/>
      <c r="U15" s="157"/>
      <c r="V15" s="158"/>
      <c r="W15" s="156"/>
      <c r="X15" s="157"/>
      <c r="Y15" s="157"/>
      <c r="Z15" s="157"/>
      <c r="AA15" s="157"/>
      <c r="AB15" s="157"/>
      <c r="AC15" s="158"/>
      <c r="AD15" s="156"/>
      <c r="AE15" s="157"/>
      <c r="AF15" s="157"/>
      <c r="AG15" s="157"/>
      <c r="AH15" s="157"/>
      <c r="AI15" s="157"/>
      <c r="AJ15" s="158"/>
      <c r="AK15" s="159">
        <v>603</v>
      </c>
      <c r="AL15" s="160"/>
      <c r="AM15" s="160"/>
      <c r="AN15" s="160"/>
      <c r="AO15" s="160"/>
      <c r="AP15" s="160"/>
      <c r="AQ15" s="161"/>
      <c r="AR15" s="192"/>
      <c r="AS15" s="193"/>
      <c r="AT15" s="193"/>
      <c r="AU15" s="193"/>
      <c r="AV15" s="193"/>
      <c r="AW15" s="193"/>
      <c r="AX15" s="194"/>
    </row>
    <row r="16" spans="1:50" ht="21" customHeight="1" x14ac:dyDescent="0.15">
      <c r="A16" s="112"/>
      <c r="B16" s="113"/>
      <c r="C16" s="113"/>
      <c r="D16" s="113"/>
      <c r="E16" s="113"/>
      <c r="F16" s="114"/>
      <c r="G16" s="172"/>
      <c r="H16" s="171"/>
      <c r="I16" s="162" t="s">
        <v>45</v>
      </c>
      <c r="J16" s="163"/>
      <c r="K16" s="163"/>
      <c r="L16" s="163"/>
      <c r="M16" s="163"/>
      <c r="N16" s="163"/>
      <c r="O16" s="164"/>
      <c r="P16" s="159">
        <v>641.9</v>
      </c>
      <c r="Q16" s="160"/>
      <c r="R16" s="160"/>
      <c r="S16" s="160"/>
      <c r="T16" s="160"/>
      <c r="U16" s="160"/>
      <c r="V16" s="161"/>
      <c r="W16" s="159">
        <v>836</v>
      </c>
      <c r="X16" s="160"/>
      <c r="Y16" s="160"/>
      <c r="Z16" s="160"/>
      <c r="AA16" s="160"/>
      <c r="AB16" s="160"/>
      <c r="AC16" s="161"/>
      <c r="AD16" s="159">
        <v>1424.732</v>
      </c>
      <c r="AE16" s="160"/>
      <c r="AF16" s="160"/>
      <c r="AG16" s="160"/>
      <c r="AH16" s="160"/>
      <c r="AI16" s="160"/>
      <c r="AJ16" s="161"/>
      <c r="AK16" s="159">
        <v>1824.2850000000001</v>
      </c>
      <c r="AL16" s="160"/>
      <c r="AM16" s="160"/>
      <c r="AN16" s="160"/>
      <c r="AO16" s="160"/>
      <c r="AP16" s="160"/>
      <c r="AQ16" s="161"/>
      <c r="AR16" s="192"/>
      <c r="AS16" s="193"/>
      <c r="AT16" s="193"/>
      <c r="AU16" s="193"/>
      <c r="AV16" s="193"/>
      <c r="AW16" s="193"/>
      <c r="AX16" s="194"/>
    </row>
    <row r="17" spans="1:50" ht="21" customHeight="1" x14ac:dyDescent="0.15">
      <c r="A17" s="112"/>
      <c r="B17" s="113"/>
      <c r="C17" s="113"/>
      <c r="D17" s="113"/>
      <c r="E17" s="113"/>
      <c r="F17" s="114"/>
      <c r="G17" s="172"/>
      <c r="H17" s="171"/>
      <c r="I17" s="162" t="s">
        <v>46</v>
      </c>
      <c r="J17" s="163"/>
      <c r="K17" s="163"/>
      <c r="L17" s="163"/>
      <c r="M17" s="163"/>
      <c r="N17" s="163"/>
      <c r="O17" s="164"/>
      <c r="P17" s="159">
        <v>-836</v>
      </c>
      <c r="Q17" s="160"/>
      <c r="R17" s="160"/>
      <c r="S17" s="160"/>
      <c r="T17" s="160"/>
      <c r="U17" s="160"/>
      <c r="V17" s="161"/>
      <c r="W17" s="159">
        <v>-1425</v>
      </c>
      <c r="X17" s="160"/>
      <c r="Y17" s="160"/>
      <c r="Z17" s="160"/>
      <c r="AA17" s="160"/>
      <c r="AB17" s="160"/>
      <c r="AC17" s="161"/>
      <c r="AD17" s="159">
        <v>-1824.2850000000001</v>
      </c>
      <c r="AE17" s="160"/>
      <c r="AF17" s="160"/>
      <c r="AG17" s="160"/>
      <c r="AH17" s="160"/>
      <c r="AI17" s="160"/>
      <c r="AJ17" s="161"/>
      <c r="AK17" s="159" t="s">
        <v>645</v>
      </c>
      <c r="AL17" s="160"/>
      <c r="AM17" s="160"/>
      <c r="AN17" s="160"/>
      <c r="AO17" s="160"/>
      <c r="AP17" s="160"/>
      <c r="AQ17" s="161"/>
      <c r="AR17" s="192"/>
      <c r="AS17" s="193"/>
      <c r="AT17" s="193"/>
      <c r="AU17" s="193"/>
      <c r="AV17" s="193"/>
      <c r="AW17" s="193"/>
      <c r="AX17" s="194"/>
    </row>
    <row r="18" spans="1:50" ht="24.75" customHeight="1" x14ac:dyDescent="0.15">
      <c r="A18" s="112"/>
      <c r="B18" s="113"/>
      <c r="C18" s="113"/>
      <c r="D18" s="113"/>
      <c r="E18" s="113"/>
      <c r="F18" s="114"/>
      <c r="G18" s="172"/>
      <c r="H18" s="171"/>
      <c r="I18" s="162" t="s">
        <v>44</v>
      </c>
      <c r="J18" s="187"/>
      <c r="K18" s="187"/>
      <c r="L18" s="187"/>
      <c r="M18" s="187"/>
      <c r="N18" s="187"/>
      <c r="O18" s="188"/>
      <c r="P18" s="159" t="s">
        <v>567</v>
      </c>
      <c r="Q18" s="160"/>
      <c r="R18" s="160"/>
      <c r="S18" s="160"/>
      <c r="T18" s="160"/>
      <c r="U18" s="160"/>
      <c r="V18" s="161"/>
      <c r="W18" s="159" t="s">
        <v>567</v>
      </c>
      <c r="X18" s="160"/>
      <c r="Y18" s="160"/>
      <c r="Z18" s="160"/>
      <c r="AA18" s="160"/>
      <c r="AB18" s="160"/>
      <c r="AC18" s="161"/>
      <c r="AD18" s="159" t="s">
        <v>567</v>
      </c>
      <c r="AE18" s="160"/>
      <c r="AF18" s="160"/>
      <c r="AG18" s="160"/>
      <c r="AH18" s="160"/>
      <c r="AI18" s="160"/>
      <c r="AJ18" s="161"/>
      <c r="AK18" s="159" t="s">
        <v>567</v>
      </c>
      <c r="AL18" s="160"/>
      <c r="AM18" s="160"/>
      <c r="AN18" s="160"/>
      <c r="AO18" s="160"/>
      <c r="AP18" s="160"/>
      <c r="AQ18" s="161"/>
      <c r="AR18" s="192"/>
      <c r="AS18" s="193"/>
      <c r="AT18" s="193"/>
      <c r="AU18" s="193"/>
      <c r="AV18" s="193"/>
      <c r="AW18" s="193"/>
      <c r="AX18" s="194"/>
    </row>
    <row r="19" spans="1:50" ht="24.75" customHeight="1" x14ac:dyDescent="0.15">
      <c r="A19" s="112"/>
      <c r="B19" s="113"/>
      <c r="C19" s="113"/>
      <c r="D19" s="113"/>
      <c r="E19" s="113"/>
      <c r="F19" s="114"/>
      <c r="G19" s="173"/>
      <c r="H19" s="174"/>
      <c r="I19" s="181" t="s">
        <v>18</v>
      </c>
      <c r="J19" s="182"/>
      <c r="K19" s="182"/>
      <c r="L19" s="182"/>
      <c r="M19" s="182"/>
      <c r="N19" s="182"/>
      <c r="O19" s="183"/>
      <c r="P19" s="184">
        <f>SUM(P13:V18)</f>
        <v>3303.3</v>
      </c>
      <c r="Q19" s="185"/>
      <c r="R19" s="185"/>
      <c r="S19" s="185"/>
      <c r="T19" s="185"/>
      <c r="U19" s="185"/>
      <c r="V19" s="186"/>
      <c r="W19" s="184">
        <f>SUM(W13:AC18)</f>
        <v>3629.3999999999996</v>
      </c>
      <c r="X19" s="185"/>
      <c r="Y19" s="185"/>
      <c r="Z19" s="185"/>
      <c r="AA19" s="185"/>
      <c r="AB19" s="185"/>
      <c r="AC19" s="186"/>
      <c r="AD19" s="184">
        <f>SUM(AD13:AJ18)</f>
        <v>4787.8900000000003</v>
      </c>
      <c r="AE19" s="185"/>
      <c r="AF19" s="185"/>
      <c r="AG19" s="185"/>
      <c r="AH19" s="185"/>
      <c r="AI19" s="185"/>
      <c r="AJ19" s="186"/>
      <c r="AK19" s="184">
        <f>SUM(AK13:AQ18)-AK15</f>
        <v>6783.6679999999997</v>
      </c>
      <c r="AL19" s="185"/>
      <c r="AM19" s="185"/>
      <c r="AN19" s="185"/>
      <c r="AO19" s="185"/>
      <c r="AP19" s="185"/>
      <c r="AQ19" s="186"/>
      <c r="AR19" s="192"/>
      <c r="AS19" s="193"/>
      <c r="AT19" s="193"/>
      <c r="AU19" s="193"/>
      <c r="AV19" s="193"/>
      <c r="AW19" s="193"/>
      <c r="AX19" s="194"/>
    </row>
    <row r="20" spans="1:50" ht="24.75" customHeight="1" x14ac:dyDescent="0.15">
      <c r="A20" s="112"/>
      <c r="B20" s="113"/>
      <c r="C20" s="113"/>
      <c r="D20" s="113"/>
      <c r="E20" s="113"/>
      <c r="F20" s="114"/>
      <c r="G20" s="206" t="s">
        <v>9</v>
      </c>
      <c r="H20" s="207"/>
      <c r="I20" s="207"/>
      <c r="J20" s="207"/>
      <c r="K20" s="207"/>
      <c r="L20" s="207"/>
      <c r="M20" s="207"/>
      <c r="N20" s="207"/>
      <c r="O20" s="207"/>
      <c r="P20" s="159">
        <v>3278</v>
      </c>
      <c r="Q20" s="160"/>
      <c r="R20" s="160"/>
      <c r="S20" s="160"/>
      <c r="T20" s="160"/>
      <c r="U20" s="160"/>
      <c r="V20" s="161"/>
      <c r="W20" s="159">
        <v>3613</v>
      </c>
      <c r="X20" s="160"/>
      <c r="Y20" s="160"/>
      <c r="Z20" s="160"/>
      <c r="AA20" s="160"/>
      <c r="AB20" s="160"/>
      <c r="AC20" s="161"/>
      <c r="AD20" s="159">
        <v>4776.6319999999996</v>
      </c>
      <c r="AE20" s="160"/>
      <c r="AF20" s="160"/>
      <c r="AG20" s="160"/>
      <c r="AH20" s="160"/>
      <c r="AI20" s="160"/>
      <c r="AJ20" s="161"/>
      <c r="AK20" s="204"/>
      <c r="AL20" s="204"/>
      <c r="AM20" s="204"/>
      <c r="AN20" s="204"/>
      <c r="AO20" s="204"/>
      <c r="AP20" s="204"/>
      <c r="AQ20" s="204"/>
      <c r="AR20" s="192"/>
      <c r="AS20" s="193"/>
      <c r="AT20" s="193"/>
      <c r="AU20" s="193"/>
      <c r="AV20" s="193"/>
      <c r="AW20" s="193"/>
      <c r="AX20" s="194"/>
    </row>
    <row r="21" spans="1:50" ht="24.75" customHeight="1" x14ac:dyDescent="0.15">
      <c r="A21" s="112"/>
      <c r="B21" s="113"/>
      <c r="C21" s="113"/>
      <c r="D21" s="113"/>
      <c r="E21" s="113"/>
      <c r="F21" s="114"/>
      <c r="G21" s="206" t="s">
        <v>10</v>
      </c>
      <c r="H21" s="207"/>
      <c r="I21" s="207"/>
      <c r="J21" s="207"/>
      <c r="K21" s="207"/>
      <c r="L21" s="207"/>
      <c r="M21" s="207"/>
      <c r="N21" s="207"/>
      <c r="O21" s="207"/>
      <c r="P21" s="203">
        <f>IF(P19=0, "-", SUM(P20)/P19)</f>
        <v>0.99234099234099227</v>
      </c>
      <c r="Q21" s="203"/>
      <c r="R21" s="203"/>
      <c r="S21" s="203"/>
      <c r="T21" s="203"/>
      <c r="U21" s="203"/>
      <c r="V21" s="203"/>
      <c r="W21" s="203">
        <f>IF(W19=0, "-", SUM(W20)/W19)</f>
        <v>0.99548134677908207</v>
      </c>
      <c r="X21" s="203"/>
      <c r="Y21" s="203"/>
      <c r="Z21" s="203"/>
      <c r="AA21" s="203"/>
      <c r="AB21" s="203"/>
      <c r="AC21" s="203"/>
      <c r="AD21" s="203">
        <f>IF(AD19=0, "-", SUM(AD20)/AD19)</f>
        <v>0.99764865107594358</v>
      </c>
      <c r="AE21" s="203"/>
      <c r="AF21" s="203"/>
      <c r="AG21" s="203"/>
      <c r="AH21" s="203"/>
      <c r="AI21" s="203"/>
      <c r="AJ21" s="203"/>
      <c r="AK21" s="204"/>
      <c r="AL21" s="204"/>
      <c r="AM21" s="204"/>
      <c r="AN21" s="204"/>
      <c r="AO21" s="204"/>
      <c r="AP21" s="204"/>
      <c r="AQ21" s="205"/>
      <c r="AR21" s="192"/>
      <c r="AS21" s="193"/>
      <c r="AT21" s="193"/>
      <c r="AU21" s="193"/>
      <c r="AV21" s="193"/>
      <c r="AW21" s="193"/>
      <c r="AX21" s="194"/>
    </row>
    <row r="22" spans="1:50" ht="25.5" customHeight="1" x14ac:dyDescent="0.15">
      <c r="A22" s="115"/>
      <c r="B22" s="116"/>
      <c r="C22" s="116"/>
      <c r="D22" s="116"/>
      <c r="E22" s="116"/>
      <c r="F22" s="117"/>
      <c r="G22" s="201" t="s">
        <v>207</v>
      </c>
      <c r="H22" s="202"/>
      <c r="I22" s="202"/>
      <c r="J22" s="202"/>
      <c r="K22" s="202"/>
      <c r="L22" s="202"/>
      <c r="M22" s="202"/>
      <c r="N22" s="202"/>
      <c r="O22" s="202"/>
      <c r="P22" s="203">
        <f>IF(P20=0, "-", SUM(P20)/SUM(P13,P14))</f>
        <v>0.93726768456567733</v>
      </c>
      <c r="Q22" s="203"/>
      <c r="R22" s="203"/>
      <c r="S22" s="203"/>
      <c r="T22" s="203"/>
      <c r="U22" s="203"/>
      <c r="V22" s="203"/>
      <c r="W22" s="203">
        <f>IF(W20=0, "-", SUM(W20)/SUM(W13,W14))</f>
        <v>0.85648587142044386</v>
      </c>
      <c r="X22" s="203"/>
      <c r="Y22" s="203"/>
      <c r="Z22" s="203"/>
      <c r="AA22" s="203"/>
      <c r="AB22" s="203"/>
      <c r="AC22" s="203"/>
      <c r="AD22" s="203">
        <f>IF(AD20=0, "-", SUM(AD20)/SUM(AD13,AD14))</f>
        <v>0.92080664789955269</v>
      </c>
      <c r="AE22" s="203"/>
      <c r="AF22" s="203"/>
      <c r="AG22" s="203"/>
      <c r="AH22" s="203"/>
      <c r="AI22" s="203"/>
      <c r="AJ22" s="203"/>
      <c r="AK22" s="204"/>
      <c r="AL22" s="204"/>
      <c r="AM22" s="204"/>
      <c r="AN22" s="204"/>
      <c r="AO22" s="204"/>
      <c r="AP22" s="204"/>
      <c r="AQ22" s="205"/>
      <c r="AR22" s="195"/>
      <c r="AS22" s="196"/>
      <c r="AT22" s="196"/>
      <c r="AU22" s="196"/>
      <c r="AV22" s="196"/>
      <c r="AW22" s="196"/>
      <c r="AX22" s="197"/>
    </row>
    <row r="23" spans="1:50" ht="40.35" customHeight="1" x14ac:dyDescent="0.15">
      <c r="A23" s="246" t="s">
        <v>555</v>
      </c>
      <c r="B23" s="247"/>
      <c r="C23" s="247"/>
      <c r="D23" s="247"/>
      <c r="E23" s="247"/>
      <c r="F23" s="248"/>
      <c r="G23" s="252" t="s">
        <v>201</v>
      </c>
      <c r="H23" s="215"/>
      <c r="I23" s="215"/>
      <c r="J23" s="215"/>
      <c r="K23" s="215"/>
      <c r="L23" s="215"/>
      <c r="M23" s="215"/>
      <c r="N23" s="215"/>
      <c r="O23" s="253"/>
      <c r="P23" s="254" t="s">
        <v>553</v>
      </c>
      <c r="Q23" s="215"/>
      <c r="R23" s="215"/>
      <c r="S23" s="215"/>
      <c r="T23" s="215"/>
      <c r="U23" s="215"/>
      <c r="V23" s="253"/>
      <c r="W23" s="214" t="s">
        <v>200</v>
      </c>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49"/>
      <c r="B24" s="250"/>
      <c r="C24" s="250"/>
      <c r="D24" s="250"/>
      <c r="E24" s="250"/>
      <c r="F24" s="251"/>
      <c r="G24" s="255" t="s">
        <v>568</v>
      </c>
      <c r="H24" s="256"/>
      <c r="I24" s="256"/>
      <c r="J24" s="256"/>
      <c r="K24" s="256"/>
      <c r="L24" s="256"/>
      <c r="M24" s="256"/>
      <c r="N24" s="256"/>
      <c r="O24" s="257"/>
      <c r="P24" s="258">
        <v>603</v>
      </c>
      <c r="Q24" s="259"/>
      <c r="R24" s="259"/>
      <c r="S24" s="259"/>
      <c r="T24" s="259"/>
      <c r="U24" s="259"/>
      <c r="V24" s="260"/>
      <c r="W24" s="217"/>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49"/>
      <c r="B25" s="250"/>
      <c r="C25" s="250"/>
      <c r="D25" s="250"/>
      <c r="E25" s="250"/>
      <c r="F25" s="251"/>
      <c r="G25" s="198"/>
      <c r="H25" s="199"/>
      <c r="I25" s="199"/>
      <c r="J25" s="199"/>
      <c r="K25" s="199"/>
      <c r="L25" s="199"/>
      <c r="M25" s="199"/>
      <c r="N25" s="199"/>
      <c r="O25" s="200"/>
      <c r="P25" s="159"/>
      <c r="Q25" s="160"/>
      <c r="R25" s="160"/>
      <c r="S25" s="160"/>
      <c r="T25" s="160"/>
      <c r="U25" s="160"/>
      <c r="V25" s="161"/>
      <c r="W25" s="220"/>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thickBot="1" x14ac:dyDescent="0.2">
      <c r="A26" s="249"/>
      <c r="B26" s="250"/>
      <c r="C26" s="250"/>
      <c r="D26" s="250"/>
      <c r="E26" s="250"/>
      <c r="F26" s="251"/>
      <c r="G26" s="208" t="s">
        <v>18</v>
      </c>
      <c r="H26" s="209"/>
      <c r="I26" s="209"/>
      <c r="J26" s="209"/>
      <c r="K26" s="209"/>
      <c r="L26" s="209"/>
      <c r="M26" s="209"/>
      <c r="N26" s="209"/>
      <c r="O26" s="210"/>
      <c r="P26" s="211">
        <f>AK15</f>
        <v>603</v>
      </c>
      <c r="Q26" s="212"/>
      <c r="R26" s="212"/>
      <c r="S26" s="212"/>
      <c r="T26" s="212"/>
      <c r="U26" s="212"/>
      <c r="V26" s="213"/>
      <c r="W26" s="223"/>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47.25" customHeight="1" x14ac:dyDescent="0.15">
      <c r="A27" s="226" t="s">
        <v>536</v>
      </c>
      <c r="B27" s="227"/>
      <c r="C27" s="227"/>
      <c r="D27" s="227"/>
      <c r="E27" s="227"/>
      <c r="F27" s="228"/>
      <c r="G27" s="229" t="s">
        <v>569</v>
      </c>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31.5" customHeight="1" x14ac:dyDescent="0.15">
      <c r="A28" s="232" t="s">
        <v>537</v>
      </c>
      <c r="B28" s="233"/>
      <c r="C28" s="233"/>
      <c r="D28" s="233"/>
      <c r="E28" s="233"/>
      <c r="F28" s="234"/>
      <c r="G28" s="238" t="s">
        <v>535</v>
      </c>
      <c r="H28" s="239"/>
      <c r="I28" s="239"/>
      <c r="J28" s="239"/>
      <c r="K28" s="239"/>
      <c r="L28" s="239"/>
      <c r="M28" s="239"/>
      <c r="N28" s="239"/>
      <c r="O28" s="239"/>
      <c r="P28" s="240" t="s">
        <v>534</v>
      </c>
      <c r="Q28" s="239"/>
      <c r="R28" s="239"/>
      <c r="S28" s="239"/>
      <c r="T28" s="239"/>
      <c r="U28" s="239"/>
      <c r="V28" s="239"/>
      <c r="W28" s="239"/>
      <c r="X28" s="241"/>
      <c r="Y28" s="242"/>
      <c r="Z28" s="243"/>
      <c r="AA28" s="244"/>
      <c r="AB28" s="245" t="s">
        <v>11</v>
      </c>
      <c r="AC28" s="245"/>
      <c r="AD28" s="245"/>
      <c r="AE28" s="270" t="s">
        <v>379</v>
      </c>
      <c r="AF28" s="271"/>
      <c r="AG28" s="271"/>
      <c r="AH28" s="272"/>
      <c r="AI28" s="270" t="s">
        <v>531</v>
      </c>
      <c r="AJ28" s="271"/>
      <c r="AK28" s="271"/>
      <c r="AL28" s="272"/>
      <c r="AM28" s="270" t="s">
        <v>347</v>
      </c>
      <c r="AN28" s="271"/>
      <c r="AO28" s="271"/>
      <c r="AP28" s="272"/>
      <c r="AQ28" s="273" t="s">
        <v>378</v>
      </c>
      <c r="AR28" s="274"/>
      <c r="AS28" s="274"/>
      <c r="AT28" s="275"/>
      <c r="AU28" s="273" t="s">
        <v>544</v>
      </c>
      <c r="AV28" s="274"/>
      <c r="AW28" s="274"/>
      <c r="AX28" s="276"/>
    </row>
    <row r="29" spans="1:50" ht="23.25" customHeight="1" x14ac:dyDescent="0.15">
      <c r="A29" s="232"/>
      <c r="B29" s="233"/>
      <c r="C29" s="233"/>
      <c r="D29" s="233"/>
      <c r="E29" s="233"/>
      <c r="F29" s="234"/>
      <c r="G29" s="277" t="s">
        <v>570</v>
      </c>
      <c r="H29" s="278"/>
      <c r="I29" s="278"/>
      <c r="J29" s="278"/>
      <c r="K29" s="278"/>
      <c r="L29" s="278"/>
      <c r="M29" s="278"/>
      <c r="N29" s="278"/>
      <c r="O29" s="278"/>
      <c r="P29" s="281" t="s">
        <v>571</v>
      </c>
      <c r="Q29" s="282"/>
      <c r="R29" s="282"/>
      <c r="S29" s="282"/>
      <c r="T29" s="282"/>
      <c r="U29" s="282"/>
      <c r="V29" s="282"/>
      <c r="W29" s="282"/>
      <c r="X29" s="283"/>
      <c r="Y29" s="287" t="s">
        <v>48</v>
      </c>
      <c r="Z29" s="288"/>
      <c r="AA29" s="289"/>
      <c r="AB29" s="269" t="s">
        <v>573</v>
      </c>
      <c r="AC29" s="269"/>
      <c r="AD29" s="269"/>
      <c r="AE29" s="261">
        <v>30</v>
      </c>
      <c r="AF29" s="261"/>
      <c r="AG29" s="261"/>
      <c r="AH29" s="261"/>
      <c r="AI29" s="261">
        <v>35</v>
      </c>
      <c r="AJ29" s="261"/>
      <c r="AK29" s="261"/>
      <c r="AL29" s="261"/>
      <c r="AM29" s="261">
        <v>29</v>
      </c>
      <c r="AN29" s="261"/>
      <c r="AO29" s="261"/>
      <c r="AP29" s="261"/>
      <c r="AQ29" s="262" t="s">
        <v>247</v>
      </c>
      <c r="AR29" s="261"/>
      <c r="AS29" s="261"/>
      <c r="AT29" s="261"/>
      <c r="AU29" s="263" t="s">
        <v>247</v>
      </c>
      <c r="AV29" s="264"/>
      <c r="AW29" s="264"/>
      <c r="AX29" s="265"/>
    </row>
    <row r="30" spans="1:50" ht="23.25" customHeight="1" x14ac:dyDescent="0.15">
      <c r="A30" s="235"/>
      <c r="B30" s="236"/>
      <c r="C30" s="236"/>
      <c r="D30" s="236"/>
      <c r="E30" s="236"/>
      <c r="F30" s="237"/>
      <c r="G30" s="279"/>
      <c r="H30" s="280"/>
      <c r="I30" s="280"/>
      <c r="J30" s="280"/>
      <c r="K30" s="280"/>
      <c r="L30" s="280"/>
      <c r="M30" s="280"/>
      <c r="N30" s="280"/>
      <c r="O30" s="280"/>
      <c r="P30" s="284"/>
      <c r="Q30" s="285"/>
      <c r="R30" s="285"/>
      <c r="S30" s="285"/>
      <c r="T30" s="285"/>
      <c r="U30" s="285"/>
      <c r="V30" s="285"/>
      <c r="W30" s="285"/>
      <c r="X30" s="286"/>
      <c r="Y30" s="266" t="s">
        <v>49</v>
      </c>
      <c r="Z30" s="267"/>
      <c r="AA30" s="268"/>
      <c r="AB30" s="269" t="s">
        <v>573</v>
      </c>
      <c r="AC30" s="269"/>
      <c r="AD30" s="269"/>
      <c r="AE30" s="261">
        <v>30</v>
      </c>
      <c r="AF30" s="261"/>
      <c r="AG30" s="261"/>
      <c r="AH30" s="261"/>
      <c r="AI30" s="261">
        <v>35</v>
      </c>
      <c r="AJ30" s="261"/>
      <c r="AK30" s="261"/>
      <c r="AL30" s="261"/>
      <c r="AM30" s="261">
        <v>29</v>
      </c>
      <c r="AN30" s="261"/>
      <c r="AO30" s="261"/>
      <c r="AP30" s="261"/>
      <c r="AQ30" s="262" t="s">
        <v>247</v>
      </c>
      <c r="AR30" s="261"/>
      <c r="AS30" s="261"/>
      <c r="AT30" s="261"/>
      <c r="AU30" s="263" t="s">
        <v>247</v>
      </c>
      <c r="AV30" s="264"/>
      <c r="AW30" s="264"/>
      <c r="AX30" s="265"/>
    </row>
    <row r="31" spans="1:50" ht="23.25" customHeight="1" x14ac:dyDescent="0.15">
      <c r="A31" s="306" t="s">
        <v>538</v>
      </c>
      <c r="B31" s="307"/>
      <c r="C31" s="307"/>
      <c r="D31" s="307"/>
      <c r="E31" s="307"/>
      <c r="F31" s="308"/>
      <c r="G31" s="121" t="s">
        <v>539</v>
      </c>
      <c r="H31" s="121"/>
      <c r="I31" s="121"/>
      <c r="J31" s="121"/>
      <c r="K31" s="121"/>
      <c r="L31" s="121"/>
      <c r="M31" s="121"/>
      <c r="N31" s="121"/>
      <c r="O31" s="121"/>
      <c r="P31" s="121"/>
      <c r="Q31" s="121"/>
      <c r="R31" s="121"/>
      <c r="S31" s="121"/>
      <c r="T31" s="121"/>
      <c r="U31" s="121"/>
      <c r="V31" s="121"/>
      <c r="W31" s="121"/>
      <c r="X31" s="122"/>
      <c r="Y31" s="314"/>
      <c r="Z31" s="315"/>
      <c r="AA31" s="316"/>
      <c r="AB31" s="120" t="s">
        <v>11</v>
      </c>
      <c r="AC31" s="121"/>
      <c r="AD31" s="122"/>
      <c r="AE31" s="120" t="s">
        <v>379</v>
      </c>
      <c r="AF31" s="121"/>
      <c r="AG31" s="121"/>
      <c r="AH31" s="122"/>
      <c r="AI31" s="120" t="s">
        <v>531</v>
      </c>
      <c r="AJ31" s="121"/>
      <c r="AK31" s="121"/>
      <c r="AL31" s="122"/>
      <c r="AM31" s="120" t="s">
        <v>347</v>
      </c>
      <c r="AN31" s="121"/>
      <c r="AO31" s="121"/>
      <c r="AP31" s="122"/>
      <c r="AQ31" s="317" t="s">
        <v>545</v>
      </c>
      <c r="AR31" s="318"/>
      <c r="AS31" s="318"/>
      <c r="AT31" s="318"/>
      <c r="AU31" s="318"/>
      <c r="AV31" s="318"/>
      <c r="AW31" s="318"/>
      <c r="AX31" s="319"/>
    </row>
    <row r="32" spans="1:50" ht="23.25" customHeight="1" x14ac:dyDescent="0.15">
      <c r="A32" s="309"/>
      <c r="B32" s="310"/>
      <c r="C32" s="310"/>
      <c r="D32" s="310"/>
      <c r="E32" s="310"/>
      <c r="F32" s="311"/>
      <c r="G32" s="320" t="s">
        <v>572</v>
      </c>
      <c r="H32" s="321"/>
      <c r="I32" s="321"/>
      <c r="J32" s="321"/>
      <c r="K32" s="321"/>
      <c r="L32" s="321"/>
      <c r="M32" s="321"/>
      <c r="N32" s="321"/>
      <c r="O32" s="321"/>
      <c r="P32" s="321"/>
      <c r="Q32" s="321"/>
      <c r="R32" s="321"/>
      <c r="S32" s="321"/>
      <c r="T32" s="321"/>
      <c r="U32" s="321"/>
      <c r="V32" s="321"/>
      <c r="W32" s="321"/>
      <c r="X32" s="321"/>
      <c r="Y32" s="298" t="s">
        <v>538</v>
      </c>
      <c r="Z32" s="299"/>
      <c r="AA32" s="300"/>
      <c r="AB32" s="301" t="s">
        <v>574</v>
      </c>
      <c r="AC32" s="302"/>
      <c r="AD32" s="303"/>
      <c r="AE32" s="262">
        <v>109</v>
      </c>
      <c r="AF32" s="262"/>
      <c r="AG32" s="262"/>
      <c r="AH32" s="262"/>
      <c r="AI32" s="262">
        <v>103</v>
      </c>
      <c r="AJ32" s="262"/>
      <c r="AK32" s="262"/>
      <c r="AL32" s="262"/>
      <c r="AM32" s="262">
        <v>157</v>
      </c>
      <c r="AN32" s="262"/>
      <c r="AO32" s="262"/>
      <c r="AP32" s="262"/>
      <c r="AQ32" s="263" t="s">
        <v>247</v>
      </c>
      <c r="AR32" s="304"/>
      <c r="AS32" s="304"/>
      <c r="AT32" s="304"/>
      <c r="AU32" s="304"/>
      <c r="AV32" s="304"/>
      <c r="AW32" s="304"/>
      <c r="AX32" s="305"/>
    </row>
    <row r="33" spans="1:51" ht="46.5" customHeight="1" x14ac:dyDescent="0.15">
      <c r="A33" s="312"/>
      <c r="B33" s="151"/>
      <c r="C33" s="151"/>
      <c r="D33" s="151"/>
      <c r="E33" s="151"/>
      <c r="F33" s="313"/>
      <c r="G33" s="322"/>
      <c r="H33" s="323"/>
      <c r="I33" s="323"/>
      <c r="J33" s="323"/>
      <c r="K33" s="323"/>
      <c r="L33" s="323"/>
      <c r="M33" s="323"/>
      <c r="N33" s="323"/>
      <c r="O33" s="323"/>
      <c r="P33" s="323"/>
      <c r="Q33" s="323"/>
      <c r="R33" s="323"/>
      <c r="S33" s="323"/>
      <c r="T33" s="323"/>
      <c r="U33" s="323"/>
      <c r="V33" s="323"/>
      <c r="W33" s="323"/>
      <c r="X33" s="323"/>
      <c r="Y33" s="290" t="s">
        <v>540</v>
      </c>
      <c r="Z33" s="291"/>
      <c r="AA33" s="292"/>
      <c r="AB33" s="293" t="s">
        <v>575</v>
      </c>
      <c r="AC33" s="294"/>
      <c r="AD33" s="295"/>
      <c r="AE33" s="296" t="s">
        <v>576</v>
      </c>
      <c r="AF33" s="296"/>
      <c r="AG33" s="296"/>
      <c r="AH33" s="296"/>
      <c r="AI33" s="296" t="s">
        <v>577</v>
      </c>
      <c r="AJ33" s="296"/>
      <c r="AK33" s="296"/>
      <c r="AL33" s="296"/>
      <c r="AM33" s="296" t="s">
        <v>578</v>
      </c>
      <c r="AN33" s="296"/>
      <c r="AO33" s="296"/>
      <c r="AP33" s="296"/>
      <c r="AQ33" s="296" t="s">
        <v>247</v>
      </c>
      <c r="AR33" s="296"/>
      <c r="AS33" s="296"/>
      <c r="AT33" s="296"/>
      <c r="AU33" s="296"/>
      <c r="AV33" s="296"/>
      <c r="AW33" s="296"/>
      <c r="AX33" s="297"/>
    </row>
    <row r="34" spans="1:51" ht="18.75" customHeight="1" x14ac:dyDescent="0.15">
      <c r="A34" s="339" t="s">
        <v>205</v>
      </c>
      <c r="B34" s="340"/>
      <c r="C34" s="340"/>
      <c r="D34" s="340"/>
      <c r="E34" s="340"/>
      <c r="F34" s="341"/>
      <c r="G34" s="349" t="s">
        <v>131</v>
      </c>
      <c r="H34" s="330"/>
      <c r="I34" s="330"/>
      <c r="J34" s="330"/>
      <c r="K34" s="330"/>
      <c r="L34" s="330"/>
      <c r="M34" s="330"/>
      <c r="N34" s="330"/>
      <c r="O34" s="350"/>
      <c r="P34" s="353" t="s">
        <v>51</v>
      </c>
      <c r="Q34" s="330"/>
      <c r="R34" s="330"/>
      <c r="S34" s="330"/>
      <c r="T34" s="330"/>
      <c r="U34" s="330"/>
      <c r="V34" s="330"/>
      <c r="W34" s="330"/>
      <c r="X34" s="350"/>
      <c r="Y34" s="355"/>
      <c r="Z34" s="356"/>
      <c r="AA34" s="357"/>
      <c r="AB34" s="325" t="s">
        <v>11</v>
      </c>
      <c r="AC34" s="361"/>
      <c r="AD34" s="362"/>
      <c r="AE34" s="325" t="s">
        <v>379</v>
      </c>
      <c r="AF34" s="361"/>
      <c r="AG34" s="361"/>
      <c r="AH34" s="362"/>
      <c r="AI34" s="324" t="s">
        <v>531</v>
      </c>
      <c r="AJ34" s="324"/>
      <c r="AK34" s="324"/>
      <c r="AL34" s="325"/>
      <c r="AM34" s="324" t="s">
        <v>347</v>
      </c>
      <c r="AN34" s="324"/>
      <c r="AO34" s="324"/>
      <c r="AP34" s="325"/>
      <c r="AQ34" s="327" t="s">
        <v>161</v>
      </c>
      <c r="AR34" s="328"/>
      <c r="AS34" s="328"/>
      <c r="AT34" s="329"/>
      <c r="AU34" s="330" t="s">
        <v>121</v>
      </c>
      <c r="AV34" s="330"/>
      <c r="AW34" s="330"/>
      <c r="AX34" s="331"/>
    </row>
    <row r="35" spans="1:51" ht="18.75" customHeight="1" x14ac:dyDescent="0.15">
      <c r="A35" s="342"/>
      <c r="B35" s="343"/>
      <c r="C35" s="343"/>
      <c r="D35" s="343"/>
      <c r="E35" s="343"/>
      <c r="F35" s="344"/>
      <c r="G35" s="351"/>
      <c r="H35" s="337"/>
      <c r="I35" s="337"/>
      <c r="J35" s="337"/>
      <c r="K35" s="337"/>
      <c r="L35" s="337"/>
      <c r="M35" s="337"/>
      <c r="N35" s="337"/>
      <c r="O35" s="352"/>
      <c r="P35" s="354"/>
      <c r="Q35" s="337"/>
      <c r="R35" s="337"/>
      <c r="S35" s="337"/>
      <c r="T35" s="337"/>
      <c r="U35" s="337"/>
      <c r="V35" s="337"/>
      <c r="W35" s="337"/>
      <c r="X35" s="352"/>
      <c r="Y35" s="358"/>
      <c r="Z35" s="359"/>
      <c r="AA35" s="360"/>
      <c r="AB35" s="270"/>
      <c r="AC35" s="363"/>
      <c r="AD35" s="364"/>
      <c r="AE35" s="270"/>
      <c r="AF35" s="363"/>
      <c r="AG35" s="363"/>
      <c r="AH35" s="364"/>
      <c r="AI35" s="326"/>
      <c r="AJ35" s="326"/>
      <c r="AK35" s="326"/>
      <c r="AL35" s="270"/>
      <c r="AM35" s="326"/>
      <c r="AN35" s="326"/>
      <c r="AO35" s="326"/>
      <c r="AP35" s="270"/>
      <c r="AQ35" s="332" t="s">
        <v>581</v>
      </c>
      <c r="AR35" s="333"/>
      <c r="AS35" s="334" t="s">
        <v>162</v>
      </c>
      <c r="AT35" s="335"/>
      <c r="AU35" s="336">
        <v>3</v>
      </c>
      <c r="AV35" s="336"/>
      <c r="AW35" s="337" t="s">
        <v>158</v>
      </c>
      <c r="AX35" s="338"/>
    </row>
    <row r="36" spans="1:51" ht="23.25" customHeight="1" x14ac:dyDescent="0.15">
      <c r="A36" s="345"/>
      <c r="B36" s="343"/>
      <c r="C36" s="343"/>
      <c r="D36" s="343"/>
      <c r="E36" s="343"/>
      <c r="F36" s="344"/>
      <c r="G36" s="365" t="s">
        <v>579</v>
      </c>
      <c r="H36" s="366"/>
      <c r="I36" s="366"/>
      <c r="J36" s="366"/>
      <c r="K36" s="366"/>
      <c r="L36" s="366"/>
      <c r="M36" s="366"/>
      <c r="N36" s="366"/>
      <c r="O36" s="367"/>
      <c r="P36" s="374" t="s">
        <v>580</v>
      </c>
      <c r="Q36" s="374"/>
      <c r="R36" s="374"/>
      <c r="S36" s="374"/>
      <c r="T36" s="374"/>
      <c r="U36" s="374"/>
      <c r="V36" s="374"/>
      <c r="W36" s="374"/>
      <c r="X36" s="375"/>
      <c r="Y36" s="290" t="s">
        <v>12</v>
      </c>
      <c r="Z36" s="380"/>
      <c r="AA36" s="381"/>
      <c r="AB36" s="382" t="s">
        <v>216</v>
      </c>
      <c r="AC36" s="382"/>
      <c r="AD36" s="382"/>
      <c r="AE36" s="263">
        <v>73.599999999999994</v>
      </c>
      <c r="AF36" s="304"/>
      <c r="AG36" s="304"/>
      <c r="AH36" s="304"/>
      <c r="AI36" s="263">
        <v>74.3</v>
      </c>
      <c r="AJ36" s="304"/>
      <c r="AK36" s="304"/>
      <c r="AL36" s="304"/>
      <c r="AM36" s="263">
        <v>75.400000000000006</v>
      </c>
      <c r="AN36" s="304"/>
      <c r="AO36" s="304"/>
      <c r="AP36" s="304"/>
      <c r="AQ36" s="383" t="s">
        <v>567</v>
      </c>
      <c r="AR36" s="384"/>
      <c r="AS36" s="384"/>
      <c r="AT36" s="385"/>
      <c r="AU36" s="304">
        <v>75.400000000000006</v>
      </c>
      <c r="AV36" s="304"/>
      <c r="AW36" s="304"/>
      <c r="AX36" s="305"/>
    </row>
    <row r="37" spans="1:51" ht="23.25" customHeight="1" x14ac:dyDescent="0.15">
      <c r="A37" s="346"/>
      <c r="B37" s="347"/>
      <c r="C37" s="347"/>
      <c r="D37" s="347"/>
      <c r="E37" s="347"/>
      <c r="F37" s="348"/>
      <c r="G37" s="368"/>
      <c r="H37" s="369"/>
      <c r="I37" s="369"/>
      <c r="J37" s="369"/>
      <c r="K37" s="369"/>
      <c r="L37" s="369"/>
      <c r="M37" s="369"/>
      <c r="N37" s="369"/>
      <c r="O37" s="370"/>
      <c r="P37" s="376"/>
      <c r="Q37" s="376"/>
      <c r="R37" s="376"/>
      <c r="S37" s="376"/>
      <c r="T37" s="376"/>
      <c r="U37" s="376"/>
      <c r="V37" s="376"/>
      <c r="W37" s="376"/>
      <c r="X37" s="377"/>
      <c r="Y37" s="120" t="s">
        <v>47</v>
      </c>
      <c r="Z37" s="121"/>
      <c r="AA37" s="122"/>
      <c r="AB37" s="387" t="s">
        <v>216</v>
      </c>
      <c r="AC37" s="387"/>
      <c r="AD37" s="387"/>
      <c r="AE37" s="263" t="s">
        <v>567</v>
      </c>
      <c r="AF37" s="304"/>
      <c r="AG37" s="304"/>
      <c r="AH37" s="304"/>
      <c r="AI37" s="263" t="s">
        <v>567</v>
      </c>
      <c r="AJ37" s="304"/>
      <c r="AK37" s="304"/>
      <c r="AL37" s="304"/>
      <c r="AM37" s="263">
        <v>75</v>
      </c>
      <c r="AN37" s="304"/>
      <c r="AO37" s="304"/>
      <c r="AP37" s="304"/>
      <c r="AQ37" s="383" t="s">
        <v>567</v>
      </c>
      <c r="AR37" s="384"/>
      <c r="AS37" s="384"/>
      <c r="AT37" s="385"/>
      <c r="AU37" s="304">
        <v>75</v>
      </c>
      <c r="AV37" s="304"/>
      <c r="AW37" s="304"/>
      <c r="AX37" s="305"/>
    </row>
    <row r="38" spans="1:51" ht="23.25" customHeight="1" x14ac:dyDescent="0.15">
      <c r="A38" s="345"/>
      <c r="B38" s="343"/>
      <c r="C38" s="343"/>
      <c r="D38" s="343"/>
      <c r="E38" s="343"/>
      <c r="F38" s="344"/>
      <c r="G38" s="371"/>
      <c r="H38" s="372"/>
      <c r="I38" s="372"/>
      <c r="J38" s="372"/>
      <c r="K38" s="372"/>
      <c r="L38" s="372"/>
      <c r="M38" s="372"/>
      <c r="N38" s="372"/>
      <c r="O38" s="373"/>
      <c r="P38" s="378"/>
      <c r="Q38" s="378"/>
      <c r="R38" s="378"/>
      <c r="S38" s="378"/>
      <c r="T38" s="378"/>
      <c r="U38" s="378"/>
      <c r="V38" s="378"/>
      <c r="W38" s="378"/>
      <c r="X38" s="379"/>
      <c r="Y38" s="120" t="s">
        <v>13</v>
      </c>
      <c r="Z38" s="121"/>
      <c r="AA38" s="122"/>
      <c r="AB38" s="386" t="s">
        <v>14</v>
      </c>
      <c r="AC38" s="386"/>
      <c r="AD38" s="386"/>
      <c r="AE38" s="263">
        <v>98.1</v>
      </c>
      <c r="AF38" s="304"/>
      <c r="AG38" s="304"/>
      <c r="AH38" s="304"/>
      <c r="AI38" s="263">
        <v>99.1</v>
      </c>
      <c r="AJ38" s="304"/>
      <c r="AK38" s="304"/>
      <c r="AL38" s="304"/>
      <c r="AM38" s="263">
        <v>100</v>
      </c>
      <c r="AN38" s="304"/>
      <c r="AO38" s="304"/>
      <c r="AP38" s="304"/>
      <c r="AQ38" s="383" t="s">
        <v>567</v>
      </c>
      <c r="AR38" s="384"/>
      <c r="AS38" s="384"/>
      <c r="AT38" s="385"/>
      <c r="AU38" s="304">
        <v>100</v>
      </c>
      <c r="AV38" s="304"/>
      <c r="AW38" s="304"/>
      <c r="AX38" s="305"/>
    </row>
    <row r="39" spans="1:51" ht="23.25" customHeight="1" x14ac:dyDescent="0.15">
      <c r="A39" s="389" t="s">
        <v>225</v>
      </c>
      <c r="B39" s="390"/>
      <c r="C39" s="390"/>
      <c r="D39" s="390"/>
      <c r="E39" s="390"/>
      <c r="F39" s="391"/>
      <c r="G39" s="392" t="s">
        <v>582</v>
      </c>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4"/>
    </row>
    <row r="40" spans="1:51" ht="23.25" customHeight="1" x14ac:dyDescent="0.15">
      <c r="A40" s="235"/>
      <c r="B40" s="236"/>
      <c r="C40" s="236"/>
      <c r="D40" s="236"/>
      <c r="E40" s="236"/>
      <c r="F40" s="237"/>
      <c r="G40" s="395"/>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7"/>
    </row>
    <row r="41" spans="1:51" ht="18.75" customHeight="1" x14ac:dyDescent="0.15">
      <c r="A41" s="404" t="s">
        <v>205</v>
      </c>
      <c r="B41" s="405"/>
      <c r="C41" s="405"/>
      <c r="D41" s="405"/>
      <c r="E41" s="405"/>
      <c r="F41" s="406"/>
      <c r="G41" s="349" t="s">
        <v>131</v>
      </c>
      <c r="H41" s="330"/>
      <c r="I41" s="330"/>
      <c r="J41" s="330"/>
      <c r="K41" s="330"/>
      <c r="L41" s="330"/>
      <c r="M41" s="330"/>
      <c r="N41" s="330"/>
      <c r="O41" s="350"/>
      <c r="P41" s="353" t="s">
        <v>51</v>
      </c>
      <c r="Q41" s="330"/>
      <c r="R41" s="330"/>
      <c r="S41" s="330"/>
      <c r="T41" s="330"/>
      <c r="U41" s="330"/>
      <c r="V41" s="330"/>
      <c r="W41" s="330"/>
      <c r="X41" s="350"/>
      <c r="Y41" s="355"/>
      <c r="Z41" s="356"/>
      <c r="AA41" s="357"/>
      <c r="AB41" s="325" t="s">
        <v>11</v>
      </c>
      <c r="AC41" s="361"/>
      <c r="AD41" s="362"/>
      <c r="AE41" s="388" t="s">
        <v>379</v>
      </c>
      <c r="AF41" s="388"/>
      <c r="AG41" s="388"/>
      <c r="AH41" s="388"/>
      <c r="AI41" s="388" t="s">
        <v>531</v>
      </c>
      <c r="AJ41" s="388"/>
      <c r="AK41" s="388"/>
      <c r="AL41" s="388"/>
      <c r="AM41" s="388" t="s">
        <v>347</v>
      </c>
      <c r="AN41" s="388"/>
      <c r="AO41" s="388"/>
      <c r="AP41" s="388"/>
      <c r="AQ41" s="327" t="s">
        <v>161</v>
      </c>
      <c r="AR41" s="328"/>
      <c r="AS41" s="328"/>
      <c r="AT41" s="329"/>
      <c r="AU41" s="330" t="s">
        <v>121</v>
      </c>
      <c r="AV41" s="330"/>
      <c r="AW41" s="330"/>
      <c r="AX41" s="331"/>
      <c r="AY41">
        <f>COUNTA($G$43)</f>
        <v>1</v>
      </c>
    </row>
    <row r="42" spans="1:51" ht="18.75" customHeight="1" x14ac:dyDescent="0.15">
      <c r="A42" s="407"/>
      <c r="B42" s="408"/>
      <c r="C42" s="408"/>
      <c r="D42" s="408"/>
      <c r="E42" s="408"/>
      <c r="F42" s="409"/>
      <c r="G42" s="351"/>
      <c r="H42" s="337"/>
      <c r="I42" s="337"/>
      <c r="J42" s="337"/>
      <c r="K42" s="337"/>
      <c r="L42" s="337"/>
      <c r="M42" s="337"/>
      <c r="N42" s="337"/>
      <c r="O42" s="352"/>
      <c r="P42" s="354"/>
      <c r="Q42" s="337"/>
      <c r="R42" s="337"/>
      <c r="S42" s="337"/>
      <c r="T42" s="337"/>
      <c r="U42" s="337"/>
      <c r="V42" s="337"/>
      <c r="W42" s="337"/>
      <c r="X42" s="352"/>
      <c r="Y42" s="358"/>
      <c r="Z42" s="359"/>
      <c r="AA42" s="360"/>
      <c r="AB42" s="270"/>
      <c r="AC42" s="363"/>
      <c r="AD42" s="364"/>
      <c r="AE42" s="388"/>
      <c r="AF42" s="388"/>
      <c r="AG42" s="388"/>
      <c r="AH42" s="388"/>
      <c r="AI42" s="388"/>
      <c r="AJ42" s="388"/>
      <c r="AK42" s="388"/>
      <c r="AL42" s="388"/>
      <c r="AM42" s="388"/>
      <c r="AN42" s="388"/>
      <c r="AO42" s="388"/>
      <c r="AP42" s="388"/>
      <c r="AQ42" s="332" t="s">
        <v>581</v>
      </c>
      <c r="AR42" s="333"/>
      <c r="AS42" s="334" t="s">
        <v>162</v>
      </c>
      <c r="AT42" s="335"/>
      <c r="AU42" s="336">
        <v>3</v>
      </c>
      <c r="AV42" s="336"/>
      <c r="AW42" s="337" t="s">
        <v>158</v>
      </c>
      <c r="AX42" s="338"/>
      <c r="AY42">
        <f t="shared" ref="AY42:AY47" si="0">$AY$41</f>
        <v>1</v>
      </c>
    </row>
    <row r="43" spans="1:51" ht="23.25" customHeight="1" x14ac:dyDescent="0.15">
      <c r="A43" s="410"/>
      <c r="B43" s="408"/>
      <c r="C43" s="408"/>
      <c r="D43" s="408"/>
      <c r="E43" s="408"/>
      <c r="F43" s="409"/>
      <c r="G43" s="365" t="s">
        <v>583</v>
      </c>
      <c r="H43" s="366"/>
      <c r="I43" s="366"/>
      <c r="J43" s="366"/>
      <c r="K43" s="366"/>
      <c r="L43" s="366"/>
      <c r="M43" s="366"/>
      <c r="N43" s="366"/>
      <c r="O43" s="367"/>
      <c r="P43" s="374" t="s">
        <v>584</v>
      </c>
      <c r="Q43" s="374"/>
      <c r="R43" s="374"/>
      <c r="S43" s="374"/>
      <c r="T43" s="374"/>
      <c r="U43" s="374"/>
      <c r="V43" s="374"/>
      <c r="W43" s="374"/>
      <c r="X43" s="375"/>
      <c r="Y43" s="290" t="s">
        <v>12</v>
      </c>
      <c r="Z43" s="380"/>
      <c r="AA43" s="381"/>
      <c r="AB43" s="382" t="s">
        <v>216</v>
      </c>
      <c r="AC43" s="382"/>
      <c r="AD43" s="382"/>
      <c r="AE43" s="263">
        <v>82</v>
      </c>
      <c r="AF43" s="304"/>
      <c r="AG43" s="304"/>
      <c r="AH43" s="304"/>
      <c r="AI43" s="263">
        <v>82</v>
      </c>
      <c r="AJ43" s="304"/>
      <c r="AK43" s="304"/>
      <c r="AL43" s="304"/>
      <c r="AM43" s="263">
        <v>85.5</v>
      </c>
      <c r="AN43" s="304"/>
      <c r="AO43" s="304"/>
      <c r="AP43" s="304"/>
      <c r="AQ43" s="383" t="s">
        <v>567</v>
      </c>
      <c r="AR43" s="384"/>
      <c r="AS43" s="384"/>
      <c r="AT43" s="385"/>
      <c r="AU43" s="304">
        <v>85.5</v>
      </c>
      <c r="AV43" s="304"/>
      <c r="AW43" s="304"/>
      <c r="AX43" s="305"/>
      <c r="AY43">
        <f t="shared" si="0"/>
        <v>1</v>
      </c>
    </row>
    <row r="44" spans="1:51" ht="23.25" customHeight="1" x14ac:dyDescent="0.15">
      <c r="A44" s="411"/>
      <c r="B44" s="412"/>
      <c r="C44" s="412"/>
      <c r="D44" s="412"/>
      <c r="E44" s="412"/>
      <c r="F44" s="413"/>
      <c r="G44" s="368"/>
      <c r="H44" s="369"/>
      <c r="I44" s="369"/>
      <c r="J44" s="369"/>
      <c r="K44" s="369"/>
      <c r="L44" s="369"/>
      <c r="M44" s="369"/>
      <c r="N44" s="369"/>
      <c r="O44" s="370"/>
      <c r="P44" s="376"/>
      <c r="Q44" s="376"/>
      <c r="R44" s="376"/>
      <c r="S44" s="376"/>
      <c r="T44" s="376"/>
      <c r="U44" s="376"/>
      <c r="V44" s="376"/>
      <c r="W44" s="376"/>
      <c r="X44" s="377"/>
      <c r="Y44" s="120" t="s">
        <v>47</v>
      </c>
      <c r="Z44" s="121"/>
      <c r="AA44" s="122"/>
      <c r="AB44" s="387" t="s">
        <v>216</v>
      </c>
      <c r="AC44" s="387"/>
      <c r="AD44" s="387"/>
      <c r="AE44" s="263" t="s">
        <v>567</v>
      </c>
      <c r="AF44" s="304"/>
      <c r="AG44" s="304"/>
      <c r="AH44" s="304"/>
      <c r="AI44" s="263" t="s">
        <v>567</v>
      </c>
      <c r="AJ44" s="304"/>
      <c r="AK44" s="304"/>
      <c r="AL44" s="304"/>
      <c r="AM44" s="263">
        <v>85</v>
      </c>
      <c r="AN44" s="304"/>
      <c r="AO44" s="304"/>
      <c r="AP44" s="304"/>
      <c r="AQ44" s="383" t="s">
        <v>567</v>
      </c>
      <c r="AR44" s="384"/>
      <c r="AS44" s="384"/>
      <c r="AT44" s="385"/>
      <c r="AU44" s="304">
        <v>85</v>
      </c>
      <c r="AV44" s="304"/>
      <c r="AW44" s="304"/>
      <c r="AX44" s="305"/>
      <c r="AY44">
        <f t="shared" si="0"/>
        <v>1</v>
      </c>
    </row>
    <row r="45" spans="1:51" ht="23.25" customHeight="1" x14ac:dyDescent="0.15">
      <c r="A45" s="410"/>
      <c r="B45" s="408"/>
      <c r="C45" s="408"/>
      <c r="D45" s="408"/>
      <c r="E45" s="408"/>
      <c r="F45" s="409"/>
      <c r="G45" s="371"/>
      <c r="H45" s="372"/>
      <c r="I45" s="372"/>
      <c r="J45" s="372"/>
      <c r="K45" s="372"/>
      <c r="L45" s="372"/>
      <c r="M45" s="372"/>
      <c r="N45" s="372"/>
      <c r="O45" s="373"/>
      <c r="P45" s="378"/>
      <c r="Q45" s="378"/>
      <c r="R45" s="378"/>
      <c r="S45" s="378"/>
      <c r="T45" s="378"/>
      <c r="U45" s="378"/>
      <c r="V45" s="378"/>
      <c r="W45" s="378"/>
      <c r="X45" s="379"/>
      <c r="Y45" s="120" t="s">
        <v>13</v>
      </c>
      <c r="Z45" s="121"/>
      <c r="AA45" s="122"/>
      <c r="AB45" s="386" t="s">
        <v>14</v>
      </c>
      <c r="AC45" s="386"/>
      <c r="AD45" s="386"/>
      <c r="AE45" s="263">
        <v>96.5</v>
      </c>
      <c r="AF45" s="304"/>
      <c r="AG45" s="304"/>
      <c r="AH45" s="304"/>
      <c r="AI45" s="263">
        <v>96.5</v>
      </c>
      <c r="AJ45" s="304"/>
      <c r="AK45" s="304"/>
      <c r="AL45" s="304"/>
      <c r="AM45" s="263">
        <v>100</v>
      </c>
      <c r="AN45" s="304"/>
      <c r="AO45" s="304"/>
      <c r="AP45" s="304"/>
      <c r="AQ45" s="383" t="s">
        <v>567</v>
      </c>
      <c r="AR45" s="384"/>
      <c r="AS45" s="384"/>
      <c r="AT45" s="385"/>
      <c r="AU45" s="304">
        <v>100</v>
      </c>
      <c r="AV45" s="304"/>
      <c r="AW45" s="304"/>
      <c r="AX45" s="305"/>
      <c r="AY45">
        <f t="shared" si="0"/>
        <v>1</v>
      </c>
    </row>
    <row r="46" spans="1:51" ht="23.25" customHeight="1" x14ac:dyDescent="0.15">
      <c r="A46" s="389" t="s">
        <v>225</v>
      </c>
      <c r="B46" s="390"/>
      <c r="C46" s="390"/>
      <c r="D46" s="390"/>
      <c r="E46" s="390"/>
      <c r="F46" s="391"/>
      <c r="G46" s="392" t="s">
        <v>582</v>
      </c>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4"/>
      <c r="AY46">
        <f t="shared" si="0"/>
        <v>1</v>
      </c>
    </row>
    <row r="47" spans="1:51" ht="23.25" customHeight="1" x14ac:dyDescent="0.15">
      <c r="A47" s="235"/>
      <c r="B47" s="236"/>
      <c r="C47" s="236"/>
      <c r="D47" s="236"/>
      <c r="E47" s="236"/>
      <c r="F47" s="237"/>
      <c r="G47" s="395"/>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7"/>
      <c r="AY47">
        <f t="shared" si="0"/>
        <v>1</v>
      </c>
    </row>
    <row r="48" spans="1:51" ht="18.75" customHeight="1" x14ac:dyDescent="0.15">
      <c r="A48" s="404" t="s">
        <v>205</v>
      </c>
      <c r="B48" s="405"/>
      <c r="C48" s="405"/>
      <c r="D48" s="405"/>
      <c r="E48" s="405"/>
      <c r="F48" s="406"/>
      <c r="G48" s="349" t="s">
        <v>131</v>
      </c>
      <c r="H48" s="330"/>
      <c r="I48" s="330"/>
      <c r="J48" s="330"/>
      <c r="K48" s="330"/>
      <c r="L48" s="330"/>
      <c r="M48" s="330"/>
      <c r="N48" s="330"/>
      <c r="O48" s="350"/>
      <c r="P48" s="353" t="s">
        <v>51</v>
      </c>
      <c r="Q48" s="330"/>
      <c r="R48" s="330"/>
      <c r="S48" s="330"/>
      <c r="T48" s="330"/>
      <c r="U48" s="330"/>
      <c r="V48" s="330"/>
      <c r="W48" s="330"/>
      <c r="X48" s="350"/>
      <c r="Y48" s="355"/>
      <c r="Z48" s="356"/>
      <c r="AA48" s="357"/>
      <c r="AB48" s="325" t="s">
        <v>11</v>
      </c>
      <c r="AC48" s="361"/>
      <c r="AD48" s="362"/>
      <c r="AE48" s="388" t="s">
        <v>379</v>
      </c>
      <c r="AF48" s="388"/>
      <c r="AG48" s="388"/>
      <c r="AH48" s="388"/>
      <c r="AI48" s="388" t="s">
        <v>531</v>
      </c>
      <c r="AJ48" s="388"/>
      <c r="AK48" s="388"/>
      <c r="AL48" s="388"/>
      <c r="AM48" s="388" t="s">
        <v>347</v>
      </c>
      <c r="AN48" s="388"/>
      <c r="AO48" s="388"/>
      <c r="AP48" s="388"/>
      <c r="AQ48" s="327" t="s">
        <v>161</v>
      </c>
      <c r="AR48" s="328"/>
      <c r="AS48" s="328"/>
      <c r="AT48" s="329"/>
      <c r="AU48" s="330" t="s">
        <v>121</v>
      </c>
      <c r="AV48" s="330"/>
      <c r="AW48" s="330"/>
      <c r="AX48" s="331"/>
      <c r="AY48">
        <f>COUNTA($G$50)</f>
        <v>1</v>
      </c>
    </row>
    <row r="49" spans="1:51" ht="18.75" customHeight="1" x14ac:dyDescent="0.15">
      <c r="A49" s="407"/>
      <c r="B49" s="408"/>
      <c r="C49" s="408"/>
      <c r="D49" s="408"/>
      <c r="E49" s="408"/>
      <c r="F49" s="409"/>
      <c r="G49" s="351"/>
      <c r="H49" s="337"/>
      <c r="I49" s="337"/>
      <c r="J49" s="337"/>
      <c r="K49" s="337"/>
      <c r="L49" s="337"/>
      <c r="M49" s="337"/>
      <c r="N49" s="337"/>
      <c r="O49" s="352"/>
      <c r="P49" s="354"/>
      <c r="Q49" s="337"/>
      <c r="R49" s="337"/>
      <c r="S49" s="337"/>
      <c r="T49" s="337"/>
      <c r="U49" s="337"/>
      <c r="V49" s="337"/>
      <c r="W49" s="337"/>
      <c r="X49" s="352"/>
      <c r="Y49" s="358"/>
      <c r="Z49" s="359"/>
      <c r="AA49" s="360"/>
      <c r="AB49" s="270"/>
      <c r="AC49" s="363"/>
      <c r="AD49" s="364"/>
      <c r="AE49" s="388"/>
      <c r="AF49" s="388"/>
      <c r="AG49" s="388"/>
      <c r="AH49" s="388"/>
      <c r="AI49" s="388"/>
      <c r="AJ49" s="388"/>
      <c r="AK49" s="388"/>
      <c r="AL49" s="388"/>
      <c r="AM49" s="388"/>
      <c r="AN49" s="388"/>
      <c r="AO49" s="388"/>
      <c r="AP49" s="388"/>
      <c r="AQ49" s="332" t="s">
        <v>581</v>
      </c>
      <c r="AR49" s="333"/>
      <c r="AS49" s="334" t="s">
        <v>162</v>
      </c>
      <c r="AT49" s="335"/>
      <c r="AU49" s="336">
        <v>3</v>
      </c>
      <c r="AV49" s="336"/>
      <c r="AW49" s="337" t="s">
        <v>158</v>
      </c>
      <c r="AX49" s="338"/>
      <c r="AY49">
        <f t="shared" ref="AY49:AY54" si="1">$AY$48</f>
        <v>1</v>
      </c>
    </row>
    <row r="50" spans="1:51" ht="23.25" customHeight="1" x14ac:dyDescent="0.15">
      <c r="A50" s="410"/>
      <c r="B50" s="408"/>
      <c r="C50" s="408"/>
      <c r="D50" s="408"/>
      <c r="E50" s="408"/>
      <c r="F50" s="409"/>
      <c r="G50" s="365" t="s">
        <v>585</v>
      </c>
      <c r="H50" s="366"/>
      <c r="I50" s="366"/>
      <c r="J50" s="366"/>
      <c r="K50" s="366"/>
      <c r="L50" s="366"/>
      <c r="M50" s="366"/>
      <c r="N50" s="366"/>
      <c r="O50" s="367"/>
      <c r="P50" s="374" t="s">
        <v>586</v>
      </c>
      <c r="Q50" s="374"/>
      <c r="R50" s="374"/>
      <c r="S50" s="374"/>
      <c r="T50" s="374"/>
      <c r="U50" s="374"/>
      <c r="V50" s="374"/>
      <c r="W50" s="374"/>
      <c r="X50" s="375"/>
      <c r="Y50" s="290" t="s">
        <v>12</v>
      </c>
      <c r="Z50" s="380"/>
      <c r="AA50" s="381"/>
      <c r="AB50" s="382" t="s">
        <v>216</v>
      </c>
      <c r="AC50" s="382"/>
      <c r="AD50" s="382"/>
      <c r="AE50" s="263">
        <v>90.1</v>
      </c>
      <c r="AF50" s="304"/>
      <c r="AG50" s="304"/>
      <c r="AH50" s="304"/>
      <c r="AI50" s="263">
        <v>91.5</v>
      </c>
      <c r="AJ50" s="304"/>
      <c r="AK50" s="304"/>
      <c r="AL50" s="304"/>
      <c r="AM50" s="263">
        <v>100</v>
      </c>
      <c r="AN50" s="304"/>
      <c r="AO50" s="304"/>
      <c r="AP50" s="304"/>
      <c r="AQ50" s="383" t="s">
        <v>567</v>
      </c>
      <c r="AR50" s="384"/>
      <c r="AS50" s="384"/>
      <c r="AT50" s="385"/>
      <c r="AU50" s="304">
        <v>100</v>
      </c>
      <c r="AV50" s="304"/>
      <c r="AW50" s="304"/>
      <c r="AX50" s="305"/>
      <c r="AY50">
        <f t="shared" si="1"/>
        <v>1</v>
      </c>
    </row>
    <row r="51" spans="1:51" ht="23.25" customHeight="1" x14ac:dyDescent="0.15">
      <c r="A51" s="411"/>
      <c r="B51" s="412"/>
      <c r="C51" s="412"/>
      <c r="D51" s="412"/>
      <c r="E51" s="412"/>
      <c r="F51" s="413"/>
      <c r="G51" s="368"/>
      <c r="H51" s="369"/>
      <c r="I51" s="369"/>
      <c r="J51" s="369"/>
      <c r="K51" s="369"/>
      <c r="L51" s="369"/>
      <c r="M51" s="369"/>
      <c r="N51" s="369"/>
      <c r="O51" s="370"/>
      <c r="P51" s="376"/>
      <c r="Q51" s="376"/>
      <c r="R51" s="376"/>
      <c r="S51" s="376"/>
      <c r="T51" s="376"/>
      <c r="U51" s="376"/>
      <c r="V51" s="376"/>
      <c r="W51" s="376"/>
      <c r="X51" s="377"/>
      <c r="Y51" s="120" t="s">
        <v>47</v>
      </c>
      <c r="Z51" s="121"/>
      <c r="AA51" s="122"/>
      <c r="AB51" s="387" t="s">
        <v>216</v>
      </c>
      <c r="AC51" s="387"/>
      <c r="AD51" s="387"/>
      <c r="AE51" s="263" t="s">
        <v>567</v>
      </c>
      <c r="AF51" s="304"/>
      <c r="AG51" s="304"/>
      <c r="AH51" s="304"/>
      <c r="AI51" s="263" t="s">
        <v>567</v>
      </c>
      <c r="AJ51" s="304"/>
      <c r="AK51" s="304"/>
      <c r="AL51" s="304"/>
      <c r="AM51" s="263">
        <v>100</v>
      </c>
      <c r="AN51" s="304"/>
      <c r="AO51" s="304"/>
      <c r="AP51" s="304"/>
      <c r="AQ51" s="383" t="s">
        <v>567</v>
      </c>
      <c r="AR51" s="384"/>
      <c r="AS51" s="384"/>
      <c r="AT51" s="385"/>
      <c r="AU51" s="304">
        <v>100</v>
      </c>
      <c r="AV51" s="304"/>
      <c r="AW51" s="304"/>
      <c r="AX51" s="305"/>
      <c r="AY51">
        <f t="shared" si="1"/>
        <v>1</v>
      </c>
    </row>
    <row r="52" spans="1:51" ht="23.25" customHeight="1" x14ac:dyDescent="0.15">
      <c r="A52" s="410"/>
      <c r="B52" s="408"/>
      <c r="C52" s="408"/>
      <c r="D52" s="408"/>
      <c r="E52" s="408"/>
      <c r="F52" s="409"/>
      <c r="G52" s="371"/>
      <c r="H52" s="372"/>
      <c r="I52" s="372"/>
      <c r="J52" s="372"/>
      <c r="K52" s="372"/>
      <c r="L52" s="372"/>
      <c r="M52" s="372"/>
      <c r="N52" s="372"/>
      <c r="O52" s="373"/>
      <c r="P52" s="378"/>
      <c r="Q52" s="378"/>
      <c r="R52" s="378"/>
      <c r="S52" s="378"/>
      <c r="T52" s="378"/>
      <c r="U52" s="378"/>
      <c r="V52" s="378"/>
      <c r="W52" s="378"/>
      <c r="X52" s="379"/>
      <c r="Y52" s="120" t="s">
        <v>13</v>
      </c>
      <c r="Z52" s="121"/>
      <c r="AA52" s="122"/>
      <c r="AB52" s="386" t="s">
        <v>14</v>
      </c>
      <c r="AC52" s="386"/>
      <c r="AD52" s="386"/>
      <c r="AE52" s="263">
        <v>90.1</v>
      </c>
      <c r="AF52" s="304"/>
      <c r="AG52" s="304"/>
      <c r="AH52" s="304"/>
      <c r="AI52" s="263">
        <v>91.5</v>
      </c>
      <c r="AJ52" s="304"/>
      <c r="AK52" s="304"/>
      <c r="AL52" s="304"/>
      <c r="AM52" s="263">
        <v>100</v>
      </c>
      <c r="AN52" s="304"/>
      <c r="AO52" s="304"/>
      <c r="AP52" s="304"/>
      <c r="AQ52" s="383" t="s">
        <v>567</v>
      </c>
      <c r="AR52" s="384"/>
      <c r="AS52" s="384"/>
      <c r="AT52" s="385"/>
      <c r="AU52" s="304">
        <v>100</v>
      </c>
      <c r="AV52" s="304"/>
      <c r="AW52" s="304"/>
      <c r="AX52" s="305"/>
      <c r="AY52">
        <f t="shared" si="1"/>
        <v>1</v>
      </c>
    </row>
    <row r="53" spans="1:51" ht="23.25" customHeight="1" x14ac:dyDescent="0.15">
      <c r="A53" s="389" t="s">
        <v>225</v>
      </c>
      <c r="B53" s="390"/>
      <c r="C53" s="390"/>
      <c r="D53" s="390"/>
      <c r="E53" s="390"/>
      <c r="F53" s="391"/>
      <c r="G53" s="392" t="s">
        <v>582</v>
      </c>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4"/>
      <c r="AY53">
        <f t="shared" si="1"/>
        <v>1</v>
      </c>
    </row>
    <row r="54" spans="1:51" ht="23.25" customHeight="1" thickBot="1" x14ac:dyDescent="0.2">
      <c r="A54" s="235"/>
      <c r="B54" s="236"/>
      <c r="C54" s="236"/>
      <c r="D54" s="236"/>
      <c r="E54" s="236"/>
      <c r="F54" s="237"/>
      <c r="G54" s="395"/>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f t="shared" si="1"/>
        <v>1</v>
      </c>
    </row>
    <row r="55" spans="1:51" ht="45" customHeight="1" x14ac:dyDescent="0.15">
      <c r="A55" s="419" t="s">
        <v>246</v>
      </c>
      <c r="B55" s="420"/>
      <c r="C55" s="422" t="s">
        <v>163</v>
      </c>
      <c r="D55" s="420"/>
      <c r="E55" s="423" t="s">
        <v>175</v>
      </c>
      <c r="F55" s="424"/>
      <c r="G55" s="425" t="s">
        <v>587</v>
      </c>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1" ht="32.25" customHeight="1" x14ac:dyDescent="0.15">
      <c r="A56" s="421"/>
      <c r="B56" s="416"/>
      <c r="C56" s="415"/>
      <c r="D56" s="416"/>
      <c r="E56" s="399" t="s">
        <v>174</v>
      </c>
      <c r="F56" s="391"/>
      <c r="G56" s="402" t="s">
        <v>588</v>
      </c>
      <c r="H56" s="374"/>
      <c r="I56" s="374"/>
      <c r="J56" s="374"/>
      <c r="K56" s="374"/>
      <c r="L56" s="374"/>
      <c r="M56" s="374"/>
      <c r="N56" s="374"/>
      <c r="O56" s="374"/>
      <c r="P56" s="374"/>
      <c r="Q56" s="374"/>
      <c r="R56" s="374"/>
      <c r="S56" s="374"/>
      <c r="T56" s="374"/>
      <c r="U56" s="374"/>
      <c r="V56" s="375"/>
      <c r="W56" s="428" t="s">
        <v>541</v>
      </c>
      <c r="X56" s="429"/>
      <c r="Y56" s="429"/>
      <c r="Z56" s="429"/>
      <c r="AA56" s="430"/>
      <c r="AB56" s="431" t="s">
        <v>589</v>
      </c>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3"/>
    </row>
    <row r="57" spans="1:51" ht="21" customHeight="1" thickBot="1" x14ac:dyDescent="0.2">
      <c r="A57" s="421"/>
      <c r="B57" s="416"/>
      <c r="C57" s="415"/>
      <c r="D57" s="416"/>
      <c r="E57" s="398"/>
      <c r="F57" s="237"/>
      <c r="G57" s="403"/>
      <c r="H57" s="378"/>
      <c r="I57" s="378"/>
      <c r="J57" s="378"/>
      <c r="K57" s="378"/>
      <c r="L57" s="378"/>
      <c r="M57" s="378"/>
      <c r="N57" s="378"/>
      <c r="O57" s="378"/>
      <c r="P57" s="378"/>
      <c r="Q57" s="378"/>
      <c r="R57" s="378"/>
      <c r="S57" s="378"/>
      <c r="T57" s="378"/>
      <c r="U57" s="378"/>
      <c r="V57" s="379"/>
      <c r="W57" s="434" t="s">
        <v>542</v>
      </c>
      <c r="X57" s="435"/>
      <c r="Y57" s="435"/>
      <c r="Z57" s="435"/>
      <c r="AA57" s="436"/>
      <c r="AB57" s="431" t="s">
        <v>590</v>
      </c>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3"/>
    </row>
    <row r="58" spans="1:51" ht="27" customHeight="1" x14ac:dyDescent="0.15">
      <c r="A58" s="483" t="s">
        <v>43</v>
      </c>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5"/>
    </row>
    <row r="59" spans="1:51" ht="27" customHeight="1" x14ac:dyDescent="0.15">
      <c r="A59" s="5"/>
      <c r="B59" s="6"/>
      <c r="C59" s="486" t="s">
        <v>29</v>
      </c>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8"/>
      <c r="AD59" s="487" t="s">
        <v>32</v>
      </c>
      <c r="AE59" s="487"/>
      <c r="AF59" s="487"/>
      <c r="AG59" s="489" t="s">
        <v>28</v>
      </c>
      <c r="AH59" s="487"/>
      <c r="AI59" s="487"/>
      <c r="AJ59" s="487"/>
      <c r="AK59" s="487"/>
      <c r="AL59" s="487"/>
      <c r="AM59" s="487"/>
      <c r="AN59" s="487"/>
      <c r="AO59" s="487"/>
      <c r="AP59" s="487"/>
      <c r="AQ59" s="487"/>
      <c r="AR59" s="487"/>
      <c r="AS59" s="487"/>
      <c r="AT59" s="487"/>
      <c r="AU59" s="487"/>
      <c r="AV59" s="487"/>
      <c r="AW59" s="487"/>
      <c r="AX59" s="490"/>
    </row>
    <row r="60" spans="1:51" ht="27" customHeight="1" x14ac:dyDescent="0.15">
      <c r="A60" s="491" t="s">
        <v>126</v>
      </c>
      <c r="B60" s="492"/>
      <c r="C60" s="497" t="s">
        <v>127</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9"/>
      <c r="AD60" s="500" t="s">
        <v>556</v>
      </c>
      <c r="AE60" s="501"/>
      <c r="AF60" s="501"/>
      <c r="AG60" s="502" t="s">
        <v>593</v>
      </c>
      <c r="AH60" s="503"/>
      <c r="AI60" s="503"/>
      <c r="AJ60" s="503"/>
      <c r="AK60" s="503"/>
      <c r="AL60" s="503"/>
      <c r="AM60" s="503"/>
      <c r="AN60" s="503"/>
      <c r="AO60" s="503"/>
      <c r="AP60" s="503"/>
      <c r="AQ60" s="503"/>
      <c r="AR60" s="503"/>
      <c r="AS60" s="503"/>
      <c r="AT60" s="503"/>
      <c r="AU60" s="503"/>
      <c r="AV60" s="503"/>
      <c r="AW60" s="503"/>
      <c r="AX60" s="504"/>
    </row>
    <row r="61" spans="1:51" ht="27" customHeight="1" x14ac:dyDescent="0.15">
      <c r="A61" s="493"/>
      <c r="B61" s="494"/>
      <c r="C61" s="505" t="s">
        <v>33</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7"/>
      <c r="AD61" s="437" t="s">
        <v>556</v>
      </c>
      <c r="AE61" s="438"/>
      <c r="AF61" s="438"/>
      <c r="AG61" s="452" t="s">
        <v>594</v>
      </c>
      <c r="AH61" s="453"/>
      <c r="AI61" s="453"/>
      <c r="AJ61" s="453"/>
      <c r="AK61" s="453"/>
      <c r="AL61" s="453"/>
      <c r="AM61" s="453"/>
      <c r="AN61" s="453"/>
      <c r="AO61" s="453"/>
      <c r="AP61" s="453"/>
      <c r="AQ61" s="453"/>
      <c r="AR61" s="453"/>
      <c r="AS61" s="453"/>
      <c r="AT61" s="453"/>
      <c r="AU61" s="453"/>
      <c r="AV61" s="453"/>
      <c r="AW61" s="453"/>
      <c r="AX61" s="454"/>
    </row>
    <row r="62" spans="1:51" ht="27" customHeight="1" x14ac:dyDescent="0.15">
      <c r="A62" s="495"/>
      <c r="B62" s="496"/>
      <c r="C62" s="455" t="s">
        <v>128</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7"/>
      <c r="AD62" s="458" t="s">
        <v>556</v>
      </c>
      <c r="AE62" s="459"/>
      <c r="AF62" s="459"/>
      <c r="AG62" s="460" t="s">
        <v>595</v>
      </c>
      <c r="AH62" s="376"/>
      <c r="AI62" s="376"/>
      <c r="AJ62" s="376"/>
      <c r="AK62" s="376"/>
      <c r="AL62" s="376"/>
      <c r="AM62" s="376"/>
      <c r="AN62" s="376"/>
      <c r="AO62" s="376"/>
      <c r="AP62" s="376"/>
      <c r="AQ62" s="376"/>
      <c r="AR62" s="376"/>
      <c r="AS62" s="376"/>
      <c r="AT62" s="376"/>
      <c r="AU62" s="376"/>
      <c r="AV62" s="376"/>
      <c r="AW62" s="376"/>
      <c r="AX62" s="461"/>
    </row>
    <row r="63" spans="1:51" ht="27" customHeight="1" x14ac:dyDescent="0.15">
      <c r="A63" s="462" t="s">
        <v>35</v>
      </c>
      <c r="B63" s="463"/>
      <c r="C63" s="469" t="s">
        <v>37</v>
      </c>
      <c r="D63" s="470"/>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2"/>
      <c r="AD63" s="473" t="s">
        <v>591</v>
      </c>
      <c r="AE63" s="474"/>
      <c r="AF63" s="474"/>
      <c r="AG63" s="281" t="s">
        <v>596</v>
      </c>
      <c r="AH63" s="374"/>
      <c r="AI63" s="374"/>
      <c r="AJ63" s="374"/>
      <c r="AK63" s="374"/>
      <c r="AL63" s="374"/>
      <c r="AM63" s="374"/>
      <c r="AN63" s="374"/>
      <c r="AO63" s="374"/>
      <c r="AP63" s="374"/>
      <c r="AQ63" s="374"/>
      <c r="AR63" s="374"/>
      <c r="AS63" s="374"/>
      <c r="AT63" s="374"/>
      <c r="AU63" s="374"/>
      <c r="AV63" s="374"/>
      <c r="AW63" s="374"/>
      <c r="AX63" s="475"/>
    </row>
    <row r="64" spans="1:51" ht="35.25" customHeight="1" x14ac:dyDescent="0.15">
      <c r="A64" s="464"/>
      <c r="B64" s="465"/>
      <c r="C64" s="476"/>
      <c r="D64" s="477"/>
      <c r="E64" s="480" t="s">
        <v>226</v>
      </c>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2"/>
      <c r="AD64" s="437" t="s">
        <v>592</v>
      </c>
      <c r="AE64" s="438"/>
      <c r="AF64" s="439"/>
      <c r="AG64" s="460"/>
      <c r="AH64" s="376"/>
      <c r="AI64" s="376"/>
      <c r="AJ64" s="376"/>
      <c r="AK64" s="376"/>
      <c r="AL64" s="376"/>
      <c r="AM64" s="376"/>
      <c r="AN64" s="376"/>
      <c r="AO64" s="376"/>
      <c r="AP64" s="376"/>
      <c r="AQ64" s="376"/>
      <c r="AR64" s="376"/>
      <c r="AS64" s="376"/>
      <c r="AT64" s="376"/>
      <c r="AU64" s="376"/>
      <c r="AV64" s="376"/>
      <c r="AW64" s="376"/>
      <c r="AX64" s="461"/>
    </row>
    <row r="65" spans="1:52" ht="26.25" customHeight="1" x14ac:dyDescent="0.15">
      <c r="A65" s="464"/>
      <c r="B65" s="465"/>
      <c r="C65" s="478"/>
      <c r="D65" s="479"/>
      <c r="E65" s="440" t="s">
        <v>194</v>
      </c>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2"/>
      <c r="AD65" s="443" t="s">
        <v>592</v>
      </c>
      <c r="AE65" s="444"/>
      <c r="AF65" s="444"/>
      <c r="AG65" s="460"/>
      <c r="AH65" s="376"/>
      <c r="AI65" s="376"/>
      <c r="AJ65" s="376"/>
      <c r="AK65" s="376"/>
      <c r="AL65" s="376"/>
      <c r="AM65" s="376"/>
      <c r="AN65" s="376"/>
      <c r="AO65" s="376"/>
      <c r="AP65" s="376"/>
      <c r="AQ65" s="376"/>
      <c r="AR65" s="376"/>
      <c r="AS65" s="376"/>
      <c r="AT65" s="376"/>
      <c r="AU65" s="376"/>
      <c r="AV65" s="376"/>
      <c r="AW65" s="376"/>
      <c r="AX65" s="461"/>
    </row>
    <row r="66" spans="1:52" ht="26.25" customHeight="1" x14ac:dyDescent="0.15">
      <c r="A66" s="464"/>
      <c r="B66" s="466"/>
      <c r="C66" s="445" t="s">
        <v>38</v>
      </c>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7" t="s">
        <v>556</v>
      </c>
      <c r="AE66" s="448"/>
      <c r="AF66" s="448"/>
      <c r="AG66" s="449" t="s">
        <v>597</v>
      </c>
      <c r="AH66" s="450"/>
      <c r="AI66" s="450"/>
      <c r="AJ66" s="450"/>
      <c r="AK66" s="450"/>
      <c r="AL66" s="450"/>
      <c r="AM66" s="450"/>
      <c r="AN66" s="450"/>
      <c r="AO66" s="450"/>
      <c r="AP66" s="450"/>
      <c r="AQ66" s="450"/>
      <c r="AR66" s="450"/>
      <c r="AS66" s="450"/>
      <c r="AT66" s="450"/>
      <c r="AU66" s="450"/>
      <c r="AV66" s="450"/>
      <c r="AW66" s="450"/>
      <c r="AX66" s="451"/>
    </row>
    <row r="67" spans="1:52" ht="26.25" customHeight="1" x14ac:dyDescent="0.15">
      <c r="A67" s="464"/>
      <c r="B67" s="466"/>
      <c r="C67" s="520" t="s">
        <v>129</v>
      </c>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437" t="s">
        <v>556</v>
      </c>
      <c r="AE67" s="438"/>
      <c r="AF67" s="438"/>
      <c r="AG67" s="452" t="s">
        <v>598</v>
      </c>
      <c r="AH67" s="453"/>
      <c r="AI67" s="453"/>
      <c r="AJ67" s="453"/>
      <c r="AK67" s="453"/>
      <c r="AL67" s="453"/>
      <c r="AM67" s="453"/>
      <c r="AN67" s="453"/>
      <c r="AO67" s="453"/>
      <c r="AP67" s="453"/>
      <c r="AQ67" s="453"/>
      <c r="AR67" s="453"/>
      <c r="AS67" s="453"/>
      <c r="AT67" s="453"/>
      <c r="AU67" s="453"/>
      <c r="AV67" s="453"/>
      <c r="AW67" s="453"/>
      <c r="AX67" s="454"/>
    </row>
    <row r="68" spans="1:52" ht="26.25" customHeight="1" x14ac:dyDescent="0.15">
      <c r="A68" s="464"/>
      <c r="B68" s="466"/>
      <c r="C68" s="520" t="s">
        <v>34</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437" t="s">
        <v>556</v>
      </c>
      <c r="AE68" s="438"/>
      <c r="AF68" s="438"/>
      <c r="AG68" s="452" t="s">
        <v>599</v>
      </c>
      <c r="AH68" s="453"/>
      <c r="AI68" s="453"/>
      <c r="AJ68" s="453"/>
      <c r="AK68" s="453"/>
      <c r="AL68" s="453"/>
      <c r="AM68" s="453"/>
      <c r="AN68" s="453"/>
      <c r="AO68" s="453"/>
      <c r="AP68" s="453"/>
      <c r="AQ68" s="453"/>
      <c r="AR68" s="453"/>
      <c r="AS68" s="453"/>
      <c r="AT68" s="453"/>
      <c r="AU68" s="453"/>
      <c r="AV68" s="453"/>
      <c r="AW68" s="453"/>
      <c r="AX68" s="454"/>
    </row>
    <row r="69" spans="1:52" ht="26.25" customHeight="1" x14ac:dyDescent="0.15">
      <c r="A69" s="464"/>
      <c r="B69" s="466"/>
      <c r="C69" s="520" t="s">
        <v>39</v>
      </c>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21"/>
      <c r="AD69" s="437" t="s">
        <v>556</v>
      </c>
      <c r="AE69" s="438"/>
      <c r="AF69" s="438"/>
      <c r="AG69" s="452" t="s">
        <v>600</v>
      </c>
      <c r="AH69" s="453"/>
      <c r="AI69" s="453"/>
      <c r="AJ69" s="453"/>
      <c r="AK69" s="453"/>
      <c r="AL69" s="453"/>
      <c r="AM69" s="453"/>
      <c r="AN69" s="453"/>
      <c r="AO69" s="453"/>
      <c r="AP69" s="453"/>
      <c r="AQ69" s="453"/>
      <c r="AR69" s="453"/>
      <c r="AS69" s="453"/>
      <c r="AT69" s="453"/>
      <c r="AU69" s="453"/>
      <c r="AV69" s="453"/>
      <c r="AW69" s="453"/>
      <c r="AX69" s="454"/>
    </row>
    <row r="70" spans="1:52" ht="26.25" customHeight="1" x14ac:dyDescent="0.15">
      <c r="A70" s="464"/>
      <c r="B70" s="466"/>
      <c r="C70" s="520" t="s">
        <v>203</v>
      </c>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21"/>
      <c r="AD70" s="458" t="s">
        <v>591</v>
      </c>
      <c r="AE70" s="459"/>
      <c r="AF70" s="459"/>
      <c r="AG70" s="522" t="s">
        <v>247</v>
      </c>
      <c r="AH70" s="523"/>
      <c r="AI70" s="523"/>
      <c r="AJ70" s="523"/>
      <c r="AK70" s="523"/>
      <c r="AL70" s="523"/>
      <c r="AM70" s="523"/>
      <c r="AN70" s="523"/>
      <c r="AO70" s="523"/>
      <c r="AP70" s="523"/>
      <c r="AQ70" s="523"/>
      <c r="AR70" s="523"/>
      <c r="AS70" s="523"/>
      <c r="AT70" s="523"/>
      <c r="AU70" s="523"/>
      <c r="AV70" s="523"/>
      <c r="AW70" s="523"/>
      <c r="AX70" s="524"/>
    </row>
    <row r="71" spans="1:52" ht="26.25" customHeight="1" x14ac:dyDescent="0.15">
      <c r="A71" s="464"/>
      <c r="B71" s="466"/>
      <c r="C71" s="508" t="s">
        <v>204</v>
      </c>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10"/>
      <c r="AD71" s="437" t="s">
        <v>556</v>
      </c>
      <c r="AE71" s="438"/>
      <c r="AF71" s="439"/>
      <c r="AG71" s="452" t="s">
        <v>601</v>
      </c>
      <c r="AH71" s="453"/>
      <c r="AI71" s="453"/>
      <c r="AJ71" s="453"/>
      <c r="AK71" s="453"/>
      <c r="AL71" s="453"/>
      <c r="AM71" s="453"/>
      <c r="AN71" s="453"/>
      <c r="AO71" s="453"/>
      <c r="AP71" s="453"/>
      <c r="AQ71" s="453"/>
      <c r="AR71" s="453"/>
      <c r="AS71" s="453"/>
      <c r="AT71" s="453"/>
      <c r="AU71" s="453"/>
      <c r="AV71" s="453"/>
      <c r="AW71" s="453"/>
      <c r="AX71" s="454"/>
    </row>
    <row r="72" spans="1:52" ht="26.25" customHeight="1" x14ac:dyDescent="0.15">
      <c r="A72" s="467"/>
      <c r="B72" s="468"/>
      <c r="C72" s="511" t="s">
        <v>196</v>
      </c>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3"/>
      <c r="AD72" s="514" t="s">
        <v>556</v>
      </c>
      <c r="AE72" s="515"/>
      <c r="AF72" s="516"/>
      <c r="AG72" s="517" t="s">
        <v>602</v>
      </c>
      <c r="AH72" s="518"/>
      <c r="AI72" s="518"/>
      <c r="AJ72" s="518"/>
      <c r="AK72" s="518"/>
      <c r="AL72" s="518"/>
      <c r="AM72" s="518"/>
      <c r="AN72" s="518"/>
      <c r="AO72" s="518"/>
      <c r="AP72" s="518"/>
      <c r="AQ72" s="518"/>
      <c r="AR72" s="518"/>
      <c r="AS72" s="518"/>
      <c r="AT72" s="518"/>
      <c r="AU72" s="518"/>
      <c r="AV72" s="518"/>
      <c r="AW72" s="518"/>
      <c r="AX72" s="519"/>
    </row>
    <row r="73" spans="1:52" ht="50.25" customHeight="1" x14ac:dyDescent="0.15">
      <c r="A73" s="462" t="s">
        <v>36</v>
      </c>
      <c r="B73" s="532"/>
      <c r="C73" s="533" t="s">
        <v>197</v>
      </c>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5"/>
      <c r="AD73" s="447" t="s">
        <v>556</v>
      </c>
      <c r="AE73" s="448"/>
      <c r="AF73" s="536"/>
      <c r="AG73" s="449" t="s">
        <v>603</v>
      </c>
      <c r="AH73" s="450"/>
      <c r="AI73" s="450"/>
      <c r="AJ73" s="450"/>
      <c r="AK73" s="450"/>
      <c r="AL73" s="450"/>
      <c r="AM73" s="450"/>
      <c r="AN73" s="450"/>
      <c r="AO73" s="450"/>
      <c r="AP73" s="450"/>
      <c r="AQ73" s="450"/>
      <c r="AR73" s="450"/>
      <c r="AS73" s="450"/>
      <c r="AT73" s="450"/>
      <c r="AU73" s="450"/>
      <c r="AV73" s="450"/>
      <c r="AW73" s="450"/>
      <c r="AX73" s="451"/>
    </row>
    <row r="74" spans="1:52" ht="35.25" customHeight="1" x14ac:dyDescent="0.15">
      <c r="A74" s="464"/>
      <c r="B74" s="466"/>
      <c r="C74" s="537" t="s">
        <v>41</v>
      </c>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9"/>
      <c r="AD74" s="540" t="s">
        <v>591</v>
      </c>
      <c r="AE74" s="541"/>
      <c r="AF74" s="541"/>
      <c r="AG74" s="452" t="s">
        <v>247</v>
      </c>
      <c r="AH74" s="453"/>
      <c r="AI74" s="453"/>
      <c r="AJ74" s="453"/>
      <c r="AK74" s="453"/>
      <c r="AL74" s="453"/>
      <c r="AM74" s="453"/>
      <c r="AN74" s="453"/>
      <c r="AO74" s="453"/>
      <c r="AP74" s="453"/>
      <c r="AQ74" s="453"/>
      <c r="AR74" s="453"/>
      <c r="AS74" s="453"/>
      <c r="AT74" s="453"/>
      <c r="AU74" s="453"/>
      <c r="AV74" s="453"/>
      <c r="AW74" s="453"/>
      <c r="AX74" s="454"/>
    </row>
    <row r="75" spans="1:52" ht="27" customHeight="1" x14ac:dyDescent="0.15">
      <c r="A75" s="464"/>
      <c r="B75" s="466"/>
      <c r="C75" s="520" t="s">
        <v>164</v>
      </c>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437" t="s">
        <v>556</v>
      </c>
      <c r="AE75" s="438"/>
      <c r="AF75" s="438"/>
      <c r="AG75" s="452" t="s">
        <v>604</v>
      </c>
      <c r="AH75" s="453"/>
      <c r="AI75" s="453"/>
      <c r="AJ75" s="453"/>
      <c r="AK75" s="453"/>
      <c r="AL75" s="453"/>
      <c r="AM75" s="453"/>
      <c r="AN75" s="453"/>
      <c r="AO75" s="453"/>
      <c r="AP75" s="453"/>
      <c r="AQ75" s="453"/>
      <c r="AR75" s="453"/>
      <c r="AS75" s="453"/>
      <c r="AT75" s="453"/>
      <c r="AU75" s="453"/>
      <c r="AV75" s="453"/>
      <c r="AW75" s="453"/>
      <c r="AX75" s="454"/>
    </row>
    <row r="76" spans="1:52" ht="27" customHeight="1" x14ac:dyDescent="0.15">
      <c r="A76" s="467"/>
      <c r="B76" s="468"/>
      <c r="C76" s="520" t="s">
        <v>40</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437" t="s">
        <v>556</v>
      </c>
      <c r="AE76" s="438"/>
      <c r="AF76" s="438"/>
      <c r="AG76" s="525" t="s">
        <v>605</v>
      </c>
      <c r="AH76" s="378"/>
      <c r="AI76" s="378"/>
      <c r="AJ76" s="378"/>
      <c r="AK76" s="378"/>
      <c r="AL76" s="378"/>
      <c r="AM76" s="378"/>
      <c r="AN76" s="378"/>
      <c r="AO76" s="378"/>
      <c r="AP76" s="378"/>
      <c r="AQ76" s="378"/>
      <c r="AR76" s="378"/>
      <c r="AS76" s="378"/>
      <c r="AT76" s="378"/>
      <c r="AU76" s="378"/>
      <c r="AV76" s="378"/>
      <c r="AW76" s="378"/>
      <c r="AX76" s="526"/>
    </row>
    <row r="77" spans="1:52" ht="41.25" customHeight="1" thickBot="1" x14ac:dyDescent="0.2">
      <c r="A77" s="527" t="s">
        <v>50</v>
      </c>
      <c r="B77" s="528"/>
      <c r="C77" s="529" t="s">
        <v>130</v>
      </c>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470"/>
      <c r="AD77" s="473" t="s">
        <v>591</v>
      </c>
      <c r="AE77" s="474"/>
      <c r="AF77" s="531"/>
      <c r="AG77" s="281" t="s">
        <v>581</v>
      </c>
      <c r="AH77" s="374"/>
      <c r="AI77" s="374"/>
      <c r="AJ77" s="374"/>
      <c r="AK77" s="374"/>
      <c r="AL77" s="374"/>
      <c r="AM77" s="374"/>
      <c r="AN77" s="374"/>
      <c r="AO77" s="374"/>
      <c r="AP77" s="374"/>
      <c r="AQ77" s="374"/>
      <c r="AR77" s="374"/>
      <c r="AS77" s="374"/>
      <c r="AT77" s="374"/>
      <c r="AU77" s="374"/>
      <c r="AV77" s="374"/>
      <c r="AW77" s="374"/>
      <c r="AX77" s="475"/>
    </row>
    <row r="78" spans="1:52" ht="24.75" customHeight="1" x14ac:dyDescent="0.15">
      <c r="A78" s="546" t="s">
        <v>31</v>
      </c>
      <c r="B78" s="547"/>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2" ht="67.5" customHeight="1" thickBot="1" x14ac:dyDescent="0.2">
      <c r="A79" s="549" t="s">
        <v>606</v>
      </c>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2" ht="24.75" customHeight="1" x14ac:dyDescent="0.15">
      <c r="A80" s="550" t="s">
        <v>206</v>
      </c>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c r="AZ80" s="10"/>
    </row>
    <row r="81" spans="1:51" ht="24.75" customHeight="1" x14ac:dyDescent="0.15">
      <c r="A81" s="553" t="s">
        <v>241</v>
      </c>
      <c r="B81" s="400"/>
      <c r="C81" s="400"/>
      <c r="D81" s="401"/>
      <c r="E81" s="542" t="s">
        <v>607</v>
      </c>
      <c r="F81" s="543"/>
      <c r="G81" s="543"/>
      <c r="H81" s="543"/>
      <c r="I81" s="543"/>
      <c r="J81" s="543"/>
      <c r="K81" s="543"/>
      <c r="L81" s="543"/>
      <c r="M81" s="543"/>
      <c r="N81" s="543"/>
      <c r="O81" s="543"/>
      <c r="P81" s="544"/>
      <c r="Q81" s="542"/>
      <c r="R81" s="543"/>
      <c r="S81" s="543"/>
      <c r="T81" s="543"/>
      <c r="U81" s="543"/>
      <c r="V81" s="543"/>
      <c r="W81" s="543"/>
      <c r="X81" s="543"/>
      <c r="Y81" s="543"/>
      <c r="Z81" s="543"/>
      <c r="AA81" s="543"/>
      <c r="AB81" s="544"/>
      <c r="AC81" s="542"/>
      <c r="AD81" s="543"/>
      <c r="AE81" s="543"/>
      <c r="AF81" s="543"/>
      <c r="AG81" s="543"/>
      <c r="AH81" s="543"/>
      <c r="AI81" s="543"/>
      <c r="AJ81" s="543"/>
      <c r="AK81" s="543"/>
      <c r="AL81" s="543"/>
      <c r="AM81" s="543"/>
      <c r="AN81" s="544"/>
      <c r="AO81" s="542"/>
      <c r="AP81" s="543"/>
      <c r="AQ81" s="543"/>
      <c r="AR81" s="543"/>
      <c r="AS81" s="543"/>
      <c r="AT81" s="543"/>
      <c r="AU81" s="543"/>
      <c r="AV81" s="543"/>
      <c r="AW81" s="543"/>
      <c r="AX81" s="545"/>
      <c r="AY81" s="62"/>
    </row>
    <row r="82" spans="1:51" ht="24.75" customHeight="1" x14ac:dyDescent="0.15">
      <c r="A82" s="414" t="s">
        <v>240</v>
      </c>
      <c r="B82" s="414"/>
      <c r="C82" s="414"/>
      <c r="D82" s="414"/>
      <c r="E82" s="542" t="s">
        <v>607</v>
      </c>
      <c r="F82" s="543"/>
      <c r="G82" s="543"/>
      <c r="H82" s="543"/>
      <c r="I82" s="543"/>
      <c r="J82" s="543"/>
      <c r="K82" s="543"/>
      <c r="L82" s="543"/>
      <c r="M82" s="543"/>
      <c r="N82" s="543"/>
      <c r="O82" s="543"/>
      <c r="P82" s="544"/>
      <c r="Q82" s="542"/>
      <c r="R82" s="543"/>
      <c r="S82" s="543"/>
      <c r="T82" s="543"/>
      <c r="U82" s="543"/>
      <c r="V82" s="543"/>
      <c r="W82" s="543"/>
      <c r="X82" s="543"/>
      <c r="Y82" s="543"/>
      <c r="Z82" s="543"/>
      <c r="AA82" s="543"/>
      <c r="AB82" s="544"/>
      <c r="AC82" s="542"/>
      <c r="AD82" s="543"/>
      <c r="AE82" s="543"/>
      <c r="AF82" s="543"/>
      <c r="AG82" s="543"/>
      <c r="AH82" s="543"/>
      <c r="AI82" s="543"/>
      <c r="AJ82" s="543"/>
      <c r="AK82" s="543"/>
      <c r="AL82" s="543"/>
      <c r="AM82" s="543"/>
      <c r="AN82" s="544"/>
      <c r="AO82" s="542"/>
      <c r="AP82" s="543"/>
      <c r="AQ82" s="543"/>
      <c r="AR82" s="543"/>
      <c r="AS82" s="543"/>
      <c r="AT82" s="543"/>
      <c r="AU82" s="543"/>
      <c r="AV82" s="543"/>
      <c r="AW82" s="543"/>
      <c r="AX82" s="545"/>
    </row>
    <row r="83" spans="1:51" ht="24.75" customHeight="1" x14ac:dyDescent="0.15">
      <c r="A83" s="414" t="s">
        <v>239</v>
      </c>
      <c r="B83" s="414"/>
      <c r="C83" s="414"/>
      <c r="D83" s="414"/>
      <c r="E83" s="542" t="s">
        <v>608</v>
      </c>
      <c r="F83" s="543"/>
      <c r="G83" s="543"/>
      <c r="H83" s="543"/>
      <c r="I83" s="543"/>
      <c r="J83" s="543"/>
      <c r="K83" s="543"/>
      <c r="L83" s="543"/>
      <c r="M83" s="543"/>
      <c r="N83" s="543"/>
      <c r="O83" s="543"/>
      <c r="P83" s="544"/>
      <c r="Q83" s="542"/>
      <c r="R83" s="543"/>
      <c r="S83" s="543"/>
      <c r="T83" s="543"/>
      <c r="U83" s="543"/>
      <c r="V83" s="543"/>
      <c r="W83" s="543"/>
      <c r="X83" s="543"/>
      <c r="Y83" s="543"/>
      <c r="Z83" s="543"/>
      <c r="AA83" s="543"/>
      <c r="AB83" s="544"/>
      <c r="AC83" s="542"/>
      <c r="AD83" s="543"/>
      <c r="AE83" s="543"/>
      <c r="AF83" s="543"/>
      <c r="AG83" s="543"/>
      <c r="AH83" s="543"/>
      <c r="AI83" s="543"/>
      <c r="AJ83" s="543"/>
      <c r="AK83" s="543"/>
      <c r="AL83" s="543"/>
      <c r="AM83" s="543"/>
      <c r="AN83" s="544"/>
      <c r="AO83" s="542"/>
      <c r="AP83" s="543"/>
      <c r="AQ83" s="543"/>
      <c r="AR83" s="543"/>
      <c r="AS83" s="543"/>
      <c r="AT83" s="543"/>
      <c r="AU83" s="543"/>
      <c r="AV83" s="543"/>
      <c r="AW83" s="543"/>
      <c r="AX83" s="545"/>
    </row>
    <row r="84" spans="1:51" ht="24.75" customHeight="1" x14ac:dyDescent="0.15">
      <c r="A84" s="414" t="s">
        <v>238</v>
      </c>
      <c r="B84" s="414"/>
      <c r="C84" s="414"/>
      <c r="D84" s="414"/>
      <c r="E84" s="542" t="s">
        <v>609</v>
      </c>
      <c r="F84" s="543"/>
      <c r="G84" s="543"/>
      <c r="H84" s="543"/>
      <c r="I84" s="543"/>
      <c r="J84" s="543"/>
      <c r="K84" s="543"/>
      <c r="L84" s="543"/>
      <c r="M84" s="543"/>
      <c r="N84" s="543"/>
      <c r="O84" s="543"/>
      <c r="P84" s="544"/>
      <c r="Q84" s="542"/>
      <c r="R84" s="543"/>
      <c r="S84" s="543"/>
      <c r="T84" s="543"/>
      <c r="U84" s="543"/>
      <c r="V84" s="543"/>
      <c r="W84" s="543"/>
      <c r="X84" s="543"/>
      <c r="Y84" s="543"/>
      <c r="Z84" s="543"/>
      <c r="AA84" s="543"/>
      <c r="AB84" s="544"/>
      <c r="AC84" s="542"/>
      <c r="AD84" s="543"/>
      <c r="AE84" s="543"/>
      <c r="AF84" s="543"/>
      <c r="AG84" s="543"/>
      <c r="AH84" s="543"/>
      <c r="AI84" s="543"/>
      <c r="AJ84" s="543"/>
      <c r="AK84" s="543"/>
      <c r="AL84" s="543"/>
      <c r="AM84" s="543"/>
      <c r="AN84" s="544"/>
      <c r="AO84" s="542"/>
      <c r="AP84" s="543"/>
      <c r="AQ84" s="543"/>
      <c r="AR84" s="543"/>
      <c r="AS84" s="543"/>
      <c r="AT84" s="543"/>
      <c r="AU84" s="543"/>
      <c r="AV84" s="543"/>
      <c r="AW84" s="543"/>
      <c r="AX84" s="545"/>
    </row>
    <row r="85" spans="1:51" ht="24.75" customHeight="1" x14ac:dyDescent="0.15">
      <c r="A85" s="414" t="s">
        <v>237</v>
      </c>
      <c r="B85" s="414"/>
      <c r="C85" s="414"/>
      <c r="D85" s="414"/>
      <c r="E85" s="542" t="s">
        <v>610</v>
      </c>
      <c r="F85" s="543"/>
      <c r="G85" s="543"/>
      <c r="H85" s="543"/>
      <c r="I85" s="543"/>
      <c r="J85" s="543"/>
      <c r="K85" s="543"/>
      <c r="L85" s="543"/>
      <c r="M85" s="543"/>
      <c r="N85" s="543"/>
      <c r="O85" s="543"/>
      <c r="P85" s="544"/>
      <c r="Q85" s="542"/>
      <c r="R85" s="543"/>
      <c r="S85" s="543"/>
      <c r="T85" s="543"/>
      <c r="U85" s="543"/>
      <c r="V85" s="543"/>
      <c r="W85" s="543"/>
      <c r="X85" s="543"/>
      <c r="Y85" s="543"/>
      <c r="Z85" s="543"/>
      <c r="AA85" s="543"/>
      <c r="AB85" s="544"/>
      <c r="AC85" s="542"/>
      <c r="AD85" s="543"/>
      <c r="AE85" s="543"/>
      <c r="AF85" s="543"/>
      <c r="AG85" s="543"/>
      <c r="AH85" s="543"/>
      <c r="AI85" s="543"/>
      <c r="AJ85" s="543"/>
      <c r="AK85" s="543"/>
      <c r="AL85" s="543"/>
      <c r="AM85" s="543"/>
      <c r="AN85" s="544"/>
      <c r="AO85" s="542"/>
      <c r="AP85" s="543"/>
      <c r="AQ85" s="543"/>
      <c r="AR85" s="543"/>
      <c r="AS85" s="543"/>
      <c r="AT85" s="543"/>
      <c r="AU85" s="543"/>
      <c r="AV85" s="543"/>
      <c r="AW85" s="543"/>
      <c r="AX85" s="545"/>
    </row>
    <row r="86" spans="1:51" ht="24.75" customHeight="1" x14ac:dyDescent="0.15">
      <c r="A86" s="414" t="s">
        <v>236</v>
      </c>
      <c r="B86" s="414"/>
      <c r="C86" s="414"/>
      <c r="D86" s="414"/>
      <c r="E86" s="542" t="s">
        <v>611</v>
      </c>
      <c r="F86" s="543"/>
      <c r="G86" s="543"/>
      <c r="H86" s="543"/>
      <c r="I86" s="543"/>
      <c r="J86" s="543"/>
      <c r="K86" s="543"/>
      <c r="L86" s="543"/>
      <c r="M86" s="543"/>
      <c r="N86" s="543"/>
      <c r="O86" s="543"/>
      <c r="P86" s="544"/>
      <c r="Q86" s="542"/>
      <c r="R86" s="543"/>
      <c r="S86" s="543"/>
      <c r="T86" s="543"/>
      <c r="U86" s="543"/>
      <c r="V86" s="543"/>
      <c r="W86" s="543"/>
      <c r="X86" s="543"/>
      <c r="Y86" s="543"/>
      <c r="Z86" s="543"/>
      <c r="AA86" s="543"/>
      <c r="AB86" s="544"/>
      <c r="AC86" s="542"/>
      <c r="AD86" s="543"/>
      <c r="AE86" s="543"/>
      <c r="AF86" s="543"/>
      <c r="AG86" s="543"/>
      <c r="AH86" s="543"/>
      <c r="AI86" s="543"/>
      <c r="AJ86" s="543"/>
      <c r="AK86" s="543"/>
      <c r="AL86" s="543"/>
      <c r="AM86" s="543"/>
      <c r="AN86" s="544"/>
      <c r="AO86" s="542"/>
      <c r="AP86" s="543"/>
      <c r="AQ86" s="543"/>
      <c r="AR86" s="543"/>
      <c r="AS86" s="543"/>
      <c r="AT86" s="543"/>
      <c r="AU86" s="543"/>
      <c r="AV86" s="543"/>
      <c r="AW86" s="543"/>
      <c r="AX86" s="545"/>
    </row>
    <row r="87" spans="1:51" ht="24.75" customHeight="1" x14ac:dyDescent="0.15">
      <c r="A87" s="414" t="s">
        <v>235</v>
      </c>
      <c r="B87" s="414"/>
      <c r="C87" s="414"/>
      <c r="D87" s="414"/>
      <c r="E87" s="542" t="s">
        <v>612</v>
      </c>
      <c r="F87" s="543"/>
      <c r="G87" s="543"/>
      <c r="H87" s="543"/>
      <c r="I87" s="543"/>
      <c r="J87" s="543"/>
      <c r="K87" s="543"/>
      <c r="L87" s="543"/>
      <c r="M87" s="543"/>
      <c r="N87" s="543"/>
      <c r="O87" s="543"/>
      <c r="P87" s="544"/>
      <c r="Q87" s="542"/>
      <c r="R87" s="543"/>
      <c r="S87" s="543"/>
      <c r="T87" s="543"/>
      <c r="U87" s="543"/>
      <c r="V87" s="543"/>
      <c r="W87" s="543"/>
      <c r="X87" s="543"/>
      <c r="Y87" s="543"/>
      <c r="Z87" s="543"/>
      <c r="AA87" s="543"/>
      <c r="AB87" s="544"/>
      <c r="AC87" s="542"/>
      <c r="AD87" s="543"/>
      <c r="AE87" s="543"/>
      <c r="AF87" s="543"/>
      <c r="AG87" s="543"/>
      <c r="AH87" s="543"/>
      <c r="AI87" s="543"/>
      <c r="AJ87" s="543"/>
      <c r="AK87" s="543"/>
      <c r="AL87" s="543"/>
      <c r="AM87" s="543"/>
      <c r="AN87" s="544"/>
      <c r="AO87" s="542"/>
      <c r="AP87" s="543"/>
      <c r="AQ87" s="543"/>
      <c r="AR87" s="543"/>
      <c r="AS87" s="543"/>
      <c r="AT87" s="543"/>
      <c r="AU87" s="543"/>
      <c r="AV87" s="543"/>
      <c r="AW87" s="543"/>
      <c r="AX87" s="545"/>
    </row>
    <row r="88" spans="1:51" ht="24.75" customHeight="1" x14ac:dyDescent="0.15">
      <c r="A88" s="414" t="s">
        <v>234</v>
      </c>
      <c r="B88" s="414"/>
      <c r="C88" s="414"/>
      <c r="D88" s="414"/>
      <c r="E88" s="542" t="s">
        <v>613</v>
      </c>
      <c r="F88" s="543"/>
      <c r="G88" s="543"/>
      <c r="H88" s="543"/>
      <c r="I88" s="543"/>
      <c r="J88" s="543"/>
      <c r="K88" s="543"/>
      <c r="L88" s="543"/>
      <c r="M88" s="543"/>
      <c r="N88" s="543"/>
      <c r="O88" s="543"/>
      <c r="P88" s="544"/>
      <c r="Q88" s="542"/>
      <c r="R88" s="543"/>
      <c r="S88" s="543"/>
      <c r="T88" s="543"/>
      <c r="U88" s="543"/>
      <c r="V88" s="543"/>
      <c r="W88" s="543"/>
      <c r="X88" s="543"/>
      <c r="Y88" s="543"/>
      <c r="Z88" s="543"/>
      <c r="AA88" s="543"/>
      <c r="AB88" s="544"/>
      <c r="AC88" s="542"/>
      <c r="AD88" s="543"/>
      <c r="AE88" s="543"/>
      <c r="AF88" s="543"/>
      <c r="AG88" s="543"/>
      <c r="AH88" s="543"/>
      <c r="AI88" s="543"/>
      <c r="AJ88" s="543"/>
      <c r="AK88" s="543"/>
      <c r="AL88" s="543"/>
      <c r="AM88" s="543"/>
      <c r="AN88" s="544"/>
      <c r="AO88" s="542"/>
      <c r="AP88" s="543"/>
      <c r="AQ88" s="543"/>
      <c r="AR88" s="543"/>
      <c r="AS88" s="543"/>
      <c r="AT88" s="543"/>
      <c r="AU88" s="543"/>
      <c r="AV88" s="543"/>
      <c r="AW88" s="543"/>
      <c r="AX88" s="545"/>
    </row>
    <row r="89" spans="1:51" ht="24.75" customHeight="1" x14ac:dyDescent="0.15">
      <c r="A89" s="414" t="s">
        <v>379</v>
      </c>
      <c r="B89" s="414"/>
      <c r="C89" s="414"/>
      <c r="D89" s="414"/>
      <c r="E89" s="557" t="s">
        <v>558</v>
      </c>
      <c r="F89" s="558"/>
      <c r="G89" s="558"/>
      <c r="H89" s="65" t="str">
        <f>IF(E89="","","-")</f>
        <v>-</v>
      </c>
      <c r="I89" s="558"/>
      <c r="J89" s="558"/>
      <c r="K89" s="65" t="str">
        <f>IF(I89="","","-")</f>
        <v/>
      </c>
      <c r="L89" s="554">
        <v>76</v>
      </c>
      <c r="M89" s="554"/>
      <c r="N89" s="65" t="str">
        <f>IF(O89="","","-")</f>
        <v/>
      </c>
      <c r="O89" s="555"/>
      <c r="P89" s="556"/>
      <c r="Q89" s="557"/>
      <c r="R89" s="558"/>
      <c r="S89" s="558"/>
      <c r="T89" s="65" t="str">
        <f>IF(Q89="","","-")</f>
        <v/>
      </c>
      <c r="U89" s="558"/>
      <c r="V89" s="558"/>
      <c r="W89" s="65" t="str">
        <f>IF(U89="","","-")</f>
        <v/>
      </c>
      <c r="X89" s="554"/>
      <c r="Y89" s="554"/>
      <c r="Z89" s="65" t="str">
        <f>IF(AA89="","","-")</f>
        <v/>
      </c>
      <c r="AA89" s="555"/>
      <c r="AB89" s="556"/>
      <c r="AC89" s="557"/>
      <c r="AD89" s="558"/>
      <c r="AE89" s="558"/>
      <c r="AF89" s="65" t="str">
        <f>IF(AC89="","","-")</f>
        <v/>
      </c>
      <c r="AG89" s="558"/>
      <c r="AH89" s="558"/>
      <c r="AI89" s="65" t="str">
        <f>IF(AG89="","","-")</f>
        <v/>
      </c>
      <c r="AJ89" s="554"/>
      <c r="AK89" s="554"/>
      <c r="AL89" s="65" t="str">
        <f>IF(AM89="","","-")</f>
        <v/>
      </c>
      <c r="AM89" s="555"/>
      <c r="AN89" s="556"/>
      <c r="AO89" s="557"/>
      <c r="AP89" s="558"/>
      <c r="AQ89" s="65" t="str">
        <f>IF(AO89="","","-")</f>
        <v/>
      </c>
      <c r="AR89" s="558"/>
      <c r="AS89" s="558"/>
      <c r="AT89" s="65" t="str">
        <f>IF(AR89="","","-")</f>
        <v/>
      </c>
      <c r="AU89" s="554"/>
      <c r="AV89" s="554"/>
      <c r="AW89" s="65" t="str">
        <f>IF(AX89="","","-")</f>
        <v/>
      </c>
      <c r="AX89" s="67"/>
    </row>
    <row r="90" spans="1:51" ht="24.75" customHeight="1" x14ac:dyDescent="0.15">
      <c r="A90" s="414" t="s">
        <v>546</v>
      </c>
      <c r="B90" s="414"/>
      <c r="C90" s="414"/>
      <c r="D90" s="414"/>
      <c r="E90" s="557" t="s">
        <v>558</v>
      </c>
      <c r="F90" s="558"/>
      <c r="G90" s="558"/>
      <c r="H90" s="65"/>
      <c r="I90" s="558"/>
      <c r="J90" s="558"/>
      <c r="K90" s="65"/>
      <c r="L90" s="554">
        <v>75</v>
      </c>
      <c r="M90" s="554"/>
      <c r="N90" s="65" t="str">
        <f>IF(O90="","","-")</f>
        <v/>
      </c>
      <c r="O90" s="555"/>
      <c r="P90" s="556"/>
      <c r="Q90" s="557"/>
      <c r="R90" s="558"/>
      <c r="S90" s="558"/>
      <c r="T90" s="65" t="str">
        <f>IF(Q90="","","-")</f>
        <v/>
      </c>
      <c r="U90" s="558"/>
      <c r="V90" s="558"/>
      <c r="W90" s="65" t="str">
        <f>IF(U90="","","-")</f>
        <v/>
      </c>
      <c r="X90" s="554"/>
      <c r="Y90" s="554"/>
      <c r="Z90" s="65" t="str">
        <f>IF(AA90="","","-")</f>
        <v/>
      </c>
      <c r="AA90" s="555"/>
      <c r="AB90" s="556"/>
      <c r="AC90" s="557"/>
      <c r="AD90" s="558"/>
      <c r="AE90" s="558"/>
      <c r="AF90" s="65" t="str">
        <f>IF(AC90="","","-")</f>
        <v/>
      </c>
      <c r="AG90" s="558"/>
      <c r="AH90" s="558"/>
      <c r="AI90" s="65" t="str">
        <f>IF(AG90="","","-")</f>
        <v/>
      </c>
      <c r="AJ90" s="554"/>
      <c r="AK90" s="554"/>
      <c r="AL90" s="65" t="str">
        <f>IF(AM90="","","-")</f>
        <v/>
      </c>
      <c r="AM90" s="555"/>
      <c r="AN90" s="556"/>
      <c r="AO90" s="557"/>
      <c r="AP90" s="558"/>
      <c r="AQ90" s="65" t="str">
        <f>IF(AO90="","","-")</f>
        <v/>
      </c>
      <c r="AR90" s="558"/>
      <c r="AS90" s="558"/>
      <c r="AT90" s="65" t="str">
        <f>IF(AR90="","","-")</f>
        <v/>
      </c>
      <c r="AU90" s="554"/>
      <c r="AV90" s="554"/>
      <c r="AW90" s="65" t="str">
        <f>IF(AX90="","","-")</f>
        <v/>
      </c>
      <c r="AX90" s="67"/>
    </row>
    <row r="91" spans="1:51" ht="24.75" customHeight="1" x14ac:dyDescent="0.15">
      <c r="A91" s="414" t="s">
        <v>347</v>
      </c>
      <c r="B91" s="414"/>
      <c r="C91" s="414"/>
      <c r="D91" s="414"/>
      <c r="E91" s="569">
        <v>2021</v>
      </c>
      <c r="F91" s="570"/>
      <c r="G91" s="558" t="s">
        <v>557</v>
      </c>
      <c r="H91" s="558"/>
      <c r="I91" s="558"/>
      <c r="J91" s="570">
        <v>20</v>
      </c>
      <c r="K91" s="570"/>
      <c r="L91" s="554">
        <v>86</v>
      </c>
      <c r="M91" s="554"/>
      <c r="N91" s="554"/>
      <c r="O91" s="570"/>
      <c r="P91" s="570"/>
      <c r="Q91" s="569"/>
      <c r="R91" s="570"/>
      <c r="S91" s="558"/>
      <c r="T91" s="558"/>
      <c r="U91" s="558"/>
      <c r="V91" s="570"/>
      <c r="W91" s="570"/>
      <c r="X91" s="554"/>
      <c r="Y91" s="554"/>
      <c r="Z91" s="554"/>
      <c r="AA91" s="570"/>
      <c r="AB91" s="587"/>
      <c r="AC91" s="569"/>
      <c r="AD91" s="570"/>
      <c r="AE91" s="558"/>
      <c r="AF91" s="558"/>
      <c r="AG91" s="558"/>
      <c r="AH91" s="570"/>
      <c r="AI91" s="570"/>
      <c r="AJ91" s="554"/>
      <c r="AK91" s="554"/>
      <c r="AL91" s="554"/>
      <c r="AM91" s="570"/>
      <c r="AN91" s="587"/>
      <c r="AO91" s="569"/>
      <c r="AP91" s="570"/>
      <c r="AQ91" s="558"/>
      <c r="AR91" s="558"/>
      <c r="AS91" s="558"/>
      <c r="AT91" s="570"/>
      <c r="AU91" s="570"/>
      <c r="AV91" s="554"/>
      <c r="AW91" s="554"/>
      <c r="AX91" s="67"/>
    </row>
    <row r="92" spans="1:51" ht="28.35" customHeight="1" x14ac:dyDescent="0.15">
      <c r="A92" s="112" t="s">
        <v>228</v>
      </c>
      <c r="B92" s="113"/>
      <c r="C92" s="113"/>
      <c r="D92" s="113"/>
      <c r="E92" s="113"/>
      <c r="F92" s="114"/>
      <c r="G92" s="53" t="s">
        <v>547</v>
      </c>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1" ht="28.35" customHeight="1" x14ac:dyDescent="0.15">
      <c r="A93" s="112"/>
      <c r="B93" s="113"/>
      <c r="C93" s="113"/>
      <c r="D93" s="113"/>
      <c r="E93" s="113"/>
      <c r="F93" s="114"/>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1" ht="28.35" customHeight="1" x14ac:dyDescent="0.15">
      <c r="A94" s="112"/>
      <c r="B94" s="113"/>
      <c r="C94" s="113"/>
      <c r="D94" s="113"/>
      <c r="E94" s="113"/>
      <c r="F94" s="114"/>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1" ht="28.35" customHeight="1" x14ac:dyDescent="0.15">
      <c r="A95" s="112"/>
      <c r="B95" s="113"/>
      <c r="C95" s="113"/>
      <c r="D95" s="113"/>
      <c r="E95" s="113"/>
      <c r="F95" s="114"/>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27.75" customHeight="1" x14ac:dyDescent="0.15">
      <c r="A96" s="112"/>
      <c r="B96" s="113"/>
      <c r="C96" s="113"/>
      <c r="D96" s="113"/>
      <c r="E96" s="113"/>
      <c r="F96" s="114"/>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12"/>
      <c r="B97" s="113"/>
      <c r="C97" s="113"/>
      <c r="D97" s="113"/>
      <c r="E97" s="113"/>
      <c r="F97" s="114"/>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12"/>
      <c r="B98" s="113"/>
      <c r="C98" s="113"/>
      <c r="D98" s="113"/>
      <c r="E98" s="113"/>
      <c r="F98" s="114"/>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7.75" customHeight="1" x14ac:dyDescent="0.15">
      <c r="A99" s="112"/>
      <c r="B99" s="113"/>
      <c r="C99" s="113"/>
      <c r="D99" s="113"/>
      <c r="E99" s="113"/>
      <c r="F99" s="114"/>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12"/>
      <c r="B100" s="113"/>
      <c r="C100" s="113"/>
      <c r="D100" s="113"/>
      <c r="E100" s="113"/>
      <c r="F100" s="114"/>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12"/>
      <c r="B101" s="113"/>
      <c r="C101" s="113"/>
      <c r="D101" s="113"/>
      <c r="E101" s="113"/>
      <c r="F101" s="114"/>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12"/>
      <c r="B102" s="113"/>
      <c r="C102" s="113"/>
      <c r="D102" s="113"/>
      <c r="E102" s="113"/>
      <c r="F102" s="114"/>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12"/>
      <c r="B103" s="113"/>
      <c r="C103" s="113"/>
      <c r="D103" s="113"/>
      <c r="E103" s="113"/>
      <c r="F103" s="11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12"/>
      <c r="B104" s="113"/>
      <c r="C104" s="113"/>
      <c r="D104" s="113"/>
      <c r="E104" s="113"/>
      <c r="F104" s="11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12"/>
      <c r="B105" s="113"/>
      <c r="C105" s="113"/>
      <c r="D105" s="113"/>
      <c r="E105" s="113"/>
      <c r="F105" s="11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12"/>
      <c r="B106" s="113"/>
      <c r="C106" s="113"/>
      <c r="D106" s="113"/>
      <c r="E106" s="113"/>
      <c r="F106" s="11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12"/>
      <c r="B107" s="113"/>
      <c r="C107" s="113"/>
      <c r="D107" s="113"/>
      <c r="E107" s="113"/>
      <c r="F107" s="11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12"/>
      <c r="B108" s="113"/>
      <c r="C108" s="113"/>
      <c r="D108" s="113"/>
      <c r="E108" s="113"/>
      <c r="F108" s="11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52.5" customHeight="1" x14ac:dyDescent="0.15">
      <c r="A109" s="112"/>
      <c r="B109" s="113"/>
      <c r="C109" s="113"/>
      <c r="D109" s="113"/>
      <c r="E109" s="113"/>
      <c r="F109" s="11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112"/>
      <c r="B110" s="113"/>
      <c r="C110" s="113"/>
      <c r="D110" s="113"/>
      <c r="E110" s="113"/>
      <c r="F110" s="11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52.5" customHeight="1" x14ac:dyDescent="0.15">
      <c r="A111" s="112"/>
      <c r="B111" s="113"/>
      <c r="C111" s="113"/>
      <c r="D111" s="113"/>
      <c r="E111" s="113"/>
      <c r="F111" s="11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9.25" customHeight="1" x14ac:dyDescent="0.15">
      <c r="A112" s="112"/>
      <c r="B112" s="113"/>
      <c r="C112" s="113"/>
      <c r="D112" s="113"/>
      <c r="E112" s="113"/>
      <c r="F112" s="11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18.600000000000001" customHeight="1" x14ac:dyDescent="0.15">
      <c r="A113" s="112"/>
      <c r="B113" s="113"/>
      <c r="C113" s="113"/>
      <c r="D113" s="113"/>
      <c r="E113" s="113"/>
      <c r="F113" s="11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35.25" customHeight="1" x14ac:dyDescent="0.15">
      <c r="A114" s="112"/>
      <c r="B114" s="113"/>
      <c r="C114" s="113"/>
      <c r="D114" s="113"/>
      <c r="E114" s="113"/>
      <c r="F114" s="11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30" customHeight="1" x14ac:dyDescent="0.15">
      <c r="A115" s="112"/>
      <c r="B115" s="113"/>
      <c r="C115" s="113"/>
      <c r="D115" s="113"/>
      <c r="E115" s="113"/>
      <c r="F115" s="11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4.75" customHeight="1" x14ac:dyDescent="0.15">
      <c r="A116" s="112"/>
      <c r="B116" s="113"/>
      <c r="C116" s="113"/>
      <c r="D116" s="113"/>
      <c r="E116" s="113"/>
      <c r="F116" s="11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4.75" customHeight="1" thickBot="1" x14ac:dyDescent="0.2">
      <c r="A117" s="112"/>
      <c r="B117" s="113"/>
      <c r="C117" s="113"/>
      <c r="D117" s="113"/>
      <c r="E117" s="113"/>
      <c r="F117" s="11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4.75" customHeight="1" x14ac:dyDescent="0.15">
      <c r="A118" s="571" t="s">
        <v>230</v>
      </c>
      <c r="B118" s="572"/>
      <c r="C118" s="572"/>
      <c r="D118" s="572"/>
      <c r="E118" s="572"/>
      <c r="F118" s="573"/>
      <c r="G118" s="577" t="s">
        <v>623</v>
      </c>
      <c r="H118" s="578"/>
      <c r="I118" s="578"/>
      <c r="J118" s="578"/>
      <c r="K118" s="578"/>
      <c r="L118" s="578"/>
      <c r="M118" s="578"/>
      <c r="N118" s="578"/>
      <c r="O118" s="578"/>
      <c r="P118" s="578"/>
      <c r="Q118" s="578"/>
      <c r="R118" s="578"/>
      <c r="S118" s="578"/>
      <c r="T118" s="578"/>
      <c r="U118" s="578"/>
      <c r="V118" s="578"/>
      <c r="W118" s="578"/>
      <c r="X118" s="578"/>
      <c r="Y118" s="578"/>
      <c r="Z118" s="578"/>
      <c r="AA118" s="578"/>
      <c r="AB118" s="579"/>
      <c r="AC118" s="577" t="s">
        <v>624</v>
      </c>
      <c r="AD118" s="578"/>
      <c r="AE118" s="578"/>
      <c r="AF118" s="578"/>
      <c r="AG118" s="578"/>
      <c r="AH118" s="578"/>
      <c r="AI118" s="578"/>
      <c r="AJ118" s="578"/>
      <c r="AK118" s="578"/>
      <c r="AL118" s="578"/>
      <c r="AM118" s="578"/>
      <c r="AN118" s="578"/>
      <c r="AO118" s="578"/>
      <c r="AP118" s="578"/>
      <c r="AQ118" s="578"/>
      <c r="AR118" s="578"/>
      <c r="AS118" s="578"/>
      <c r="AT118" s="578"/>
      <c r="AU118" s="578"/>
      <c r="AV118" s="578"/>
      <c r="AW118" s="578"/>
      <c r="AX118" s="580"/>
    </row>
    <row r="119" spans="1:51" ht="24.75" customHeight="1" x14ac:dyDescent="0.15">
      <c r="A119" s="574"/>
      <c r="B119" s="575"/>
      <c r="C119" s="575"/>
      <c r="D119" s="575"/>
      <c r="E119" s="575"/>
      <c r="F119" s="576"/>
      <c r="G119" s="208" t="s">
        <v>15</v>
      </c>
      <c r="H119" s="581"/>
      <c r="I119" s="581"/>
      <c r="J119" s="581"/>
      <c r="K119" s="581"/>
      <c r="L119" s="582" t="s">
        <v>16</v>
      </c>
      <c r="M119" s="581"/>
      <c r="N119" s="581"/>
      <c r="O119" s="581"/>
      <c r="P119" s="581"/>
      <c r="Q119" s="581"/>
      <c r="R119" s="581"/>
      <c r="S119" s="581"/>
      <c r="T119" s="581"/>
      <c r="U119" s="581"/>
      <c r="V119" s="581"/>
      <c r="W119" s="581"/>
      <c r="X119" s="583"/>
      <c r="Y119" s="584" t="s">
        <v>17</v>
      </c>
      <c r="Z119" s="585"/>
      <c r="AA119" s="585"/>
      <c r="AB119" s="586"/>
      <c r="AC119" s="208" t="s">
        <v>15</v>
      </c>
      <c r="AD119" s="581"/>
      <c r="AE119" s="581"/>
      <c r="AF119" s="581"/>
      <c r="AG119" s="581"/>
      <c r="AH119" s="582" t="s">
        <v>16</v>
      </c>
      <c r="AI119" s="581"/>
      <c r="AJ119" s="581"/>
      <c r="AK119" s="581"/>
      <c r="AL119" s="581"/>
      <c r="AM119" s="581"/>
      <c r="AN119" s="581"/>
      <c r="AO119" s="581"/>
      <c r="AP119" s="581"/>
      <c r="AQ119" s="581"/>
      <c r="AR119" s="581"/>
      <c r="AS119" s="581"/>
      <c r="AT119" s="583"/>
      <c r="AU119" s="584" t="s">
        <v>17</v>
      </c>
      <c r="AV119" s="585"/>
      <c r="AW119" s="585"/>
      <c r="AX119" s="588"/>
    </row>
    <row r="120" spans="1:51" ht="24.75" customHeight="1" x14ac:dyDescent="0.15">
      <c r="A120" s="574"/>
      <c r="B120" s="575"/>
      <c r="C120" s="575"/>
      <c r="D120" s="575"/>
      <c r="E120" s="575"/>
      <c r="F120" s="576"/>
      <c r="G120" s="589" t="s">
        <v>614</v>
      </c>
      <c r="H120" s="590"/>
      <c r="I120" s="590"/>
      <c r="J120" s="590"/>
      <c r="K120" s="591"/>
      <c r="L120" s="592" t="s">
        <v>617</v>
      </c>
      <c r="M120" s="593"/>
      <c r="N120" s="593"/>
      <c r="O120" s="593"/>
      <c r="P120" s="593"/>
      <c r="Q120" s="593"/>
      <c r="R120" s="593"/>
      <c r="S120" s="593"/>
      <c r="T120" s="593"/>
      <c r="U120" s="593"/>
      <c r="V120" s="593"/>
      <c r="W120" s="593"/>
      <c r="X120" s="594"/>
      <c r="Y120" s="595">
        <v>3648</v>
      </c>
      <c r="Z120" s="596"/>
      <c r="AA120" s="596"/>
      <c r="AB120" s="597"/>
      <c r="AC120" s="589" t="s">
        <v>614</v>
      </c>
      <c r="AD120" s="590"/>
      <c r="AE120" s="590"/>
      <c r="AF120" s="590"/>
      <c r="AG120" s="591"/>
      <c r="AH120" s="592" t="s">
        <v>620</v>
      </c>
      <c r="AI120" s="593"/>
      <c r="AJ120" s="593"/>
      <c r="AK120" s="593"/>
      <c r="AL120" s="593"/>
      <c r="AM120" s="593"/>
      <c r="AN120" s="593"/>
      <c r="AO120" s="593"/>
      <c r="AP120" s="593"/>
      <c r="AQ120" s="593"/>
      <c r="AR120" s="593"/>
      <c r="AS120" s="593"/>
      <c r="AT120" s="594"/>
      <c r="AU120" s="595">
        <v>3446</v>
      </c>
      <c r="AV120" s="596"/>
      <c r="AW120" s="596"/>
      <c r="AX120" s="598"/>
    </row>
    <row r="121" spans="1:51" ht="24.75" customHeight="1" x14ac:dyDescent="0.15">
      <c r="A121" s="574"/>
      <c r="B121" s="575"/>
      <c r="C121" s="575"/>
      <c r="D121" s="575"/>
      <c r="E121" s="575"/>
      <c r="F121" s="576"/>
      <c r="G121" s="565" t="s">
        <v>615</v>
      </c>
      <c r="H121" s="566"/>
      <c r="I121" s="566"/>
      <c r="J121" s="566"/>
      <c r="K121" s="567"/>
      <c r="L121" s="559" t="s">
        <v>618</v>
      </c>
      <c r="M121" s="560"/>
      <c r="N121" s="560"/>
      <c r="O121" s="560"/>
      <c r="P121" s="560"/>
      <c r="Q121" s="560"/>
      <c r="R121" s="560"/>
      <c r="S121" s="560"/>
      <c r="T121" s="560"/>
      <c r="U121" s="560"/>
      <c r="V121" s="560"/>
      <c r="W121" s="560"/>
      <c r="X121" s="561"/>
      <c r="Y121" s="562">
        <v>909</v>
      </c>
      <c r="Z121" s="563"/>
      <c r="AA121" s="563"/>
      <c r="AB121" s="564"/>
      <c r="AC121" s="565" t="s">
        <v>621</v>
      </c>
      <c r="AD121" s="566"/>
      <c r="AE121" s="566"/>
      <c r="AF121" s="566"/>
      <c r="AG121" s="567"/>
      <c r="AH121" s="559" t="s">
        <v>622</v>
      </c>
      <c r="AI121" s="560"/>
      <c r="AJ121" s="560"/>
      <c r="AK121" s="560"/>
      <c r="AL121" s="560"/>
      <c r="AM121" s="560"/>
      <c r="AN121" s="560"/>
      <c r="AO121" s="560"/>
      <c r="AP121" s="560"/>
      <c r="AQ121" s="560"/>
      <c r="AR121" s="560"/>
      <c r="AS121" s="560"/>
      <c r="AT121" s="561"/>
      <c r="AU121" s="562">
        <v>202</v>
      </c>
      <c r="AV121" s="563"/>
      <c r="AW121" s="563"/>
      <c r="AX121" s="568"/>
    </row>
    <row r="122" spans="1:51" ht="24.75" customHeight="1" x14ac:dyDescent="0.15">
      <c r="A122" s="574"/>
      <c r="B122" s="575"/>
      <c r="C122" s="575"/>
      <c r="D122" s="575"/>
      <c r="E122" s="575"/>
      <c r="F122" s="576"/>
      <c r="G122" s="565" t="s">
        <v>616</v>
      </c>
      <c r="H122" s="566"/>
      <c r="I122" s="566"/>
      <c r="J122" s="566"/>
      <c r="K122" s="567"/>
      <c r="L122" s="559" t="s">
        <v>619</v>
      </c>
      <c r="M122" s="560"/>
      <c r="N122" s="560"/>
      <c r="O122" s="560"/>
      <c r="P122" s="560"/>
      <c r="Q122" s="560"/>
      <c r="R122" s="560"/>
      <c r="S122" s="560"/>
      <c r="T122" s="560"/>
      <c r="U122" s="560"/>
      <c r="V122" s="560"/>
      <c r="W122" s="560"/>
      <c r="X122" s="561"/>
      <c r="Y122" s="562">
        <v>3</v>
      </c>
      <c r="Z122" s="563"/>
      <c r="AA122" s="563"/>
      <c r="AB122" s="564"/>
      <c r="AC122" s="565"/>
      <c r="AD122" s="566"/>
      <c r="AE122" s="566"/>
      <c r="AF122" s="566"/>
      <c r="AG122" s="567"/>
      <c r="AH122" s="559"/>
      <c r="AI122" s="560"/>
      <c r="AJ122" s="560"/>
      <c r="AK122" s="560"/>
      <c r="AL122" s="560"/>
      <c r="AM122" s="560"/>
      <c r="AN122" s="560"/>
      <c r="AO122" s="560"/>
      <c r="AP122" s="560"/>
      <c r="AQ122" s="560"/>
      <c r="AR122" s="560"/>
      <c r="AS122" s="560"/>
      <c r="AT122" s="561"/>
      <c r="AU122" s="562"/>
      <c r="AV122" s="563"/>
      <c r="AW122" s="563"/>
      <c r="AX122" s="568"/>
    </row>
    <row r="123" spans="1:51" ht="24.75" customHeight="1" thickBot="1" x14ac:dyDescent="0.2">
      <c r="A123" s="574"/>
      <c r="B123" s="575"/>
      <c r="C123" s="575"/>
      <c r="D123" s="575"/>
      <c r="E123" s="575"/>
      <c r="F123" s="576"/>
      <c r="G123" s="599" t="s">
        <v>18</v>
      </c>
      <c r="H123" s="600"/>
      <c r="I123" s="600"/>
      <c r="J123" s="600"/>
      <c r="K123" s="600"/>
      <c r="L123" s="601"/>
      <c r="M123" s="602"/>
      <c r="N123" s="602"/>
      <c r="O123" s="602"/>
      <c r="P123" s="602"/>
      <c r="Q123" s="602"/>
      <c r="R123" s="602"/>
      <c r="S123" s="602"/>
      <c r="T123" s="602"/>
      <c r="U123" s="602"/>
      <c r="V123" s="602"/>
      <c r="W123" s="602"/>
      <c r="X123" s="603"/>
      <c r="Y123" s="604">
        <f>SUM(Y120:AB122)</f>
        <v>4560</v>
      </c>
      <c r="Z123" s="605"/>
      <c r="AA123" s="605"/>
      <c r="AB123" s="606"/>
      <c r="AC123" s="599" t="s">
        <v>18</v>
      </c>
      <c r="AD123" s="600"/>
      <c r="AE123" s="600"/>
      <c r="AF123" s="600"/>
      <c r="AG123" s="600"/>
      <c r="AH123" s="601"/>
      <c r="AI123" s="602"/>
      <c r="AJ123" s="602"/>
      <c r="AK123" s="602"/>
      <c r="AL123" s="602"/>
      <c r="AM123" s="602"/>
      <c r="AN123" s="602"/>
      <c r="AO123" s="602"/>
      <c r="AP123" s="602"/>
      <c r="AQ123" s="602"/>
      <c r="AR123" s="602"/>
      <c r="AS123" s="602"/>
      <c r="AT123" s="603"/>
      <c r="AU123" s="604">
        <f>SUM(AU120:AX122)</f>
        <v>3648</v>
      </c>
      <c r="AV123" s="605"/>
      <c r="AW123" s="605"/>
      <c r="AX123" s="607"/>
    </row>
    <row r="124" spans="1:51" ht="24.75" customHeight="1" x14ac:dyDescent="0.15">
      <c r="A124" s="574"/>
      <c r="B124" s="575"/>
      <c r="C124" s="575"/>
      <c r="D124" s="575"/>
      <c r="E124" s="575"/>
      <c r="F124" s="576"/>
      <c r="G124" s="577" t="s">
        <v>625</v>
      </c>
      <c r="H124" s="578"/>
      <c r="I124" s="578"/>
      <c r="J124" s="578"/>
      <c r="K124" s="578"/>
      <c r="L124" s="578"/>
      <c r="M124" s="578"/>
      <c r="N124" s="578"/>
      <c r="O124" s="578"/>
      <c r="P124" s="578"/>
      <c r="Q124" s="578"/>
      <c r="R124" s="578"/>
      <c r="S124" s="578"/>
      <c r="T124" s="578"/>
      <c r="U124" s="578"/>
      <c r="V124" s="578"/>
      <c r="W124" s="578"/>
      <c r="X124" s="578"/>
      <c r="Y124" s="578"/>
      <c r="Z124" s="578"/>
      <c r="AA124" s="578"/>
      <c r="AB124" s="579"/>
      <c r="AC124" s="577" t="s">
        <v>646</v>
      </c>
      <c r="AD124" s="578"/>
      <c r="AE124" s="578"/>
      <c r="AF124" s="578"/>
      <c r="AG124" s="578"/>
      <c r="AH124" s="578"/>
      <c r="AI124" s="578"/>
      <c r="AJ124" s="578"/>
      <c r="AK124" s="578"/>
      <c r="AL124" s="578"/>
      <c r="AM124" s="578"/>
      <c r="AN124" s="578"/>
      <c r="AO124" s="578"/>
      <c r="AP124" s="578"/>
      <c r="AQ124" s="578"/>
      <c r="AR124" s="578"/>
      <c r="AS124" s="578"/>
      <c r="AT124" s="578"/>
      <c r="AU124" s="578"/>
      <c r="AV124" s="578"/>
      <c r="AW124" s="578"/>
      <c r="AX124" s="580"/>
      <c r="AY124">
        <f>COUNTA($G$126,$AC$126)</f>
        <v>2</v>
      </c>
    </row>
    <row r="125" spans="1:51" ht="24.75" customHeight="1" x14ac:dyDescent="0.15">
      <c r="A125" s="574"/>
      <c r="B125" s="575"/>
      <c r="C125" s="575"/>
      <c r="D125" s="575"/>
      <c r="E125" s="575"/>
      <c r="F125" s="576"/>
      <c r="G125" s="208" t="s">
        <v>15</v>
      </c>
      <c r="H125" s="581"/>
      <c r="I125" s="581"/>
      <c r="J125" s="581"/>
      <c r="K125" s="581"/>
      <c r="L125" s="582" t="s">
        <v>16</v>
      </c>
      <c r="M125" s="581"/>
      <c r="N125" s="581"/>
      <c r="O125" s="581"/>
      <c r="P125" s="581"/>
      <c r="Q125" s="581"/>
      <c r="R125" s="581"/>
      <c r="S125" s="581"/>
      <c r="T125" s="581"/>
      <c r="U125" s="581"/>
      <c r="V125" s="581"/>
      <c r="W125" s="581"/>
      <c r="X125" s="583"/>
      <c r="Y125" s="584" t="s">
        <v>17</v>
      </c>
      <c r="Z125" s="585"/>
      <c r="AA125" s="585"/>
      <c r="AB125" s="586"/>
      <c r="AC125" s="208" t="s">
        <v>15</v>
      </c>
      <c r="AD125" s="581"/>
      <c r="AE125" s="581"/>
      <c r="AF125" s="581"/>
      <c r="AG125" s="581"/>
      <c r="AH125" s="582" t="s">
        <v>16</v>
      </c>
      <c r="AI125" s="581"/>
      <c r="AJ125" s="581"/>
      <c r="AK125" s="581"/>
      <c r="AL125" s="581"/>
      <c r="AM125" s="581"/>
      <c r="AN125" s="581"/>
      <c r="AO125" s="581"/>
      <c r="AP125" s="581"/>
      <c r="AQ125" s="581"/>
      <c r="AR125" s="581"/>
      <c r="AS125" s="581"/>
      <c r="AT125" s="583"/>
      <c r="AU125" s="584" t="s">
        <v>17</v>
      </c>
      <c r="AV125" s="585"/>
      <c r="AW125" s="585"/>
      <c r="AX125" s="588"/>
      <c r="AY125">
        <f>$AY$124</f>
        <v>2</v>
      </c>
    </row>
    <row r="126" spans="1:51" ht="24.75" customHeight="1" x14ac:dyDescent="0.15">
      <c r="A126" s="574"/>
      <c r="B126" s="575"/>
      <c r="C126" s="575"/>
      <c r="D126" s="575"/>
      <c r="E126" s="575"/>
      <c r="F126" s="576"/>
      <c r="G126" s="589" t="s">
        <v>614</v>
      </c>
      <c r="H126" s="590"/>
      <c r="I126" s="590"/>
      <c r="J126" s="590"/>
      <c r="K126" s="591"/>
      <c r="L126" s="592" t="s">
        <v>626</v>
      </c>
      <c r="M126" s="593"/>
      <c r="N126" s="593"/>
      <c r="O126" s="593"/>
      <c r="P126" s="593"/>
      <c r="Q126" s="593"/>
      <c r="R126" s="593"/>
      <c r="S126" s="593"/>
      <c r="T126" s="593"/>
      <c r="U126" s="593"/>
      <c r="V126" s="593"/>
      <c r="W126" s="593"/>
      <c r="X126" s="594"/>
      <c r="Y126" s="595">
        <v>144.298</v>
      </c>
      <c r="Z126" s="596"/>
      <c r="AA126" s="596"/>
      <c r="AB126" s="597"/>
      <c r="AC126" s="589" t="s">
        <v>614</v>
      </c>
      <c r="AD126" s="590"/>
      <c r="AE126" s="590"/>
      <c r="AF126" s="590"/>
      <c r="AG126" s="591"/>
      <c r="AH126" s="592" t="s">
        <v>620</v>
      </c>
      <c r="AI126" s="593"/>
      <c r="AJ126" s="593"/>
      <c r="AK126" s="593"/>
      <c r="AL126" s="593"/>
      <c r="AM126" s="593"/>
      <c r="AN126" s="593"/>
      <c r="AO126" s="593"/>
      <c r="AP126" s="593"/>
      <c r="AQ126" s="593"/>
      <c r="AR126" s="593"/>
      <c r="AS126" s="593"/>
      <c r="AT126" s="594"/>
      <c r="AU126" s="595">
        <v>123</v>
      </c>
      <c r="AV126" s="596"/>
      <c r="AW126" s="596"/>
      <c r="AX126" s="598"/>
      <c r="AY126">
        <f>$AY$124</f>
        <v>2</v>
      </c>
    </row>
    <row r="127" spans="1:51" ht="24.75" customHeight="1" x14ac:dyDescent="0.15">
      <c r="A127" s="574"/>
      <c r="B127" s="575"/>
      <c r="C127" s="575"/>
      <c r="D127" s="575"/>
      <c r="E127" s="575"/>
      <c r="F127" s="576"/>
      <c r="G127" s="589" t="s">
        <v>627</v>
      </c>
      <c r="H127" s="590"/>
      <c r="I127" s="590"/>
      <c r="J127" s="590"/>
      <c r="K127" s="591"/>
      <c r="L127" s="592" t="s">
        <v>628</v>
      </c>
      <c r="M127" s="593"/>
      <c r="N127" s="593"/>
      <c r="O127" s="593"/>
      <c r="P127" s="593"/>
      <c r="Q127" s="593"/>
      <c r="R127" s="593"/>
      <c r="S127" s="593"/>
      <c r="T127" s="593"/>
      <c r="U127" s="593"/>
      <c r="V127" s="593"/>
      <c r="W127" s="593"/>
      <c r="X127" s="594"/>
      <c r="Y127" s="595">
        <v>73.034999999999997</v>
      </c>
      <c r="Z127" s="596"/>
      <c r="AA127" s="596"/>
      <c r="AB127" s="597"/>
      <c r="AC127" s="565" t="s">
        <v>621</v>
      </c>
      <c r="AD127" s="566"/>
      <c r="AE127" s="566"/>
      <c r="AF127" s="566"/>
      <c r="AG127" s="567"/>
      <c r="AH127" s="559" t="s">
        <v>622</v>
      </c>
      <c r="AI127" s="560"/>
      <c r="AJ127" s="560"/>
      <c r="AK127" s="560"/>
      <c r="AL127" s="560"/>
      <c r="AM127" s="560"/>
      <c r="AN127" s="560"/>
      <c r="AO127" s="560"/>
      <c r="AP127" s="560"/>
      <c r="AQ127" s="560"/>
      <c r="AR127" s="560"/>
      <c r="AS127" s="560"/>
      <c r="AT127" s="561"/>
      <c r="AU127" s="562">
        <v>55</v>
      </c>
      <c r="AV127" s="563"/>
      <c r="AW127" s="563"/>
      <c r="AX127" s="568"/>
      <c r="AY127">
        <f>$AY$124</f>
        <v>2</v>
      </c>
    </row>
    <row r="128" spans="1:51" ht="24.75" customHeight="1" x14ac:dyDescent="0.15">
      <c r="A128" s="574"/>
      <c r="B128" s="575"/>
      <c r="C128" s="575"/>
      <c r="D128" s="575"/>
      <c r="E128" s="575"/>
      <c r="F128" s="576"/>
      <c r="G128" s="599" t="s">
        <v>18</v>
      </c>
      <c r="H128" s="600"/>
      <c r="I128" s="600"/>
      <c r="J128" s="600"/>
      <c r="K128" s="600"/>
      <c r="L128" s="601"/>
      <c r="M128" s="602"/>
      <c r="N128" s="602"/>
      <c r="O128" s="602"/>
      <c r="P128" s="602"/>
      <c r="Q128" s="602"/>
      <c r="R128" s="602"/>
      <c r="S128" s="602"/>
      <c r="T128" s="602"/>
      <c r="U128" s="602"/>
      <c r="V128" s="602"/>
      <c r="W128" s="602"/>
      <c r="X128" s="603"/>
      <c r="Y128" s="604">
        <f>SUM(Y126:AB127)</f>
        <v>217.333</v>
      </c>
      <c r="Z128" s="605"/>
      <c r="AA128" s="605"/>
      <c r="AB128" s="606"/>
      <c r="AC128" s="599" t="s">
        <v>18</v>
      </c>
      <c r="AD128" s="600"/>
      <c r="AE128" s="600"/>
      <c r="AF128" s="600"/>
      <c r="AG128" s="600"/>
      <c r="AH128" s="601"/>
      <c r="AI128" s="602"/>
      <c r="AJ128" s="602"/>
      <c r="AK128" s="602"/>
      <c r="AL128" s="602"/>
      <c r="AM128" s="602"/>
      <c r="AN128" s="602"/>
      <c r="AO128" s="602"/>
      <c r="AP128" s="602"/>
      <c r="AQ128" s="602"/>
      <c r="AR128" s="602"/>
      <c r="AS128" s="602"/>
      <c r="AT128" s="603"/>
      <c r="AU128" s="604">
        <f>SUM(AU126:AX127)</f>
        <v>178</v>
      </c>
      <c r="AV128" s="605"/>
      <c r="AW128" s="605"/>
      <c r="AX128" s="607"/>
      <c r="AY128">
        <f>$AY$124</f>
        <v>2</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36" t="s">
        <v>210</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59.25" customHeight="1" x14ac:dyDescent="0.15">
      <c r="A133" s="627"/>
      <c r="B133" s="627"/>
      <c r="C133" s="627" t="s">
        <v>24</v>
      </c>
      <c r="D133" s="627"/>
      <c r="E133" s="627"/>
      <c r="F133" s="627"/>
      <c r="G133" s="627"/>
      <c r="H133" s="627"/>
      <c r="I133" s="627"/>
      <c r="J133" s="628" t="s">
        <v>177</v>
      </c>
      <c r="K133" s="414"/>
      <c r="L133" s="414"/>
      <c r="M133" s="414"/>
      <c r="N133" s="414"/>
      <c r="O133" s="414"/>
      <c r="P133" s="388" t="s">
        <v>25</v>
      </c>
      <c r="Q133" s="388"/>
      <c r="R133" s="388"/>
      <c r="S133" s="388"/>
      <c r="T133" s="388"/>
      <c r="U133" s="388"/>
      <c r="V133" s="388"/>
      <c r="W133" s="388"/>
      <c r="X133" s="388"/>
      <c r="Y133" s="629" t="s">
        <v>176</v>
      </c>
      <c r="Z133" s="630"/>
      <c r="AA133" s="630"/>
      <c r="AB133" s="630"/>
      <c r="AC133" s="628" t="s">
        <v>202</v>
      </c>
      <c r="AD133" s="628"/>
      <c r="AE133" s="628"/>
      <c r="AF133" s="628"/>
      <c r="AG133" s="628"/>
      <c r="AH133" s="629" t="s">
        <v>215</v>
      </c>
      <c r="AI133" s="627"/>
      <c r="AJ133" s="627"/>
      <c r="AK133" s="627"/>
      <c r="AL133" s="627" t="s">
        <v>19</v>
      </c>
      <c r="AM133" s="627"/>
      <c r="AN133" s="627"/>
      <c r="AO133" s="631"/>
      <c r="AP133" s="608" t="s">
        <v>178</v>
      </c>
      <c r="AQ133" s="608"/>
      <c r="AR133" s="608"/>
      <c r="AS133" s="608"/>
      <c r="AT133" s="608"/>
      <c r="AU133" s="608"/>
      <c r="AV133" s="608"/>
      <c r="AW133" s="608"/>
      <c r="AX133" s="608"/>
    </row>
    <row r="134" spans="1:51" ht="30" customHeight="1" x14ac:dyDescent="0.15">
      <c r="A134" s="609">
        <v>1</v>
      </c>
      <c r="B134" s="609">
        <v>1</v>
      </c>
      <c r="C134" s="610" t="s">
        <v>629</v>
      </c>
      <c r="D134" s="611"/>
      <c r="E134" s="611"/>
      <c r="F134" s="611"/>
      <c r="G134" s="611"/>
      <c r="H134" s="611"/>
      <c r="I134" s="611"/>
      <c r="J134" s="612">
        <v>1000020470007</v>
      </c>
      <c r="K134" s="613"/>
      <c r="L134" s="613"/>
      <c r="M134" s="613"/>
      <c r="N134" s="613"/>
      <c r="O134" s="613"/>
      <c r="P134" s="614" t="s">
        <v>630</v>
      </c>
      <c r="Q134" s="615"/>
      <c r="R134" s="615"/>
      <c r="S134" s="615"/>
      <c r="T134" s="615"/>
      <c r="U134" s="615"/>
      <c r="V134" s="615"/>
      <c r="W134" s="615"/>
      <c r="X134" s="615"/>
      <c r="Y134" s="616">
        <v>4560</v>
      </c>
      <c r="Z134" s="617"/>
      <c r="AA134" s="617"/>
      <c r="AB134" s="618"/>
      <c r="AC134" s="619" t="s">
        <v>631</v>
      </c>
      <c r="AD134" s="620"/>
      <c r="AE134" s="620"/>
      <c r="AF134" s="620"/>
      <c r="AG134" s="620"/>
      <c r="AH134" s="621" t="s">
        <v>247</v>
      </c>
      <c r="AI134" s="622"/>
      <c r="AJ134" s="622"/>
      <c r="AK134" s="622"/>
      <c r="AL134" s="623" t="s">
        <v>247</v>
      </c>
      <c r="AM134" s="624"/>
      <c r="AN134" s="624"/>
      <c r="AO134" s="625"/>
      <c r="AP134" s="626" t="s">
        <v>247</v>
      </c>
      <c r="AQ134" s="626"/>
      <c r="AR134" s="626"/>
      <c r="AS134" s="626"/>
      <c r="AT134" s="626"/>
      <c r="AU134" s="626"/>
      <c r="AV134" s="626"/>
      <c r="AW134" s="626"/>
      <c r="AX134" s="626"/>
    </row>
    <row r="135" spans="1:51" ht="24.75" customHeight="1" x14ac:dyDescent="0.15">
      <c r="A135" s="40"/>
      <c r="B135" s="40"/>
      <c r="C135" s="40"/>
      <c r="D135" s="40"/>
      <c r="E135" s="40"/>
      <c r="F135" s="40"/>
      <c r="G135" s="40"/>
      <c r="H135" s="40"/>
      <c r="I135" s="40"/>
      <c r="J135" s="41"/>
      <c r="K135" s="41"/>
      <c r="L135" s="41"/>
      <c r="M135" s="41"/>
      <c r="N135" s="41"/>
      <c r="O135" s="41"/>
      <c r="P135" s="42"/>
      <c r="Q135" s="42"/>
      <c r="R135" s="42"/>
      <c r="S135" s="42"/>
      <c r="T135" s="42"/>
      <c r="U135" s="42"/>
      <c r="V135" s="42"/>
      <c r="W135" s="42"/>
      <c r="X135" s="42"/>
      <c r="Y135" s="43"/>
      <c r="Z135" s="43"/>
      <c r="AA135" s="43"/>
      <c r="AB135" s="43"/>
      <c r="AC135" s="43"/>
      <c r="AD135" s="43"/>
      <c r="AE135" s="43"/>
      <c r="AF135" s="43"/>
      <c r="AG135" s="43"/>
      <c r="AH135" s="43"/>
      <c r="AI135" s="43"/>
      <c r="AJ135" s="43"/>
      <c r="AK135" s="43"/>
      <c r="AL135" s="43"/>
      <c r="AM135" s="43"/>
      <c r="AN135" s="43"/>
      <c r="AO135" s="43"/>
      <c r="AP135" s="42"/>
      <c r="AQ135" s="42"/>
      <c r="AR135" s="42"/>
      <c r="AS135" s="42"/>
      <c r="AT135" s="42"/>
      <c r="AU135" s="42"/>
      <c r="AV135" s="42"/>
      <c r="AW135" s="42"/>
      <c r="AX135" s="42"/>
      <c r="AY135">
        <f>COUNTA($C$138)</f>
        <v>1</v>
      </c>
    </row>
    <row r="136" spans="1:51" ht="24.75" customHeight="1" x14ac:dyDescent="0.15">
      <c r="A136" s="40"/>
      <c r="B136" s="44" t="s">
        <v>159</v>
      </c>
      <c r="C136" s="40"/>
      <c r="D136" s="40"/>
      <c r="E136" s="40"/>
      <c r="F136" s="40"/>
      <c r="G136" s="40"/>
      <c r="H136" s="40"/>
      <c r="I136" s="40"/>
      <c r="J136" s="40"/>
      <c r="K136" s="40"/>
      <c r="L136" s="40"/>
      <c r="M136" s="40"/>
      <c r="N136" s="40"/>
      <c r="O136" s="40"/>
      <c r="P136" s="45"/>
      <c r="Q136" s="45"/>
      <c r="R136" s="45"/>
      <c r="S136" s="45"/>
      <c r="T136" s="45"/>
      <c r="U136" s="45"/>
      <c r="V136" s="45"/>
      <c r="W136" s="45"/>
      <c r="X136" s="45"/>
      <c r="Y136" s="46"/>
      <c r="Z136" s="46"/>
      <c r="AA136" s="46"/>
      <c r="AB136" s="46"/>
      <c r="AC136" s="46"/>
      <c r="AD136" s="46"/>
      <c r="AE136" s="46"/>
      <c r="AF136" s="46"/>
      <c r="AG136" s="46"/>
      <c r="AH136" s="46"/>
      <c r="AI136" s="46"/>
      <c r="AJ136" s="46"/>
      <c r="AK136" s="46"/>
      <c r="AL136" s="46"/>
      <c r="AM136" s="46"/>
      <c r="AN136" s="46"/>
      <c r="AO136" s="46"/>
      <c r="AP136" s="45"/>
      <c r="AQ136" s="45"/>
      <c r="AR136" s="45"/>
      <c r="AS136" s="45"/>
      <c r="AT136" s="45"/>
      <c r="AU136" s="45"/>
      <c r="AV136" s="45"/>
      <c r="AW136" s="45"/>
      <c r="AX136" s="45"/>
      <c r="AY136">
        <f>$AY$135</f>
        <v>1</v>
      </c>
    </row>
    <row r="137" spans="1:51" ht="59.25" customHeight="1" x14ac:dyDescent="0.15">
      <c r="A137" s="627"/>
      <c r="B137" s="627"/>
      <c r="C137" s="627" t="s">
        <v>24</v>
      </c>
      <c r="D137" s="627"/>
      <c r="E137" s="627"/>
      <c r="F137" s="627"/>
      <c r="G137" s="627"/>
      <c r="H137" s="627"/>
      <c r="I137" s="627"/>
      <c r="J137" s="628" t="s">
        <v>177</v>
      </c>
      <c r="K137" s="414"/>
      <c r="L137" s="414"/>
      <c r="M137" s="414"/>
      <c r="N137" s="414"/>
      <c r="O137" s="414"/>
      <c r="P137" s="388" t="s">
        <v>25</v>
      </c>
      <c r="Q137" s="388"/>
      <c r="R137" s="388"/>
      <c r="S137" s="388"/>
      <c r="T137" s="388"/>
      <c r="U137" s="388"/>
      <c r="V137" s="388"/>
      <c r="W137" s="388"/>
      <c r="X137" s="388"/>
      <c r="Y137" s="629" t="s">
        <v>176</v>
      </c>
      <c r="Z137" s="630"/>
      <c r="AA137" s="630"/>
      <c r="AB137" s="630"/>
      <c r="AC137" s="628" t="s">
        <v>202</v>
      </c>
      <c r="AD137" s="628"/>
      <c r="AE137" s="628"/>
      <c r="AF137" s="628"/>
      <c r="AG137" s="628"/>
      <c r="AH137" s="629" t="s">
        <v>215</v>
      </c>
      <c r="AI137" s="627"/>
      <c r="AJ137" s="627"/>
      <c r="AK137" s="627"/>
      <c r="AL137" s="627" t="s">
        <v>19</v>
      </c>
      <c r="AM137" s="627"/>
      <c r="AN137" s="627"/>
      <c r="AO137" s="631"/>
      <c r="AP137" s="608" t="s">
        <v>178</v>
      </c>
      <c r="AQ137" s="608"/>
      <c r="AR137" s="608"/>
      <c r="AS137" s="608"/>
      <c r="AT137" s="608"/>
      <c r="AU137" s="608"/>
      <c r="AV137" s="608"/>
      <c r="AW137" s="608"/>
      <c r="AX137" s="608"/>
      <c r="AY137">
        <f>$AY$135</f>
        <v>1</v>
      </c>
    </row>
    <row r="138" spans="1:51" ht="30" customHeight="1" x14ac:dyDescent="0.15">
      <c r="A138" s="609">
        <v>1</v>
      </c>
      <c r="B138" s="609">
        <v>1</v>
      </c>
      <c r="C138" s="610" t="s">
        <v>629</v>
      </c>
      <c r="D138" s="611"/>
      <c r="E138" s="611"/>
      <c r="F138" s="611"/>
      <c r="G138" s="611"/>
      <c r="H138" s="611"/>
      <c r="I138" s="611"/>
      <c r="J138" s="612">
        <v>1000020470007</v>
      </c>
      <c r="K138" s="613"/>
      <c r="L138" s="613"/>
      <c r="M138" s="613"/>
      <c r="N138" s="613"/>
      <c r="O138" s="613"/>
      <c r="P138" s="632" t="s">
        <v>632</v>
      </c>
      <c r="Q138" s="633"/>
      <c r="R138" s="633"/>
      <c r="S138" s="633"/>
      <c r="T138" s="633"/>
      <c r="U138" s="633"/>
      <c r="V138" s="633"/>
      <c r="W138" s="633"/>
      <c r="X138" s="634"/>
      <c r="Y138" s="616">
        <v>3648</v>
      </c>
      <c r="Z138" s="617"/>
      <c r="AA138" s="617"/>
      <c r="AB138" s="618"/>
      <c r="AC138" s="635" t="s">
        <v>631</v>
      </c>
      <c r="AD138" s="636"/>
      <c r="AE138" s="636"/>
      <c r="AF138" s="636"/>
      <c r="AG138" s="637"/>
      <c r="AH138" s="621" t="s">
        <v>247</v>
      </c>
      <c r="AI138" s="622"/>
      <c r="AJ138" s="622"/>
      <c r="AK138" s="622"/>
      <c r="AL138" s="623" t="s">
        <v>247</v>
      </c>
      <c r="AM138" s="624"/>
      <c r="AN138" s="624"/>
      <c r="AO138" s="625"/>
      <c r="AP138" s="626" t="s">
        <v>247</v>
      </c>
      <c r="AQ138" s="626"/>
      <c r="AR138" s="626"/>
      <c r="AS138" s="626"/>
      <c r="AT138" s="626"/>
      <c r="AU138" s="626"/>
      <c r="AV138" s="626"/>
      <c r="AW138" s="626"/>
      <c r="AX138" s="626"/>
      <c r="AY138">
        <f>$AY$135</f>
        <v>1</v>
      </c>
    </row>
    <row r="139" spans="1:51" ht="24.75" customHeight="1" x14ac:dyDescent="0.15">
      <c r="A139" s="47"/>
      <c r="B139" s="47"/>
      <c r="C139" s="47"/>
      <c r="D139" s="47"/>
      <c r="E139" s="47"/>
      <c r="F139" s="47"/>
      <c r="G139" s="47"/>
      <c r="H139" s="47"/>
      <c r="I139" s="47"/>
      <c r="J139" s="47"/>
      <c r="K139" s="47"/>
      <c r="L139" s="47"/>
      <c r="M139" s="47"/>
      <c r="N139" s="47"/>
      <c r="O139" s="47"/>
      <c r="P139" s="48"/>
      <c r="Q139" s="48"/>
      <c r="R139" s="48"/>
      <c r="S139" s="48"/>
      <c r="T139" s="48"/>
      <c r="U139" s="48"/>
      <c r="V139" s="48"/>
      <c r="W139" s="48"/>
      <c r="X139" s="48"/>
      <c r="Y139" s="49"/>
      <c r="Z139" s="49"/>
      <c r="AA139" s="49"/>
      <c r="AB139" s="49"/>
      <c r="AC139" s="49"/>
      <c r="AD139" s="49"/>
      <c r="AE139" s="49"/>
      <c r="AF139" s="49"/>
      <c r="AG139" s="49"/>
      <c r="AH139" s="49"/>
      <c r="AI139" s="49"/>
      <c r="AJ139" s="49"/>
      <c r="AK139" s="49"/>
      <c r="AL139" s="49"/>
      <c r="AM139" s="49"/>
      <c r="AN139" s="49"/>
      <c r="AO139" s="49"/>
      <c r="AP139" s="48"/>
      <c r="AQ139" s="48"/>
      <c r="AR139" s="48"/>
      <c r="AS139" s="48"/>
      <c r="AT139" s="48"/>
      <c r="AU139" s="48"/>
      <c r="AV139" s="48"/>
      <c r="AW139" s="48"/>
      <c r="AX139" s="48"/>
      <c r="AY139">
        <f>COUNTA($C$142)</f>
        <v>1</v>
      </c>
    </row>
    <row r="140" spans="1:51" ht="24.75" customHeight="1" x14ac:dyDescent="0.15">
      <c r="A140" s="40"/>
      <c r="B140" s="44" t="s">
        <v>195</v>
      </c>
      <c r="C140" s="40"/>
      <c r="D140" s="40"/>
      <c r="E140" s="40"/>
      <c r="F140" s="40"/>
      <c r="G140" s="40"/>
      <c r="H140" s="40"/>
      <c r="I140" s="40"/>
      <c r="J140" s="40"/>
      <c r="K140" s="40"/>
      <c r="L140" s="40"/>
      <c r="M140" s="40"/>
      <c r="N140" s="40"/>
      <c r="O140" s="40"/>
      <c r="P140" s="45"/>
      <c r="Q140" s="45"/>
      <c r="R140" s="45"/>
      <c r="S140" s="45"/>
      <c r="T140" s="45"/>
      <c r="U140" s="45"/>
      <c r="V140" s="45"/>
      <c r="W140" s="45"/>
      <c r="X140" s="45"/>
      <c r="Y140" s="46"/>
      <c r="Z140" s="46"/>
      <c r="AA140" s="46"/>
      <c r="AB140" s="46"/>
      <c r="AC140" s="46"/>
      <c r="AD140" s="46"/>
      <c r="AE140" s="46"/>
      <c r="AF140" s="46"/>
      <c r="AG140" s="46"/>
      <c r="AH140" s="46"/>
      <c r="AI140" s="46"/>
      <c r="AJ140" s="46"/>
      <c r="AK140" s="46"/>
      <c r="AL140" s="46"/>
      <c r="AM140" s="46"/>
      <c r="AN140" s="46"/>
      <c r="AO140" s="46"/>
      <c r="AP140" s="45"/>
      <c r="AQ140" s="45"/>
      <c r="AR140" s="45"/>
      <c r="AS140" s="45"/>
      <c r="AT140" s="45"/>
      <c r="AU140" s="45"/>
      <c r="AV140" s="45"/>
      <c r="AW140" s="45"/>
      <c r="AX140" s="45"/>
      <c r="AY140">
        <f>$AY$139</f>
        <v>1</v>
      </c>
    </row>
    <row r="141" spans="1:51" ht="59.25" customHeight="1" x14ac:dyDescent="0.15">
      <c r="A141" s="627"/>
      <c r="B141" s="627"/>
      <c r="C141" s="627" t="s">
        <v>24</v>
      </c>
      <c r="D141" s="627"/>
      <c r="E141" s="627"/>
      <c r="F141" s="627"/>
      <c r="G141" s="627"/>
      <c r="H141" s="627"/>
      <c r="I141" s="627"/>
      <c r="J141" s="628" t="s">
        <v>177</v>
      </c>
      <c r="K141" s="414"/>
      <c r="L141" s="414"/>
      <c r="M141" s="414"/>
      <c r="N141" s="414"/>
      <c r="O141" s="414"/>
      <c r="P141" s="388" t="s">
        <v>25</v>
      </c>
      <c r="Q141" s="388"/>
      <c r="R141" s="388"/>
      <c r="S141" s="388"/>
      <c r="T141" s="388"/>
      <c r="U141" s="388"/>
      <c r="V141" s="388"/>
      <c r="W141" s="388"/>
      <c r="X141" s="388"/>
      <c r="Y141" s="629" t="s">
        <v>176</v>
      </c>
      <c r="Z141" s="630"/>
      <c r="AA141" s="630"/>
      <c r="AB141" s="630"/>
      <c r="AC141" s="628" t="s">
        <v>202</v>
      </c>
      <c r="AD141" s="628"/>
      <c r="AE141" s="628"/>
      <c r="AF141" s="628"/>
      <c r="AG141" s="628"/>
      <c r="AH141" s="629" t="s">
        <v>215</v>
      </c>
      <c r="AI141" s="627"/>
      <c r="AJ141" s="627"/>
      <c r="AK141" s="627"/>
      <c r="AL141" s="627" t="s">
        <v>19</v>
      </c>
      <c r="AM141" s="627"/>
      <c r="AN141" s="627"/>
      <c r="AO141" s="631"/>
      <c r="AP141" s="608" t="s">
        <v>178</v>
      </c>
      <c r="AQ141" s="608"/>
      <c r="AR141" s="608"/>
      <c r="AS141" s="608"/>
      <c r="AT141" s="608"/>
      <c r="AU141" s="608"/>
      <c r="AV141" s="608"/>
      <c r="AW141" s="608"/>
      <c r="AX141" s="608"/>
      <c r="AY141">
        <f>$AY$139</f>
        <v>1</v>
      </c>
    </row>
    <row r="142" spans="1:51" ht="30" customHeight="1" x14ac:dyDescent="0.15">
      <c r="A142" s="609">
        <v>1</v>
      </c>
      <c r="B142" s="609">
        <v>1</v>
      </c>
      <c r="C142" s="610" t="s">
        <v>633</v>
      </c>
      <c r="D142" s="611"/>
      <c r="E142" s="611"/>
      <c r="F142" s="611"/>
      <c r="G142" s="611"/>
      <c r="H142" s="611"/>
      <c r="I142" s="611"/>
      <c r="J142" s="612">
        <v>3000012080003</v>
      </c>
      <c r="K142" s="613"/>
      <c r="L142" s="613"/>
      <c r="M142" s="613"/>
      <c r="N142" s="613"/>
      <c r="O142" s="613"/>
      <c r="P142" s="614" t="s">
        <v>634</v>
      </c>
      <c r="Q142" s="615"/>
      <c r="R142" s="615"/>
      <c r="S142" s="615"/>
      <c r="T142" s="615"/>
      <c r="U142" s="615"/>
      <c r="V142" s="615"/>
      <c r="W142" s="615"/>
      <c r="X142" s="615"/>
      <c r="Y142" s="616">
        <v>217</v>
      </c>
      <c r="Z142" s="617"/>
      <c r="AA142" s="617"/>
      <c r="AB142" s="618"/>
      <c r="AC142" s="619" t="s">
        <v>631</v>
      </c>
      <c r="AD142" s="620"/>
      <c r="AE142" s="620"/>
      <c r="AF142" s="620"/>
      <c r="AG142" s="620"/>
      <c r="AH142" s="621" t="s">
        <v>247</v>
      </c>
      <c r="AI142" s="622"/>
      <c r="AJ142" s="622"/>
      <c r="AK142" s="622"/>
      <c r="AL142" s="623" t="s">
        <v>247</v>
      </c>
      <c r="AM142" s="624"/>
      <c r="AN142" s="624"/>
      <c r="AO142" s="625"/>
      <c r="AP142" s="626" t="s">
        <v>247</v>
      </c>
      <c r="AQ142" s="626"/>
      <c r="AR142" s="626"/>
      <c r="AS142" s="626"/>
      <c r="AT142" s="626"/>
      <c r="AU142" s="626"/>
      <c r="AV142" s="626"/>
      <c r="AW142" s="626"/>
      <c r="AX142" s="626"/>
      <c r="AY142">
        <f>$AY$139</f>
        <v>1</v>
      </c>
    </row>
    <row r="143" spans="1:51" ht="24.75" customHeight="1" x14ac:dyDescent="0.15">
      <c r="A143" s="47"/>
      <c r="B143" s="47"/>
      <c r="C143" s="47"/>
      <c r="D143" s="47"/>
      <c r="E143" s="47"/>
      <c r="F143" s="47"/>
      <c r="G143" s="47"/>
      <c r="H143" s="47"/>
      <c r="I143" s="47"/>
      <c r="J143" s="47"/>
      <c r="K143" s="47"/>
      <c r="L143" s="47"/>
      <c r="M143" s="47"/>
      <c r="N143" s="47"/>
      <c r="O143" s="47"/>
      <c r="P143" s="48"/>
      <c r="Q143" s="48"/>
      <c r="R143" s="48"/>
      <c r="S143" s="48"/>
      <c r="T143" s="48"/>
      <c r="U143" s="48"/>
      <c r="V143" s="48"/>
      <c r="W143" s="48"/>
      <c r="X143" s="48"/>
      <c r="Y143" s="49"/>
      <c r="Z143" s="49"/>
      <c r="AA143" s="49"/>
      <c r="AB143" s="49"/>
      <c r="AC143" s="49"/>
      <c r="AD143" s="49"/>
      <c r="AE143" s="49"/>
      <c r="AF143" s="49"/>
      <c r="AG143" s="49"/>
      <c r="AH143" s="49"/>
      <c r="AI143" s="49"/>
      <c r="AJ143" s="49"/>
      <c r="AK143" s="49"/>
      <c r="AL143" s="49"/>
      <c r="AM143" s="49"/>
      <c r="AN143" s="49"/>
      <c r="AO143" s="49"/>
      <c r="AP143" s="48"/>
      <c r="AQ143" s="48"/>
      <c r="AR143" s="48"/>
      <c r="AS143" s="48"/>
      <c r="AT143" s="48"/>
      <c r="AU143" s="48"/>
      <c r="AV143" s="48"/>
      <c r="AW143" s="48"/>
      <c r="AX143" s="48"/>
      <c r="AY143">
        <f>COUNTA($C$146)</f>
        <v>1</v>
      </c>
    </row>
    <row r="144" spans="1:51" ht="24.75" customHeight="1" x14ac:dyDescent="0.15">
      <c r="A144" s="40"/>
      <c r="B144" s="44" t="s">
        <v>160</v>
      </c>
      <c r="C144" s="40"/>
      <c r="D144" s="40"/>
      <c r="E144" s="40"/>
      <c r="F144" s="40"/>
      <c r="G144" s="40"/>
      <c r="H144" s="40"/>
      <c r="I144" s="40"/>
      <c r="J144" s="40"/>
      <c r="K144" s="40"/>
      <c r="L144" s="40"/>
      <c r="M144" s="40"/>
      <c r="N144" s="40"/>
      <c r="O144" s="40"/>
      <c r="P144" s="45"/>
      <c r="Q144" s="45"/>
      <c r="R144" s="45"/>
      <c r="S144" s="45"/>
      <c r="T144" s="45"/>
      <c r="U144" s="45"/>
      <c r="V144" s="45"/>
      <c r="W144" s="45"/>
      <c r="X144" s="45"/>
      <c r="Y144" s="46"/>
      <c r="Z144" s="46"/>
      <c r="AA144" s="46"/>
      <c r="AB144" s="46"/>
      <c r="AC144" s="46"/>
      <c r="AD144" s="46"/>
      <c r="AE144" s="46"/>
      <c r="AF144" s="46"/>
      <c r="AG144" s="46"/>
      <c r="AH144" s="46"/>
      <c r="AI144" s="46"/>
      <c r="AJ144" s="46"/>
      <c r="AK144" s="46"/>
      <c r="AL144" s="46"/>
      <c r="AM144" s="46"/>
      <c r="AN144" s="46"/>
      <c r="AO144" s="46"/>
      <c r="AP144" s="45"/>
      <c r="AQ144" s="45"/>
      <c r="AR144" s="45"/>
      <c r="AS144" s="45"/>
      <c r="AT144" s="45"/>
      <c r="AU144" s="45"/>
      <c r="AV144" s="45"/>
      <c r="AW144" s="45"/>
      <c r="AX144" s="45"/>
      <c r="AY144">
        <f>$AY$143</f>
        <v>1</v>
      </c>
    </row>
    <row r="145" spans="1:51" ht="59.25" customHeight="1" x14ac:dyDescent="0.15">
      <c r="A145" s="627"/>
      <c r="B145" s="627"/>
      <c r="C145" s="627" t="s">
        <v>24</v>
      </c>
      <c r="D145" s="627"/>
      <c r="E145" s="627"/>
      <c r="F145" s="627"/>
      <c r="G145" s="627"/>
      <c r="H145" s="627"/>
      <c r="I145" s="627"/>
      <c r="J145" s="628" t="s">
        <v>177</v>
      </c>
      <c r="K145" s="414"/>
      <c r="L145" s="414"/>
      <c r="M145" s="414"/>
      <c r="N145" s="414"/>
      <c r="O145" s="414"/>
      <c r="P145" s="388" t="s">
        <v>25</v>
      </c>
      <c r="Q145" s="388"/>
      <c r="R145" s="388"/>
      <c r="S145" s="388"/>
      <c r="T145" s="388"/>
      <c r="U145" s="388"/>
      <c r="V145" s="388"/>
      <c r="W145" s="388"/>
      <c r="X145" s="388"/>
      <c r="Y145" s="629" t="s">
        <v>176</v>
      </c>
      <c r="Z145" s="630"/>
      <c r="AA145" s="630"/>
      <c r="AB145" s="630"/>
      <c r="AC145" s="628" t="s">
        <v>202</v>
      </c>
      <c r="AD145" s="628"/>
      <c r="AE145" s="628"/>
      <c r="AF145" s="628"/>
      <c r="AG145" s="628"/>
      <c r="AH145" s="629" t="s">
        <v>215</v>
      </c>
      <c r="AI145" s="627"/>
      <c r="AJ145" s="627"/>
      <c r="AK145" s="627"/>
      <c r="AL145" s="627" t="s">
        <v>19</v>
      </c>
      <c r="AM145" s="627"/>
      <c r="AN145" s="627"/>
      <c r="AO145" s="631"/>
      <c r="AP145" s="608" t="s">
        <v>178</v>
      </c>
      <c r="AQ145" s="608"/>
      <c r="AR145" s="608"/>
      <c r="AS145" s="608"/>
      <c r="AT145" s="608"/>
      <c r="AU145" s="608"/>
      <c r="AV145" s="608"/>
      <c r="AW145" s="608"/>
      <c r="AX145" s="608"/>
      <c r="AY145">
        <f>$AY$143</f>
        <v>1</v>
      </c>
    </row>
    <row r="146" spans="1:51" ht="30" customHeight="1" x14ac:dyDescent="0.15">
      <c r="A146" s="609">
        <v>1</v>
      </c>
      <c r="B146" s="609">
        <v>1</v>
      </c>
      <c r="C146" s="611" t="s">
        <v>635</v>
      </c>
      <c r="D146" s="611"/>
      <c r="E146" s="611"/>
      <c r="F146" s="611"/>
      <c r="G146" s="611"/>
      <c r="H146" s="611"/>
      <c r="I146" s="611"/>
      <c r="J146" s="638">
        <v>1000020472085</v>
      </c>
      <c r="K146" s="639"/>
      <c r="L146" s="639"/>
      <c r="M146" s="639"/>
      <c r="N146" s="639"/>
      <c r="O146" s="640"/>
      <c r="P146" s="614" t="s">
        <v>632</v>
      </c>
      <c r="Q146" s="615"/>
      <c r="R146" s="615"/>
      <c r="S146" s="615"/>
      <c r="T146" s="615"/>
      <c r="U146" s="615"/>
      <c r="V146" s="615"/>
      <c r="W146" s="615"/>
      <c r="X146" s="615"/>
      <c r="Y146" s="616">
        <v>178</v>
      </c>
      <c r="Z146" s="617"/>
      <c r="AA146" s="617"/>
      <c r="AB146" s="618"/>
      <c r="AC146" s="619" t="s">
        <v>631</v>
      </c>
      <c r="AD146" s="620"/>
      <c r="AE146" s="620"/>
      <c r="AF146" s="620"/>
      <c r="AG146" s="620"/>
      <c r="AH146" s="621" t="s">
        <v>247</v>
      </c>
      <c r="AI146" s="622"/>
      <c r="AJ146" s="622"/>
      <c r="AK146" s="622"/>
      <c r="AL146" s="623" t="s">
        <v>247</v>
      </c>
      <c r="AM146" s="624"/>
      <c r="AN146" s="624"/>
      <c r="AO146" s="625"/>
      <c r="AP146" s="626" t="s">
        <v>247</v>
      </c>
      <c r="AQ146" s="626"/>
      <c r="AR146" s="626"/>
      <c r="AS146" s="626"/>
      <c r="AT146" s="626"/>
      <c r="AU146" s="626"/>
      <c r="AV146" s="626"/>
      <c r="AW146" s="626"/>
      <c r="AX146" s="626"/>
      <c r="AY146">
        <f>$AY$143</f>
        <v>1</v>
      </c>
    </row>
    <row r="147" spans="1:51" ht="30" customHeight="1" x14ac:dyDescent="0.15">
      <c r="A147" s="609">
        <v>2</v>
      </c>
      <c r="B147" s="609">
        <v>1</v>
      </c>
      <c r="C147" s="611" t="s">
        <v>636</v>
      </c>
      <c r="D147" s="611"/>
      <c r="E147" s="611"/>
      <c r="F147" s="611"/>
      <c r="G147" s="611"/>
      <c r="H147" s="611"/>
      <c r="I147" s="611"/>
      <c r="J147" s="638">
        <v>1000020472077</v>
      </c>
      <c r="K147" s="639"/>
      <c r="L147" s="639"/>
      <c r="M147" s="639"/>
      <c r="N147" s="639"/>
      <c r="O147" s="640"/>
      <c r="P147" s="614" t="s">
        <v>632</v>
      </c>
      <c r="Q147" s="615"/>
      <c r="R147" s="615"/>
      <c r="S147" s="615"/>
      <c r="T147" s="615"/>
      <c r="U147" s="615"/>
      <c r="V147" s="615"/>
      <c r="W147" s="615"/>
      <c r="X147" s="615"/>
      <c r="Y147" s="616">
        <v>162</v>
      </c>
      <c r="Z147" s="617"/>
      <c r="AA147" s="617"/>
      <c r="AB147" s="618"/>
      <c r="AC147" s="619" t="s">
        <v>631</v>
      </c>
      <c r="AD147" s="620"/>
      <c r="AE147" s="620"/>
      <c r="AF147" s="620"/>
      <c r="AG147" s="620"/>
      <c r="AH147" s="621" t="s">
        <v>247</v>
      </c>
      <c r="AI147" s="622"/>
      <c r="AJ147" s="622"/>
      <c r="AK147" s="622"/>
      <c r="AL147" s="623" t="s">
        <v>247</v>
      </c>
      <c r="AM147" s="624"/>
      <c r="AN147" s="624"/>
      <c r="AO147" s="625"/>
      <c r="AP147" s="626" t="s">
        <v>247</v>
      </c>
      <c r="AQ147" s="626"/>
      <c r="AR147" s="626"/>
      <c r="AS147" s="626"/>
      <c r="AT147" s="626"/>
      <c r="AU147" s="626"/>
      <c r="AV147" s="626"/>
      <c r="AW147" s="626"/>
      <c r="AX147" s="626"/>
      <c r="AY147">
        <f>COUNTA($C$147)</f>
        <v>1</v>
      </c>
    </row>
    <row r="148" spans="1:51" ht="30" customHeight="1" x14ac:dyDescent="0.15">
      <c r="A148" s="609">
        <v>3</v>
      </c>
      <c r="B148" s="609">
        <v>1</v>
      </c>
      <c r="C148" s="611" t="s">
        <v>637</v>
      </c>
      <c r="D148" s="611"/>
      <c r="E148" s="611"/>
      <c r="F148" s="611"/>
      <c r="G148" s="611"/>
      <c r="H148" s="611"/>
      <c r="I148" s="611"/>
      <c r="J148" s="638">
        <v>5000020472131</v>
      </c>
      <c r="K148" s="639"/>
      <c r="L148" s="639"/>
      <c r="M148" s="639"/>
      <c r="N148" s="639"/>
      <c r="O148" s="640"/>
      <c r="P148" s="614" t="s">
        <v>632</v>
      </c>
      <c r="Q148" s="615"/>
      <c r="R148" s="615"/>
      <c r="S148" s="615"/>
      <c r="T148" s="615"/>
      <c r="U148" s="615"/>
      <c r="V148" s="615"/>
      <c r="W148" s="615"/>
      <c r="X148" s="615"/>
      <c r="Y148" s="616">
        <v>148</v>
      </c>
      <c r="Z148" s="617"/>
      <c r="AA148" s="617"/>
      <c r="AB148" s="618"/>
      <c r="AC148" s="619" t="s">
        <v>631</v>
      </c>
      <c r="AD148" s="620"/>
      <c r="AE148" s="620"/>
      <c r="AF148" s="620"/>
      <c r="AG148" s="620"/>
      <c r="AH148" s="621" t="s">
        <v>247</v>
      </c>
      <c r="AI148" s="622"/>
      <c r="AJ148" s="622"/>
      <c r="AK148" s="622"/>
      <c r="AL148" s="623" t="s">
        <v>247</v>
      </c>
      <c r="AM148" s="624"/>
      <c r="AN148" s="624"/>
      <c r="AO148" s="625"/>
      <c r="AP148" s="626" t="s">
        <v>247</v>
      </c>
      <c r="AQ148" s="626"/>
      <c r="AR148" s="626"/>
      <c r="AS148" s="626"/>
      <c r="AT148" s="626"/>
      <c r="AU148" s="626"/>
      <c r="AV148" s="626"/>
      <c r="AW148" s="626"/>
      <c r="AX148" s="626"/>
      <c r="AY148">
        <f>COUNTA($C$148)</f>
        <v>1</v>
      </c>
    </row>
    <row r="149" spans="1:51" ht="30" customHeight="1" x14ac:dyDescent="0.15">
      <c r="A149" s="609">
        <v>4</v>
      </c>
      <c r="B149" s="609">
        <v>1</v>
      </c>
      <c r="C149" s="610" t="s">
        <v>638</v>
      </c>
      <c r="D149" s="611"/>
      <c r="E149" s="611"/>
      <c r="F149" s="611"/>
      <c r="G149" s="611"/>
      <c r="H149" s="611"/>
      <c r="I149" s="611"/>
      <c r="J149" s="638">
        <v>5000020473154</v>
      </c>
      <c r="K149" s="639"/>
      <c r="L149" s="639"/>
      <c r="M149" s="639"/>
      <c r="N149" s="639"/>
      <c r="O149" s="640"/>
      <c r="P149" s="614" t="s">
        <v>632</v>
      </c>
      <c r="Q149" s="615"/>
      <c r="R149" s="615"/>
      <c r="S149" s="615"/>
      <c r="T149" s="615"/>
      <c r="U149" s="615"/>
      <c r="V149" s="615"/>
      <c r="W149" s="615"/>
      <c r="X149" s="615"/>
      <c r="Y149" s="616">
        <v>88</v>
      </c>
      <c r="Z149" s="617"/>
      <c r="AA149" s="617"/>
      <c r="AB149" s="618"/>
      <c r="AC149" s="635" t="s">
        <v>631</v>
      </c>
      <c r="AD149" s="636"/>
      <c r="AE149" s="636"/>
      <c r="AF149" s="636"/>
      <c r="AG149" s="637"/>
      <c r="AH149" s="641" t="s">
        <v>247</v>
      </c>
      <c r="AI149" s="642"/>
      <c r="AJ149" s="642"/>
      <c r="AK149" s="643"/>
      <c r="AL149" s="623" t="s">
        <v>247</v>
      </c>
      <c r="AM149" s="624"/>
      <c r="AN149" s="624"/>
      <c r="AO149" s="625"/>
      <c r="AP149" s="626" t="s">
        <v>247</v>
      </c>
      <c r="AQ149" s="626"/>
      <c r="AR149" s="626"/>
      <c r="AS149" s="626"/>
      <c r="AT149" s="626"/>
      <c r="AU149" s="626"/>
      <c r="AV149" s="626"/>
      <c r="AW149" s="626"/>
      <c r="AX149" s="626"/>
      <c r="AY149">
        <f>COUNTA($C$149)</f>
        <v>1</v>
      </c>
    </row>
    <row r="150" spans="1:51" ht="30" customHeight="1" x14ac:dyDescent="0.15">
      <c r="A150" s="609">
        <v>5</v>
      </c>
      <c r="B150" s="609">
        <v>1</v>
      </c>
      <c r="C150" s="611" t="s">
        <v>639</v>
      </c>
      <c r="D150" s="611"/>
      <c r="E150" s="611"/>
      <c r="F150" s="611"/>
      <c r="G150" s="611"/>
      <c r="H150" s="611"/>
      <c r="I150" s="611"/>
      <c r="J150" s="638">
        <v>3000020473081</v>
      </c>
      <c r="K150" s="639"/>
      <c r="L150" s="639"/>
      <c r="M150" s="639"/>
      <c r="N150" s="639"/>
      <c r="O150" s="640"/>
      <c r="P150" s="614" t="s">
        <v>632</v>
      </c>
      <c r="Q150" s="615"/>
      <c r="R150" s="615"/>
      <c r="S150" s="615"/>
      <c r="T150" s="615"/>
      <c r="U150" s="615"/>
      <c r="V150" s="615"/>
      <c r="W150" s="615"/>
      <c r="X150" s="615"/>
      <c r="Y150" s="616">
        <v>78</v>
      </c>
      <c r="Z150" s="617"/>
      <c r="AA150" s="617"/>
      <c r="AB150" s="618"/>
      <c r="AC150" s="619" t="s">
        <v>631</v>
      </c>
      <c r="AD150" s="620"/>
      <c r="AE150" s="620"/>
      <c r="AF150" s="620"/>
      <c r="AG150" s="620"/>
      <c r="AH150" s="621" t="s">
        <v>247</v>
      </c>
      <c r="AI150" s="622"/>
      <c r="AJ150" s="622"/>
      <c r="AK150" s="622"/>
      <c r="AL150" s="623" t="s">
        <v>247</v>
      </c>
      <c r="AM150" s="624"/>
      <c r="AN150" s="624"/>
      <c r="AO150" s="625"/>
      <c r="AP150" s="626" t="s">
        <v>247</v>
      </c>
      <c r="AQ150" s="626"/>
      <c r="AR150" s="626"/>
      <c r="AS150" s="626"/>
      <c r="AT150" s="626"/>
      <c r="AU150" s="626"/>
      <c r="AV150" s="626"/>
      <c r="AW150" s="626"/>
      <c r="AX150" s="626"/>
      <c r="AY150">
        <f>COUNTA($C$150)</f>
        <v>1</v>
      </c>
    </row>
    <row r="151" spans="1:51" ht="30" customHeight="1" x14ac:dyDescent="0.15">
      <c r="A151" s="609">
        <v>6</v>
      </c>
      <c r="B151" s="609">
        <v>1</v>
      </c>
      <c r="C151" s="611" t="s">
        <v>640</v>
      </c>
      <c r="D151" s="611"/>
      <c r="E151" s="611"/>
      <c r="F151" s="611"/>
      <c r="G151" s="611"/>
      <c r="H151" s="611"/>
      <c r="I151" s="611"/>
      <c r="J151" s="638">
        <v>4000020472140</v>
      </c>
      <c r="K151" s="639"/>
      <c r="L151" s="639"/>
      <c r="M151" s="639"/>
      <c r="N151" s="639"/>
      <c r="O151" s="640"/>
      <c r="P151" s="614" t="s">
        <v>632</v>
      </c>
      <c r="Q151" s="615"/>
      <c r="R151" s="615"/>
      <c r="S151" s="615"/>
      <c r="T151" s="615"/>
      <c r="U151" s="615"/>
      <c r="V151" s="615"/>
      <c r="W151" s="615"/>
      <c r="X151" s="615"/>
      <c r="Y151" s="616">
        <v>75</v>
      </c>
      <c r="Z151" s="617"/>
      <c r="AA151" s="617"/>
      <c r="AB151" s="618"/>
      <c r="AC151" s="619" t="s">
        <v>631</v>
      </c>
      <c r="AD151" s="620"/>
      <c r="AE151" s="620"/>
      <c r="AF151" s="620"/>
      <c r="AG151" s="620"/>
      <c r="AH151" s="621" t="s">
        <v>247</v>
      </c>
      <c r="AI151" s="622"/>
      <c r="AJ151" s="622"/>
      <c r="AK151" s="622"/>
      <c r="AL151" s="623" t="s">
        <v>247</v>
      </c>
      <c r="AM151" s="624"/>
      <c r="AN151" s="624"/>
      <c r="AO151" s="625"/>
      <c r="AP151" s="626" t="s">
        <v>247</v>
      </c>
      <c r="AQ151" s="626"/>
      <c r="AR151" s="626"/>
      <c r="AS151" s="626"/>
      <c r="AT151" s="626"/>
      <c r="AU151" s="626"/>
      <c r="AV151" s="626"/>
      <c r="AW151" s="626"/>
      <c r="AX151" s="626"/>
      <c r="AY151">
        <f>COUNTA($C$151)</f>
        <v>1</v>
      </c>
    </row>
    <row r="152" spans="1:51" ht="30" customHeight="1" x14ac:dyDescent="0.15">
      <c r="A152" s="609">
        <v>7</v>
      </c>
      <c r="B152" s="609">
        <v>1</v>
      </c>
      <c r="C152" s="611" t="s">
        <v>641</v>
      </c>
      <c r="D152" s="611"/>
      <c r="E152" s="611"/>
      <c r="F152" s="611"/>
      <c r="G152" s="611"/>
      <c r="H152" s="611"/>
      <c r="I152" s="611"/>
      <c r="J152" s="638">
        <v>2000020473537</v>
      </c>
      <c r="K152" s="639"/>
      <c r="L152" s="639"/>
      <c r="M152" s="639"/>
      <c r="N152" s="639"/>
      <c r="O152" s="640"/>
      <c r="P152" s="614" t="s">
        <v>632</v>
      </c>
      <c r="Q152" s="615"/>
      <c r="R152" s="615"/>
      <c r="S152" s="615"/>
      <c r="T152" s="615"/>
      <c r="U152" s="615"/>
      <c r="V152" s="615"/>
      <c r="W152" s="615"/>
      <c r="X152" s="615"/>
      <c r="Y152" s="616">
        <v>72</v>
      </c>
      <c r="Z152" s="617"/>
      <c r="AA152" s="617"/>
      <c r="AB152" s="618"/>
      <c r="AC152" s="619" t="s">
        <v>631</v>
      </c>
      <c r="AD152" s="620"/>
      <c r="AE152" s="620"/>
      <c r="AF152" s="620"/>
      <c r="AG152" s="620"/>
      <c r="AH152" s="621" t="s">
        <v>247</v>
      </c>
      <c r="AI152" s="622"/>
      <c r="AJ152" s="622"/>
      <c r="AK152" s="622"/>
      <c r="AL152" s="623" t="s">
        <v>247</v>
      </c>
      <c r="AM152" s="624"/>
      <c r="AN152" s="624"/>
      <c r="AO152" s="625"/>
      <c r="AP152" s="626" t="s">
        <v>247</v>
      </c>
      <c r="AQ152" s="626"/>
      <c r="AR152" s="626"/>
      <c r="AS152" s="626"/>
      <c r="AT152" s="626"/>
      <c r="AU152" s="626"/>
      <c r="AV152" s="626"/>
      <c r="AW152" s="626"/>
      <c r="AX152" s="626"/>
      <c r="AY152">
        <f>COUNTA($C$152)</f>
        <v>1</v>
      </c>
    </row>
    <row r="153" spans="1:51" ht="30" customHeight="1" x14ac:dyDescent="0.15">
      <c r="A153" s="609">
        <v>8</v>
      </c>
      <c r="B153" s="609">
        <v>1</v>
      </c>
      <c r="C153" s="611" t="s">
        <v>642</v>
      </c>
      <c r="D153" s="611"/>
      <c r="E153" s="611"/>
      <c r="F153" s="611"/>
      <c r="G153" s="611"/>
      <c r="H153" s="611"/>
      <c r="I153" s="611"/>
      <c r="J153" s="638">
        <v>3000020473065</v>
      </c>
      <c r="K153" s="639"/>
      <c r="L153" s="639"/>
      <c r="M153" s="639"/>
      <c r="N153" s="639"/>
      <c r="O153" s="640"/>
      <c r="P153" s="614" t="s">
        <v>632</v>
      </c>
      <c r="Q153" s="615"/>
      <c r="R153" s="615"/>
      <c r="S153" s="615"/>
      <c r="T153" s="615"/>
      <c r="U153" s="615"/>
      <c r="V153" s="615"/>
      <c r="W153" s="615"/>
      <c r="X153" s="615"/>
      <c r="Y153" s="616">
        <v>56</v>
      </c>
      <c r="Z153" s="617"/>
      <c r="AA153" s="617"/>
      <c r="AB153" s="618"/>
      <c r="AC153" s="619" t="s">
        <v>631</v>
      </c>
      <c r="AD153" s="620"/>
      <c r="AE153" s="620"/>
      <c r="AF153" s="620"/>
      <c r="AG153" s="620"/>
      <c r="AH153" s="621" t="s">
        <v>247</v>
      </c>
      <c r="AI153" s="622"/>
      <c r="AJ153" s="622"/>
      <c r="AK153" s="622"/>
      <c r="AL153" s="623" t="s">
        <v>247</v>
      </c>
      <c r="AM153" s="624"/>
      <c r="AN153" s="624"/>
      <c r="AO153" s="625"/>
      <c r="AP153" s="626" t="s">
        <v>247</v>
      </c>
      <c r="AQ153" s="626"/>
      <c r="AR153" s="626"/>
      <c r="AS153" s="626"/>
      <c r="AT153" s="626"/>
      <c r="AU153" s="626"/>
      <c r="AV153" s="626"/>
      <c r="AW153" s="626"/>
      <c r="AX153" s="626"/>
      <c r="AY153">
        <f>COUNTA($C$153)</f>
        <v>1</v>
      </c>
    </row>
    <row r="154" spans="1:51" ht="30" customHeight="1" x14ac:dyDescent="0.15">
      <c r="A154" s="609">
        <v>9</v>
      </c>
      <c r="B154" s="609">
        <v>1</v>
      </c>
      <c r="C154" s="611" t="s">
        <v>643</v>
      </c>
      <c r="D154" s="611"/>
      <c r="E154" s="611"/>
      <c r="F154" s="611"/>
      <c r="G154" s="611"/>
      <c r="H154" s="611"/>
      <c r="I154" s="611"/>
      <c r="J154" s="638">
        <v>4000020473618</v>
      </c>
      <c r="K154" s="639"/>
      <c r="L154" s="639"/>
      <c r="M154" s="639"/>
      <c r="N154" s="639"/>
      <c r="O154" s="640"/>
      <c r="P154" s="614" t="s">
        <v>632</v>
      </c>
      <c r="Q154" s="615"/>
      <c r="R154" s="615"/>
      <c r="S154" s="615"/>
      <c r="T154" s="615"/>
      <c r="U154" s="615"/>
      <c r="V154" s="615"/>
      <c r="W154" s="615"/>
      <c r="X154" s="615"/>
      <c r="Y154" s="616">
        <v>40</v>
      </c>
      <c r="Z154" s="617"/>
      <c r="AA154" s="617"/>
      <c r="AB154" s="618"/>
      <c r="AC154" s="619" t="s">
        <v>631</v>
      </c>
      <c r="AD154" s="620"/>
      <c r="AE154" s="620"/>
      <c r="AF154" s="620"/>
      <c r="AG154" s="620"/>
      <c r="AH154" s="621" t="s">
        <v>247</v>
      </c>
      <c r="AI154" s="622"/>
      <c r="AJ154" s="622"/>
      <c r="AK154" s="622"/>
      <c r="AL154" s="623" t="s">
        <v>247</v>
      </c>
      <c r="AM154" s="624"/>
      <c r="AN154" s="624"/>
      <c r="AO154" s="625"/>
      <c r="AP154" s="626" t="s">
        <v>247</v>
      </c>
      <c r="AQ154" s="626"/>
      <c r="AR154" s="626"/>
      <c r="AS154" s="626"/>
      <c r="AT154" s="626"/>
      <c r="AU154" s="626"/>
      <c r="AV154" s="626"/>
      <c r="AW154" s="626"/>
      <c r="AX154" s="626"/>
      <c r="AY154">
        <f>COUNTA($C$154)</f>
        <v>1</v>
      </c>
    </row>
    <row r="155" spans="1:51" ht="30" customHeight="1" x14ac:dyDescent="0.15">
      <c r="A155" s="609">
        <v>10</v>
      </c>
      <c r="B155" s="609">
        <v>1</v>
      </c>
      <c r="C155" s="611" t="s">
        <v>644</v>
      </c>
      <c r="D155" s="611"/>
      <c r="E155" s="611"/>
      <c r="F155" s="611"/>
      <c r="G155" s="611"/>
      <c r="H155" s="611"/>
      <c r="I155" s="611"/>
      <c r="J155" s="638">
        <v>5000020473022</v>
      </c>
      <c r="K155" s="639"/>
      <c r="L155" s="639"/>
      <c r="M155" s="639"/>
      <c r="N155" s="639"/>
      <c r="O155" s="640"/>
      <c r="P155" s="614" t="s">
        <v>632</v>
      </c>
      <c r="Q155" s="615"/>
      <c r="R155" s="615"/>
      <c r="S155" s="615"/>
      <c r="T155" s="615"/>
      <c r="U155" s="615"/>
      <c r="V155" s="615"/>
      <c r="W155" s="615"/>
      <c r="X155" s="615"/>
      <c r="Y155" s="616">
        <v>9</v>
      </c>
      <c r="Z155" s="617"/>
      <c r="AA155" s="617"/>
      <c r="AB155" s="618"/>
      <c r="AC155" s="619" t="s">
        <v>631</v>
      </c>
      <c r="AD155" s="620"/>
      <c r="AE155" s="620"/>
      <c r="AF155" s="620"/>
      <c r="AG155" s="620"/>
      <c r="AH155" s="621" t="s">
        <v>247</v>
      </c>
      <c r="AI155" s="622"/>
      <c r="AJ155" s="622"/>
      <c r="AK155" s="622"/>
      <c r="AL155" s="623" t="s">
        <v>247</v>
      </c>
      <c r="AM155" s="624"/>
      <c r="AN155" s="624"/>
      <c r="AO155" s="625"/>
      <c r="AP155" s="626" t="s">
        <v>247</v>
      </c>
      <c r="AQ155" s="626"/>
      <c r="AR155" s="626"/>
      <c r="AS155" s="626"/>
      <c r="AT155" s="626"/>
      <c r="AU155" s="626"/>
      <c r="AV155" s="626"/>
      <c r="AW155" s="626"/>
      <c r="AX155" s="626"/>
      <c r="AY155">
        <f>COUNTA($C$155)</f>
        <v>1</v>
      </c>
    </row>
  </sheetData>
  <sheetProtection formatRows="0"/>
  <dataConsolidate link="1"/>
  <mergeCells count="650">
    <mergeCell ref="P14:V14"/>
    <mergeCell ref="W14:AC14"/>
    <mergeCell ref="AD14:AJ14"/>
    <mergeCell ref="AK14:AQ14"/>
    <mergeCell ref="AL155:AO155"/>
    <mergeCell ref="AP155:AX155"/>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L147:AO147"/>
    <mergeCell ref="AP147:AX147"/>
    <mergeCell ref="A148:B148"/>
    <mergeCell ref="C148:I148"/>
    <mergeCell ref="J148:O148"/>
    <mergeCell ref="P148:X148"/>
    <mergeCell ref="Y148:AB148"/>
    <mergeCell ref="AC148:AG148"/>
    <mergeCell ref="AH148:AK148"/>
    <mergeCell ref="AL148:AO148"/>
    <mergeCell ref="AH146:AK146"/>
    <mergeCell ref="AL146:AO146"/>
    <mergeCell ref="AP146:AX146"/>
    <mergeCell ref="A147:B147"/>
    <mergeCell ref="C147:I147"/>
    <mergeCell ref="J147:O147"/>
    <mergeCell ref="P147:X147"/>
    <mergeCell ref="Y147:AB147"/>
    <mergeCell ref="AC147:AG147"/>
    <mergeCell ref="AH147:AK147"/>
    <mergeCell ref="A146:B146"/>
    <mergeCell ref="C146:I146"/>
    <mergeCell ref="J146:O146"/>
    <mergeCell ref="P146:X146"/>
    <mergeCell ref="Y146:AB146"/>
    <mergeCell ref="AC146:AG146"/>
    <mergeCell ref="A145:B145"/>
    <mergeCell ref="C145:I145"/>
    <mergeCell ref="J145:O145"/>
    <mergeCell ref="P145:X145"/>
    <mergeCell ref="Y145:AB145"/>
    <mergeCell ref="AC145:AG145"/>
    <mergeCell ref="AH145:AK145"/>
    <mergeCell ref="AL145:AO145"/>
    <mergeCell ref="AP145:AX145"/>
    <mergeCell ref="AL142:AO142"/>
    <mergeCell ref="AP142:AX142"/>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P138:AX138"/>
    <mergeCell ref="AL137:AO137"/>
    <mergeCell ref="AP137:AX137"/>
    <mergeCell ref="A138:B138"/>
    <mergeCell ref="C138:I138"/>
    <mergeCell ref="J138:O138"/>
    <mergeCell ref="P138:X138"/>
    <mergeCell ref="Y138:AB138"/>
    <mergeCell ref="AC138:AG138"/>
    <mergeCell ref="AH138:AK138"/>
    <mergeCell ref="AL138:AO138"/>
    <mergeCell ref="A137:B137"/>
    <mergeCell ref="C137:I137"/>
    <mergeCell ref="J137:O137"/>
    <mergeCell ref="P137:X137"/>
    <mergeCell ref="Y137:AB137"/>
    <mergeCell ref="AC137:AG137"/>
    <mergeCell ref="AH137:AK137"/>
    <mergeCell ref="AP133:AX133"/>
    <mergeCell ref="A134:B134"/>
    <mergeCell ref="C134:I134"/>
    <mergeCell ref="J134:O134"/>
    <mergeCell ref="P134:X134"/>
    <mergeCell ref="Y134:AB134"/>
    <mergeCell ref="AC134:AG134"/>
    <mergeCell ref="AH134:AK134"/>
    <mergeCell ref="AL134:AO134"/>
    <mergeCell ref="AP134:AX134"/>
    <mergeCell ref="A133:B133"/>
    <mergeCell ref="C133:I133"/>
    <mergeCell ref="J133:O133"/>
    <mergeCell ref="P133:X133"/>
    <mergeCell ref="Y133:AB133"/>
    <mergeCell ref="AC133:AG133"/>
    <mergeCell ref="AH133:AK133"/>
    <mergeCell ref="AL133:AO13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AH121:AT121"/>
    <mergeCell ref="AU121:AX121"/>
    <mergeCell ref="AC119:AG119"/>
    <mergeCell ref="AH119:AT119"/>
    <mergeCell ref="AU119:AX119"/>
    <mergeCell ref="G120:K120"/>
    <mergeCell ref="L120:X120"/>
    <mergeCell ref="Y120:AB120"/>
    <mergeCell ref="AC120:AG120"/>
    <mergeCell ref="AH120:AT120"/>
    <mergeCell ref="AU120:AX120"/>
    <mergeCell ref="AQ91:AS91"/>
    <mergeCell ref="AT91:AU91"/>
    <mergeCell ref="AV91:AW91"/>
    <mergeCell ref="A92:F117"/>
    <mergeCell ref="A118:F128"/>
    <mergeCell ref="G118:AB118"/>
    <mergeCell ref="AC118:AX118"/>
    <mergeCell ref="G119:K119"/>
    <mergeCell ref="L119:X119"/>
    <mergeCell ref="Y119:AB119"/>
    <mergeCell ref="AC91:AD91"/>
    <mergeCell ref="AE91:AG91"/>
    <mergeCell ref="AH91:AI91"/>
    <mergeCell ref="AJ91:AL91"/>
    <mergeCell ref="AM91:AN91"/>
    <mergeCell ref="AO91:AP91"/>
    <mergeCell ref="O91:P91"/>
    <mergeCell ref="Q91:R91"/>
    <mergeCell ref="S91:U91"/>
    <mergeCell ref="V91:W91"/>
    <mergeCell ref="X91:Z91"/>
    <mergeCell ref="AA91:AB91"/>
    <mergeCell ref="G122:K122"/>
    <mergeCell ref="L122:X122"/>
    <mergeCell ref="Y122:AB122"/>
    <mergeCell ref="AC122:AG122"/>
    <mergeCell ref="AH122:AT122"/>
    <mergeCell ref="AU122:AX122"/>
    <mergeCell ref="G121:K121"/>
    <mergeCell ref="L121:X121"/>
    <mergeCell ref="Y121:AB121"/>
    <mergeCell ref="AC121:AG121"/>
    <mergeCell ref="AJ90:AK90"/>
    <mergeCell ref="AM90:AN90"/>
    <mergeCell ref="AO90:AP90"/>
    <mergeCell ref="AR90:AS90"/>
    <mergeCell ref="AU90:AV90"/>
    <mergeCell ref="A91:D91"/>
    <mergeCell ref="E91:F91"/>
    <mergeCell ref="G91:I91"/>
    <mergeCell ref="J91:K91"/>
    <mergeCell ref="L91:N91"/>
    <mergeCell ref="Q90:S90"/>
    <mergeCell ref="U90:V90"/>
    <mergeCell ref="X90:Y90"/>
    <mergeCell ref="AA90:AB90"/>
    <mergeCell ref="AC90:AE90"/>
    <mergeCell ref="AG90:AH90"/>
    <mergeCell ref="AJ89:AK89"/>
    <mergeCell ref="AM89:AN89"/>
    <mergeCell ref="AO89:AP89"/>
    <mergeCell ref="AR89:AS89"/>
    <mergeCell ref="AU89:AV89"/>
    <mergeCell ref="A90:D90"/>
    <mergeCell ref="E90:G90"/>
    <mergeCell ref="I90:J90"/>
    <mergeCell ref="L90:M90"/>
    <mergeCell ref="O90:P90"/>
    <mergeCell ref="Q89:S89"/>
    <mergeCell ref="U89:V89"/>
    <mergeCell ref="X89:Y89"/>
    <mergeCell ref="AA89:AB89"/>
    <mergeCell ref="AC89:AE89"/>
    <mergeCell ref="AG89:AH89"/>
    <mergeCell ref="A88:D88"/>
    <mergeCell ref="E88:P88"/>
    <mergeCell ref="Q88:AB88"/>
    <mergeCell ref="AC88:AN88"/>
    <mergeCell ref="AO88:AX88"/>
    <mergeCell ref="A89:D89"/>
    <mergeCell ref="E89:G89"/>
    <mergeCell ref="I89:J89"/>
    <mergeCell ref="L89:M89"/>
    <mergeCell ref="O89:P89"/>
    <mergeCell ref="A86:D86"/>
    <mergeCell ref="E86:P86"/>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A82:D82"/>
    <mergeCell ref="E82:P82"/>
    <mergeCell ref="Q82:AB82"/>
    <mergeCell ref="AC82:AN82"/>
    <mergeCell ref="AO82:AX82"/>
    <mergeCell ref="A83:D83"/>
    <mergeCell ref="E83:P83"/>
    <mergeCell ref="Q83:AB83"/>
    <mergeCell ref="AC83:AN83"/>
    <mergeCell ref="AO83:AX83"/>
    <mergeCell ref="A78:AX78"/>
    <mergeCell ref="A79:AX79"/>
    <mergeCell ref="A80:AX80"/>
    <mergeCell ref="A81:D81"/>
    <mergeCell ref="E81:P81"/>
    <mergeCell ref="Q81:AB81"/>
    <mergeCell ref="AC81:AN81"/>
    <mergeCell ref="AO81:AX81"/>
    <mergeCell ref="C76:AC76"/>
    <mergeCell ref="AD76:AF76"/>
    <mergeCell ref="AG76:AX76"/>
    <mergeCell ref="A77:B77"/>
    <mergeCell ref="C77:AC77"/>
    <mergeCell ref="AD77:AF77"/>
    <mergeCell ref="AG77:AX77"/>
    <mergeCell ref="A73:B76"/>
    <mergeCell ref="C73:AC73"/>
    <mergeCell ref="AD73:AF73"/>
    <mergeCell ref="AG73:AX73"/>
    <mergeCell ref="C74:AC74"/>
    <mergeCell ref="AD74:AF74"/>
    <mergeCell ref="AG74:AX74"/>
    <mergeCell ref="C75:AC75"/>
    <mergeCell ref="AD75:AF75"/>
    <mergeCell ref="AG75:AX75"/>
    <mergeCell ref="C69:AC69"/>
    <mergeCell ref="AD69:AF69"/>
    <mergeCell ref="AG69:AX69"/>
    <mergeCell ref="C70:AC70"/>
    <mergeCell ref="AD70:AF70"/>
    <mergeCell ref="AG70:AX70"/>
    <mergeCell ref="C67:AC67"/>
    <mergeCell ref="AD67:AF67"/>
    <mergeCell ref="AG67:AX67"/>
    <mergeCell ref="C68:AC68"/>
    <mergeCell ref="AD68:AF68"/>
    <mergeCell ref="AG68:AX68"/>
    <mergeCell ref="AD64:AF64"/>
    <mergeCell ref="E65:AC65"/>
    <mergeCell ref="AD65:AF65"/>
    <mergeCell ref="C66:AC66"/>
    <mergeCell ref="AD66:AF66"/>
    <mergeCell ref="AG66:AX66"/>
    <mergeCell ref="AG61:AX61"/>
    <mergeCell ref="C62:AC62"/>
    <mergeCell ref="AD62:AF62"/>
    <mergeCell ref="AG62:AX62"/>
    <mergeCell ref="A63:B7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71:AC71"/>
    <mergeCell ref="AD71:AF71"/>
    <mergeCell ref="AG71:AX71"/>
    <mergeCell ref="C72:AC72"/>
    <mergeCell ref="AD72:AF72"/>
    <mergeCell ref="AG72:AX72"/>
    <mergeCell ref="A55:B57"/>
    <mergeCell ref="C55:D57"/>
    <mergeCell ref="E55:F55"/>
    <mergeCell ref="G55:AX55"/>
    <mergeCell ref="E56:F57"/>
    <mergeCell ref="G56:V57"/>
    <mergeCell ref="W56:AA56"/>
    <mergeCell ref="AB56:AX56"/>
    <mergeCell ref="W57:AA57"/>
    <mergeCell ref="AB57:AX57"/>
    <mergeCell ref="A53:F54"/>
    <mergeCell ref="G53:AX54"/>
    <mergeCell ref="AI52:AL52"/>
    <mergeCell ref="AM52:AP52"/>
    <mergeCell ref="AQ52:AT52"/>
    <mergeCell ref="AU52:AX52"/>
    <mergeCell ref="AE50:AH50"/>
    <mergeCell ref="AI50:AL50"/>
    <mergeCell ref="AM50:AP50"/>
    <mergeCell ref="AQ50:AT50"/>
    <mergeCell ref="AU50:AX50"/>
    <mergeCell ref="Y51:AA51"/>
    <mergeCell ref="AB51:AD51"/>
    <mergeCell ref="AE51:AH51"/>
    <mergeCell ref="AI51:AL51"/>
    <mergeCell ref="AM51:AP51"/>
    <mergeCell ref="AI48:AL49"/>
    <mergeCell ref="AM48:AP49"/>
    <mergeCell ref="AQ48:AT48"/>
    <mergeCell ref="AU48:AX48"/>
    <mergeCell ref="AQ49:AR49"/>
    <mergeCell ref="AS49:AT49"/>
    <mergeCell ref="AU49:AV49"/>
    <mergeCell ref="AW49:AX49"/>
    <mergeCell ref="A48:F52"/>
    <mergeCell ref="G48:O49"/>
    <mergeCell ref="P48:X49"/>
    <mergeCell ref="Y48:AA49"/>
    <mergeCell ref="AB48:AD49"/>
    <mergeCell ref="AE48:AH49"/>
    <mergeCell ref="G50:O52"/>
    <mergeCell ref="P50:X52"/>
    <mergeCell ref="Y50:AA50"/>
    <mergeCell ref="AB50:AD50"/>
    <mergeCell ref="AQ51:AT51"/>
    <mergeCell ref="AU51:AX51"/>
    <mergeCell ref="Y52:AA52"/>
    <mergeCell ref="AB52:AD52"/>
    <mergeCell ref="AE52:AH52"/>
    <mergeCell ref="A46:F47"/>
    <mergeCell ref="G46:AX47"/>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39:F40"/>
    <mergeCell ref="G39:AX40"/>
    <mergeCell ref="AI38:AL38"/>
    <mergeCell ref="AM38:AP38"/>
    <mergeCell ref="AQ38:AT38"/>
    <mergeCell ref="AU38:AX38"/>
    <mergeCell ref="AE36:AH36"/>
    <mergeCell ref="AI36:AL36"/>
    <mergeCell ref="AM36:AP36"/>
    <mergeCell ref="AQ36:AT36"/>
    <mergeCell ref="AU36:AX36"/>
    <mergeCell ref="Y37:AA37"/>
    <mergeCell ref="AB37:AD37"/>
    <mergeCell ref="AE37:AH37"/>
    <mergeCell ref="AI37:AL37"/>
    <mergeCell ref="AM37:AP37"/>
    <mergeCell ref="A31:F33"/>
    <mergeCell ref="G31:X31"/>
    <mergeCell ref="Y31:AA31"/>
    <mergeCell ref="AB31:AD31"/>
    <mergeCell ref="AE31:AH31"/>
    <mergeCell ref="AI31:AL31"/>
    <mergeCell ref="AM31:AP31"/>
    <mergeCell ref="AQ31:AX31"/>
    <mergeCell ref="G32:X33"/>
    <mergeCell ref="AI34:AL35"/>
    <mergeCell ref="AM34:AP35"/>
    <mergeCell ref="AQ34:AT34"/>
    <mergeCell ref="AU34:AX34"/>
    <mergeCell ref="AQ35:AR35"/>
    <mergeCell ref="AS35:AT35"/>
    <mergeCell ref="AU35:AV35"/>
    <mergeCell ref="AW35:AX35"/>
    <mergeCell ref="A34:F38"/>
    <mergeCell ref="G34:O35"/>
    <mergeCell ref="P34:X35"/>
    <mergeCell ref="Y34:AA35"/>
    <mergeCell ref="AB34:AD35"/>
    <mergeCell ref="AE34:AH35"/>
    <mergeCell ref="G36:O38"/>
    <mergeCell ref="P36:X38"/>
    <mergeCell ref="Y36:AA36"/>
    <mergeCell ref="AB36:AD36"/>
    <mergeCell ref="AQ37:AT37"/>
    <mergeCell ref="AU37:AX37"/>
    <mergeCell ref="Y38:AA38"/>
    <mergeCell ref="AB38:AD38"/>
    <mergeCell ref="AE38:AH38"/>
    <mergeCell ref="AI28:AL28"/>
    <mergeCell ref="AM28:AP28"/>
    <mergeCell ref="AQ28:AT28"/>
    <mergeCell ref="AU28:AX28"/>
    <mergeCell ref="G29:O30"/>
    <mergeCell ref="P29:X30"/>
    <mergeCell ref="Y29:AA29"/>
    <mergeCell ref="AB29:AD29"/>
    <mergeCell ref="AE29:AH29"/>
    <mergeCell ref="Y33:AA33"/>
    <mergeCell ref="AB33:AD33"/>
    <mergeCell ref="AE33:AH33"/>
    <mergeCell ref="AI33:AL33"/>
    <mergeCell ref="AM33:AP33"/>
    <mergeCell ref="AQ33:AX33"/>
    <mergeCell ref="Y32:AA32"/>
    <mergeCell ref="AB32:AD32"/>
    <mergeCell ref="AE32:AH32"/>
    <mergeCell ref="AI32:AL32"/>
    <mergeCell ref="AM32:AP32"/>
    <mergeCell ref="AQ32:AX32"/>
    <mergeCell ref="AU30:AX30"/>
    <mergeCell ref="A27:F27"/>
    <mergeCell ref="G27:AX27"/>
    <mergeCell ref="A28:F30"/>
    <mergeCell ref="G28:O28"/>
    <mergeCell ref="P28:X28"/>
    <mergeCell ref="Y28:AA28"/>
    <mergeCell ref="AB28:AD28"/>
    <mergeCell ref="P25:V25"/>
    <mergeCell ref="A23:F26"/>
    <mergeCell ref="G23:O23"/>
    <mergeCell ref="P23:V23"/>
    <mergeCell ref="G24:O24"/>
    <mergeCell ref="P24:V24"/>
    <mergeCell ref="AI29:AL29"/>
    <mergeCell ref="AM29:AP29"/>
    <mergeCell ref="AQ29:AT29"/>
    <mergeCell ref="AU29:AX29"/>
    <mergeCell ref="Y30:AA30"/>
    <mergeCell ref="AB30:AD30"/>
    <mergeCell ref="AE30:AH30"/>
    <mergeCell ref="AI30:AL30"/>
    <mergeCell ref="AM30:AP30"/>
    <mergeCell ref="AQ30:AT30"/>
    <mergeCell ref="AE28:AH28"/>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6:O26"/>
    <mergeCell ref="P26:V26"/>
    <mergeCell ref="W23:AX23"/>
    <mergeCell ref="W24:AX2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6:V26 W24">
    <cfRule type="expression" dxfId="775" priority="901">
      <formula>IF(RIGHT(TEXT(P15,"0.#"),1)=".",FALSE,TRUE)</formula>
    </cfRule>
    <cfRule type="expression" dxfId="774" priority="902">
      <formula>IF(RIGHT(TEXT(P15,"0.#"),1)=".",TRUE,FALSE)</formula>
    </cfRule>
  </conditionalFormatting>
  <conditionalFormatting sqref="P19:AQ19">
    <cfRule type="expression" dxfId="773" priority="899">
      <formula>IF(RIGHT(TEXT(P19,"0.#"),1)=".",FALSE,TRUE)</formula>
    </cfRule>
    <cfRule type="expression" dxfId="772" priority="900">
      <formula>IF(RIGHT(TEXT(P19,"0.#"),1)=".",TRUE,FALSE)</formula>
    </cfRule>
  </conditionalFormatting>
  <conditionalFormatting sqref="Y123">
    <cfRule type="expression" dxfId="771" priority="895">
      <formula>IF(RIGHT(TEXT(Y123,"0.#"),1)=".",FALSE,TRUE)</formula>
    </cfRule>
    <cfRule type="expression" dxfId="770" priority="896">
      <formula>IF(RIGHT(TEXT(Y123,"0.#"),1)=".",TRUE,FALSE)</formula>
    </cfRule>
  </conditionalFormatting>
  <conditionalFormatting sqref="P16:AQ18 P13:AQ14">
    <cfRule type="expression" dxfId="767" priority="893">
      <formula>IF(RIGHT(TEXT(P13,"0.#"),1)=".",FALSE,TRUE)</formula>
    </cfRule>
    <cfRule type="expression" dxfId="766" priority="894">
      <formula>IF(RIGHT(TEXT(P13,"0.#"),1)=".",TRUE,FALSE)</formula>
    </cfRule>
  </conditionalFormatting>
  <conditionalFormatting sqref="P20:AJ20">
    <cfRule type="expression" dxfId="765" priority="891">
      <formula>IF(RIGHT(TEXT(P20,"0.#"),1)=".",FALSE,TRUE)</formula>
    </cfRule>
    <cfRule type="expression" dxfId="764" priority="892">
      <formula>IF(RIGHT(TEXT(P20,"0.#"),1)=".",TRUE,FALSE)</formula>
    </cfRule>
  </conditionalFormatting>
  <conditionalFormatting sqref="AU123">
    <cfRule type="expression" dxfId="761" priority="883">
      <formula>IF(RIGHT(TEXT(AU123,"0.#"),1)=".",FALSE,TRUE)</formula>
    </cfRule>
    <cfRule type="expression" dxfId="760" priority="884">
      <formula>IF(RIGHT(TEXT(AU123,"0.#"),1)=".",TRUE,FALSE)</formula>
    </cfRule>
  </conditionalFormatting>
  <conditionalFormatting sqref="AU122">
    <cfRule type="expression" dxfId="759" priority="881">
      <formula>IF(RIGHT(TEXT(AU122,"0.#"),1)=".",FALSE,TRUE)</formula>
    </cfRule>
    <cfRule type="expression" dxfId="758" priority="882">
      <formula>IF(RIGHT(TEXT(AU122,"0.#"),1)=".",TRUE,FALSE)</formula>
    </cfRule>
  </conditionalFormatting>
  <conditionalFormatting sqref="Y128">
    <cfRule type="expression" dxfId="755" priority="877">
      <formula>IF(RIGHT(TEXT(Y128,"0.#"),1)=".",FALSE,TRUE)</formula>
    </cfRule>
    <cfRule type="expression" dxfId="754" priority="878">
      <formula>IF(RIGHT(TEXT(Y128,"0.#"),1)=".",TRUE,FALSE)</formula>
    </cfRule>
  </conditionalFormatting>
  <conditionalFormatting sqref="AU128">
    <cfRule type="expression" dxfId="751" priority="871">
      <formula>IF(RIGHT(TEXT(AU128,"0.#"),1)=".",FALSE,TRUE)</formula>
    </cfRule>
    <cfRule type="expression" dxfId="750" priority="872">
      <formula>IF(RIGHT(TEXT(AU128,"0.#"),1)=".",TRUE,FALSE)</formula>
    </cfRule>
  </conditionalFormatting>
  <conditionalFormatting sqref="P24">
    <cfRule type="expression" dxfId="705" priority="809">
      <formula>IF(RIGHT(TEXT(P24,"0.#"),1)=".",FALSE,TRUE)</formula>
    </cfRule>
    <cfRule type="expression" dxfId="704" priority="810">
      <formula>IF(RIGHT(TEXT(P24,"0.#"),1)=".",TRUE,FALSE)</formula>
    </cfRule>
  </conditionalFormatting>
  <conditionalFormatting sqref="P25">
    <cfRule type="expression" dxfId="703" priority="807">
      <formula>IF(RIGHT(TEXT(P25,"0.#"),1)=".",FALSE,TRUE)</formula>
    </cfRule>
    <cfRule type="expression" dxfId="702" priority="808">
      <formula>IF(RIGHT(TEXT(P25,"0.#"),1)=".",TRUE,FALSE)</formula>
    </cfRule>
  </conditionalFormatting>
  <conditionalFormatting sqref="AM38">
    <cfRule type="expression" dxfId="639" priority="653">
      <formula>IF(RIGHT(TEXT(AM38,"0.#"),1)=".",FALSE,TRUE)</formula>
    </cfRule>
    <cfRule type="expression" dxfId="638" priority="654">
      <formula>IF(RIGHT(TEXT(AM38,"0.#"),1)=".",TRUE,FALSE)</formula>
    </cfRule>
  </conditionalFormatting>
  <conditionalFormatting sqref="AM37">
    <cfRule type="expression" dxfId="637" priority="655">
      <formula>IF(RIGHT(TEXT(AM37,"0.#"),1)=".",FALSE,TRUE)</formula>
    </cfRule>
    <cfRule type="expression" dxfId="636" priority="656">
      <formula>IF(RIGHT(TEXT(AM37,"0.#"),1)=".",TRUE,FALSE)</formula>
    </cfRule>
  </conditionalFormatting>
  <conditionalFormatting sqref="AE36">
    <cfRule type="expression" dxfId="635" priority="669">
      <formula>IF(RIGHT(TEXT(AE36,"0.#"),1)=".",FALSE,TRUE)</formula>
    </cfRule>
    <cfRule type="expression" dxfId="634" priority="670">
      <formula>IF(RIGHT(TEXT(AE36,"0.#"),1)=".",TRUE,FALSE)</formula>
    </cfRule>
  </conditionalFormatting>
  <conditionalFormatting sqref="AQ36:AQ38">
    <cfRule type="expression" dxfId="633" priority="651">
      <formula>IF(RIGHT(TEXT(AQ36,"0.#"),1)=".",FALSE,TRUE)</formula>
    </cfRule>
    <cfRule type="expression" dxfId="632" priority="652">
      <formula>IF(RIGHT(TEXT(AQ36,"0.#"),1)=".",TRUE,FALSE)</formula>
    </cfRule>
  </conditionalFormatting>
  <conditionalFormatting sqref="AU36:AU38">
    <cfRule type="expression" dxfId="631" priority="649">
      <formula>IF(RIGHT(TEXT(AU36,"0.#"),1)=".",FALSE,TRUE)</formula>
    </cfRule>
    <cfRule type="expression" dxfId="630" priority="650">
      <formula>IF(RIGHT(TEXT(AU36,"0.#"),1)=".",TRUE,FALSE)</formula>
    </cfRule>
  </conditionalFormatting>
  <conditionalFormatting sqref="AI38">
    <cfRule type="expression" dxfId="629" priority="663">
      <formula>IF(RIGHT(TEXT(AI38,"0.#"),1)=".",FALSE,TRUE)</formula>
    </cfRule>
    <cfRule type="expression" dxfId="628" priority="664">
      <formula>IF(RIGHT(TEXT(AI38,"0.#"),1)=".",TRUE,FALSE)</formula>
    </cfRule>
  </conditionalFormatting>
  <conditionalFormatting sqref="AE37">
    <cfRule type="expression" dxfId="627" priority="667">
      <formula>IF(RIGHT(TEXT(AE37,"0.#"),1)=".",FALSE,TRUE)</formula>
    </cfRule>
    <cfRule type="expression" dxfId="626" priority="668">
      <formula>IF(RIGHT(TEXT(AE37,"0.#"),1)=".",TRUE,FALSE)</formula>
    </cfRule>
  </conditionalFormatting>
  <conditionalFormatting sqref="AE38">
    <cfRule type="expression" dxfId="625" priority="665">
      <formula>IF(RIGHT(TEXT(AE38,"0.#"),1)=".",FALSE,TRUE)</formula>
    </cfRule>
    <cfRule type="expression" dxfId="624" priority="666">
      <formula>IF(RIGHT(TEXT(AE38,"0.#"),1)=".",TRUE,FALSE)</formula>
    </cfRule>
  </conditionalFormatting>
  <conditionalFormatting sqref="AM36">
    <cfRule type="expression" dxfId="623" priority="657">
      <formula>IF(RIGHT(TEXT(AM36,"0.#"),1)=".",FALSE,TRUE)</formula>
    </cfRule>
    <cfRule type="expression" dxfId="622" priority="658">
      <formula>IF(RIGHT(TEXT(AM36,"0.#"),1)=".",TRUE,FALSE)</formula>
    </cfRule>
  </conditionalFormatting>
  <conditionalFormatting sqref="AI36">
    <cfRule type="expression" dxfId="621" priority="659">
      <formula>IF(RIGHT(TEXT(AI36,"0.#"),1)=".",FALSE,TRUE)</formula>
    </cfRule>
    <cfRule type="expression" dxfId="620" priority="660">
      <formula>IF(RIGHT(TEXT(AI36,"0.#"),1)=".",TRUE,FALSE)</formula>
    </cfRule>
  </conditionalFormatting>
  <conditionalFormatting sqref="AI37">
    <cfRule type="expression" dxfId="619" priority="661">
      <formula>IF(RIGHT(TEXT(AI37,"0.#"),1)=".",FALSE,TRUE)</formula>
    </cfRule>
    <cfRule type="expression" dxfId="618" priority="662">
      <formula>IF(RIGHT(TEXT(AI37,"0.#"),1)=".",TRUE,FALSE)</formula>
    </cfRule>
  </conditionalFormatting>
  <conditionalFormatting sqref="AE43">
    <cfRule type="expression" dxfId="533" priority="551">
      <formula>IF(RIGHT(TEXT(AE43,"0.#"),1)=".",FALSE,TRUE)</formula>
    </cfRule>
    <cfRule type="expression" dxfId="532" priority="552">
      <formula>IF(RIGHT(TEXT(AE43,"0.#"),1)=".",TRUE,FALSE)</formula>
    </cfRule>
  </conditionalFormatting>
  <conditionalFormatting sqref="AM45">
    <cfRule type="expression" dxfId="531" priority="535">
      <formula>IF(RIGHT(TEXT(AM45,"0.#"),1)=".",FALSE,TRUE)</formula>
    </cfRule>
    <cfRule type="expression" dxfId="530" priority="536">
      <formula>IF(RIGHT(TEXT(AM45,"0.#"),1)=".",TRUE,FALSE)</formula>
    </cfRule>
  </conditionalFormatting>
  <conditionalFormatting sqref="AE44">
    <cfRule type="expression" dxfId="529" priority="549">
      <formula>IF(RIGHT(TEXT(AE44,"0.#"),1)=".",FALSE,TRUE)</formula>
    </cfRule>
    <cfRule type="expression" dxfId="528" priority="550">
      <formula>IF(RIGHT(TEXT(AE44,"0.#"),1)=".",TRUE,FALSE)</formula>
    </cfRule>
  </conditionalFormatting>
  <conditionalFormatting sqref="AE45">
    <cfRule type="expression" dxfId="527" priority="547">
      <formula>IF(RIGHT(TEXT(AE45,"0.#"),1)=".",FALSE,TRUE)</formula>
    </cfRule>
    <cfRule type="expression" dxfId="526" priority="548">
      <formula>IF(RIGHT(TEXT(AE45,"0.#"),1)=".",TRUE,FALSE)</formula>
    </cfRule>
  </conditionalFormatting>
  <conditionalFormatting sqref="AI45">
    <cfRule type="expression" dxfId="525" priority="545">
      <formula>IF(RIGHT(TEXT(AI45,"0.#"),1)=".",FALSE,TRUE)</formula>
    </cfRule>
    <cfRule type="expression" dxfId="524" priority="546">
      <formula>IF(RIGHT(TEXT(AI45,"0.#"),1)=".",TRUE,FALSE)</formula>
    </cfRule>
  </conditionalFormatting>
  <conditionalFormatting sqref="AI44">
    <cfRule type="expression" dxfId="523" priority="543">
      <formula>IF(RIGHT(TEXT(AI44,"0.#"),1)=".",FALSE,TRUE)</formula>
    </cfRule>
    <cfRule type="expression" dxfId="522" priority="544">
      <formula>IF(RIGHT(TEXT(AI44,"0.#"),1)=".",TRUE,FALSE)</formula>
    </cfRule>
  </conditionalFormatting>
  <conditionalFormatting sqref="AI43">
    <cfRule type="expression" dxfId="521" priority="541">
      <formula>IF(RIGHT(TEXT(AI43,"0.#"),1)=".",FALSE,TRUE)</formula>
    </cfRule>
    <cfRule type="expression" dxfId="520" priority="542">
      <formula>IF(RIGHT(TEXT(AI43,"0.#"),1)=".",TRUE,FALSE)</formula>
    </cfRule>
  </conditionalFormatting>
  <conditionalFormatting sqref="AM43">
    <cfRule type="expression" dxfId="519" priority="539">
      <formula>IF(RIGHT(TEXT(AM43,"0.#"),1)=".",FALSE,TRUE)</formula>
    </cfRule>
    <cfRule type="expression" dxfId="518" priority="540">
      <formula>IF(RIGHT(TEXT(AM43,"0.#"),1)=".",TRUE,FALSE)</formula>
    </cfRule>
  </conditionalFormatting>
  <conditionalFormatting sqref="AM44">
    <cfRule type="expression" dxfId="517" priority="537">
      <formula>IF(RIGHT(TEXT(AM44,"0.#"),1)=".",FALSE,TRUE)</formula>
    </cfRule>
    <cfRule type="expression" dxfId="516" priority="538">
      <formula>IF(RIGHT(TEXT(AM44,"0.#"),1)=".",TRUE,FALSE)</formula>
    </cfRule>
  </conditionalFormatting>
  <conditionalFormatting sqref="AQ43:AQ45">
    <cfRule type="expression" dxfId="515" priority="533">
      <formula>IF(RIGHT(TEXT(AQ43,"0.#"),1)=".",FALSE,TRUE)</formula>
    </cfRule>
    <cfRule type="expression" dxfId="514" priority="534">
      <formula>IF(RIGHT(TEXT(AQ43,"0.#"),1)=".",TRUE,FALSE)</formula>
    </cfRule>
  </conditionalFormatting>
  <conditionalFormatting sqref="AU43:AU45">
    <cfRule type="expression" dxfId="513" priority="531">
      <formula>IF(RIGHT(TEXT(AU43,"0.#"),1)=".",FALSE,TRUE)</formula>
    </cfRule>
    <cfRule type="expression" dxfId="512" priority="532">
      <formula>IF(RIGHT(TEXT(AU43,"0.#"),1)=".",TRUE,FALSE)</formula>
    </cfRule>
  </conditionalFormatting>
  <conditionalFormatting sqref="AE50">
    <cfRule type="expression" dxfId="511" priority="529">
      <formula>IF(RIGHT(TEXT(AE50,"0.#"),1)=".",FALSE,TRUE)</formula>
    </cfRule>
    <cfRule type="expression" dxfId="510" priority="530">
      <formula>IF(RIGHT(TEXT(AE50,"0.#"),1)=".",TRUE,FALSE)</formula>
    </cfRule>
  </conditionalFormatting>
  <conditionalFormatting sqref="AM52">
    <cfRule type="expression" dxfId="509" priority="513">
      <formula>IF(RIGHT(TEXT(AM52,"0.#"),1)=".",FALSE,TRUE)</formula>
    </cfRule>
    <cfRule type="expression" dxfId="508" priority="514">
      <formula>IF(RIGHT(TEXT(AM52,"0.#"),1)=".",TRUE,FALSE)</formula>
    </cfRule>
  </conditionalFormatting>
  <conditionalFormatting sqref="AE51">
    <cfRule type="expression" dxfId="507" priority="527">
      <formula>IF(RIGHT(TEXT(AE51,"0.#"),1)=".",FALSE,TRUE)</formula>
    </cfRule>
    <cfRule type="expression" dxfId="506" priority="528">
      <formula>IF(RIGHT(TEXT(AE51,"0.#"),1)=".",TRUE,FALSE)</formula>
    </cfRule>
  </conditionalFormatting>
  <conditionalFormatting sqref="AE52">
    <cfRule type="expression" dxfId="505" priority="525">
      <formula>IF(RIGHT(TEXT(AE52,"0.#"),1)=".",FALSE,TRUE)</formula>
    </cfRule>
    <cfRule type="expression" dxfId="504" priority="526">
      <formula>IF(RIGHT(TEXT(AE52,"0.#"),1)=".",TRUE,FALSE)</formula>
    </cfRule>
  </conditionalFormatting>
  <conditionalFormatting sqref="AI52">
    <cfRule type="expression" dxfId="503" priority="523">
      <formula>IF(RIGHT(TEXT(AI52,"0.#"),1)=".",FALSE,TRUE)</formula>
    </cfRule>
    <cfRule type="expression" dxfId="502" priority="524">
      <formula>IF(RIGHT(TEXT(AI52,"0.#"),1)=".",TRUE,FALSE)</formula>
    </cfRule>
  </conditionalFormatting>
  <conditionalFormatting sqref="AI51">
    <cfRule type="expression" dxfId="501" priority="521">
      <formula>IF(RIGHT(TEXT(AI51,"0.#"),1)=".",FALSE,TRUE)</formula>
    </cfRule>
    <cfRule type="expression" dxfId="500" priority="522">
      <formula>IF(RIGHT(TEXT(AI51,"0.#"),1)=".",TRUE,FALSE)</formula>
    </cfRule>
  </conditionalFormatting>
  <conditionalFormatting sqref="AI50">
    <cfRule type="expression" dxfId="499" priority="519">
      <formula>IF(RIGHT(TEXT(AI50,"0.#"),1)=".",FALSE,TRUE)</formula>
    </cfRule>
    <cfRule type="expression" dxfId="498" priority="520">
      <formula>IF(RIGHT(TEXT(AI50,"0.#"),1)=".",TRUE,FALSE)</formula>
    </cfRule>
  </conditionalFormatting>
  <conditionalFormatting sqref="AM50">
    <cfRule type="expression" dxfId="497" priority="517">
      <formula>IF(RIGHT(TEXT(AM50,"0.#"),1)=".",FALSE,TRUE)</formula>
    </cfRule>
    <cfRule type="expression" dxfId="496" priority="518">
      <formula>IF(RIGHT(TEXT(AM50,"0.#"),1)=".",TRUE,FALSE)</formula>
    </cfRule>
  </conditionalFormatting>
  <conditionalFormatting sqref="AM51">
    <cfRule type="expression" dxfId="495" priority="515">
      <formula>IF(RIGHT(TEXT(AM51,"0.#"),1)=".",FALSE,TRUE)</formula>
    </cfRule>
    <cfRule type="expression" dxfId="494" priority="516">
      <formula>IF(RIGHT(TEXT(AM51,"0.#"),1)=".",TRUE,FALSE)</formula>
    </cfRule>
  </conditionalFormatting>
  <conditionalFormatting sqref="AQ50:AQ52">
    <cfRule type="expression" dxfId="493" priority="511">
      <formula>IF(RIGHT(TEXT(AQ50,"0.#"),1)=".",FALSE,TRUE)</formula>
    </cfRule>
    <cfRule type="expression" dxfId="492" priority="512">
      <formula>IF(RIGHT(TEXT(AQ50,"0.#"),1)=".",TRUE,FALSE)</formula>
    </cfRule>
  </conditionalFormatting>
  <conditionalFormatting sqref="AU50:AU52">
    <cfRule type="expression" dxfId="491" priority="509">
      <formula>IF(RIGHT(TEXT(AU50,"0.#"),1)=".",FALSE,TRUE)</formula>
    </cfRule>
    <cfRule type="expression" dxfId="490" priority="510">
      <formula>IF(RIGHT(TEXT(AU50,"0.#"),1)=".",TRUE,FALSE)</formula>
    </cfRule>
  </conditionalFormatting>
  <conditionalFormatting sqref="AE29 AQ29">
    <cfRule type="expression" dxfId="79" priority="95">
      <formula>IF(RIGHT(TEXT(AE29,"0.#"),1)=".",FALSE,TRUE)</formula>
    </cfRule>
    <cfRule type="expression" dxfId="78" priority="96">
      <formula>IF(RIGHT(TEXT(AE29,"0.#"),1)=".",TRUE,FALSE)</formula>
    </cfRule>
  </conditionalFormatting>
  <conditionalFormatting sqref="AI29">
    <cfRule type="expression" dxfId="77" priority="93">
      <formula>IF(RIGHT(TEXT(AI29,"0.#"),1)=".",FALSE,TRUE)</formula>
    </cfRule>
    <cfRule type="expression" dxfId="76" priority="94">
      <formula>IF(RIGHT(TEXT(AI29,"0.#"),1)=".",TRUE,FALSE)</formula>
    </cfRule>
  </conditionalFormatting>
  <conditionalFormatting sqref="AM29">
    <cfRule type="expression" dxfId="75" priority="91">
      <formula>IF(RIGHT(TEXT(AM29,"0.#"),1)=".",FALSE,TRUE)</formula>
    </cfRule>
    <cfRule type="expression" dxfId="74" priority="92">
      <formula>IF(RIGHT(TEXT(AM29,"0.#"),1)=".",TRUE,FALSE)</formula>
    </cfRule>
  </conditionalFormatting>
  <conditionalFormatting sqref="AE30">
    <cfRule type="expression" dxfId="73" priority="89">
      <formula>IF(RIGHT(TEXT(AE30,"0.#"),1)=".",FALSE,TRUE)</formula>
    </cfRule>
    <cfRule type="expression" dxfId="72" priority="90">
      <formula>IF(RIGHT(TEXT(AE30,"0.#"),1)=".",TRUE,FALSE)</formula>
    </cfRule>
  </conditionalFormatting>
  <conditionalFormatting sqref="AI30">
    <cfRule type="expression" dxfId="71" priority="87">
      <formula>IF(RIGHT(TEXT(AI30,"0.#"),1)=".",FALSE,TRUE)</formula>
    </cfRule>
    <cfRule type="expression" dxfId="70" priority="88">
      <formula>IF(RIGHT(TEXT(AI30,"0.#"),1)=".",TRUE,FALSE)</formula>
    </cfRule>
  </conditionalFormatting>
  <conditionalFormatting sqref="AM30">
    <cfRule type="expression" dxfId="69" priority="85">
      <formula>IF(RIGHT(TEXT(AM30,"0.#"),1)=".",FALSE,TRUE)</formula>
    </cfRule>
    <cfRule type="expression" dxfId="68" priority="86">
      <formula>IF(RIGHT(TEXT(AM30,"0.#"),1)=".",TRUE,FALSE)</formula>
    </cfRule>
  </conditionalFormatting>
  <conditionalFormatting sqref="AQ30">
    <cfRule type="expression" dxfId="67" priority="83">
      <formula>IF(RIGHT(TEXT(AQ30,"0.#"),1)=".",FALSE,TRUE)</formula>
    </cfRule>
    <cfRule type="expression" dxfId="66" priority="84">
      <formula>IF(RIGHT(TEXT(AQ30,"0.#"),1)=".",TRUE,FALSE)</formula>
    </cfRule>
  </conditionalFormatting>
  <conditionalFormatting sqref="AU30">
    <cfRule type="expression" dxfId="65" priority="79">
      <formula>IF(RIGHT(TEXT(AU30,"0.#"),1)=".",FALSE,TRUE)</formula>
    </cfRule>
    <cfRule type="expression" dxfId="64" priority="80">
      <formula>IF(RIGHT(TEXT(AU30,"0.#"),1)=".",TRUE,FALSE)</formula>
    </cfRule>
  </conditionalFormatting>
  <conditionalFormatting sqref="AU29">
    <cfRule type="expression" dxfId="63" priority="81">
      <formula>IF(RIGHT(TEXT(AU29,"0.#"),1)=".",FALSE,TRUE)</formula>
    </cfRule>
    <cfRule type="expression" dxfId="62" priority="82">
      <formula>IF(RIGHT(TEXT(AU29,"0.#"),1)=".",TRUE,FALSE)</formula>
    </cfRule>
  </conditionalFormatting>
  <conditionalFormatting sqref="AM32">
    <cfRule type="expression" dxfId="61" priority="73">
      <formula>IF(RIGHT(TEXT(AM32,"0.#"),1)=".",FALSE,TRUE)</formula>
    </cfRule>
    <cfRule type="expression" dxfId="60" priority="74">
      <formula>IF(RIGHT(TEXT(AM32,"0.#"),1)=".",TRUE,FALSE)</formula>
    </cfRule>
  </conditionalFormatting>
  <conditionalFormatting sqref="AE33 AM33">
    <cfRule type="expression" dxfId="59" priority="71">
      <formula>IF(RIGHT(TEXT(AE33,"0.#"),1)=".",FALSE,TRUE)</formula>
    </cfRule>
    <cfRule type="expression" dxfId="58" priority="72">
      <formula>IF(RIGHT(TEXT(AE33,"0.#"),1)=".",TRUE,FALSE)</formula>
    </cfRule>
  </conditionalFormatting>
  <conditionalFormatting sqref="AI33">
    <cfRule type="expression" dxfId="57" priority="69">
      <formula>IF(RIGHT(TEXT(AI33,"0.#"),1)=".",FALSE,TRUE)</formula>
    </cfRule>
    <cfRule type="expression" dxfId="56" priority="70">
      <formula>IF(RIGHT(TEXT(AI33,"0.#"),1)=".",TRUE,FALSE)</formula>
    </cfRule>
  </conditionalFormatting>
  <conditionalFormatting sqref="AQ33">
    <cfRule type="expression" dxfId="55" priority="67">
      <formula>IF(RIGHT(TEXT(AQ33,"0.#"),1)=".",FALSE,TRUE)</formula>
    </cfRule>
    <cfRule type="expression" dxfId="54" priority="68">
      <formula>IF(RIGHT(TEXT(AQ33,"0.#"),1)=".",TRUE,FALSE)</formula>
    </cfRule>
  </conditionalFormatting>
  <conditionalFormatting sqref="AE32 AQ32">
    <cfRule type="expression" dxfId="53" priority="77">
      <formula>IF(RIGHT(TEXT(AE32,"0.#"),1)=".",FALSE,TRUE)</formula>
    </cfRule>
    <cfRule type="expression" dxfId="52" priority="78">
      <formula>IF(RIGHT(TEXT(AE32,"0.#"),1)=".",TRUE,FALSE)</formula>
    </cfRule>
  </conditionalFormatting>
  <conditionalFormatting sqref="AI32">
    <cfRule type="expression" dxfId="51" priority="75">
      <formula>IF(RIGHT(TEXT(AI32,"0.#"),1)=".",FALSE,TRUE)</formula>
    </cfRule>
    <cfRule type="expression" dxfId="50" priority="76">
      <formula>IF(RIGHT(TEXT(AI32,"0.#"),1)=".",TRUE,FALSE)</formula>
    </cfRule>
  </conditionalFormatting>
  <conditionalFormatting sqref="Y121">
    <cfRule type="expression" dxfId="49" priority="65">
      <formula>IF(RIGHT(TEXT(Y121,"0.#"),1)=".",FALSE,TRUE)</formula>
    </cfRule>
    <cfRule type="expression" dxfId="48" priority="66">
      <formula>IF(RIGHT(TEXT(Y121,"0.#"),1)=".",TRUE,FALSE)</formula>
    </cfRule>
  </conditionalFormatting>
  <conditionalFormatting sqref="Y122 Y120">
    <cfRule type="expression" dxfId="47" priority="63">
      <formula>IF(RIGHT(TEXT(Y120,"0.#"),1)=".",FALSE,TRUE)</formula>
    </cfRule>
    <cfRule type="expression" dxfId="46" priority="64">
      <formula>IF(RIGHT(TEXT(Y120,"0.#"),1)=".",TRUE,FALSE)</formula>
    </cfRule>
  </conditionalFormatting>
  <conditionalFormatting sqref="AU121">
    <cfRule type="expression" dxfId="45" priority="61">
      <formula>IF(RIGHT(TEXT(AU121,"0.#"),1)=".",FALSE,TRUE)</formula>
    </cfRule>
    <cfRule type="expression" dxfId="44" priority="62">
      <formula>IF(RIGHT(TEXT(AU121,"0.#"),1)=".",TRUE,FALSE)</formula>
    </cfRule>
  </conditionalFormatting>
  <conditionalFormatting sqref="AU120">
    <cfRule type="expression" dxfId="43" priority="59">
      <formula>IF(RIGHT(TEXT(AU120,"0.#"),1)=".",FALSE,TRUE)</formula>
    </cfRule>
    <cfRule type="expression" dxfId="42" priority="60">
      <formula>IF(RIGHT(TEXT(AU120,"0.#"),1)=".",TRUE,FALSE)</formula>
    </cfRule>
  </conditionalFormatting>
  <conditionalFormatting sqref="Y127">
    <cfRule type="expression" dxfId="41" priority="57">
      <formula>IF(RIGHT(TEXT(Y127,"0.#"),1)=".",FALSE,TRUE)</formula>
    </cfRule>
    <cfRule type="expression" dxfId="40" priority="58">
      <formula>IF(RIGHT(TEXT(Y127,"0.#"),1)=".",TRUE,FALSE)</formula>
    </cfRule>
  </conditionalFormatting>
  <conditionalFormatting sqref="Y126">
    <cfRule type="expression" dxfId="39" priority="55">
      <formula>IF(RIGHT(TEXT(Y126,"0.#"),1)=".",FALSE,TRUE)</formula>
    </cfRule>
    <cfRule type="expression" dxfId="38" priority="56">
      <formula>IF(RIGHT(TEXT(Y126,"0.#"),1)=".",TRUE,FALSE)</formula>
    </cfRule>
  </conditionalFormatting>
  <conditionalFormatting sqref="AU127">
    <cfRule type="expression" dxfId="37" priority="53">
      <formula>IF(RIGHT(TEXT(AU127,"0.#"),1)=".",FALSE,TRUE)</formula>
    </cfRule>
    <cfRule type="expression" dxfId="36" priority="54">
      <formula>IF(RIGHT(TEXT(AU127,"0.#"),1)=".",TRUE,FALSE)</formula>
    </cfRule>
  </conditionalFormatting>
  <conditionalFormatting sqref="AU126">
    <cfRule type="expression" dxfId="35" priority="51">
      <formula>IF(RIGHT(TEXT(AU126,"0.#"),1)=".",FALSE,TRUE)</formula>
    </cfRule>
    <cfRule type="expression" dxfId="34" priority="52">
      <formula>IF(RIGHT(TEXT(AU126,"0.#"),1)=".",TRUE,FALSE)</formula>
    </cfRule>
  </conditionalFormatting>
  <conditionalFormatting sqref="AL134:AO134">
    <cfRule type="expression" dxfId="33" priority="47">
      <formula>IF(AND(AL134&gt;=0, RIGHT(TEXT(AL134,"0.#"),1)&lt;&gt;"."),TRUE,FALSE)</formula>
    </cfRule>
    <cfRule type="expression" dxfId="32" priority="48">
      <formula>IF(AND(AL134&gt;=0, RIGHT(TEXT(AL134,"0.#"),1)="."),TRUE,FALSE)</formula>
    </cfRule>
    <cfRule type="expression" dxfId="31" priority="49">
      <formula>IF(AND(AL134&lt;0, RIGHT(TEXT(AL134,"0.#"),1)&lt;&gt;"."),TRUE,FALSE)</formula>
    </cfRule>
    <cfRule type="expression" dxfId="30" priority="50">
      <formula>IF(AND(AL134&lt;0, RIGHT(TEXT(AL134,"0.#"),1)="."),TRUE,FALSE)</formula>
    </cfRule>
  </conditionalFormatting>
  <conditionalFormatting sqref="Y134">
    <cfRule type="expression" dxfId="29" priority="45">
      <formula>IF(RIGHT(TEXT(Y134,"0.#"),1)=".",FALSE,TRUE)</formula>
    </cfRule>
    <cfRule type="expression" dxfId="28" priority="46">
      <formula>IF(RIGHT(TEXT(Y134,"0.#"),1)=".",TRUE,FALSE)</formula>
    </cfRule>
  </conditionalFormatting>
  <conditionalFormatting sqref="Y138">
    <cfRule type="expression" dxfId="27" priority="39">
      <formula>IF(RIGHT(TEXT(Y138,"0.#"),1)=".",FALSE,TRUE)</formula>
    </cfRule>
    <cfRule type="expression" dxfId="26" priority="40">
      <formula>IF(RIGHT(TEXT(Y138,"0.#"),1)=".",TRUE,FALSE)</formula>
    </cfRule>
  </conditionalFormatting>
  <conditionalFormatting sqref="AL138:AO138">
    <cfRule type="expression" dxfId="25" priority="41">
      <formula>IF(AND(AL138&gt;=0, RIGHT(TEXT(AL138,"0.#"),1)&lt;&gt;"."),TRUE,FALSE)</formula>
    </cfRule>
    <cfRule type="expression" dxfId="24" priority="42">
      <formula>IF(AND(AL138&gt;=0, RIGHT(TEXT(AL138,"0.#"),1)="."),TRUE,FALSE)</formula>
    </cfRule>
    <cfRule type="expression" dxfId="23" priority="43">
      <formula>IF(AND(AL138&lt;0, RIGHT(TEXT(AL138,"0.#"),1)&lt;&gt;"."),TRUE,FALSE)</formula>
    </cfRule>
    <cfRule type="expression" dxfId="22" priority="44">
      <formula>IF(AND(AL138&lt;0, RIGHT(TEXT(AL138,"0.#"),1)="."),TRUE,FALSE)</formula>
    </cfRule>
  </conditionalFormatting>
  <conditionalFormatting sqref="Y142">
    <cfRule type="expression" dxfId="21" priority="37">
      <formula>IF(RIGHT(TEXT(Y142,"0.#"),1)=".",FALSE,TRUE)</formula>
    </cfRule>
    <cfRule type="expression" dxfId="20" priority="38">
      <formula>IF(RIGHT(TEXT(Y142,"0.#"),1)=".",TRUE,FALSE)</formula>
    </cfRule>
  </conditionalFormatting>
  <conditionalFormatting sqref="AL142:AO142">
    <cfRule type="expression" dxfId="19" priority="33">
      <formula>IF(AND(AL142&gt;=0, RIGHT(TEXT(AL142,"0.#"),1)&lt;&gt;"."),TRUE,FALSE)</formula>
    </cfRule>
    <cfRule type="expression" dxfId="18" priority="34">
      <formula>IF(AND(AL142&gt;=0, RIGHT(TEXT(AL142,"0.#"),1)="."),TRUE,FALSE)</formula>
    </cfRule>
    <cfRule type="expression" dxfId="17" priority="35">
      <formula>IF(AND(AL142&lt;0, RIGHT(TEXT(AL142,"0.#"),1)&lt;&gt;"."),TRUE,FALSE)</formula>
    </cfRule>
    <cfRule type="expression" dxfId="16" priority="36">
      <formula>IF(AND(AL142&lt;0, RIGHT(TEXT(AL142,"0.#"),1)="."),TRUE,FALSE)</formula>
    </cfRule>
  </conditionalFormatting>
  <conditionalFormatting sqref="Y146">
    <cfRule type="expression" dxfId="15" priority="11">
      <formula>IF(RIGHT(TEXT(Y146,"0.#"),1)=".",FALSE,TRUE)</formula>
    </cfRule>
    <cfRule type="expression" dxfId="14" priority="12">
      <formula>IF(RIGHT(TEXT(Y146,"0.#"),1)=".",TRUE,FALSE)</formula>
    </cfRule>
  </conditionalFormatting>
  <conditionalFormatting sqref="AL146:AO146">
    <cfRule type="expression" dxfId="13" priority="13">
      <formula>IF(AND(AL146&gt;=0, RIGHT(TEXT(AL146,"0.#"),1)&lt;&gt;"."),TRUE,FALSE)</formula>
    </cfRule>
    <cfRule type="expression" dxfId="12" priority="14">
      <formula>IF(AND(AL146&gt;=0, RIGHT(TEXT(AL146,"0.#"),1)="."),TRUE,FALSE)</formula>
    </cfRule>
    <cfRule type="expression" dxfId="11" priority="15">
      <formula>IF(AND(AL146&lt;0, RIGHT(TEXT(AL146,"0.#"),1)&lt;&gt;"."),TRUE,FALSE)</formula>
    </cfRule>
    <cfRule type="expression" dxfId="10" priority="16">
      <formula>IF(AND(AL146&lt;0, RIGHT(TEXT(AL146,"0.#"),1)="."),TRUE,FALSE)</formula>
    </cfRule>
  </conditionalFormatting>
  <conditionalFormatting sqref="AL147:AO147">
    <cfRule type="expression" dxfId="9" priority="7">
      <formula>IF(AND(AL147&gt;=0, RIGHT(TEXT(AL147,"0.#"),1)&lt;&gt;"."),TRUE,FALSE)</formula>
    </cfRule>
    <cfRule type="expression" dxfId="8" priority="8">
      <formula>IF(AND(AL147&gt;=0, RIGHT(TEXT(AL147,"0.#"),1)="."),TRUE,FALSE)</formula>
    </cfRule>
    <cfRule type="expression" dxfId="7" priority="9">
      <formula>IF(AND(AL147&lt;0, RIGHT(TEXT(AL147,"0.#"),1)&lt;&gt;"."),TRUE,FALSE)</formula>
    </cfRule>
    <cfRule type="expression" dxfId="6" priority="10">
      <formula>IF(AND(AL147&lt;0, RIGHT(TEXT(AL147,"0.#"),1)="."),TRUE,FALSE)</formula>
    </cfRule>
  </conditionalFormatting>
  <conditionalFormatting sqref="AL148:AO155">
    <cfRule type="expression" dxfId="5" priority="3">
      <formula>IF(AND(AL148&gt;=0, RIGHT(TEXT(AL148,"0.#"),1)&lt;&gt;"."),TRUE,FALSE)</formula>
    </cfRule>
    <cfRule type="expression" dxfId="4" priority="4">
      <formula>IF(AND(AL148&gt;=0, RIGHT(TEXT(AL148,"0.#"),1)="."),TRUE,FALSE)</formula>
    </cfRule>
    <cfRule type="expression" dxfId="3" priority="5">
      <formula>IF(AND(AL148&lt;0, RIGHT(TEXT(AL148,"0.#"),1)&lt;&gt;"."),TRUE,FALSE)</formula>
    </cfRule>
    <cfRule type="expression" dxfId="2" priority="6">
      <formula>IF(AND(AL148&lt;0, RIGHT(TEXT(AL148,"0.#"),1)="."),TRUE,FALSE)</formula>
    </cfRule>
  </conditionalFormatting>
  <conditionalFormatting sqref="Y147:Y155">
    <cfRule type="expression" dxfId="1" priority="1">
      <formula>IF(RIGHT(TEXT(Y147,"0.#"),1)=".",FALSE,TRUE)</formula>
    </cfRule>
    <cfRule type="expression" dxfId="0" priority="2">
      <formula>IF(RIGHT(TEXT(Y147,"0.#"),1)=".",TRUE,FALSE)</formula>
    </cfRule>
  </conditionalFormatting>
  <dataValidations count="13">
    <dataValidation type="custom" allowBlank="1" showInputMessage="1" showErrorMessage="1" errorTitle="法人番号チェック" error="法人番号は13桁の数字で入力してください。" sqref="J146:O155 J142:O142 J138:O138 J134:O134">
      <formula1>OR(J134="-",AND(LEN(J134)=13,IFERROR(SEARCH("-",J134),"")="",IFERROR(SEARCH(".",J134),"")="",ISNUMBER(J134)))</formula1>
    </dataValidation>
    <dataValidation type="list" allowBlank="1" showInputMessage="1" showErrorMessage="1" sqref="Q91:R91 AO91:AP91 AC91:AD91">
      <formula1>#REF!</formula1>
    </dataValidation>
    <dataValidation type="custom" imeMode="disabled" allowBlank="1" showInputMessage="1" showErrorMessage="1" sqref="AY24 P13:AQ19 P20:AJ20 Y120:AB122 AU120:AX122 Y126:AB127 AU126:AX127 Y134:AB134 AL134:AO134 Y138:AB138 AL138:AO138 Y142:AB142 AL142:AO142 Y146:AB155 AL146:AO155 AQ35:AR35 AU35:AX35 AE36:AX38 AE29:AX30 AE32:AX32 AQ42:AR42 AU42:AX42 AE43:AX45 AQ49:AR49 AU49:AX49 AE50:AX52 W24 P24:V26">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4:AK134 AH138:AK138 AH142:AK142 AH146:AK155">
      <formula1>OR(AND(MOD(IF(ISNUMBER(AH134), AH134, 0.5),1)=0, 0&lt;=AH134), AH134="-")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9:AK90 X89:Y90 AJ91 L89:L91 M89:M90 X91 AU89:AV90">
      <formula1>0</formula1>
      <formula2>9999</formula2>
    </dataValidation>
    <dataValidation type="whole" allowBlank="1" showInputMessage="1" showErrorMessage="1" sqref="O89:P90 AX89:AX91 AA89:AB90 AM89:AN9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3" max="16383" man="1"/>
    <brk id="77" max="16383" man="1"/>
    <brk id="117"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S91:U91 AJ2:AM2 AE91:AG91 G91:I91 AQ91:AS91</xm:sqref>
        </x14:dataValidation>
        <x14:dataValidation type="list" allowBlank="1" showInputMessage="1" showErrorMessage="1">
          <x14:formula1>
            <xm:f>入力規則等!$U$56:$U$58</xm:f>
          </x14:formula1>
          <xm:sqref>J91:K91 AT91:AU91 AH91:AI91 V91:W91</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AC134:AG134 AC138:AG138 AC142:AG142 AC146:AG155</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入力規則等!$U$7:$U$9</xm:f>
          </x14:formula1>
          <xm:sqref>U90:V90 I90:J90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380</v>
      </c>
      <c r="AA1" s="27" t="s">
        <v>70</v>
      </c>
      <c r="AB1" s="27" t="s">
        <v>381</v>
      </c>
      <c r="AC1" s="27" t="s">
        <v>30</v>
      </c>
      <c r="AD1" s="26"/>
      <c r="AE1" s="27" t="s">
        <v>42</v>
      </c>
      <c r="AF1" s="28"/>
      <c r="AG1" s="37" t="s">
        <v>165</v>
      </c>
      <c r="AI1" s="37" t="s">
        <v>167</v>
      </c>
      <c r="AK1" s="37" t="s">
        <v>171</v>
      </c>
      <c r="AM1" s="52"/>
      <c r="AN1" s="52"/>
      <c r="AP1" s="26" t="s">
        <v>208</v>
      </c>
    </row>
    <row r="2" spans="1:42" ht="13.5" customHeight="1" x14ac:dyDescent="0.15">
      <c r="A2" s="14" t="s">
        <v>73</v>
      </c>
      <c r="B2" s="15"/>
      <c r="C2" s="13" t="str">
        <f>IF(B2="","",A2)</f>
        <v/>
      </c>
      <c r="D2" s="13" t="str">
        <f>IF(C2="","",IF(D1&lt;&gt;"",CONCATENATE(D1,"、",C2),C2))</f>
        <v/>
      </c>
      <c r="F2" s="12" t="s">
        <v>60</v>
      </c>
      <c r="G2" s="17" t="s">
        <v>556</v>
      </c>
      <c r="H2" s="13" t="str">
        <f>IF(G2="","",F2)</f>
        <v>一般会計</v>
      </c>
      <c r="I2" s="13" t="str">
        <f>IF(H2="","",IF(I1&lt;&gt;"",CONCATENATE(I1,"、",H2),H2))</f>
        <v>一般会計</v>
      </c>
      <c r="K2" s="14" t="s">
        <v>90</v>
      </c>
      <c r="L2" s="15"/>
      <c r="M2" s="13" t="str">
        <f>IF(L2="","",K2)</f>
        <v/>
      </c>
      <c r="N2" s="13" t="str">
        <f>IF(M2="","",IF(N1&lt;&gt;"",CONCATENATE(N1,"、",M2),M2))</f>
        <v/>
      </c>
      <c r="O2" s="13"/>
      <c r="P2" s="12" t="s">
        <v>62</v>
      </c>
      <c r="Q2" s="17" t="s">
        <v>556</v>
      </c>
      <c r="R2" s="13" t="str">
        <f>IF(Q2="","",P2)</f>
        <v>直接実施</v>
      </c>
      <c r="S2" s="13" t="str">
        <f>IF(R2="","",IF(S1&lt;&gt;"",CONCATENATE(S1,"、",R2),R2))</f>
        <v>直接実施</v>
      </c>
      <c r="T2" s="13"/>
      <c r="U2" s="66">
        <v>21</v>
      </c>
      <c r="W2" s="30" t="s">
        <v>157</v>
      </c>
      <c r="Y2" s="30" t="s">
        <v>56</v>
      </c>
      <c r="Z2" s="30" t="s">
        <v>56</v>
      </c>
      <c r="AA2" s="59" t="s">
        <v>250</v>
      </c>
      <c r="AB2" s="59" t="s">
        <v>475</v>
      </c>
      <c r="AC2" s="60" t="s">
        <v>122</v>
      </c>
      <c r="AD2" s="26"/>
      <c r="AE2" s="32" t="s">
        <v>153</v>
      </c>
      <c r="AF2" s="28"/>
      <c r="AG2" s="38" t="s">
        <v>217</v>
      </c>
      <c r="AI2" s="37" t="s">
        <v>247</v>
      </c>
      <c r="AK2" s="37" t="s">
        <v>172</v>
      </c>
      <c r="AM2" s="52"/>
      <c r="AN2" s="52"/>
      <c r="AP2" s="38" t="s">
        <v>217</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直接実施</v>
      </c>
      <c r="T3" s="13"/>
      <c r="U3" s="30" t="s">
        <v>506</v>
      </c>
      <c r="W3" s="30" t="s">
        <v>132</v>
      </c>
      <c r="Y3" s="30" t="s">
        <v>57</v>
      </c>
      <c r="Z3" s="30" t="s">
        <v>382</v>
      </c>
      <c r="AA3" s="59" t="s">
        <v>348</v>
      </c>
      <c r="AB3" s="59" t="s">
        <v>476</v>
      </c>
      <c r="AC3" s="60" t="s">
        <v>123</v>
      </c>
      <c r="AD3" s="26"/>
      <c r="AE3" s="32" t="s">
        <v>154</v>
      </c>
      <c r="AF3" s="28"/>
      <c r="AG3" s="38" t="s">
        <v>218</v>
      </c>
      <c r="AI3" s="37" t="s">
        <v>166</v>
      </c>
      <c r="AK3" s="37" t="str">
        <f>CHAR(CODE(AK2)+1)</f>
        <v>B</v>
      </c>
      <c r="AM3" s="52"/>
      <c r="AN3" s="52"/>
      <c r="AP3" s="38" t="s">
        <v>218</v>
      </c>
    </row>
    <row r="4" spans="1:42" ht="13.5" customHeight="1" x14ac:dyDescent="0.15">
      <c r="A4" s="14" t="s">
        <v>75</v>
      </c>
      <c r="B4" s="15" t="s">
        <v>556</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556</v>
      </c>
      <c r="R4" s="13" t="str">
        <f t="shared" si="3"/>
        <v>補助</v>
      </c>
      <c r="S4" s="13" t="str">
        <f t="shared" si="4"/>
        <v>直接実施、補助</v>
      </c>
      <c r="T4" s="13"/>
      <c r="U4" s="30" t="s">
        <v>551</v>
      </c>
      <c r="W4" s="30" t="s">
        <v>133</v>
      </c>
      <c r="Y4" s="30" t="s">
        <v>255</v>
      </c>
      <c r="Z4" s="30" t="s">
        <v>383</v>
      </c>
      <c r="AA4" s="59" t="s">
        <v>349</v>
      </c>
      <c r="AB4" s="59" t="s">
        <v>477</v>
      </c>
      <c r="AC4" s="59" t="s">
        <v>124</v>
      </c>
      <c r="AD4" s="26"/>
      <c r="AE4" s="32" t="s">
        <v>155</v>
      </c>
      <c r="AF4" s="28"/>
      <c r="AG4" s="38" t="s">
        <v>219</v>
      </c>
      <c r="AI4" s="37" t="s">
        <v>168</v>
      </c>
      <c r="AK4" s="37" t="str">
        <f t="shared" ref="AK4:AK49" si="7">CHAR(CODE(AK3)+1)</f>
        <v>C</v>
      </c>
      <c r="AM4" s="52"/>
      <c r="AN4" s="52"/>
      <c r="AP4" s="38" t="s">
        <v>219</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直接実施、補助</v>
      </c>
      <c r="T5" s="13"/>
      <c r="W5" s="30" t="s">
        <v>530</v>
      </c>
      <c r="Y5" s="30" t="s">
        <v>256</v>
      </c>
      <c r="Z5" s="30" t="s">
        <v>384</v>
      </c>
      <c r="AA5" s="59" t="s">
        <v>350</v>
      </c>
      <c r="AB5" s="59" t="s">
        <v>478</v>
      </c>
      <c r="AC5" s="59" t="s">
        <v>156</v>
      </c>
      <c r="AD5" s="29"/>
      <c r="AE5" s="32" t="s">
        <v>229</v>
      </c>
      <c r="AF5" s="28"/>
      <c r="AG5" s="38" t="s">
        <v>220</v>
      </c>
      <c r="AI5" s="37" t="s">
        <v>253</v>
      </c>
      <c r="AK5" s="37" t="str">
        <f t="shared" si="7"/>
        <v>D</v>
      </c>
      <c r="AP5" s="38" t="s">
        <v>220</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556</v>
      </c>
      <c r="M6" s="13" t="str">
        <f t="shared" si="2"/>
        <v>公共事業</v>
      </c>
      <c r="N6" s="13" t="str">
        <f t="shared" si="6"/>
        <v>公共事業</v>
      </c>
      <c r="O6" s="13"/>
      <c r="P6" s="12" t="s">
        <v>66</v>
      </c>
      <c r="Q6" s="17"/>
      <c r="R6" s="13" t="str">
        <f t="shared" si="3"/>
        <v/>
      </c>
      <c r="S6" s="13" t="str">
        <f t="shared" si="4"/>
        <v>直接実施、補助</v>
      </c>
      <c r="T6" s="13"/>
      <c r="U6" s="30" t="s">
        <v>231</v>
      </c>
      <c r="W6" s="30" t="s">
        <v>532</v>
      </c>
      <c r="Y6" s="30" t="s">
        <v>257</v>
      </c>
      <c r="Z6" s="30" t="s">
        <v>385</v>
      </c>
      <c r="AA6" s="59" t="s">
        <v>351</v>
      </c>
      <c r="AB6" s="59" t="s">
        <v>479</v>
      </c>
      <c r="AC6" s="59" t="s">
        <v>125</v>
      </c>
      <c r="AD6" s="29"/>
      <c r="AE6" s="32" t="s">
        <v>227</v>
      </c>
      <c r="AF6" s="28"/>
      <c r="AG6" s="38" t="s">
        <v>221</v>
      </c>
      <c r="AI6" s="37" t="s">
        <v>254</v>
      </c>
      <c r="AK6" s="37" t="str">
        <f>CHAR(CODE(AK5)+1)</f>
        <v>E</v>
      </c>
      <c r="AP6" s="38" t="s">
        <v>221</v>
      </c>
    </row>
    <row r="7" spans="1:42" ht="13.5" customHeight="1" x14ac:dyDescent="0.15">
      <c r="A7" s="14" t="s">
        <v>78</v>
      </c>
      <c r="B7" s="15"/>
      <c r="C7" s="13" t="str">
        <f t="shared" si="0"/>
        <v/>
      </c>
      <c r="D7" s="13" t="str">
        <f t="shared" si="8"/>
        <v>沖縄振興</v>
      </c>
      <c r="F7" s="18" t="s">
        <v>179</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直接実施、補助</v>
      </c>
      <c r="T7" s="13"/>
      <c r="U7" s="30"/>
      <c r="W7" s="30" t="s">
        <v>134</v>
      </c>
      <c r="Y7" s="30" t="s">
        <v>258</v>
      </c>
      <c r="Z7" s="30" t="s">
        <v>386</v>
      </c>
      <c r="AA7" s="59" t="s">
        <v>352</v>
      </c>
      <c r="AB7" s="59" t="s">
        <v>480</v>
      </c>
      <c r="AC7" s="29"/>
      <c r="AD7" s="29"/>
      <c r="AE7" s="30" t="s">
        <v>125</v>
      </c>
      <c r="AF7" s="28"/>
      <c r="AG7" s="38" t="s">
        <v>222</v>
      </c>
      <c r="AH7" s="55"/>
      <c r="AI7" s="38" t="s">
        <v>243</v>
      </c>
      <c r="AK7" s="37" t="str">
        <f>CHAR(CODE(AK6)+1)</f>
        <v>F</v>
      </c>
      <c r="AP7" s="38" t="s">
        <v>222</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直接実施、補助</v>
      </c>
      <c r="T8" s="13"/>
      <c r="U8" s="30" t="s">
        <v>251</v>
      </c>
      <c r="W8" s="30" t="s">
        <v>135</v>
      </c>
      <c r="Y8" s="30" t="s">
        <v>259</v>
      </c>
      <c r="Z8" s="30" t="s">
        <v>387</v>
      </c>
      <c r="AA8" s="59" t="s">
        <v>353</v>
      </c>
      <c r="AB8" s="59" t="s">
        <v>481</v>
      </c>
      <c r="AC8" s="29"/>
      <c r="AD8" s="29"/>
      <c r="AE8" s="29"/>
      <c r="AF8" s="28"/>
      <c r="AG8" s="38" t="s">
        <v>223</v>
      </c>
      <c r="AI8" s="37" t="s">
        <v>244</v>
      </c>
      <c r="AK8" s="37" t="str">
        <f t="shared" si="7"/>
        <v>G</v>
      </c>
      <c r="AP8" s="38" t="s">
        <v>223</v>
      </c>
    </row>
    <row r="9" spans="1:42" ht="13.5" customHeight="1" x14ac:dyDescent="0.15">
      <c r="A9" s="14" t="s">
        <v>80</v>
      </c>
      <c r="B9" s="15"/>
      <c r="C9" s="13" t="str">
        <f t="shared" si="0"/>
        <v/>
      </c>
      <c r="D9" s="13" t="str">
        <f t="shared" si="8"/>
        <v>沖縄振興</v>
      </c>
      <c r="F9" s="18" t="s">
        <v>180</v>
      </c>
      <c r="G9" s="17"/>
      <c r="H9" s="13" t="str">
        <f t="shared" si="1"/>
        <v/>
      </c>
      <c r="I9" s="13" t="str">
        <f t="shared" si="5"/>
        <v>一般会計</v>
      </c>
      <c r="K9" s="14" t="s">
        <v>97</v>
      </c>
      <c r="L9" s="15"/>
      <c r="M9" s="13" t="str">
        <f t="shared" si="2"/>
        <v/>
      </c>
      <c r="N9" s="13" t="str">
        <f t="shared" si="6"/>
        <v>公共事業</v>
      </c>
      <c r="O9" s="13"/>
      <c r="P9" s="13"/>
      <c r="Q9" s="19"/>
      <c r="T9" s="13"/>
      <c r="U9" s="30" t="s">
        <v>252</v>
      </c>
      <c r="W9" s="30" t="s">
        <v>136</v>
      </c>
      <c r="Y9" s="30" t="s">
        <v>260</v>
      </c>
      <c r="Z9" s="30" t="s">
        <v>388</v>
      </c>
      <c r="AA9" s="59" t="s">
        <v>354</v>
      </c>
      <c r="AB9" s="59" t="s">
        <v>482</v>
      </c>
      <c r="AC9" s="29"/>
      <c r="AD9" s="29"/>
      <c r="AE9" s="29"/>
      <c r="AF9" s="28"/>
      <c r="AG9" s="38" t="s">
        <v>224</v>
      </c>
      <c r="AI9" s="51"/>
      <c r="AK9" s="37" t="str">
        <f t="shared" si="7"/>
        <v>H</v>
      </c>
      <c r="AP9" s="38" t="s">
        <v>224</v>
      </c>
    </row>
    <row r="10" spans="1:42" ht="13.5" customHeight="1" x14ac:dyDescent="0.15">
      <c r="A10" s="14" t="s">
        <v>198</v>
      </c>
      <c r="B10" s="15"/>
      <c r="C10" s="13" t="str">
        <f t="shared" si="0"/>
        <v/>
      </c>
      <c r="D10" s="13" t="str">
        <f t="shared" si="8"/>
        <v>沖縄振興</v>
      </c>
      <c r="F10" s="18" t="s">
        <v>104</v>
      </c>
      <c r="G10" s="17"/>
      <c r="H10" s="13" t="str">
        <f t="shared" si="1"/>
        <v/>
      </c>
      <c r="I10" s="13" t="str">
        <f t="shared" si="5"/>
        <v>一般会計</v>
      </c>
      <c r="K10" s="14" t="s">
        <v>199</v>
      </c>
      <c r="L10" s="15"/>
      <c r="M10" s="13" t="str">
        <f t="shared" si="2"/>
        <v/>
      </c>
      <c r="N10" s="13" t="str">
        <f t="shared" si="6"/>
        <v>公共事業</v>
      </c>
      <c r="O10" s="13"/>
      <c r="P10" s="13" t="str">
        <f>S8</f>
        <v>直接実施、補助</v>
      </c>
      <c r="Q10" s="19"/>
      <c r="T10" s="13"/>
      <c r="W10" s="30" t="s">
        <v>137</v>
      </c>
      <c r="Y10" s="30" t="s">
        <v>261</v>
      </c>
      <c r="Z10" s="30" t="s">
        <v>389</v>
      </c>
      <c r="AA10" s="59" t="s">
        <v>355</v>
      </c>
      <c r="AB10" s="59" t="s">
        <v>483</v>
      </c>
      <c r="AC10" s="29"/>
      <c r="AD10" s="29"/>
      <c r="AE10" s="29"/>
      <c r="AF10" s="28"/>
      <c r="AG10" s="38" t="s">
        <v>211</v>
      </c>
      <c r="AK10" s="37" t="str">
        <f t="shared" si="7"/>
        <v>I</v>
      </c>
      <c r="AP10" s="37" t="s">
        <v>209</v>
      </c>
    </row>
    <row r="11" spans="1:42" ht="13.5" customHeight="1" x14ac:dyDescent="0.15">
      <c r="A11" s="14" t="s">
        <v>81</v>
      </c>
      <c r="B11" s="15"/>
      <c r="C11" s="13" t="str">
        <f t="shared" si="0"/>
        <v/>
      </c>
      <c r="D11" s="13" t="str">
        <f t="shared" si="8"/>
        <v>沖縄振興</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548</v>
      </c>
      <c r="Y11" s="30" t="s">
        <v>262</v>
      </c>
      <c r="Z11" s="30" t="s">
        <v>390</v>
      </c>
      <c r="AA11" s="59" t="s">
        <v>356</v>
      </c>
      <c r="AB11" s="59" t="s">
        <v>484</v>
      </c>
      <c r="AC11" s="29"/>
      <c r="AD11" s="29"/>
      <c r="AE11" s="29"/>
      <c r="AF11" s="28"/>
      <c r="AG11" s="37" t="s">
        <v>214</v>
      </c>
      <c r="AK11" s="37" t="str">
        <f t="shared" si="7"/>
        <v>J</v>
      </c>
    </row>
    <row r="12" spans="1:42" ht="13.5" customHeight="1" x14ac:dyDescent="0.15">
      <c r="A12" s="14" t="s">
        <v>82</v>
      </c>
      <c r="B12" s="15"/>
      <c r="C12" s="13" t="str">
        <f t="shared" ref="C12:C23" si="9">IF(B12="","",A12)</f>
        <v/>
      </c>
      <c r="D12" s="13" t="str">
        <f t="shared" si="8"/>
        <v>沖縄振興</v>
      </c>
      <c r="F12" s="18" t="s">
        <v>106</v>
      </c>
      <c r="G12" s="17"/>
      <c r="H12" s="13" t="str">
        <f t="shared" si="1"/>
        <v/>
      </c>
      <c r="I12" s="13" t="str">
        <f t="shared" si="5"/>
        <v>一般会計</v>
      </c>
      <c r="K12" s="13"/>
      <c r="L12" s="13"/>
      <c r="O12" s="13"/>
      <c r="P12" s="13"/>
      <c r="Q12" s="19"/>
      <c r="T12" s="13"/>
      <c r="U12" s="27" t="s">
        <v>507</v>
      </c>
      <c r="W12" s="30" t="s">
        <v>138</v>
      </c>
      <c r="Y12" s="30" t="s">
        <v>263</v>
      </c>
      <c r="Z12" s="30" t="s">
        <v>391</v>
      </c>
      <c r="AA12" s="59" t="s">
        <v>357</v>
      </c>
      <c r="AB12" s="59" t="s">
        <v>485</v>
      </c>
      <c r="AC12" s="29"/>
      <c r="AD12" s="29"/>
      <c r="AE12" s="29"/>
      <c r="AF12" s="28"/>
      <c r="AG12" s="37" t="s">
        <v>212</v>
      </c>
      <c r="AK12" s="37" t="str">
        <f t="shared" si="7"/>
        <v>K</v>
      </c>
    </row>
    <row r="13" spans="1:42" ht="13.5" customHeight="1" x14ac:dyDescent="0.15">
      <c r="A13" s="14" t="s">
        <v>83</v>
      </c>
      <c r="B13" s="15"/>
      <c r="C13" s="13" t="str">
        <f t="shared" si="9"/>
        <v/>
      </c>
      <c r="D13" s="13" t="str">
        <f t="shared" si="8"/>
        <v>沖縄振興</v>
      </c>
      <c r="F13" s="18" t="s">
        <v>107</v>
      </c>
      <c r="G13" s="17"/>
      <c r="H13" s="13" t="str">
        <f t="shared" si="1"/>
        <v/>
      </c>
      <c r="I13" s="13" t="str">
        <f t="shared" si="5"/>
        <v>一般会計</v>
      </c>
      <c r="K13" s="13" t="str">
        <f>N11</f>
        <v>公共事業</v>
      </c>
      <c r="L13" s="13"/>
      <c r="O13" s="13"/>
      <c r="P13" s="13"/>
      <c r="Q13" s="19"/>
      <c r="T13" s="13"/>
      <c r="U13" s="30" t="s">
        <v>157</v>
      </c>
      <c r="W13" s="30" t="s">
        <v>139</v>
      </c>
      <c r="Y13" s="30" t="s">
        <v>264</v>
      </c>
      <c r="Z13" s="30" t="s">
        <v>392</v>
      </c>
      <c r="AA13" s="59" t="s">
        <v>358</v>
      </c>
      <c r="AB13" s="59" t="s">
        <v>486</v>
      </c>
      <c r="AC13" s="29"/>
      <c r="AD13" s="29"/>
      <c r="AE13" s="29"/>
      <c r="AF13" s="28"/>
      <c r="AG13" s="37" t="s">
        <v>213</v>
      </c>
      <c r="AK13" s="37" t="str">
        <f t="shared" si="7"/>
        <v>L</v>
      </c>
    </row>
    <row r="14" spans="1:42" ht="13.5" customHeight="1" x14ac:dyDescent="0.15">
      <c r="A14" s="14" t="s">
        <v>84</v>
      </c>
      <c r="B14" s="15"/>
      <c r="C14" s="13" t="str">
        <f t="shared" si="9"/>
        <v/>
      </c>
      <c r="D14" s="13" t="str">
        <f t="shared" si="8"/>
        <v>沖縄振興</v>
      </c>
      <c r="F14" s="18" t="s">
        <v>108</v>
      </c>
      <c r="G14" s="17"/>
      <c r="H14" s="13" t="str">
        <f t="shared" si="1"/>
        <v/>
      </c>
      <c r="I14" s="13" t="str">
        <f t="shared" si="5"/>
        <v>一般会計</v>
      </c>
      <c r="K14" s="13"/>
      <c r="L14" s="13"/>
      <c r="O14" s="13"/>
      <c r="P14" s="13"/>
      <c r="Q14" s="19"/>
      <c r="T14" s="13"/>
      <c r="U14" s="30" t="s">
        <v>508</v>
      </c>
      <c r="W14" s="30" t="s">
        <v>140</v>
      </c>
      <c r="Y14" s="30" t="s">
        <v>265</v>
      </c>
      <c r="Z14" s="30" t="s">
        <v>393</v>
      </c>
      <c r="AA14" s="59" t="s">
        <v>359</v>
      </c>
      <c r="AB14" s="59" t="s">
        <v>487</v>
      </c>
      <c r="AC14" s="29"/>
      <c r="AD14" s="29"/>
      <c r="AE14" s="29"/>
      <c r="AF14" s="28"/>
      <c r="AG14" s="51"/>
      <c r="AK14" s="37" t="str">
        <f t="shared" si="7"/>
        <v>M</v>
      </c>
    </row>
    <row r="15" spans="1:42" ht="13.5" customHeight="1" x14ac:dyDescent="0.15">
      <c r="A15" s="14" t="s">
        <v>85</v>
      </c>
      <c r="B15" s="15"/>
      <c r="C15" s="13" t="str">
        <f t="shared" si="9"/>
        <v/>
      </c>
      <c r="D15" s="13" t="str">
        <f t="shared" si="8"/>
        <v>沖縄振興</v>
      </c>
      <c r="F15" s="18" t="s">
        <v>109</v>
      </c>
      <c r="G15" s="17"/>
      <c r="H15" s="13" t="str">
        <f t="shared" si="1"/>
        <v/>
      </c>
      <c r="I15" s="13" t="str">
        <f t="shared" si="5"/>
        <v>一般会計</v>
      </c>
      <c r="K15" s="13"/>
      <c r="L15" s="13"/>
      <c r="O15" s="13"/>
      <c r="P15" s="13"/>
      <c r="Q15" s="19"/>
      <c r="T15" s="13"/>
      <c r="U15" s="30" t="s">
        <v>509</v>
      </c>
      <c r="W15" s="30" t="s">
        <v>141</v>
      </c>
      <c r="Y15" s="30" t="s">
        <v>266</v>
      </c>
      <c r="Z15" s="30" t="s">
        <v>394</v>
      </c>
      <c r="AA15" s="59" t="s">
        <v>360</v>
      </c>
      <c r="AB15" s="59" t="s">
        <v>488</v>
      </c>
      <c r="AC15" s="29"/>
      <c r="AD15" s="29"/>
      <c r="AE15" s="29"/>
      <c r="AF15" s="28"/>
      <c r="AG15" s="52"/>
      <c r="AK15" s="37" t="str">
        <f t="shared" si="7"/>
        <v>N</v>
      </c>
    </row>
    <row r="16" spans="1:42" ht="13.5" customHeight="1" x14ac:dyDescent="0.15">
      <c r="A16" s="14" t="s">
        <v>86</v>
      </c>
      <c r="B16" s="15"/>
      <c r="C16" s="13" t="str">
        <f t="shared" si="9"/>
        <v/>
      </c>
      <c r="D16" s="13" t="str">
        <f t="shared" si="8"/>
        <v>沖縄振興</v>
      </c>
      <c r="F16" s="18" t="s">
        <v>110</v>
      </c>
      <c r="G16" s="17"/>
      <c r="H16" s="13" t="str">
        <f t="shared" si="1"/>
        <v/>
      </c>
      <c r="I16" s="13" t="str">
        <f t="shared" si="5"/>
        <v>一般会計</v>
      </c>
      <c r="K16" s="13"/>
      <c r="L16" s="13"/>
      <c r="O16" s="13"/>
      <c r="P16" s="13"/>
      <c r="Q16" s="19"/>
      <c r="T16" s="13"/>
      <c r="U16" s="30" t="s">
        <v>510</v>
      </c>
      <c r="W16" s="30" t="s">
        <v>142</v>
      </c>
      <c r="Y16" s="30" t="s">
        <v>267</v>
      </c>
      <c r="Z16" s="30" t="s">
        <v>395</v>
      </c>
      <c r="AA16" s="59" t="s">
        <v>361</v>
      </c>
      <c r="AB16" s="59" t="s">
        <v>489</v>
      </c>
      <c r="AC16" s="29"/>
      <c r="AD16" s="29"/>
      <c r="AE16" s="29"/>
      <c r="AF16" s="28"/>
      <c r="AG16" s="52"/>
      <c r="AK16" s="37" t="str">
        <f t="shared" si="7"/>
        <v>O</v>
      </c>
    </row>
    <row r="17" spans="1:37" ht="13.5" customHeight="1" x14ac:dyDescent="0.15">
      <c r="A17" s="14" t="s">
        <v>87</v>
      </c>
      <c r="B17" s="15"/>
      <c r="C17" s="13" t="str">
        <f t="shared" si="9"/>
        <v/>
      </c>
      <c r="D17" s="13" t="str">
        <f t="shared" si="8"/>
        <v>沖縄振興</v>
      </c>
      <c r="F17" s="18" t="s">
        <v>111</v>
      </c>
      <c r="G17" s="17"/>
      <c r="H17" s="13" t="str">
        <f t="shared" si="1"/>
        <v/>
      </c>
      <c r="I17" s="13" t="str">
        <f t="shared" si="5"/>
        <v>一般会計</v>
      </c>
      <c r="K17" s="13"/>
      <c r="L17" s="13"/>
      <c r="O17" s="13"/>
      <c r="P17" s="13"/>
      <c r="Q17" s="19"/>
      <c r="T17" s="13"/>
      <c r="U17" s="30" t="s">
        <v>528</v>
      </c>
      <c r="W17" s="30" t="s">
        <v>143</v>
      </c>
      <c r="Y17" s="30" t="s">
        <v>268</v>
      </c>
      <c r="Z17" s="30" t="s">
        <v>396</v>
      </c>
      <c r="AA17" s="59" t="s">
        <v>362</v>
      </c>
      <c r="AB17" s="59" t="s">
        <v>490</v>
      </c>
      <c r="AC17" s="29"/>
      <c r="AD17" s="29"/>
      <c r="AE17" s="29"/>
      <c r="AF17" s="28"/>
      <c r="AG17" s="52"/>
      <c r="AK17" s="37" t="str">
        <f t="shared" si="7"/>
        <v>P</v>
      </c>
    </row>
    <row r="18" spans="1:37" ht="13.5" customHeight="1" x14ac:dyDescent="0.15">
      <c r="A18" s="14" t="s">
        <v>88</v>
      </c>
      <c r="B18" s="15"/>
      <c r="C18" s="13" t="str">
        <f t="shared" si="9"/>
        <v/>
      </c>
      <c r="D18" s="13" t="str">
        <f t="shared" si="8"/>
        <v>沖縄振興</v>
      </c>
      <c r="F18" s="18" t="s">
        <v>112</v>
      </c>
      <c r="G18" s="17"/>
      <c r="H18" s="13" t="str">
        <f t="shared" si="1"/>
        <v/>
      </c>
      <c r="I18" s="13" t="str">
        <f t="shared" si="5"/>
        <v>一般会計</v>
      </c>
      <c r="K18" s="13"/>
      <c r="L18" s="13"/>
      <c r="O18" s="13"/>
      <c r="P18" s="13"/>
      <c r="Q18" s="19"/>
      <c r="T18" s="13"/>
      <c r="U18" s="30" t="s">
        <v>511</v>
      </c>
      <c r="W18" s="30" t="s">
        <v>144</v>
      </c>
      <c r="Y18" s="30" t="s">
        <v>269</v>
      </c>
      <c r="Z18" s="30" t="s">
        <v>397</v>
      </c>
      <c r="AA18" s="59" t="s">
        <v>363</v>
      </c>
      <c r="AB18" s="59" t="s">
        <v>491</v>
      </c>
      <c r="AC18" s="29"/>
      <c r="AD18" s="29"/>
      <c r="AE18" s="29"/>
      <c r="AF18" s="28"/>
      <c r="AK18" s="37" t="str">
        <f t="shared" si="7"/>
        <v>Q</v>
      </c>
    </row>
    <row r="19" spans="1:37" ht="13.5" customHeight="1" x14ac:dyDescent="0.15">
      <c r="A19" s="14" t="s">
        <v>190</v>
      </c>
      <c r="B19" s="15"/>
      <c r="C19" s="13" t="str">
        <f t="shared" si="9"/>
        <v/>
      </c>
      <c r="D19" s="13" t="str">
        <f t="shared" si="8"/>
        <v>沖縄振興</v>
      </c>
      <c r="F19" s="18" t="s">
        <v>113</v>
      </c>
      <c r="G19" s="17"/>
      <c r="H19" s="13" t="str">
        <f t="shared" si="1"/>
        <v/>
      </c>
      <c r="I19" s="13" t="str">
        <f t="shared" si="5"/>
        <v>一般会計</v>
      </c>
      <c r="K19" s="13"/>
      <c r="L19" s="13"/>
      <c r="O19" s="13"/>
      <c r="P19" s="13"/>
      <c r="Q19" s="19"/>
      <c r="T19" s="13"/>
      <c r="U19" s="30" t="s">
        <v>512</v>
      </c>
      <c r="W19" s="30" t="s">
        <v>145</v>
      </c>
      <c r="Y19" s="30" t="s">
        <v>270</v>
      </c>
      <c r="Z19" s="30" t="s">
        <v>398</v>
      </c>
      <c r="AA19" s="59" t="s">
        <v>364</v>
      </c>
      <c r="AB19" s="59" t="s">
        <v>492</v>
      </c>
      <c r="AC19" s="29"/>
      <c r="AD19" s="29"/>
      <c r="AE19" s="29"/>
      <c r="AF19" s="28"/>
      <c r="AK19" s="37" t="str">
        <f t="shared" si="7"/>
        <v>R</v>
      </c>
    </row>
    <row r="20" spans="1:37" ht="13.5" customHeight="1" x14ac:dyDescent="0.15">
      <c r="A20" s="14" t="s">
        <v>191</v>
      </c>
      <c r="B20" s="15"/>
      <c r="C20" s="13" t="str">
        <f t="shared" si="9"/>
        <v/>
      </c>
      <c r="D20" s="13" t="str">
        <f t="shared" si="8"/>
        <v>沖縄振興</v>
      </c>
      <c r="F20" s="18" t="s">
        <v>189</v>
      </c>
      <c r="G20" s="17"/>
      <c r="H20" s="13" t="str">
        <f t="shared" si="1"/>
        <v/>
      </c>
      <c r="I20" s="13" t="str">
        <f t="shared" si="5"/>
        <v>一般会計</v>
      </c>
      <c r="K20" s="13"/>
      <c r="L20" s="13"/>
      <c r="O20" s="13"/>
      <c r="P20" s="13"/>
      <c r="Q20" s="19"/>
      <c r="T20" s="13"/>
      <c r="U20" s="30" t="s">
        <v>513</v>
      </c>
      <c r="W20" s="30" t="s">
        <v>146</v>
      </c>
      <c r="Y20" s="30" t="s">
        <v>271</v>
      </c>
      <c r="Z20" s="30" t="s">
        <v>399</v>
      </c>
      <c r="AA20" s="59" t="s">
        <v>365</v>
      </c>
      <c r="AB20" s="59" t="s">
        <v>493</v>
      </c>
      <c r="AC20" s="29"/>
      <c r="AD20" s="29"/>
      <c r="AE20" s="29"/>
      <c r="AF20" s="28"/>
      <c r="AK20" s="37" t="str">
        <f t="shared" si="7"/>
        <v>S</v>
      </c>
    </row>
    <row r="21" spans="1:37" ht="13.5" customHeight="1" x14ac:dyDescent="0.15">
      <c r="A21" s="14" t="s">
        <v>192</v>
      </c>
      <c r="B21" s="15"/>
      <c r="C21" s="13" t="str">
        <f t="shared" si="9"/>
        <v/>
      </c>
      <c r="D21" s="13" t="str">
        <f t="shared" si="8"/>
        <v>沖縄振興</v>
      </c>
      <c r="F21" s="18" t="s">
        <v>114</v>
      </c>
      <c r="G21" s="17"/>
      <c r="H21" s="13" t="str">
        <f t="shared" si="1"/>
        <v/>
      </c>
      <c r="I21" s="13" t="str">
        <f t="shared" si="5"/>
        <v>一般会計</v>
      </c>
      <c r="K21" s="13"/>
      <c r="L21" s="13"/>
      <c r="O21" s="13"/>
      <c r="P21" s="13"/>
      <c r="Q21" s="19"/>
      <c r="T21" s="13"/>
      <c r="U21" s="30" t="s">
        <v>514</v>
      </c>
      <c r="W21" s="30" t="s">
        <v>147</v>
      </c>
      <c r="Y21" s="30" t="s">
        <v>272</v>
      </c>
      <c r="Z21" s="30" t="s">
        <v>400</v>
      </c>
      <c r="AA21" s="59" t="s">
        <v>366</v>
      </c>
      <c r="AB21" s="59" t="s">
        <v>494</v>
      </c>
      <c r="AC21" s="29"/>
      <c r="AD21" s="29"/>
      <c r="AE21" s="29"/>
      <c r="AF21" s="28"/>
      <c r="AK21" s="37" t="str">
        <f t="shared" si="7"/>
        <v>T</v>
      </c>
    </row>
    <row r="22" spans="1:37" ht="13.5" customHeight="1" x14ac:dyDescent="0.15">
      <c r="A22" s="14" t="s">
        <v>193</v>
      </c>
      <c r="B22" s="15"/>
      <c r="C22" s="13" t="str">
        <f t="shared" si="9"/>
        <v/>
      </c>
      <c r="D22" s="13" t="str">
        <f>IF(C22="",D21,IF(D21&lt;&gt;"",CONCATENATE(D21,"、",C22),C22))</f>
        <v>沖縄振興</v>
      </c>
      <c r="F22" s="18" t="s">
        <v>115</v>
      </c>
      <c r="G22" s="17"/>
      <c r="H22" s="13" t="str">
        <f t="shared" si="1"/>
        <v/>
      </c>
      <c r="I22" s="13" t="str">
        <f t="shared" si="5"/>
        <v>一般会計</v>
      </c>
      <c r="K22" s="13"/>
      <c r="L22" s="13"/>
      <c r="O22" s="13"/>
      <c r="P22" s="13"/>
      <c r="Q22" s="19"/>
      <c r="T22" s="13"/>
      <c r="U22" s="30" t="s">
        <v>550</v>
      </c>
      <c r="W22" s="30" t="s">
        <v>148</v>
      </c>
      <c r="Y22" s="30" t="s">
        <v>273</v>
      </c>
      <c r="Z22" s="30" t="s">
        <v>401</v>
      </c>
      <c r="AA22" s="59" t="s">
        <v>367</v>
      </c>
      <c r="AB22" s="59" t="s">
        <v>495</v>
      </c>
      <c r="AC22" s="29"/>
      <c r="AD22" s="29"/>
      <c r="AE22" s="29"/>
      <c r="AF22" s="28"/>
      <c r="AK22" s="37" t="str">
        <f t="shared" si="7"/>
        <v>U</v>
      </c>
    </row>
    <row r="23" spans="1:37" ht="13.5" customHeight="1" x14ac:dyDescent="0.15">
      <c r="A23" s="58" t="s">
        <v>245</v>
      </c>
      <c r="B23" s="15"/>
      <c r="C23" s="13" t="str">
        <f t="shared" si="9"/>
        <v/>
      </c>
      <c r="D23" s="13" t="str">
        <f>IF(C23="",D22,IF(D22&lt;&gt;"",CONCATENATE(D22,"、",C23),C23))</f>
        <v>沖縄振興</v>
      </c>
      <c r="F23" s="18" t="s">
        <v>116</v>
      </c>
      <c r="G23" s="17"/>
      <c r="H23" s="13" t="str">
        <f t="shared" si="1"/>
        <v/>
      </c>
      <c r="I23" s="13" t="str">
        <f t="shared" si="5"/>
        <v>一般会計</v>
      </c>
      <c r="K23" s="13"/>
      <c r="L23" s="13"/>
      <c r="O23" s="13"/>
      <c r="P23" s="13"/>
      <c r="Q23" s="19"/>
      <c r="T23" s="13"/>
      <c r="U23" s="30" t="s">
        <v>515</v>
      </c>
      <c r="W23" s="30" t="s">
        <v>149</v>
      </c>
      <c r="Y23" s="30" t="s">
        <v>274</v>
      </c>
      <c r="Z23" s="30" t="s">
        <v>402</v>
      </c>
      <c r="AA23" s="59" t="s">
        <v>368</v>
      </c>
      <c r="AB23" s="59" t="s">
        <v>496</v>
      </c>
      <c r="AC23" s="29"/>
      <c r="AD23" s="29"/>
      <c r="AE23" s="29"/>
      <c r="AF23" s="28"/>
      <c r="AK23" s="37" t="str">
        <f t="shared" si="7"/>
        <v>V</v>
      </c>
    </row>
    <row r="24" spans="1:37" ht="13.5" customHeight="1" x14ac:dyDescent="0.15">
      <c r="A24" s="68"/>
      <c r="B24" s="56"/>
      <c r="F24" s="18" t="s">
        <v>248</v>
      </c>
      <c r="G24" s="17"/>
      <c r="H24" s="13" t="str">
        <f t="shared" si="1"/>
        <v/>
      </c>
      <c r="I24" s="13" t="str">
        <f t="shared" si="5"/>
        <v>一般会計</v>
      </c>
      <c r="K24" s="13"/>
      <c r="L24" s="13"/>
      <c r="O24" s="13"/>
      <c r="P24" s="13"/>
      <c r="Q24" s="19"/>
      <c r="T24" s="13"/>
      <c r="U24" s="30" t="s">
        <v>516</v>
      </c>
      <c r="W24" s="30" t="s">
        <v>150</v>
      </c>
      <c r="Y24" s="30" t="s">
        <v>275</v>
      </c>
      <c r="Z24" s="30" t="s">
        <v>403</v>
      </c>
      <c r="AA24" s="59" t="s">
        <v>369</v>
      </c>
      <c r="AB24" s="59" t="s">
        <v>497</v>
      </c>
      <c r="AC24" s="29"/>
      <c r="AD24" s="29"/>
      <c r="AE24" s="29"/>
      <c r="AF24" s="28"/>
      <c r="AK24" s="37" t="str">
        <f>CHAR(CODE(AK23)+1)</f>
        <v>W</v>
      </c>
    </row>
    <row r="25" spans="1:37" ht="13.5" customHeight="1" x14ac:dyDescent="0.15">
      <c r="A25" s="57"/>
      <c r="B25" s="56"/>
      <c r="F25" s="18" t="s">
        <v>117</v>
      </c>
      <c r="G25" s="17"/>
      <c r="H25" s="13" t="str">
        <f t="shared" si="1"/>
        <v/>
      </c>
      <c r="I25" s="13" t="str">
        <f t="shared" si="5"/>
        <v>一般会計</v>
      </c>
      <c r="K25" s="13"/>
      <c r="L25" s="13"/>
      <c r="O25" s="13"/>
      <c r="P25" s="13"/>
      <c r="Q25" s="19"/>
      <c r="T25" s="13"/>
      <c r="U25" s="30" t="s">
        <v>517</v>
      </c>
      <c r="W25" s="50"/>
      <c r="Y25" s="30" t="s">
        <v>276</v>
      </c>
      <c r="Z25" s="30" t="s">
        <v>404</v>
      </c>
      <c r="AA25" s="59" t="s">
        <v>370</v>
      </c>
      <c r="AB25" s="59" t="s">
        <v>498</v>
      </c>
      <c r="AC25" s="29"/>
      <c r="AD25" s="29"/>
      <c r="AE25" s="29"/>
      <c r="AF25" s="28"/>
      <c r="AK25" s="37" t="str">
        <f t="shared" si="7"/>
        <v>X</v>
      </c>
    </row>
    <row r="26" spans="1:37" ht="13.5" customHeight="1" x14ac:dyDescent="0.15">
      <c r="A26" s="57"/>
      <c r="B26" s="56"/>
      <c r="F26" s="18" t="s">
        <v>118</v>
      </c>
      <c r="G26" s="17"/>
      <c r="H26" s="13" t="str">
        <f t="shared" si="1"/>
        <v/>
      </c>
      <c r="I26" s="13" t="str">
        <f t="shared" si="5"/>
        <v>一般会計</v>
      </c>
      <c r="K26" s="13"/>
      <c r="L26" s="13"/>
      <c r="O26" s="13"/>
      <c r="P26" s="13"/>
      <c r="Q26" s="19"/>
      <c r="T26" s="13"/>
      <c r="U26" s="30" t="s">
        <v>518</v>
      </c>
      <c r="Y26" s="30" t="s">
        <v>277</v>
      </c>
      <c r="Z26" s="30" t="s">
        <v>405</v>
      </c>
      <c r="AA26" s="59" t="s">
        <v>371</v>
      </c>
      <c r="AB26" s="59" t="s">
        <v>499</v>
      </c>
      <c r="AC26" s="29"/>
      <c r="AD26" s="29"/>
      <c r="AE26" s="29"/>
      <c r="AF26" s="28"/>
      <c r="AK26" s="37" t="str">
        <f t="shared" si="7"/>
        <v>Y</v>
      </c>
    </row>
    <row r="27" spans="1:37" ht="13.5" customHeight="1" x14ac:dyDescent="0.15">
      <c r="A27" s="13" t="str">
        <f>IF(D23="", "-", D23)</f>
        <v>沖縄振興</v>
      </c>
      <c r="B27" s="13"/>
      <c r="F27" s="18" t="s">
        <v>119</v>
      </c>
      <c r="G27" s="17"/>
      <c r="H27" s="13" t="str">
        <f t="shared" si="1"/>
        <v/>
      </c>
      <c r="I27" s="13" t="str">
        <f t="shared" si="5"/>
        <v>一般会計</v>
      </c>
      <c r="K27" s="13"/>
      <c r="L27" s="13"/>
      <c r="O27" s="13"/>
      <c r="P27" s="13"/>
      <c r="Q27" s="19"/>
      <c r="T27" s="13"/>
      <c r="U27" s="30" t="s">
        <v>519</v>
      </c>
      <c r="Y27" s="30" t="s">
        <v>278</v>
      </c>
      <c r="Z27" s="30" t="s">
        <v>406</v>
      </c>
      <c r="AA27" s="59" t="s">
        <v>372</v>
      </c>
      <c r="AB27" s="59" t="s">
        <v>500</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520</v>
      </c>
      <c r="Y28" s="30" t="s">
        <v>279</v>
      </c>
      <c r="Z28" s="30" t="s">
        <v>407</v>
      </c>
      <c r="AA28" s="59" t="s">
        <v>373</v>
      </c>
      <c r="AB28" s="59" t="s">
        <v>501</v>
      </c>
      <c r="AC28" s="29"/>
      <c r="AD28" s="29"/>
      <c r="AE28" s="29"/>
      <c r="AF28" s="28"/>
      <c r="AK28" s="37" t="s">
        <v>173</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521</v>
      </c>
      <c r="Y29" s="30" t="s">
        <v>280</v>
      </c>
      <c r="Z29" s="30" t="s">
        <v>408</v>
      </c>
      <c r="AA29" s="59" t="s">
        <v>374</v>
      </c>
      <c r="AB29" s="59" t="s">
        <v>502</v>
      </c>
      <c r="AC29" s="29"/>
      <c r="AD29" s="29"/>
      <c r="AE29" s="29"/>
      <c r="AF29" s="28"/>
      <c r="AK29" s="37"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522</v>
      </c>
      <c r="Y30" s="30" t="s">
        <v>281</v>
      </c>
      <c r="Z30" s="30" t="s">
        <v>409</v>
      </c>
      <c r="AA30" s="59" t="s">
        <v>375</v>
      </c>
      <c r="AB30" s="59" t="s">
        <v>503</v>
      </c>
      <c r="AC30" s="29"/>
      <c r="AD30" s="29"/>
      <c r="AE30" s="29"/>
      <c r="AF30" s="28"/>
      <c r="AK30" s="37"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523</v>
      </c>
      <c r="Y31" s="30" t="s">
        <v>282</v>
      </c>
      <c r="Z31" s="30" t="s">
        <v>410</v>
      </c>
      <c r="AA31" s="59" t="s">
        <v>376</v>
      </c>
      <c r="AB31" s="59" t="s">
        <v>504</v>
      </c>
      <c r="AC31" s="29"/>
      <c r="AD31" s="29"/>
      <c r="AE31" s="29"/>
      <c r="AF31" s="28"/>
      <c r="AK31" s="37"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524</v>
      </c>
      <c r="Y32" s="30" t="s">
        <v>283</v>
      </c>
      <c r="Z32" s="30" t="s">
        <v>411</v>
      </c>
      <c r="AA32" s="59" t="s">
        <v>58</v>
      </c>
      <c r="AB32" s="59" t="s">
        <v>58</v>
      </c>
      <c r="AC32" s="29"/>
      <c r="AD32" s="29"/>
      <c r="AE32" s="29"/>
      <c r="AF32" s="28"/>
      <c r="AK32" s="37"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525</v>
      </c>
      <c r="Y33" s="30" t="s">
        <v>284</v>
      </c>
      <c r="Z33" s="30" t="s">
        <v>412</v>
      </c>
      <c r="AA33" s="50"/>
      <c r="AB33" s="29"/>
      <c r="AC33" s="29"/>
      <c r="AD33" s="29"/>
      <c r="AE33" s="29"/>
      <c r="AF33" s="28"/>
      <c r="AK33" s="37"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526</v>
      </c>
      <c r="Y34" s="30" t="s">
        <v>285</v>
      </c>
      <c r="Z34" s="30" t="s">
        <v>413</v>
      </c>
      <c r="AB34" s="29"/>
      <c r="AC34" s="29"/>
      <c r="AD34" s="29"/>
      <c r="AE34" s="29"/>
      <c r="AF34" s="28"/>
      <c r="AK34" s="37"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527</v>
      </c>
      <c r="Y35" s="30" t="s">
        <v>286</v>
      </c>
      <c r="Z35" s="30" t="s">
        <v>414</v>
      </c>
      <c r="AC35" s="29"/>
      <c r="AF35" s="28"/>
      <c r="AK35" s="37"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287</v>
      </c>
      <c r="Z36" s="30" t="s">
        <v>415</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288</v>
      </c>
      <c r="Z37" s="30" t="s">
        <v>416</v>
      </c>
      <c r="AF37" s="28"/>
      <c r="AK37" s="37" t="str">
        <f t="shared" si="7"/>
        <v>j</v>
      </c>
    </row>
    <row r="38" spans="1:37" x14ac:dyDescent="0.15">
      <c r="A38" s="13"/>
      <c r="B38" s="13"/>
      <c r="F38" s="13"/>
      <c r="G38" s="19"/>
      <c r="K38" s="13"/>
      <c r="L38" s="13"/>
      <c r="O38" s="13"/>
      <c r="P38" s="13"/>
      <c r="Q38" s="19"/>
      <c r="T38" s="13"/>
      <c r="Y38" s="30" t="s">
        <v>289</v>
      </c>
      <c r="Z38" s="30" t="s">
        <v>417</v>
      </c>
      <c r="AF38" s="28"/>
      <c r="AK38" s="37" t="str">
        <f t="shared" si="7"/>
        <v>k</v>
      </c>
    </row>
    <row r="39" spans="1:37" x14ac:dyDescent="0.15">
      <c r="A39" s="13"/>
      <c r="B39" s="13"/>
      <c r="F39" s="13" t="str">
        <f>I37</f>
        <v>一般会計</v>
      </c>
      <c r="G39" s="19"/>
      <c r="K39" s="13"/>
      <c r="L39" s="13"/>
      <c r="O39" s="13"/>
      <c r="P39" s="13"/>
      <c r="Q39" s="19"/>
      <c r="T39" s="13"/>
      <c r="U39" s="30" t="s">
        <v>529</v>
      </c>
      <c r="Y39" s="30" t="s">
        <v>290</v>
      </c>
      <c r="Z39" s="30" t="s">
        <v>418</v>
      </c>
      <c r="AF39" s="28"/>
      <c r="AK39" s="37" t="str">
        <f t="shared" si="7"/>
        <v>l</v>
      </c>
    </row>
    <row r="40" spans="1:37" x14ac:dyDescent="0.15">
      <c r="A40" s="13"/>
      <c r="B40" s="13"/>
      <c r="F40" s="13"/>
      <c r="G40" s="19"/>
      <c r="K40" s="13"/>
      <c r="L40" s="13"/>
      <c r="O40" s="13"/>
      <c r="P40" s="13"/>
      <c r="Q40" s="19"/>
      <c r="T40" s="13"/>
      <c r="U40" s="30"/>
      <c r="Y40" s="30" t="s">
        <v>291</v>
      </c>
      <c r="Z40" s="30" t="s">
        <v>419</v>
      </c>
      <c r="AF40" s="28"/>
      <c r="AK40" s="37" t="str">
        <f t="shared" si="7"/>
        <v>m</v>
      </c>
    </row>
    <row r="41" spans="1:37" x14ac:dyDescent="0.15">
      <c r="A41" s="13"/>
      <c r="B41" s="13"/>
      <c r="F41" s="13"/>
      <c r="G41" s="19"/>
      <c r="K41" s="13"/>
      <c r="L41" s="13"/>
      <c r="O41" s="13"/>
      <c r="P41" s="13"/>
      <c r="Q41" s="19"/>
      <c r="T41" s="13"/>
      <c r="U41" s="30" t="s">
        <v>232</v>
      </c>
      <c r="Y41" s="30" t="s">
        <v>292</v>
      </c>
      <c r="Z41" s="30" t="s">
        <v>420</v>
      </c>
      <c r="AF41" s="28"/>
      <c r="AK41" s="37" t="str">
        <f t="shared" si="7"/>
        <v>n</v>
      </c>
    </row>
    <row r="42" spans="1:37" x14ac:dyDescent="0.15">
      <c r="A42" s="13"/>
      <c r="B42" s="13"/>
      <c r="F42" s="13"/>
      <c r="G42" s="19"/>
      <c r="K42" s="13"/>
      <c r="L42" s="13"/>
      <c r="O42" s="13"/>
      <c r="P42" s="13"/>
      <c r="Q42" s="19"/>
      <c r="T42" s="13"/>
      <c r="U42" s="30" t="s">
        <v>242</v>
      </c>
      <c r="Y42" s="30" t="s">
        <v>293</v>
      </c>
      <c r="Z42" s="30" t="s">
        <v>421</v>
      </c>
      <c r="AF42" s="28"/>
      <c r="AK42" s="37" t="str">
        <f t="shared" si="7"/>
        <v>o</v>
      </c>
    </row>
    <row r="43" spans="1:37" x14ac:dyDescent="0.15">
      <c r="A43" s="13"/>
      <c r="B43" s="13"/>
      <c r="F43" s="13"/>
      <c r="G43" s="19"/>
      <c r="K43" s="13"/>
      <c r="L43" s="13"/>
      <c r="O43" s="13"/>
      <c r="P43" s="13"/>
      <c r="Q43" s="19"/>
      <c r="T43" s="13"/>
      <c r="Y43" s="30" t="s">
        <v>294</v>
      </c>
      <c r="Z43" s="30" t="s">
        <v>422</v>
      </c>
      <c r="AF43" s="28"/>
      <c r="AK43" s="37" t="str">
        <f t="shared" si="7"/>
        <v>p</v>
      </c>
    </row>
    <row r="44" spans="1:37" x14ac:dyDescent="0.15">
      <c r="A44" s="13"/>
      <c r="B44" s="13"/>
      <c r="F44" s="13"/>
      <c r="G44" s="19"/>
      <c r="K44" s="13"/>
      <c r="L44" s="13"/>
      <c r="O44" s="13"/>
      <c r="P44" s="13"/>
      <c r="Q44" s="19"/>
      <c r="T44" s="13"/>
      <c r="Y44" s="30" t="s">
        <v>295</v>
      </c>
      <c r="Z44" s="30" t="s">
        <v>423</v>
      </c>
      <c r="AF44" s="28"/>
      <c r="AK44" s="37" t="str">
        <f t="shared" si="7"/>
        <v>q</v>
      </c>
    </row>
    <row r="45" spans="1:37" x14ac:dyDescent="0.15">
      <c r="A45" s="13"/>
      <c r="B45" s="13"/>
      <c r="F45" s="13"/>
      <c r="G45" s="19"/>
      <c r="K45" s="13"/>
      <c r="L45" s="13"/>
      <c r="O45" s="13"/>
      <c r="P45" s="13"/>
      <c r="Q45" s="19"/>
      <c r="T45" s="13"/>
      <c r="U45" s="27" t="s">
        <v>152</v>
      </c>
      <c r="Y45" s="30" t="s">
        <v>296</v>
      </c>
      <c r="Z45" s="30" t="s">
        <v>424</v>
      </c>
      <c r="AF45" s="28"/>
      <c r="AK45" s="37" t="str">
        <f t="shared" si="7"/>
        <v>r</v>
      </c>
    </row>
    <row r="46" spans="1:37" x14ac:dyDescent="0.15">
      <c r="A46" s="13"/>
      <c r="B46" s="13"/>
      <c r="F46" s="13"/>
      <c r="G46" s="19"/>
      <c r="K46" s="13"/>
      <c r="L46" s="13"/>
      <c r="O46" s="13"/>
      <c r="P46" s="13"/>
      <c r="Q46" s="19"/>
      <c r="T46" s="13"/>
      <c r="U46" s="66" t="s">
        <v>549</v>
      </c>
      <c r="Y46" s="30" t="s">
        <v>297</v>
      </c>
      <c r="Z46" s="30" t="s">
        <v>425</v>
      </c>
      <c r="AF46" s="28"/>
      <c r="AK46" s="37" t="str">
        <f t="shared" si="7"/>
        <v>s</v>
      </c>
    </row>
    <row r="47" spans="1:37" x14ac:dyDescent="0.15">
      <c r="A47" s="13"/>
      <c r="B47" s="13"/>
      <c r="F47" s="13"/>
      <c r="G47" s="19"/>
      <c r="K47" s="13"/>
      <c r="L47" s="13"/>
      <c r="O47" s="13"/>
      <c r="P47" s="13"/>
      <c r="Q47" s="19"/>
      <c r="T47" s="13"/>
      <c r="Y47" s="30" t="s">
        <v>298</v>
      </c>
      <c r="Z47" s="30" t="s">
        <v>426</v>
      </c>
      <c r="AF47" s="28"/>
      <c r="AK47" s="37" t="str">
        <f t="shared" si="7"/>
        <v>t</v>
      </c>
    </row>
    <row r="48" spans="1:37" x14ac:dyDescent="0.15">
      <c r="A48" s="13"/>
      <c r="B48" s="13"/>
      <c r="F48" s="13"/>
      <c r="G48" s="19"/>
      <c r="K48" s="13"/>
      <c r="L48" s="13"/>
      <c r="O48" s="13"/>
      <c r="P48" s="13"/>
      <c r="Q48" s="19"/>
      <c r="T48" s="13"/>
      <c r="U48" s="66">
        <v>2021</v>
      </c>
      <c r="Y48" s="30" t="s">
        <v>299</v>
      </c>
      <c r="Z48" s="30" t="s">
        <v>427</v>
      </c>
      <c r="AF48" s="28"/>
      <c r="AK48" s="37" t="str">
        <f t="shared" si="7"/>
        <v>u</v>
      </c>
    </row>
    <row r="49" spans="1:37" x14ac:dyDescent="0.15">
      <c r="A49" s="13"/>
      <c r="B49" s="13"/>
      <c r="F49" s="13"/>
      <c r="G49" s="19"/>
      <c r="K49" s="13"/>
      <c r="L49" s="13"/>
      <c r="O49" s="13"/>
      <c r="P49" s="13"/>
      <c r="Q49" s="19"/>
      <c r="T49" s="13"/>
      <c r="U49" s="66">
        <v>2022</v>
      </c>
      <c r="Y49" s="30" t="s">
        <v>300</v>
      </c>
      <c r="Z49" s="30" t="s">
        <v>428</v>
      </c>
      <c r="AF49" s="28"/>
      <c r="AK49" s="37" t="str">
        <f t="shared" si="7"/>
        <v>v</v>
      </c>
    </row>
    <row r="50" spans="1:37" x14ac:dyDescent="0.15">
      <c r="A50" s="13"/>
      <c r="B50" s="13"/>
      <c r="F50" s="13"/>
      <c r="G50" s="19"/>
      <c r="K50" s="13"/>
      <c r="L50" s="13"/>
      <c r="O50" s="13"/>
      <c r="P50" s="13"/>
      <c r="Q50" s="19"/>
      <c r="T50" s="13"/>
      <c r="U50" s="66">
        <v>2023</v>
      </c>
      <c r="Y50" s="30" t="s">
        <v>301</v>
      </c>
      <c r="Z50" s="30" t="s">
        <v>429</v>
      </c>
      <c r="AF50" s="28"/>
    </row>
    <row r="51" spans="1:37" x14ac:dyDescent="0.15">
      <c r="A51" s="13"/>
      <c r="B51" s="13"/>
      <c r="F51" s="13"/>
      <c r="G51" s="19"/>
      <c r="K51" s="13"/>
      <c r="L51" s="13"/>
      <c r="O51" s="13"/>
      <c r="P51" s="13"/>
      <c r="Q51" s="19"/>
      <c r="T51" s="13"/>
      <c r="U51" s="66">
        <v>2024</v>
      </c>
      <c r="Y51" s="30" t="s">
        <v>302</v>
      </c>
      <c r="Z51" s="30" t="s">
        <v>430</v>
      </c>
      <c r="AF51" s="28"/>
    </row>
    <row r="52" spans="1:37" x14ac:dyDescent="0.15">
      <c r="A52" s="13"/>
      <c r="B52" s="13"/>
      <c r="F52" s="13"/>
      <c r="G52" s="19"/>
      <c r="K52" s="13"/>
      <c r="L52" s="13"/>
      <c r="O52" s="13"/>
      <c r="P52" s="13"/>
      <c r="Q52" s="19"/>
      <c r="T52" s="13"/>
      <c r="U52" s="66">
        <v>2025</v>
      </c>
      <c r="Y52" s="30" t="s">
        <v>303</v>
      </c>
      <c r="Z52" s="30" t="s">
        <v>431</v>
      </c>
      <c r="AF52" s="28"/>
    </row>
    <row r="53" spans="1:37" x14ac:dyDescent="0.15">
      <c r="A53" s="13"/>
      <c r="B53" s="13"/>
      <c r="F53" s="13"/>
      <c r="G53" s="19"/>
      <c r="K53" s="13"/>
      <c r="L53" s="13"/>
      <c r="O53" s="13"/>
      <c r="P53" s="13"/>
      <c r="Q53" s="19"/>
      <c r="T53" s="13"/>
      <c r="U53" s="66">
        <v>2026</v>
      </c>
      <c r="Y53" s="30" t="s">
        <v>304</v>
      </c>
      <c r="Z53" s="30" t="s">
        <v>432</v>
      </c>
      <c r="AF53" s="28"/>
    </row>
    <row r="54" spans="1:37" x14ac:dyDescent="0.15">
      <c r="A54" s="13"/>
      <c r="B54" s="13"/>
      <c r="F54" s="13"/>
      <c r="G54" s="19"/>
      <c r="K54" s="13"/>
      <c r="L54" s="13"/>
      <c r="O54" s="13"/>
      <c r="P54" s="20"/>
      <c r="Q54" s="19"/>
      <c r="T54" s="13"/>
      <c r="Y54" s="30" t="s">
        <v>305</v>
      </c>
      <c r="Z54" s="30" t="s">
        <v>433</v>
      </c>
      <c r="AF54" s="28"/>
    </row>
    <row r="55" spans="1:37" x14ac:dyDescent="0.15">
      <c r="A55" s="13"/>
      <c r="B55" s="13"/>
      <c r="F55" s="13"/>
      <c r="G55" s="19"/>
      <c r="K55" s="13"/>
      <c r="L55" s="13"/>
      <c r="O55" s="13"/>
      <c r="P55" s="13"/>
      <c r="Q55" s="19"/>
      <c r="T55" s="13"/>
      <c r="Y55" s="30" t="s">
        <v>306</v>
      </c>
      <c r="Z55" s="30" t="s">
        <v>434</v>
      </c>
      <c r="AF55" s="28"/>
    </row>
    <row r="56" spans="1:37" x14ac:dyDescent="0.15">
      <c r="A56" s="13"/>
      <c r="B56" s="13"/>
      <c r="F56" s="13"/>
      <c r="G56" s="19"/>
      <c r="K56" s="13"/>
      <c r="L56" s="13"/>
      <c r="O56" s="13"/>
      <c r="P56" s="13"/>
      <c r="Q56" s="19"/>
      <c r="T56" s="13"/>
      <c r="U56" s="66">
        <v>20</v>
      </c>
      <c r="Y56" s="30" t="s">
        <v>307</v>
      </c>
      <c r="Z56" s="30" t="s">
        <v>435</v>
      </c>
      <c r="AF56" s="28"/>
    </row>
    <row r="57" spans="1:37" x14ac:dyDescent="0.15">
      <c r="A57" s="13"/>
      <c r="B57" s="13"/>
      <c r="F57" s="13"/>
      <c r="G57" s="19"/>
      <c r="K57" s="13"/>
      <c r="L57" s="13"/>
      <c r="O57" s="13"/>
      <c r="P57" s="13"/>
      <c r="Q57" s="19"/>
      <c r="T57" s="13"/>
      <c r="U57" s="30" t="s">
        <v>505</v>
      </c>
      <c r="Y57" s="30" t="s">
        <v>308</v>
      </c>
      <c r="Z57" s="30" t="s">
        <v>436</v>
      </c>
      <c r="AF57" s="28"/>
    </row>
    <row r="58" spans="1:37" x14ac:dyDescent="0.15">
      <c r="A58" s="13"/>
      <c r="B58" s="13"/>
      <c r="F58" s="13"/>
      <c r="G58" s="19"/>
      <c r="K58" s="13"/>
      <c r="L58" s="13"/>
      <c r="O58" s="13"/>
      <c r="P58" s="13"/>
      <c r="Q58" s="19"/>
      <c r="T58" s="13"/>
      <c r="U58" s="30" t="s">
        <v>506</v>
      </c>
      <c r="Y58" s="30" t="s">
        <v>309</v>
      </c>
      <c r="Z58" s="30" t="s">
        <v>437</v>
      </c>
      <c r="AF58" s="28"/>
    </row>
    <row r="59" spans="1:37" x14ac:dyDescent="0.15">
      <c r="A59" s="13"/>
      <c r="B59" s="13"/>
      <c r="F59" s="13"/>
      <c r="G59" s="19"/>
      <c r="K59" s="13"/>
      <c r="L59" s="13"/>
      <c r="O59" s="13"/>
      <c r="P59" s="13"/>
      <c r="Q59" s="19"/>
      <c r="T59" s="13"/>
      <c r="Y59" s="30" t="s">
        <v>310</v>
      </c>
      <c r="Z59" s="30" t="s">
        <v>438</v>
      </c>
      <c r="AF59" s="28"/>
    </row>
    <row r="60" spans="1:37" x14ac:dyDescent="0.15">
      <c r="A60" s="13"/>
      <c r="B60" s="13"/>
      <c r="F60" s="13"/>
      <c r="G60" s="19"/>
      <c r="K60" s="13"/>
      <c r="L60" s="13"/>
      <c r="O60" s="13"/>
      <c r="P60" s="13"/>
      <c r="Q60" s="19"/>
      <c r="T60" s="13"/>
      <c r="Y60" s="30" t="s">
        <v>311</v>
      </c>
      <c r="Z60" s="30" t="s">
        <v>439</v>
      </c>
      <c r="AF60" s="28"/>
    </row>
    <row r="61" spans="1:37" x14ac:dyDescent="0.15">
      <c r="A61" s="13"/>
      <c r="B61" s="13"/>
      <c r="F61" s="13"/>
      <c r="G61" s="19"/>
      <c r="K61" s="13"/>
      <c r="L61" s="13"/>
      <c r="O61" s="13"/>
      <c r="P61" s="13"/>
      <c r="Q61" s="19"/>
      <c r="T61" s="13"/>
      <c r="Y61" s="30" t="s">
        <v>312</v>
      </c>
      <c r="Z61" s="30" t="s">
        <v>440</v>
      </c>
      <c r="AF61" s="28"/>
    </row>
    <row r="62" spans="1:37" x14ac:dyDescent="0.15">
      <c r="A62" s="13"/>
      <c r="B62" s="13"/>
      <c r="F62" s="13"/>
      <c r="G62" s="19"/>
      <c r="K62" s="13"/>
      <c r="L62" s="13"/>
      <c r="O62" s="13"/>
      <c r="P62" s="13"/>
      <c r="Q62" s="19"/>
      <c r="T62" s="13"/>
      <c r="Y62" s="30" t="s">
        <v>313</v>
      </c>
      <c r="Z62" s="30" t="s">
        <v>441</v>
      </c>
      <c r="AF62" s="28"/>
    </row>
    <row r="63" spans="1:37" x14ac:dyDescent="0.15">
      <c r="A63" s="13"/>
      <c r="B63" s="13"/>
      <c r="F63" s="13"/>
      <c r="G63" s="19"/>
      <c r="K63" s="13"/>
      <c r="L63" s="13"/>
      <c r="O63" s="13"/>
      <c r="P63" s="13"/>
      <c r="Q63" s="19"/>
      <c r="T63" s="13"/>
      <c r="Y63" s="30" t="s">
        <v>314</v>
      </c>
      <c r="Z63" s="30" t="s">
        <v>442</v>
      </c>
      <c r="AF63" s="28"/>
    </row>
    <row r="64" spans="1:37" x14ac:dyDescent="0.15">
      <c r="A64" s="13"/>
      <c r="B64" s="13"/>
      <c r="F64" s="13"/>
      <c r="G64" s="19"/>
      <c r="K64" s="13"/>
      <c r="L64" s="13"/>
      <c r="O64" s="13"/>
      <c r="P64" s="13"/>
      <c r="Q64" s="19"/>
      <c r="T64" s="13"/>
      <c r="Y64" s="30" t="s">
        <v>315</v>
      </c>
      <c r="Z64" s="30" t="s">
        <v>443</v>
      </c>
      <c r="AF64" s="28"/>
    </row>
    <row r="65" spans="1:32" x14ac:dyDescent="0.15">
      <c r="A65" s="13"/>
      <c r="B65" s="13"/>
      <c r="F65" s="13"/>
      <c r="G65" s="19"/>
      <c r="K65" s="13"/>
      <c r="L65" s="13"/>
      <c r="O65" s="13"/>
      <c r="P65" s="13"/>
      <c r="Q65" s="19"/>
      <c r="T65" s="13"/>
      <c r="Y65" s="30" t="s">
        <v>316</v>
      </c>
      <c r="Z65" s="30" t="s">
        <v>444</v>
      </c>
      <c r="AF65" s="28"/>
    </row>
    <row r="66" spans="1:32" x14ac:dyDescent="0.15">
      <c r="A66" s="13"/>
      <c r="B66" s="13"/>
      <c r="F66" s="13"/>
      <c r="G66" s="19"/>
      <c r="K66" s="13"/>
      <c r="L66" s="13"/>
      <c r="O66" s="13"/>
      <c r="P66" s="13"/>
      <c r="Q66" s="19"/>
      <c r="T66" s="13"/>
      <c r="Y66" s="30" t="s">
        <v>59</v>
      </c>
      <c r="Z66" s="30" t="s">
        <v>445</v>
      </c>
      <c r="AF66" s="28"/>
    </row>
    <row r="67" spans="1:32" x14ac:dyDescent="0.15">
      <c r="A67" s="13"/>
      <c r="B67" s="13"/>
      <c r="F67" s="13"/>
      <c r="G67" s="19"/>
      <c r="K67" s="13"/>
      <c r="L67" s="13"/>
      <c r="O67" s="13"/>
      <c r="P67" s="13"/>
      <c r="Q67" s="19"/>
      <c r="T67" s="13"/>
      <c r="Y67" s="30" t="s">
        <v>317</v>
      </c>
      <c r="Z67" s="30" t="s">
        <v>446</v>
      </c>
      <c r="AF67" s="28"/>
    </row>
    <row r="68" spans="1:32" x14ac:dyDescent="0.15">
      <c r="A68" s="13"/>
      <c r="B68" s="13"/>
      <c r="F68" s="13"/>
      <c r="G68" s="19"/>
      <c r="K68" s="13"/>
      <c r="L68" s="13"/>
      <c r="O68" s="13"/>
      <c r="P68" s="13"/>
      <c r="Q68" s="19"/>
      <c r="T68" s="13"/>
      <c r="Y68" s="30" t="s">
        <v>318</v>
      </c>
      <c r="Z68" s="30" t="s">
        <v>447</v>
      </c>
      <c r="AF68" s="28"/>
    </row>
    <row r="69" spans="1:32" x14ac:dyDescent="0.15">
      <c r="A69" s="13"/>
      <c r="B69" s="13"/>
      <c r="F69" s="13"/>
      <c r="G69" s="19"/>
      <c r="K69" s="13"/>
      <c r="L69" s="13"/>
      <c r="O69" s="13"/>
      <c r="P69" s="13"/>
      <c r="Q69" s="19"/>
      <c r="T69" s="13"/>
      <c r="Y69" s="30" t="s">
        <v>319</v>
      </c>
      <c r="Z69" s="30" t="s">
        <v>448</v>
      </c>
      <c r="AF69" s="28"/>
    </row>
    <row r="70" spans="1:32" x14ac:dyDescent="0.15">
      <c r="A70" s="13"/>
      <c r="B70" s="13"/>
      <c r="Y70" s="30" t="s">
        <v>320</v>
      </c>
      <c r="Z70" s="30" t="s">
        <v>449</v>
      </c>
    </row>
    <row r="71" spans="1:32" x14ac:dyDescent="0.15">
      <c r="Y71" s="30" t="s">
        <v>321</v>
      </c>
      <c r="Z71" s="30" t="s">
        <v>450</v>
      </c>
    </row>
    <row r="72" spans="1:32" x14ac:dyDescent="0.15">
      <c r="Y72" s="30" t="s">
        <v>322</v>
      </c>
      <c r="Z72" s="30" t="s">
        <v>451</v>
      </c>
    </row>
    <row r="73" spans="1:32" x14ac:dyDescent="0.15">
      <c r="Y73" s="30" t="s">
        <v>323</v>
      </c>
      <c r="Z73" s="30" t="s">
        <v>452</v>
      </c>
    </row>
    <row r="74" spans="1:32" x14ac:dyDescent="0.15">
      <c r="Y74" s="30" t="s">
        <v>324</v>
      </c>
      <c r="Z74" s="30" t="s">
        <v>453</v>
      </c>
    </row>
    <row r="75" spans="1:32" x14ac:dyDescent="0.15">
      <c r="Y75" s="30" t="s">
        <v>325</v>
      </c>
      <c r="Z75" s="30" t="s">
        <v>454</v>
      </c>
    </row>
    <row r="76" spans="1:32" x14ac:dyDescent="0.15">
      <c r="Y76" s="30" t="s">
        <v>326</v>
      </c>
      <c r="Z76" s="30" t="s">
        <v>455</v>
      </c>
    </row>
    <row r="77" spans="1:32" x14ac:dyDescent="0.15">
      <c r="Y77" s="30" t="s">
        <v>327</v>
      </c>
      <c r="Z77" s="30" t="s">
        <v>456</v>
      </c>
    </row>
    <row r="78" spans="1:32" x14ac:dyDescent="0.15">
      <c r="Y78" s="30" t="s">
        <v>328</v>
      </c>
      <c r="Z78" s="30" t="s">
        <v>457</v>
      </c>
    </row>
    <row r="79" spans="1:32" x14ac:dyDescent="0.15">
      <c r="Y79" s="30" t="s">
        <v>329</v>
      </c>
      <c r="Z79" s="30" t="s">
        <v>458</v>
      </c>
    </row>
    <row r="80" spans="1:32" x14ac:dyDescent="0.15">
      <c r="Y80" s="30" t="s">
        <v>330</v>
      </c>
      <c r="Z80" s="30" t="s">
        <v>459</v>
      </c>
    </row>
    <row r="81" spans="25:26" x14ac:dyDescent="0.15">
      <c r="Y81" s="30" t="s">
        <v>331</v>
      </c>
      <c r="Z81" s="30" t="s">
        <v>460</v>
      </c>
    </row>
    <row r="82" spans="25:26" x14ac:dyDescent="0.15">
      <c r="Y82" s="30" t="s">
        <v>332</v>
      </c>
      <c r="Z82" s="30" t="s">
        <v>461</v>
      </c>
    </row>
    <row r="83" spans="25:26" x14ac:dyDescent="0.15">
      <c r="Y83" s="30" t="s">
        <v>333</v>
      </c>
      <c r="Z83" s="30" t="s">
        <v>462</v>
      </c>
    </row>
    <row r="84" spans="25:26" x14ac:dyDescent="0.15">
      <c r="Y84" s="30" t="s">
        <v>334</v>
      </c>
      <c r="Z84" s="30" t="s">
        <v>463</v>
      </c>
    </row>
    <row r="85" spans="25:26" x14ac:dyDescent="0.15">
      <c r="Y85" s="30" t="s">
        <v>335</v>
      </c>
      <c r="Z85" s="30" t="s">
        <v>464</v>
      </c>
    </row>
    <row r="86" spans="25:26" x14ac:dyDescent="0.15">
      <c r="Y86" s="30" t="s">
        <v>336</v>
      </c>
      <c r="Z86" s="30" t="s">
        <v>465</v>
      </c>
    </row>
    <row r="87" spans="25:26" x14ac:dyDescent="0.15">
      <c r="Y87" s="30" t="s">
        <v>337</v>
      </c>
      <c r="Z87" s="30" t="s">
        <v>466</v>
      </c>
    </row>
    <row r="88" spans="25:26" x14ac:dyDescent="0.15">
      <c r="Y88" s="30" t="s">
        <v>338</v>
      </c>
      <c r="Z88" s="30" t="s">
        <v>467</v>
      </c>
    </row>
    <row r="89" spans="25:26" x14ac:dyDescent="0.15">
      <c r="Y89" s="30" t="s">
        <v>339</v>
      </c>
      <c r="Z89" s="30" t="s">
        <v>468</v>
      </c>
    </row>
    <row r="90" spans="25:26" x14ac:dyDescent="0.15">
      <c r="Y90" s="30" t="s">
        <v>340</v>
      </c>
      <c r="Z90" s="30" t="s">
        <v>469</v>
      </c>
    </row>
    <row r="91" spans="25:26" x14ac:dyDescent="0.15">
      <c r="Y91" s="30" t="s">
        <v>341</v>
      </c>
      <c r="Z91" s="30" t="s">
        <v>470</v>
      </c>
    </row>
    <row r="92" spans="25:26" x14ac:dyDescent="0.15">
      <c r="Y92" s="30" t="s">
        <v>342</v>
      </c>
      <c r="Z92" s="30" t="s">
        <v>471</v>
      </c>
    </row>
    <row r="93" spans="25:26" x14ac:dyDescent="0.15">
      <c r="Y93" s="30" t="s">
        <v>343</v>
      </c>
      <c r="Z93" s="30" t="s">
        <v>472</v>
      </c>
    </row>
    <row r="94" spans="25:26" x14ac:dyDescent="0.15">
      <c r="Y94" s="30" t="s">
        <v>344</v>
      </c>
      <c r="Z94" s="30" t="s">
        <v>473</v>
      </c>
    </row>
    <row r="95" spans="25:26" x14ac:dyDescent="0.15">
      <c r="Y95" s="30" t="s">
        <v>345</v>
      </c>
      <c r="Z95" s="30" t="s">
        <v>474</v>
      </c>
    </row>
    <row r="96" spans="25:26" x14ac:dyDescent="0.15">
      <c r="Y96" s="30" t="s">
        <v>249</v>
      </c>
      <c r="Z96" s="30" t="s">
        <v>475</v>
      </c>
    </row>
    <row r="97" spans="25:26" x14ac:dyDescent="0.15">
      <c r="Y97" s="30" t="s">
        <v>346</v>
      </c>
      <c r="Z97" s="30" t="s">
        <v>476</v>
      </c>
    </row>
    <row r="98" spans="25:26" x14ac:dyDescent="0.15">
      <c r="Y98" s="30" t="s">
        <v>347</v>
      </c>
      <c r="Z98" s="30" t="s">
        <v>477</v>
      </c>
    </row>
    <row r="99" spans="25:26" x14ac:dyDescent="0.15">
      <c r="Y99" s="30" t="s">
        <v>377</v>
      </c>
      <c r="Z99" s="30" t="s">
        <v>478</v>
      </c>
    </row>
    <row r="100" spans="25:26" x14ac:dyDescent="0.15">
      <c r="Y100" s="30" t="s">
        <v>552</v>
      </c>
      <c r="Z100" s="30" t="s">
        <v>479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2022-12-04T16:11:28Z</dcterms:created>
  <dcterms:modified xsi:type="dcterms:W3CDTF">2022-12-04T16:12:34Z</dcterms:modified>
</cp:coreProperties>
</file>