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3" l="1"/>
  <c r="AD22" i="13" l="1"/>
  <c r="W22" i="13"/>
  <c r="P22" i="13"/>
  <c r="AK19" i="13" l="1"/>
  <c r="AY116" i="13" l="1"/>
  <c r="AY118" i="13" s="1"/>
  <c r="AU109" i="13"/>
  <c r="Y109" i="13"/>
  <c r="AW76" i="13"/>
  <c r="AT76" i="13"/>
  <c r="AQ76" i="13"/>
  <c r="AL76" i="13"/>
  <c r="AI76" i="13"/>
  <c r="AF76" i="13"/>
  <c r="Z76" i="13"/>
  <c r="W76" i="13"/>
  <c r="T76" i="13"/>
  <c r="N76" i="13"/>
  <c r="AW75" i="13"/>
  <c r="AT75" i="13"/>
  <c r="AQ75" i="13"/>
  <c r="AL75" i="13"/>
  <c r="AI75" i="13"/>
  <c r="AF75" i="13"/>
  <c r="Z75" i="13"/>
  <c r="W75" i="13"/>
  <c r="T75" i="13"/>
  <c r="N75" i="13"/>
  <c r="K75" i="13"/>
  <c r="H75" i="13"/>
  <c r="AD19" i="13"/>
  <c r="AD21" i="13" s="1"/>
  <c r="W19" i="13"/>
  <c r="W21" i="13" s="1"/>
  <c r="P19" i="13"/>
  <c r="P21" i="13" s="1"/>
  <c r="AV2" i="13"/>
  <c r="AY119" i="13" l="1"/>
  <c r="AY11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<sst xmlns="http://schemas.openxmlformats.org/spreadsheetml/2006/main" count="729" uniqueCount="620">
  <si>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</si>
  <si>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</si>
  <si>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</si>
  <si>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</si>
  <si>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</si>
  <si>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</si>
  <si>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</si>
  <si>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</si>
  <si>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</si>
  <si>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</si>
  <si>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</si>
  <si>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</si>
  <si>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</si>
  <si>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</si>
  <si>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</si>
  <si>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</si>
  <si>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</si>
  <si>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</si>
  <si>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</si>
  <si>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</si>
  <si>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</si>
  <si>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</si>
  <si>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</si>
  <si>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</si>
  <si>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</si>
  <si>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</si>
  <si>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</si>
  <si>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</si>
  <si>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</si>
  <si>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</si>
  <si>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</si>
  <si>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</si>
  <si>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</si>
  <si>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</si>
  <si>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</si>
  <si>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</si>
  <si>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</si>
  <si>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</si>
  <si>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</si>
  <si>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</si>
  <si>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</si>
  <si>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</si>
  <si>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</si>
  <si>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</si>
  <si>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</si>
  <si>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</si>
  <si>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</si>
  <si>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</si>
  <si>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</si>
  <si>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</si>
  <si>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</si>
  <si>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</si>
  <si>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</si>
  <si>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</si>
  <si>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</si>
  <si>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</si>
  <si>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</si>
  <si>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</si>
  <si>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</si>
  <si>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</si>
  <si>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</si>
  <si>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</si>
  <si>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</si>
  <si>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</si>
  <si>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</si>
  <si>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</si>
  <si>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</si>
  <si>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</si>
  <si>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</si>
  <si>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</si>
  <si>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</si>
  <si>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</si>
  <si>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</si>
  <si>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</si>
  <si>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</si>
  <si>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</si>
  <si>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</si>
  <si>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</si>
  <si>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</si>
  <si>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</si>
  <si>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</si>
  <si>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</si>
  <si>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</si>
  <si>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</si>
  <si>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</si>
  <si>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</si>
  <si>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</si>
  <si>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</si>
  <si>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</si>
  <si>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</si>
  <si>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</si>
  <si>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</si>
  <si>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</si>
  <si>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</si>
  <si>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</si>
  <si>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</si>
  <si>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</si>
  <si>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</si>
  <si>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</si>
  <si>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</si>
  <si>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</si>
  <si>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</si>
  <si>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</si>
  <si>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</si>
  <si>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</si>
  <si>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</si>
  <si>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</si>
  <si>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</si>
  <si>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</si>
  <si>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</si>
  <si>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</si>
  <si>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</si>
  <si>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</si>
  <si>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</si>
  <si>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</si>
  <si>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</si>
  <si>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</si>
  <si>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</si>
  <si>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</si>
  <si>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</si>
  <si>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</si>
  <si>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</si>
  <si>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</si>
  <si>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</si>
  <si>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</si>
  <si>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</si>
  <si>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</si>
  <si>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</si>
  <si>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</si>
  <si>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</si>
  <si>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</si>
  <si>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</si>
  <si>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</si>
  <si>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</si>
  <si>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</si>
  <si>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</si>
  <si>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</si>
  <si>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</si>
  <si>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</si>
  <si>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</si>
  <si>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</si>
  <si>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</si>
  <si>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</si>
  <si>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</si>
  <si>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</si>
  <si>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</si>
  <si>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</si>
  <si>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</si>
  <si>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</si>
  <si>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</si>
  <si>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</si>
  <si>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</si>
  <si>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</si>
  <si>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</si>
  <si>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</si>
  <si>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</si>
  <si>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</si>
  <si>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</si>
  <si>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</si>
  <si>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</si>
  <si>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</si>
  <si>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</si>
  <si>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</si>
  <si>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</si>
  <si>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</si>
  <si>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</si>
  <si>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</si>
  <si>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</si>
  <si>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</si>
  <si>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</si>
  <si>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</si>
  <si>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</si>
  <si>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</si>
  <si>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</si>
  <si>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</si>
  <si>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</si>
  <si>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</si>
  <si>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</si>
  <si>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</si>
  <si>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</si>
  <si>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</si>
  <si>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</si>
  <si>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</si>
  <si>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</si>
  <si>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</si>
  <si>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</si>
  <si>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</si>
  <si>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</si>
  <si>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</si>
  <si>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</si>
  <si>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</si>
  <si>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</si>
  <si>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</si>
  <si>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</si>
  <si>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</si>
  <si>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</si>
  <si>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</si>
  <si>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</si>
  <si>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</si>
  <si>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</si>
  <si>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</si>
  <si>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</si>
  <si>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</si>
  <si>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</si>
  <si>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</si>
  <si>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</si>
  <si>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</si>
  <si>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</si>
  <si>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</si>
  <si>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</si>
  <si>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</si>
  <si>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</si>
  <si>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</si>
  <si>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</si>
  <si>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</si>
  <si>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</si>
  <si>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</si>
  <si>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</si>
  <si>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</si>
  <si>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</si>
  <si>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</si>
  <si>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</si>
  <si>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</si>
  <si>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</si>
  <si>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</si>
  <si>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</si>
  <si>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</si>
  <si>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</si>
  <si>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</si>
  <si>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</si>
  <si>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</si>
  <si>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</si>
  <si>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</si>
  <si>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</si>
  <si>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</si>
  <si>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</si>
  <si>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</si>
  <si>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</si>
  <si>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</si>
  <si>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</si>
  <si>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</si>
  <si>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</si>
  <si>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</si>
  <si>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</si>
  <si>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</si>
  <si>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</si>
  <si>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</si>
  <si>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</si>
  <si>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</si>
  <si>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</si>
  <si>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</si>
  <si>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</si>
  <si>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</si>
  <si>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</si>
  <si>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</si>
  <si>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</si>
  <si>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</si>
  <si>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</si>
  <si>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</si>
  <si>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</si>
  <si>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</si>
  <si>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</si>
  <si>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</si>
  <si>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</si>
  <si>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</si>
  <si>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</si>
  <si>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</si>
  <si>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</si>
  <si>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</si>
  <si>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</si>
  <si>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</si>
  <si>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</si>
  <si>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</si>
  <si>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</si>
  <si>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</si>
  <si>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</si>
  <si>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</si>
  <si>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</si>
  <si>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</si>
  <si>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</si>
  <si>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</si>
  <si>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</si>
  <si>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</si>
  <si>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</si>
  <si>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</si>
  <si>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</si>
  <si>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</si>
  <si>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</si>
  <si>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</si>
  <si>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</si>
  <si>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</si>
  <si>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</si>
  <si>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</si>
  <si>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</si>
  <si>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</si>
  <si>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</si>
  <si>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</si>
  <si>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</si>
  <si>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</si>
  <si>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</si>
  <si>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</si>
  <si>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</si>
  <si>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</si>
  <si>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</si>
  <si>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</si>
  <si>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</si>
  <si>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</si>
  <si>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</si>
  <si>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</si>
  <si>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</si>
  <si>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</si>
  <si>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</si>
  <si>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</si>
  <si>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</si>
  <si>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</si>
  <si>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</si>
  <si>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</si>
  <si>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</si>
  <si>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</si>
  <si>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</si>
  <si>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</si>
  <si>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</si>
  <si>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</si>
  <si>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</si>
  <si>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</si>
  <si>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</si>
  <si>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</si>
  <si>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</si>
  <si>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</si>
  <si>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</si>
  <si>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</si>
  <si>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</si>
  <si>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</si>
  <si>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</si>
  <si>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</si>
  <si>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</si>
  <si>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</si>
  <si>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</si>
  <si>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</si>
  <si>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</si>
  <si>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</si>
  <si>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</si>
  <si>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</si>
  <si>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</si>
  <si>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</si>
  <si>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</si>
  <si>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</si>
  <si>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</si>
  <si>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</si>
  <si>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</si>
  <si>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</si>
  <si>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</si>
  <si>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</si>
  <si>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</si>
  <si>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</si>
  <si>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</si>
  <si>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</si>
  <si>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</si>
  <si>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</si>
  <si>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</si>
  <si>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</si>
  <si>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</si>
  <si>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</si>
  <si>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</si>
  <si>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</si>
  <si>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</si>
  <si>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</si>
  <si>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</si>
  <si>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</si>
  <si>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</si>
  <si>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</si>
  <si>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</si>
  <si>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</si>
  <si>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</si>
  <si>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</si>
  <si>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</si>
  <si>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</si>
  <si>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</si>
  <si>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</si>
  <si>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</si>
  <si>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</si>
  <si>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</si>
  <si>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</si>
  <si>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</si>
  <si>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</si>
  <si>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</si>
  <si>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</si>
  <si>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</si>
  <si>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</si>
  <si>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</si>
  <si>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</si>
  <si>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</si>
  <si>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</si>
  <si>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</si>
  <si>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</si>
  <si>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</si>
  <si>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</si>
  <si>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</si>
  <si>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</si>
  <si>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</si>
  <si>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</si>
  <si>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</si>
  <si>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</si>
  <si>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</si>
  <si>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</si>
  <si>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</si>
  <si>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</si>
  <si>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</si>
  <si>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</si>
  <si>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</si>
  <si>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</si>
  <si>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</si>
  <si>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</si>
  <si>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</si>
  <si>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</si>
  <si>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</si>
  <si>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</si>
  <si>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</si>
  <si>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</si>
  <si>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</si>
  <si>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</si>
  <si>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</si>
  <si>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</si>
  <si>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</si>
  <si>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</si>
  <si>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</si>
  <si>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</si>
  <si>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</si>
  <si>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</si>
  <si>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</si>
  <si>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</si>
  <si>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</si>
  <si>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</si>
  <si>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</si>
  <si>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</si>
  <si>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</si>
  <si>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</si>
  <si>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</si>
  <si>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</si>
  <si>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</si>
  <si>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</si>
  <si>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</si>
  <si>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</si>
  <si>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</si>
  <si>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</si>
  <si>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</si>
  <si>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</si>
  <si>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</si>
  <si>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</si>
  <si>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</si>
  <si>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</si>
  <si>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</si>
  <si>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</si>
  <si>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</si>
  <si>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</si>
  <si>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</si>
  <si>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</si>
  <si>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</si>
  <si>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</si>
  <si>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</si>
  <si>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</si>
  <si>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</si>
  <si>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</si>
  <si>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</si>
  <si>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</si>
  <si>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</si>
  <si>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</si>
  <si>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</si>
  <si>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</si>
  <si>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</si>
  <si>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</si>
  <si>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</si>
  <si>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</si>
  <si>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</si>
  <si>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</si>
  <si>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</si>
  <si>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</si>
  <si>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</si>
  <si>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</si>
  <si>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</si>
  <si>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</si>
  <si>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</si>
  <si>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</si>
  <si>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</si>
  <si>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</si>
  <si>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</si>
  <si>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</si>
  <si>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</si>
  <si>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</si>
  <si>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</si>
  <si>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</si>
  <si>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</si>
  <si>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</si>
  <si>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</si>
  <si>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</si>
  <si>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</si>
  <si>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</si>
  <si>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</si>
  <si>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</si>
  <si>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</si>
  <si>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</si>
  <si>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</si>
  <si>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</si>
  <si>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</si>
  <si>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</si>
  <si>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</si>
  <si>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</si>
  <si>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</si>
  <si>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</si>
  <si>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</si>
  <si>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</si>
  <si>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</si>
  <si>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</si>
  <si>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</si>
  <si>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</si>
  <si>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</si>
  <si>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</si>
  <si>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</si>
  <si>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</si>
  <si>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</si>
  <si>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</si>
  <si>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</si>
  <si>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</si>
  <si>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</si>
  <si>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</si>
  <si>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</si>
  <si>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</si>
  <si>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</si>
  <si>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</si>
  <si>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</si>
  <si>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</si>
  <si>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</si>
  <si>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</si>
  <si>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</si>
  <si>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</si>
  <si>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</si>
  <si>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</si>
  <si>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</si>
  <si>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</si>
  <si>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</si>
  <si>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</si>
  <si>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</si>
  <si>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</si>
  <si>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</si>
  <si>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</si>
  <si>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</si>
  <si>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</si>
  <si>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</si>
  <si>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</si>
  <si>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</si>
  <si>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</si>
  <si>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</si>
  <si>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</si>
  <si>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</si>
  <si>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府</t>
    <rPh sb="0" eb="1">
      <t>フ</t>
    </rPh>
    <phoneticPr fontId="6"/>
  </si>
  <si>
    <t>内閣府</t>
  </si>
  <si>
    <t>治山事業に必要な経費</t>
    <phoneticPr fontId="6"/>
  </si>
  <si>
    <t>内閣府　沖縄振興局</t>
    <phoneticPr fontId="6"/>
  </si>
  <si>
    <t>参事官（振興第二担当）</t>
  </si>
  <si>
    <t>参事官　森　寛敬</t>
  </si>
  <si>
    <t>○</t>
  </si>
  <si>
    <t>沖縄振興特別措置法第105条
森林法第41条、第46条
地すべり等防止法第7条、第10条、第28条、第29条</t>
    <phoneticPr fontId="6"/>
  </si>
  <si>
    <t>沖縄振興計画、沖縄振興基本方針、森林・林業基本計画、全国森林計画、森林整備保全事業計画、地域森林計画（沖縄北部、沖縄中南部、宮古八重山）、市町村森林整備計画</t>
    <phoneticPr fontId="6"/>
  </si>
  <si>
    <t>沖縄県は、台風や梅雨、季節風などの影響を受けやすく、農作物への潮風害をはじめ波浪による自然災害などから県民の生命と財産を守ることが重要である。また、山間部においては、集中的な降雨により山腹の崩壊が度々発生している。このため、治山事業を県の地域森林計画、市町村森林整備計画等に基づき計画的に実施し、災害に強い県土づくりを推進する。</t>
    <phoneticPr fontId="6"/>
  </si>
  <si>
    <t>災害の防止、軽減を図るため、山腹崩壊地等の山地の復旧整備や季節風等から住宅、農地等を保全するための防風林等の整備等を実施。（補助率９／１０等）</t>
    <phoneticPr fontId="6"/>
  </si>
  <si>
    <t>-</t>
  </si>
  <si>
    <t>-</t>
    <phoneticPr fontId="6"/>
  </si>
  <si>
    <t>治山事業費補助</t>
    <phoneticPr fontId="6"/>
  </si>
  <si>
    <t>県に対し、国土の保全、水源の涵養、生活環境の保全等の森林の有する公益的機能の確保が必要な保安林等における治山施設の設置や機能の低下した森林の整備等を支援する。</t>
    <phoneticPr fontId="6"/>
  </si>
  <si>
    <t>災害に強い県土づくり</t>
    <phoneticPr fontId="6"/>
  </si>
  <si>
    <t>防風・防潮林整備箇所数</t>
    <phoneticPr fontId="6"/>
  </si>
  <si>
    <t>箇所</t>
  </si>
  <si>
    <t>年度執行額（国費）／箇所数　　　　　　　　　　　　</t>
    <phoneticPr fontId="6"/>
  </si>
  <si>
    <t>119.1百万円/6箇所</t>
  </si>
  <si>
    <t>189.5百万円/13箇所</t>
  </si>
  <si>
    <t>132.8百万円/8箇所</t>
  </si>
  <si>
    <t>百万円</t>
  </si>
  <si>
    <t>年度執行額(国費)/箇所数</t>
    <phoneticPr fontId="6"/>
  </si>
  <si>
    <t>令和３年度までに、防風・防潮林整備面積を533ha(平成23年度)から593haまで上昇させる。</t>
    <phoneticPr fontId="6"/>
  </si>
  <si>
    <t>防風・防潮林整備面積</t>
    <phoneticPr fontId="6"/>
  </si>
  <si>
    <t>ha</t>
  </si>
  <si>
    <t>沖縄21世紀ビジョン実施計画</t>
    <phoneticPr fontId="6"/>
  </si>
  <si>
    <t>９．沖縄政策</t>
    <phoneticPr fontId="6"/>
  </si>
  <si>
    <t>９．沖縄振興に関する施策の推進</t>
    <phoneticPr fontId="6"/>
  </si>
  <si>
    <t>https://www8.cao.go.jp/hyouka/h26_besshi-2-2.pdf</t>
  </si>
  <si>
    <t>内閣府26－44（政策12－施策③）</t>
  </si>
  <si>
    <t>当事業は、自然災害などから県民の生命と財産を守るため必要な事業である。</t>
  </si>
  <si>
    <t>適切な役割分担の下、事業が実施されている。</t>
  </si>
  <si>
    <t>災害の発生を未然に防止するものであり、高い優先度をもった事業である。</t>
  </si>
  <si>
    <t>‐</t>
  </si>
  <si>
    <t>無</t>
  </si>
  <si>
    <t>事業実施主体である沖縄県及び九州森林管理局に対して支出している。</t>
    <phoneticPr fontId="6"/>
  </si>
  <si>
    <t>受益者は県民であり、関係法令等により国と沖縄県等との負担割合は適切に定められている。</t>
  </si>
  <si>
    <t>施工規模、施工条件、資材価格などにより変動するが、コストの縮減に努めている。</t>
  </si>
  <si>
    <t>支出先は実施主体である県及び国であり、中間段階での支出はない。</t>
  </si>
  <si>
    <t>費目・使途については、事業目的に則した工事費等に限定している。</t>
  </si>
  <si>
    <t>工種の追加及び事業計画の再検討により不測の日数を要したことによるものである。</t>
    <rPh sb="0" eb="2">
      <t>コウシュ</t>
    </rPh>
    <rPh sb="3" eb="5">
      <t>ツイカ</t>
    </rPh>
    <rPh sb="5" eb="6">
      <t>オヨ</t>
    </rPh>
    <rPh sb="7" eb="9">
      <t>ジギョウ</t>
    </rPh>
    <rPh sb="9" eb="11">
      <t>ケイカク</t>
    </rPh>
    <rPh sb="12" eb="15">
      <t>サイケントウ</t>
    </rPh>
    <phoneticPr fontId="6"/>
  </si>
  <si>
    <t>現地発生材の活用等により、工事コストの縮減を図っている。</t>
  </si>
  <si>
    <t>これまでの成果目標の最終的な達成率は94.8%であり、おおむね目標を達成できた。また、新たな成果目標の最終目標値に向けて、引き続き事業進捗を図っていく。</t>
  </si>
  <si>
    <t>活動実績は、当初見込み通りとなっている。</t>
  </si>
  <si>
    <t>山地災害発生の未然防止や被害の軽減等に効果を発揮している。</t>
  </si>
  <si>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農林水産省に移し替えて国及び沖縄県が執行する事により、計画実施について効果的な総合調整を行っている。</t>
    <phoneticPr fontId="6"/>
  </si>
  <si>
    <t>0109</t>
  </si>
  <si>
    <t>0067</t>
  </si>
  <si>
    <t>0064</t>
  </si>
  <si>
    <t>0070</t>
  </si>
  <si>
    <t>0063</t>
  </si>
  <si>
    <t>0066</t>
  </si>
  <si>
    <t>0069</t>
  </si>
  <si>
    <t>治山施設の整備等に係る工事費</t>
    <phoneticPr fontId="6"/>
  </si>
  <si>
    <t>治山事業（直轄）の実施に係る工事費</t>
    <phoneticPr fontId="6"/>
  </si>
  <si>
    <t>工事費</t>
    <rPh sb="0" eb="3">
      <t>コウジヒ</t>
    </rPh>
    <phoneticPr fontId="6"/>
  </si>
  <si>
    <t>A.沖縄県</t>
    <rPh sb="2" eb="5">
      <t>オキナワケン</t>
    </rPh>
    <phoneticPr fontId="6"/>
  </si>
  <si>
    <t>B.九州森林管理局</t>
    <rPh sb="2" eb="4">
      <t>キュウシュウ</t>
    </rPh>
    <rPh sb="4" eb="6">
      <t>シンリン</t>
    </rPh>
    <rPh sb="6" eb="9">
      <t>カンリキョク</t>
    </rPh>
    <phoneticPr fontId="6"/>
  </si>
  <si>
    <t>沖縄県</t>
    <rPh sb="0" eb="3">
      <t>オキナワケン</t>
    </rPh>
    <phoneticPr fontId="6"/>
  </si>
  <si>
    <t>治山施設の整備等に係る経費</t>
    <rPh sb="0" eb="2">
      <t>チサン</t>
    </rPh>
    <rPh sb="2" eb="4">
      <t>シセツ</t>
    </rPh>
    <rPh sb="5" eb="8">
      <t>セイビナド</t>
    </rPh>
    <rPh sb="9" eb="10">
      <t>カカワ</t>
    </rPh>
    <rPh sb="11" eb="13">
      <t>ケイヒ</t>
    </rPh>
    <phoneticPr fontId="6"/>
  </si>
  <si>
    <t>補助金等交付</t>
  </si>
  <si>
    <t>九州森林管理局</t>
    <rPh sb="0" eb="2">
      <t>キュウシュウ</t>
    </rPh>
    <rPh sb="2" eb="7">
      <t>シンリンカンリキョク</t>
    </rPh>
    <phoneticPr fontId="6"/>
  </si>
  <si>
    <t>治山事業費（直轄）の実施に係る経費</t>
    <rPh sb="0" eb="5">
      <t>チサンジギョウヒ</t>
    </rPh>
    <rPh sb="6" eb="8">
      <t>チョッカツ</t>
    </rPh>
    <rPh sb="10" eb="12">
      <t>ジッシ</t>
    </rPh>
    <rPh sb="13" eb="14">
      <t>カカ</t>
    </rPh>
    <rPh sb="15" eb="17">
      <t>ケイヒ</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</si>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</sst>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3"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9"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177" fontId="0" fillId="5" borderId="115"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4"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2" borderId="101"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0"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6"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4" fillId="2" borderId="98" xfId="0" applyFont="1" applyFill="1" applyBorder="1" applyAlignment="1">
      <alignment horizontal="center" vertical="center" wrapText="1"/>
    </xf>
    <xf numFmtId="0" fontId="14" fillId="2" borderId="101" xfId="0" applyFont="1" applyFill="1" applyBorder="1" applyAlignment="1">
      <alignment horizontal="center" vertical="center"/>
    </xf>
    <xf numFmtId="0" fontId="14" fillId="2" borderId="118"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4" fillId="6" borderId="43"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6" borderId="15"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2"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4"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92" xfId="0" applyFont="1" applyFill="1" applyBorder="1" applyAlignment="1">
      <alignment vertical="center" wrapText="1"/>
    </xf>
    <xf numFmtId="0" fontId="0" fillId="5" borderId="105" xfId="0" applyFont="1" applyFill="1" applyBorder="1" applyAlignment="1">
      <alignment vertical="center" wrapText="1"/>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14"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14"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0" fillId="0" borderId="6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12"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0" borderId="10" xfId="0" applyBorder="1" applyAlignment="1" applyProtection="1">
      <alignment horizontal="left" vertical="center" wrapText="1"/>
      <protection locked="0"/>
    </xf>
    <xf numFmtId="181" fontId="0" fillId="5" borderId="10" xfId="0" applyNumberFormat="1" applyFill="1" applyBorder="1" applyAlignment="1" applyProtection="1">
      <alignment horizontal="center" vertical="center" wrapText="1"/>
      <protection locked="0"/>
    </xf>
    <xf numFmtId="49" fontId="0" fillId="5" borderId="10" xfId="0" applyNumberFormat="1" applyFill="1" applyBorder="1" applyAlignment="1" applyProtection="1">
      <alignment horizontal="left" vertical="center" wrapText="1"/>
      <protection locked="0"/>
    </xf>
    <xf numFmtId="177" fontId="0" fillId="0" borderId="23" xfId="0" applyNumberFormat="1" applyBorder="1" applyAlignment="1" applyProtection="1">
      <alignment horizontal="right" vertical="center"/>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2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99688</xdr:colOff>
      <xdr:row>78</xdr:row>
      <xdr:rowOff>134471</xdr:rowOff>
    </xdr:from>
    <xdr:to>
      <xdr:col>32</xdr:col>
      <xdr:colOff>80689</xdr:colOff>
      <xdr:row>80</xdr:row>
      <xdr:rowOff>135937</xdr:rowOff>
    </xdr:to>
    <xdr:sp macro="" textlink="">
      <xdr:nvSpPr>
        <xdr:cNvPr id="2" name="テキスト ボックス 1">
          <a:extLst>
            <a:ext uri="{FF2B5EF4-FFF2-40B4-BE49-F238E27FC236}">
              <a16:creationId xmlns:a16="http://schemas.microsoft.com/office/drawing/2014/main" id="{00000000-0008-0000-0000-00000C000000}"/>
            </a:ext>
          </a:extLst>
        </xdr:cNvPr>
        <xdr:cNvSpPr txBox="1"/>
      </xdr:nvSpPr>
      <xdr:spPr>
        <a:xfrm>
          <a:off x="4133806" y="28911177"/>
          <a:ext cx="2401471" cy="6962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内閣府</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４０１</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20</xdr:col>
      <xdr:colOff>83541</xdr:colOff>
      <xdr:row>80</xdr:row>
      <xdr:rowOff>309519</xdr:rowOff>
    </xdr:from>
    <xdr:to>
      <xdr:col>32</xdr:col>
      <xdr:colOff>78186</xdr:colOff>
      <xdr:row>82</xdr:row>
      <xdr:rowOff>148889</xdr:rowOff>
    </xdr:to>
    <xdr:sp macro="" textlink="">
      <xdr:nvSpPr>
        <xdr:cNvPr id="3" name="テキスト ボックス 2">
          <a:extLst>
            <a:ext uri="{FF2B5EF4-FFF2-40B4-BE49-F238E27FC236}">
              <a16:creationId xmlns:a16="http://schemas.microsoft.com/office/drawing/2014/main" id="{00000000-0008-0000-0000-00000D000000}"/>
            </a:ext>
          </a:extLst>
        </xdr:cNvPr>
        <xdr:cNvSpPr txBox="1"/>
      </xdr:nvSpPr>
      <xdr:spPr>
        <a:xfrm>
          <a:off x="4117659" y="29780990"/>
          <a:ext cx="2415115" cy="534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予算移し替え</a:t>
          </a:r>
          <a:r>
            <a:rPr kumimoji="1" lang="en-US" altLang="ja-JP" sz="1100"/>
            <a:t/>
          </a:r>
          <a:br>
            <a:rPr kumimoji="1" lang="en-US" altLang="ja-JP" sz="1100"/>
          </a:br>
          <a:endParaRPr kumimoji="1" lang="ja-JP" altLang="en-US" sz="1100"/>
        </a:p>
      </xdr:txBody>
    </xdr:sp>
    <xdr:clientData/>
  </xdr:twoCellAnchor>
  <xdr:twoCellAnchor>
    <xdr:from>
      <xdr:col>20</xdr:col>
      <xdr:colOff>53061</xdr:colOff>
      <xdr:row>80</xdr:row>
      <xdr:rowOff>285782</xdr:rowOff>
    </xdr:from>
    <xdr:to>
      <xdr:col>20</xdr:col>
      <xdr:colOff>115691</xdr:colOff>
      <xdr:row>82</xdr:row>
      <xdr:rowOff>141793</xdr:rowOff>
    </xdr:to>
    <xdr:sp macro="" textlink="">
      <xdr:nvSpPr>
        <xdr:cNvPr id="4" name="左大かっこ 3">
          <a:extLst>
            <a:ext uri="{FF2B5EF4-FFF2-40B4-BE49-F238E27FC236}">
              <a16:creationId xmlns:a16="http://schemas.microsoft.com/office/drawing/2014/main" id="{00000000-0008-0000-0000-00000E000000}"/>
            </a:ext>
          </a:extLst>
        </xdr:cNvPr>
        <xdr:cNvSpPr/>
      </xdr:nvSpPr>
      <xdr:spPr>
        <a:xfrm>
          <a:off x="4087179" y="29757253"/>
          <a:ext cx="62630" cy="550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91161</xdr:colOff>
      <xdr:row>84</xdr:row>
      <xdr:rowOff>145275</xdr:rowOff>
    </xdr:from>
    <xdr:to>
      <xdr:col>32</xdr:col>
      <xdr:colOff>78741</xdr:colOff>
      <xdr:row>85</xdr:row>
      <xdr:rowOff>331973</xdr:rowOff>
    </xdr:to>
    <xdr:sp macro="" textlink="">
      <xdr:nvSpPr>
        <xdr:cNvPr id="5" name="テキスト ボックス 4">
          <a:extLst>
            <a:ext uri="{FF2B5EF4-FFF2-40B4-BE49-F238E27FC236}">
              <a16:creationId xmlns:a16="http://schemas.microsoft.com/office/drawing/2014/main" id="{00000000-0008-0000-0000-000010000000}"/>
            </a:ext>
          </a:extLst>
        </xdr:cNvPr>
        <xdr:cNvSpPr txBox="1"/>
      </xdr:nvSpPr>
      <xdr:spPr>
        <a:xfrm>
          <a:off x="4125279" y="31006275"/>
          <a:ext cx="2408050" cy="534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農林水産省（林野庁）</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　４０１</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20</xdr:col>
      <xdr:colOff>91161</xdr:colOff>
      <xdr:row>86</xdr:row>
      <xdr:rowOff>118802</xdr:rowOff>
    </xdr:from>
    <xdr:to>
      <xdr:col>32</xdr:col>
      <xdr:colOff>78741</xdr:colOff>
      <xdr:row>87</xdr:row>
      <xdr:rowOff>300685</xdr:rowOff>
    </xdr:to>
    <xdr:sp macro="" textlink="">
      <xdr:nvSpPr>
        <xdr:cNvPr id="6" name="テキスト ボックス 5">
          <a:extLst>
            <a:ext uri="{FF2B5EF4-FFF2-40B4-BE49-F238E27FC236}">
              <a16:creationId xmlns:a16="http://schemas.microsoft.com/office/drawing/2014/main" id="{00000000-0008-0000-0000-000011000000}"/>
            </a:ext>
          </a:extLst>
        </xdr:cNvPr>
        <xdr:cNvSpPr txBox="1"/>
      </xdr:nvSpPr>
      <xdr:spPr>
        <a:xfrm>
          <a:off x="4125279" y="31674567"/>
          <a:ext cx="2408050" cy="529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沖縄県に対する補助金の</a:t>
          </a:r>
          <a:r>
            <a:rPr kumimoji="1" lang="en-US" altLang="ja-JP" sz="1100"/>
            <a:t/>
          </a:r>
          <a:br>
            <a:rPr kumimoji="1" lang="en-US" altLang="ja-JP" sz="1100"/>
          </a:br>
          <a:r>
            <a:rPr kumimoji="1" lang="ja-JP" altLang="ja-JP" sz="1100">
              <a:solidFill>
                <a:schemeClr val="dk1"/>
              </a:solidFill>
              <a:effectLst/>
              <a:latin typeface="+mn-lt"/>
              <a:ea typeface="+mn-ea"/>
              <a:cs typeface="+mn-cs"/>
            </a:rPr>
            <a:t>交付、指導監督</a:t>
          </a:r>
          <a:r>
            <a:rPr kumimoji="1" lang="ja-JP" altLang="ja-JP" sz="1100">
              <a:solidFill>
                <a:sysClr val="windowText" lastClr="000000"/>
              </a:solidFill>
              <a:effectLst/>
              <a:latin typeface="+mn-lt"/>
              <a:ea typeface="+mn-ea"/>
              <a:cs typeface="+mn-cs"/>
            </a:rPr>
            <a:t>等</a:t>
          </a:r>
          <a:r>
            <a:rPr kumimoji="1" lang="en-US" altLang="ja-JP" sz="1100"/>
            <a:t/>
          </a:r>
          <a:br>
            <a:rPr kumimoji="1" lang="en-US" altLang="ja-JP" sz="1100"/>
          </a:br>
          <a:endParaRPr kumimoji="1" lang="ja-JP" altLang="en-US" sz="1100"/>
        </a:p>
      </xdr:txBody>
    </xdr:sp>
    <xdr:clientData/>
  </xdr:twoCellAnchor>
  <xdr:twoCellAnchor>
    <xdr:from>
      <xdr:col>26</xdr:col>
      <xdr:colOff>85219</xdr:colOff>
      <xdr:row>82</xdr:row>
      <xdr:rowOff>148889</xdr:rowOff>
    </xdr:from>
    <xdr:to>
      <xdr:col>26</xdr:col>
      <xdr:colOff>85219</xdr:colOff>
      <xdr:row>84</xdr:row>
      <xdr:rowOff>140283</xdr:rowOff>
    </xdr:to>
    <xdr:cxnSp macro="">
      <xdr:nvCxnSpPr>
        <xdr:cNvPr id="7" name="直線矢印コネクタ 6">
          <a:extLst>
            <a:ext uri="{FF2B5EF4-FFF2-40B4-BE49-F238E27FC236}">
              <a16:creationId xmlns:a16="http://schemas.microsoft.com/office/drawing/2014/main" id="{00000000-0008-0000-0000-000014000000}"/>
            </a:ext>
          </a:extLst>
        </xdr:cNvPr>
        <xdr:cNvCxnSpPr>
          <a:stCxn id="3" idx="2"/>
        </xdr:cNvCxnSpPr>
      </xdr:nvCxnSpPr>
      <xdr:spPr>
        <a:xfrm>
          <a:off x="5329572" y="30315124"/>
          <a:ext cx="0" cy="68615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129900</xdr:colOff>
      <xdr:row>91</xdr:row>
      <xdr:rowOff>136305</xdr:rowOff>
    </xdr:from>
    <xdr:to>
      <xdr:col>22</xdr:col>
      <xdr:colOff>102880</xdr:colOff>
      <xdr:row>92</xdr:row>
      <xdr:rowOff>323004</xdr:rowOff>
    </xdr:to>
    <xdr:sp macro="" textlink="">
      <xdr:nvSpPr>
        <xdr:cNvPr id="8" name="テキスト ボックス 7">
          <a:extLst>
            <a:ext uri="{FF2B5EF4-FFF2-40B4-BE49-F238E27FC236}">
              <a16:creationId xmlns:a16="http://schemas.microsoft.com/office/drawing/2014/main" id="{00000000-0008-0000-0000-000015000000}"/>
            </a:ext>
          </a:extLst>
        </xdr:cNvPr>
        <xdr:cNvSpPr txBox="1"/>
      </xdr:nvSpPr>
      <xdr:spPr>
        <a:xfrm>
          <a:off x="2146959" y="33428981"/>
          <a:ext cx="2393450" cy="5340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Ａ．沖縄県</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382.5</a:t>
          </a:r>
          <a:r>
            <a:rPr kumimoji="1" lang="ja-JP" altLang="en-US" sz="1100">
              <a:solidFill>
                <a:sysClr val="windowText" lastClr="000000"/>
              </a:solidFill>
            </a:rPr>
            <a:t>百万円</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10</xdr:col>
      <xdr:colOff>96996</xdr:colOff>
      <xdr:row>93</xdr:row>
      <xdr:rowOff>45839</xdr:rowOff>
    </xdr:from>
    <xdr:to>
      <xdr:col>22</xdr:col>
      <xdr:colOff>69976</xdr:colOff>
      <xdr:row>94</xdr:row>
      <xdr:rowOff>236608</xdr:rowOff>
    </xdr:to>
    <xdr:sp macro="" textlink="">
      <xdr:nvSpPr>
        <xdr:cNvPr id="9" name="テキスト ボックス 8">
          <a:extLst>
            <a:ext uri="{FF2B5EF4-FFF2-40B4-BE49-F238E27FC236}">
              <a16:creationId xmlns:a16="http://schemas.microsoft.com/office/drawing/2014/main" id="{00000000-0008-0000-0000-000016000000}"/>
            </a:ext>
          </a:extLst>
        </xdr:cNvPr>
        <xdr:cNvSpPr txBox="1"/>
      </xdr:nvSpPr>
      <xdr:spPr>
        <a:xfrm>
          <a:off x="2114055" y="34033280"/>
          <a:ext cx="2393450" cy="538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治山事業の実施</a:t>
          </a:r>
          <a:r>
            <a:rPr kumimoji="1" lang="en-US" altLang="ja-JP" sz="1100"/>
            <a:t/>
          </a:r>
          <a:br>
            <a:rPr kumimoji="1" lang="en-US" altLang="ja-JP" sz="1100"/>
          </a:br>
          <a:endParaRPr kumimoji="1" lang="ja-JP" altLang="en-US" sz="1100"/>
        </a:p>
      </xdr:txBody>
    </xdr:sp>
    <xdr:clientData/>
  </xdr:twoCellAnchor>
  <xdr:twoCellAnchor>
    <xdr:from>
      <xdr:col>16</xdr:col>
      <xdr:colOff>95237</xdr:colOff>
      <xdr:row>89</xdr:row>
      <xdr:rowOff>269314</xdr:rowOff>
    </xdr:from>
    <xdr:to>
      <xdr:col>16</xdr:col>
      <xdr:colOff>95237</xdr:colOff>
      <xdr:row>90</xdr:row>
      <xdr:rowOff>332142</xdr:rowOff>
    </xdr:to>
    <xdr:cxnSp macro="">
      <xdr:nvCxnSpPr>
        <xdr:cNvPr id="10" name="直線矢印コネクタ 9">
          <a:extLst>
            <a:ext uri="{FF2B5EF4-FFF2-40B4-BE49-F238E27FC236}">
              <a16:creationId xmlns:a16="http://schemas.microsoft.com/office/drawing/2014/main" id="{00000000-0008-0000-0000-000019000000}"/>
            </a:ext>
          </a:extLst>
        </xdr:cNvPr>
        <xdr:cNvCxnSpPr/>
      </xdr:nvCxnSpPr>
      <xdr:spPr>
        <a:xfrm>
          <a:off x="3322531" y="32867226"/>
          <a:ext cx="0" cy="41021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75805</xdr:colOff>
      <xdr:row>88</xdr:row>
      <xdr:rowOff>10626</xdr:rowOff>
    </xdr:from>
    <xdr:to>
      <xdr:col>26</xdr:col>
      <xdr:colOff>75805</xdr:colOff>
      <xdr:row>89</xdr:row>
      <xdr:rowOff>292174</xdr:rowOff>
    </xdr:to>
    <xdr:cxnSp macro="">
      <xdr:nvCxnSpPr>
        <xdr:cNvPr id="11" name="直線コネクタ 10">
          <a:extLst>
            <a:ext uri="{FF2B5EF4-FFF2-40B4-BE49-F238E27FC236}">
              <a16:creationId xmlns:a16="http://schemas.microsoft.com/office/drawing/2014/main" id="{00000000-0008-0000-0000-00001F000000}"/>
            </a:ext>
          </a:extLst>
        </xdr:cNvPr>
        <xdr:cNvCxnSpPr/>
      </xdr:nvCxnSpPr>
      <xdr:spPr>
        <a:xfrm>
          <a:off x="5320158" y="32261155"/>
          <a:ext cx="0" cy="6289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11576</xdr:colOff>
      <xdr:row>90</xdr:row>
      <xdr:rowOff>166121</xdr:rowOff>
    </xdr:from>
    <xdr:to>
      <xdr:col>15</xdr:col>
      <xdr:colOff>188414</xdr:colOff>
      <xdr:row>91</xdr:row>
      <xdr:rowOff>50395</xdr:rowOff>
    </xdr:to>
    <xdr:sp macro="" textlink="">
      <xdr:nvSpPr>
        <xdr:cNvPr id="12" name="テキスト ボックス 11">
          <a:extLst>
            <a:ext uri="{FF2B5EF4-FFF2-40B4-BE49-F238E27FC236}">
              <a16:creationId xmlns:a16="http://schemas.microsoft.com/office/drawing/2014/main" id="{00000000-0008-0000-0000-000021000000}"/>
            </a:ext>
          </a:extLst>
        </xdr:cNvPr>
        <xdr:cNvSpPr txBox="1"/>
      </xdr:nvSpPr>
      <xdr:spPr>
        <a:xfrm>
          <a:off x="2028635" y="33111415"/>
          <a:ext cx="1185367" cy="231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29</xdr:col>
      <xdr:colOff>56663</xdr:colOff>
      <xdr:row>90</xdr:row>
      <xdr:rowOff>156882</xdr:rowOff>
    </xdr:from>
    <xdr:to>
      <xdr:col>35</xdr:col>
      <xdr:colOff>31795</xdr:colOff>
      <xdr:row>91</xdr:row>
      <xdr:rowOff>41156</xdr:rowOff>
    </xdr:to>
    <xdr:sp macro="" textlink="">
      <xdr:nvSpPr>
        <xdr:cNvPr id="13" name="テキスト ボックス 12">
          <a:extLst>
            <a:ext uri="{FF2B5EF4-FFF2-40B4-BE49-F238E27FC236}">
              <a16:creationId xmlns:a16="http://schemas.microsoft.com/office/drawing/2014/main" id="{00000000-0008-0000-0000-000022000000}"/>
            </a:ext>
          </a:extLst>
        </xdr:cNvPr>
        <xdr:cNvSpPr txBox="1"/>
      </xdr:nvSpPr>
      <xdr:spPr>
        <a:xfrm>
          <a:off x="5906134" y="33102176"/>
          <a:ext cx="1185367" cy="231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直轄</a:t>
          </a:r>
          <a:r>
            <a:rPr kumimoji="1" lang="en-US" altLang="ja-JP" sz="1100"/>
            <a:t>】</a:t>
          </a:r>
          <a:endParaRPr kumimoji="1" lang="ja-JP" altLang="en-US" sz="1100"/>
        </a:p>
      </xdr:txBody>
    </xdr:sp>
    <xdr:clientData/>
  </xdr:twoCellAnchor>
  <xdr:twoCellAnchor>
    <xdr:from>
      <xdr:col>29</xdr:col>
      <xdr:colOff>178583</xdr:colOff>
      <xdr:row>91</xdr:row>
      <xdr:rowOff>143509</xdr:rowOff>
    </xdr:from>
    <xdr:to>
      <xdr:col>41</xdr:col>
      <xdr:colOff>151563</xdr:colOff>
      <xdr:row>92</xdr:row>
      <xdr:rowOff>330208</xdr:rowOff>
    </xdr:to>
    <xdr:sp macro="" textlink="">
      <xdr:nvSpPr>
        <xdr:cNvPr id="14" name="テキスト ボックス 13">
          <a:extLst>
            <a:ext uri="{FF2B5EF4-FFF2-40B4-BE49-F238E27FC236}">
              <a16:creationId xmlns:a16="http://schemas.microsoft.com/office/drawing/2014/main" id="{00000000-0008-0000-0000-000023000000}"/>
            </a:ext>
          </a:extLst>
        </xdr:cNvPr>
        <xdr:cNvSpPr txBox="1"/>
      </xdr:nvSpPr>
      <xdr:spPr>
        <a:xfrm>
          <a:off x="6028054" y="33436185"/>
          <a:ext cx="2393450" cy="5340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Ｂ．九州森林管理局</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18.7</a:t>
          </a:r>
          <a:r>
            <a:rPr kumimoji="1" lang="ja-JP" altLang="en-US" sz="1100">
              <a:solidFill>
                <a:sysClr val="windowText" lastClr="000000"/>
              </a:solidFill>
            </a:rPr>
            <a:t>百万円</a:t>
          </a:r>
        </a:p>
      </xdr:txBody>
    </xdr:sp>
    <xdr:clientData/>
  </xdr:twoCellAnchor>
  <xdr:twoCellAnchor>
    <xdr:from>
      <xdr:col>30</xdr:col>
      <xdr:colOff>17942</xdr:colOff>
      <xdr:row>93</xdr:row>
      <xdr:rowOff>63425</xdr:rowOff>
    </xdr:from>
    <xdr:to>
      <xdr:col>41</xdr:col>
      <xdr:colOff>174423</xdr:colOff>
      <xdr:row>94</xdr:row>
      <xdr:rowOff>254194</xdr:rowOff>
    </xdr:to>
    <xdr:sp macro="" textlink="">
      <xdr:nvSpPr>
        <xdr:cNvPr id="15" name="テキスト ボックス 14">
          <a:extLst>
            <a:ext uri="{FF2B5EF4-FFF2-40B4-BE49-F238E27FC236}">
              <a16:creationId xmlns:a16="http://schemas.microsoft.com/office/drawing/2014/main" id="{00000000-0008-0000-0000-000025000000}"/>
            </a:ext>
          </a:extLst>
        </xdr:cNvPr>
        <xdr:cNvSpPr txBox="1"/>
      </xdr:nvSpPr>
      <xdr:spPr>
        <a:xfrm>
          <a:off x="6069118" y="34050866"/>
          <a:ext cx="2375246" cy="538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治山事業（直轄）の実施</a:t>
          </a:r>
          <a:r>
            <a:rPr kumimoji="1" lang="en-US" altLang="ja-JP" sz="1100"/>
            <a:t/>
          </a:r>
          <a:br>
            <a:rPr kumimoji="1" lang="en-US" altLang="ja-JP" sz="1100"/>
          </a:br>
          <a:endParaRPr kumimoji="1" lang="ja-JP" altLang="en-US" sz="1100"/>
        </a:p>
      </xdr:txBody>
    </xdr:sp>
    <xdr:clientData/>
  </xdr:twoCellAnchor>
  <xdr:twoCellAnchor>
    <xdr:from>
      <xdr:col>35</xdr:col>
      <xdr:colOff>191721</xdr:colOff>
      <xdr:row>89</xdr:row>
      <xdr:rowOff>269314</xdr:rowOff>
    </xdr:from>
    <xdr:to>
      <xdr:col>35</xdr:col>
      <xdr:colOff>191721</xdr:colOff>
      <xdr:row>90</xdr:row>
      <xdr:rowOff>332142</xdr:rowOff>
    </xdr:to>
    <xdr:cxnSp macro="">
      <xdr:nvCxnSpPr>
        <xdr:cNvPr id="16" name="直線矢印コネクタ 15">
          <a:extLst>
            <a:ext uri="{FF2B5EF4-FFF2-40B4-BE49-F238E27FC236}">
              <a16:creationId xmlns:a16="http://schemas.microsoft.com/office/drawing/2014/main" id="{00000000-0008-0000-0000-000027000000}"/>
            </a:ext>
          </a:extLst>
        </xdr:cNvPr>
        <xdr:cNvCxnSpPr/>
      </xdr:nvCxnSpPr>
      <xdr:spPr>
        <a:xfrm>
          <a:off x="7251427" y="32867226"/>
          <a:ext cx="0" cy="41021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95238</xdr:colOff>
      <xdr:row>89</xdr:row>
      <xdr:rowOff>276935</xdr:rowOff>
    </xdr:from>
    <xdr:to>
      <xdr:col>35</xdr:col>
      <xdr:colOff>182468</xdr:colOff>
      <xdr:row>89</xdr:row>
      <xdr:rowOff>276935</xdr:rowOff>
    </xdr:to>
    <xdr:cxnSp macro="">
      <xdr:nvCxnSpPr>
        <xdr:cNvPr id="17" name="直線コネクタ 16">
          <a:extLst>
            <a:ext uri="{FF2B5EF4-FFF2-40B4-BE49-F238E27FC236}">
              <a16:creationId xmlns:a16="http://schemas.microsoft.com/office/drawing/2014/main" id="{00000000-0008-0000-0000-000028000000}"/>
            </a:ext>
          </a:extLst>
        </xdr:cNvPr>
        <xdr:cNvCxnSpPr/>
      </xdr:nvCxnSpPr>
      <xdr:spPr>
        <a:xfrm flipH="1" flipV="1">
          <a:off x="3322532" y="32874847"/>
          <a:ext cx="39196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36162</xdr:colOff>
      <xdr:row>94</xdr:row>
      <xdr:rowOff>456876</xdr:rowOff>
    </xdr:from>
    <xdr:to>
      <xdr:col>21</xdr:col>
      <xdr:colOff>105188</xdr:colOff>
      <xdr:row>96</xdr:row>
      <xdr:rowOff>202451</xdr:rowOff>
    </xdr:to>
    <xdr:sp macro="" textlink="">
      <xdr:nvSpPr>
        <xdr:cNvPr id="18" name="正方形/長方形 17">
          <a:extLst>
            <a:ext uri="{FF2B5EF4-FFF2-40B4-BE49-F238E27FC236}">
              <a16:creationId xmlns:a16="http://schemas.microsoft.com/office/drawing/2014/main" id="{00000000-0008-0000-0000-00003C000000}"/>
            </a:ext>
          </a:extLst>
        </xdr:cNvPr>
        <xdr:cNvSpPr/>
      </xdr:nvSpPr>
      <xdr:spPr>
        <a:xfrm>
          <a:off x="2254927" y="34791700"/>
          <a:ext cx="2086085" cy="109028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382.5</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endParaRPr>
        </a:p>
      </xdr:txBody>
    </xdr:sp>
    <xdr:clientData/>
  </xdr:twoCellAnchor>
  <xdr:twoCellAnchor>
    <xdr:from>
      <xdr:col>9</xdr:col>
      <xdr:colOff>134471</xdr:colOff>
      <xdr:row>94</xdr:row>
      <xdr:rowOff>447901</xdr:rowOff>
    </xdr:from>
    <xdr:to>
      <xdr:col>18</xdr:col>
      <xdr:colOff>71195</xdr:colOff>
      <xdr:row>95</xdr:row>
      <xdr:rowOff>136647</xdr:rowOff>
    </xdr:to>
    <xdr:sp macro="" textlink="">
      <xdr:nvSpPr>
        <xdr:cNvPr id="19" name="テキスト ボックス 18">
          <a:extLst>
            <a:ext uri="{FF2B5EF4-FFF2-40B4-BE49-F238E27FC236}">
              <a16:creationId xmlns:a16="http://schemas.microsoft.com/office/drawing/2014/main" id="{00000000-0008-0000-0000-00003D000000}"/>
            </a:ext>
          </a:extLst>
        </xdr:cNvPr>
        <xdr:cNvSpPr txBox="1"/>
      </xdr:nvSpPr>
      <xdr:spPr>
        <a:xfrm>
          <a:off x="1949824" y="34782725"/>
          <a:ext cx="1752077"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執行状況</a:t>
          </a:r>
          <a:r>
            <a:rPr kumimoji="1" lang="en-US" altLang="ja-JP" sz="1100">
              <a:solidFill>
                <a:sysClr val="windowText" lastClr="000000"/>
              </a:solidFill>
            </a:rPr>
            <a:t>】</a:t>
          </a:r>
        </a:p>
      </xdr:txBody>
    </xdr:sp>
    <xdr:clientData/>
  </xdr:twoCellAnchor>
  <xdr:twoCellAnchor>
    <xdr:from>
      <xdr:col>29</xdr:col>
      <xdr:colOff>108210</xdr:colOff>
      <xdr:row>94</xdr:row>
      <xdr:rowOff>453762</xdr:rowOff>
    </xdr:from>
    <xdr:to>
      <xdr:col>41</xdr:col>
      <xdr:colOff>11093</xdr:colOff>
      <xdr:row>95</xdr:row>
      <xdr:rowOff>142508</xdr:rowOff>
    </xdr:to>
    <xdr:sp macro="" textlink="">
      <xdr:nvSpPr>
        <xdr:cNvPr id="20" name="テキスト ボックス 19">
          <a:extLst>
            <a:ext uri="{FF2B5EF4-FFF2-40B4-BE49-F238E27FC236}">
              <a16:creationId xmlns:a16="http://schemas.microsoft.com/office/drawing/2014/main" id="{00000000-0008-0000-0000-000041000000}"/>
            </a:ext>
          </a:extLst>
        </xdr:cNvPr>
        <xdr:cNvSpPr txBox="1"/>
      </xdr:nvSpPr>
      <xdr:spPr>
        <a:xfrm>
          <a:off x="5957681" y="34788586"/>
          <a:ext cx="2323353"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治山事業（直轄）の執行状況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123338</xdr:colOff>
      <xdr:row>94</xdr:row>
      <xdr:rowOff>432321</xdr:rowOff>
    </xdr:from>
    <xdr:to>
      <xdr:col>42</xdr:col>
      <xdr:colOff>21665</xdr:colOff>
      <xdr:row>96</xdr:row>
      <xdr:rowOff>223371</xdr:rowOff>
    </xdr:to>
    <xdr:sp macro="" textlink="">
      <xdr:nvSpPr>
        <xdr:cNvPr id="21" name="正方形/長方形 20">
          <a:extLst>
            <a:ext uri="{FF2B5EF4-FFF2-40B4-BE49-F238E27FC236}">
              <a16:creationId xmlns:a16="http://schemas.microsoft.com/office/drawing/2014/main" id="{00000000-0008-0000-0000-000040000000}"/>
            </a:ext>
          </a:extLst>
        </xdr:cNvPr>
        <xdr:cNvSpPr/>
      </xdr:nvSpPr>
      <xdr:spPr>
        <a:xfrm>
          <a:off x="5972809" y="34767145"/>
          <a:ext cx="2520503" cy="1135755"/>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18.7</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endParaRPr>
        </a:p>
      </xdr:txBody>
    </xdr:sp>
    <xdr:clientData/>
  </xdr:twoCellAnchor>
  <xdr:twoCellAnchor>
    <xdr:from>
      <xdr:col>42</xdr:col>
      <xdr:colOff>33618</xdr:colOff>
      <xdr:row>93</xdr:row>
      <xdr:rowOff>56030</xdr:rowOff>
    </xdr:from>
    <xdr:to>
      <xdr:col>42</xdr:col>
      <xdr:colOff>128022</xdr:colOff>
      <xdr:row>94</xdr:row>
      <xdr:rowOff>271762</xdr:rowOff>
    </xdr:to>
    <xdr:sp macro="" textlink="">
      <xdr:nvSpPr>
        <xdr:cNvPr id="23" name="右大かっこ 22">
          <a:extLst>
            <a:ext uri="{FF2B5EF4-FFF2-40B4-BE49-F238E27FC236}">
              <a16:creationId xmlns:a16="http://schemas.microsoft.com/office/drawing/2014/main" id="{00000000-0008-0000-0000-000024000000}"/>
            </a:ext>
          </a:extLst>
        </xdr:cNvPr>
        <xdr:cNvSpPr/>
      </xdr:nvSpPr>
      <xdr:spPr>
        <a:xfrm>
          <a:off x="8505265" y="34043471"/>
          <a:ext cx="94404" cy="56311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67235</xdr:colOff>
      <xdr:row>80</xdr:row>
      <xdr:rowOff>324970</xdr:rowOff>
    </xdr:from>
    <xdr:to>
      <xdr:col>32</xdr:col>
      <xdr:colOff>161639</xdr:colOff>
      <xdr:row>82</xdr:row>
      <xdr:rowOff>193321</xdr:rowOff>
    </xdr:to>
    <xdr:sp macro="" textlink="">
      <xdr:nvSpPr>
        <xdr:cNvPr id="24" name="右大かっこ 23">
          <a:extLst>
            <a:ext uri="{FF2B5EF4-FFF2-40B4-BE49-F238E27FC236}">
              <a16:creationId xmlns:a16="http://schemas.microsoft.com/office/drawing/2014/main" id="{00000000-0008-0000-0000-000024000000}"/>
            </a:ext>
          </a:extLst>
        </xdr:cNvPr>
        <xdr:cNvSpPr/>
      </xdr:nvSpPr>
      <xdr:spPr>
        <a:xfrm>
          <a:off x="6521823" y="29796441"/>
          <a:ext cx="94404" cy="56311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100852</xdr:colOff>
      <xdr:row>93</xdr:row>
      <xdr:rowOff>44824</xdr:rowOff>
    </xdr:from>
    <xdr:to>
      <xdr:col>29</xdr:col>
      <xdr:colOff>160848</xdr:colOff>
      <xdr:row>94</xdr:row>
      <xdr:rowOff>267999</xdr:rowOff>
    </xdr:to>
    <xdr:sp macro="" textlink="">
      <xdr:nvSpPr>
        <xdr:cNvPr id="25" name="左大かっこ 24">
          <a:extLst>
            <a:ext uri="{FF2B5EF4-FFF2-40B4-BE49-F238E27FC236}">
              <a16:creationId xmlns:a16="http://schemas.microsoft.com/office/drawing/2014/main" id="{00000000-0008-0000-0000-000026000000}"/>
            </a:ext>
          </a:extLst>
        </xdr:cNvPr>
        <xdr:cNvSpPr/>
      </xdr:nvSpPr>
      <xdr:spPr>
        <a:xfrm>
          <a:off x="5950323" y="34032265"/>
          <a:ext cx="59996" cy="57055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67237</xdr:colOff>
      <xdr:row>93</xdr:row>
      <xdr:rowOff>56029</xdr:rowOff>
    </xdr:from>
    <xdr:to>
      <xdr:col>22</xdr:col>
      <xdr:colOff>161641</xdr:colOff>
      <xdr:row>94</xdr:row>
      <xdr:rowOff>271761</xdr:rowOff>
    </xdr:to>
    <xdr:sp macro="" textlink="">
      <xdr:nvSpPr>
        <xdr:cNvPr id="26" name="右大かっこ 25">
          <a:extLst>
            <a:ext uri="{FF2B5EF4-FFF2-40B4-BE49-F238E27FC236}">
              <a16:creationId xmlns:a16="http://schemas.microsoft.com/office/drawing/2014/main" id="{00000000-0008-0000-0000-000024000000}"/>
            </a:ext>
          </a:extLst>
        </xdr:cNvPr>
        <xdr:cNvSpPr/>
      </xdr:nvSpPr>
      <xdr:spPr>
        <a:xfrm>
          <a:off x="4504766" y="34043470"/>
          <a:ext cx="94404" cy="56311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134471</xdr:colOff>
      <xdr:row>93</xdr:row>
      <xdr:rowOff>44823</xdr:rowOff>
    </xdr:from>
    <xdr:to>
      <xdr:col>9</xdr:col>
      <xdr:colOff>194467</xdr:colOff>
      <xdr:row>94</xdr:row>
      <xdr:rowOff>267998</xdr:rowOff>
    </xdr:to>
    <xdr:sp macro="" textlink="">
      <xdr:nvSpPr>
        <xdr:cNvPr id="27" name="左大かっこ 26">
          <a:extLst>
            <a:ext uri="{FF2B5EF4-FFF2-40B4-BE49-F238E27FC236}">
              <a16:creationId xmlns:a16="http://schemas.microsoft.com/office/drawing/2014/main" id="{00000000-0008-0000-0000-000026000000}"/>
            </a:ext>
          </a:extLst>
        </xdr:cNvPr>
        <xdr:cNvSpPr/>
      </xdr:nvSpPr>
      <xdr:spPr>
        <a:xfrm>
          <a:off x="1949824" y="34032264"/>
          <a:ext cx="59996" cy="57055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8" t="s">
        <v>0</v>
      </c>
      <c r="Y2" s="51"/>
      <c r="Z2" s="39"/>
      <c r="AA2" s="39"/>
      <c r="AB2" s="39"/>
      <c r="AC2" s="39"/>
      <c r="AD2" s="91">
        <v>2022</v>
      </c>
      <c r="AE2" s="91"/>
      <c r="AF2" s="91"/>
      <c r="AG2" s="91"/>
      <c r="AH2" s="91"/>
      <c r="AI2" s="60" t="s">
        <v>244</v>
      </c>
      <c r="AJ2" s="91" t="s">
        <v>554</v>
      </c>
      <c r="AK2" s="91"/>
      <c r="AL2" s="91"/>
      <c r="AM2" s="91"/>
      <c r="AN2" s="60" t="s">
        <v>244</v>
      </c>
      <c r="AO2" s="91">
        <v>21</v>
      </c>
      <c r="AP2" s="91"/>
      <c r="AQ2" s="91"/>
      <c r="AR2" s="61" t="s">
        <v>244</v>
      </c>
      <c r="AS2" s="92">
        <v>81</v>
      </c>
      <c r="AT2" s="92"/>
      <c r="AU2" s="92"/>
      <c r="AV2" s="60" t="str">
        <f>IF(AW2="","","-")</f>
        <v/>
      </c>
      <c r="AW2" s="93"/>
      <c r="AX2" s="93"/>
    </row>
    <row r="3" spans="1:50" ht="21" customHeight="1" thickBot="1" x14ac:dyDescent="0.2">
      <c r="A3" s="94" t="s">
        <v>551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21" t="s">
        <v>52</v>
      </c>
      <c r="AJ3" s="96" t="s">
        <v>555</v>
      </c>
      <c r="AK3" s="96"/>
      <c r="AL3" s="96"/>
      <c r="AM3" s="96"/>
      <c r="AN3" s="96"/>
      <c r="AO3" s="96"/>
      <c r="AP3" s="96"/>
      <c r="AQ3" s="96"/>
      <c r="AR3" s="96"/>
      <c r="AS3" s="96"/>
      <c r="AT3" s="96"/>
      <c r="AU3" s="96"/>
      <c r="AV3" s="96"/>
      <c r="AW3" s="96"/>
      <c r="AX3" s="22" t="s">
        <v>53</v>
      </c>
    </row>
    <row r="4" spans="1:50" ht="24.75" customHeight="1" x14ac:dyDescent="0.15">
      <c r="A4" s="66" t="s">
        <v>23</v>
      </c>
      <c r="B4" s="67"/>
      <c r="C4" s="67"/>
      <c r="D4" s="67"/>
      <c r="E4" s="67"/>
      <c r="F4" s="67"/>
      <c r="G4" s="68" t="s">
        <v>556</v>
      </c>
      <c r="H4" s="69"/>
      <c r="I4" s="69"/>
      <c r="J4" s="69"/>
      <c r="K4" s="69"/>
      <c r="L4" s="69"/>
      <c r="M4" s="69"/>
      <c r="N4" s="69"/>
      <c r="O4" s="69"/>
      <c r="P4" s="69"/>
      <c r="Q4" s="69"/>
      <c r="R4" s="69"/>
      <c r="S4" s="69"/>
      <c r="T4" s="69"/>
      <c r="U4" s="69"/>
      <c r="V4" s="69"/>
      <c r="W4" s="69"/>
      <c r="X4" s="69"/>
      <c r="Y4" s="70" t="s">
        <v>1</v>
      </c>
      <c r="Z4" s="71"/>
      <c r="AA4" s="71"/>
      <c r="AB4" s="71"/>
      <c r="AC4" s="71"/>
      <c r="AD4" s="72"/>
      <c r="AE4" s="73" t="s">
        <v>557</v>
      </c>
      <c r="AF4" s="74"/>
      <c r="AG4" s="74"/>
      <c r="AH4" s="74"/>
      <c r="AI4" s="74"/>
      <c r="AJ4" s="74"/>
      <c r="AK4" s="74"/>
      <c r="AL4" s="74"/>
      <c r="AM4" s="74"/>
      <c r="AN4" s="74"/>
      <c r="AO4" s="74"/>
      <c r="AP4" s="75"/>
      <c r="AQ4" s="76" t="s">
        <v>2</v>
      </c>
      <c r="AR4" s="71"/>
      <c r="AS4" s="71"/>
      <c r="AT4" s="71"/>
      <c r="AU4" s="71"/>
      <c r="AV4" s="71"/>
      <c r="AW4" s="71"/>
      <c r="AX4" s="77"/>
    </row>
    <row r="5" spans="1:50" ht="30" customHeight="1" x14ac:dyDescent="0.15">
      <c r="A5" s="78" t="s">
        <v>55</v>
      </c>
      <c r="B5" s="79"/>
      <c r="C5" s="79"/>
      <c r="D5" s="79"/>
      <c r="E5" s="79"/>
      <c r="F5" s="80"/>
      <c r="G5" s="81" t="s">
        <v>297</v>
      </c>
      <c r="H5" s="82"/>
      <c r="I5" s="82"/>
      <c r="J5" s="82"/>
      <c r="K5" s="82"/>
      <c r="L5" s="82"/>
      <c r="M5" s="83" t="s">
        <v>54</v>
      </c>
      <c r="N5" s="84"/>
      <c r="O5" s="84"/>
      <c r="P5" s="84"/>
      <c r="Q5" s="84"/>
      <c r="R5" s="85"/>
      <c r="S5" s="86" t="s">
        <v>58</v>
      </c>
      <c r="T5" s="82"/>
      <c r="U5" s="82"/>
      <c r="V5" s="82"/>
      <c r="W5" s="82"/>
      <c r="X5" s="87"/>
      <c r="Y5" s="88" t="s">
        <v>3</v>
      </c>
      <c r="Z5" s="89"/>
      <c r="AA5" s="89"/>
      <c r="AB5" s="89"/>
      <c r="AC5" s="89"/>
      <c r="AD5" s="90"/>
      <c r="AE5" s="134" t="s">
        <v>558</v>
      </c>
      <c r="AF5" s="134"/>
      <c r="AG5" s="134"/>
      <c r="AH5" s="134"/>
      <c r="AI5" s="134"/>
      <c r="AJ5" s="134"/>
      <c r="AK5" s="134"/>
      <c r="AL5" s="134"/>
      <c r="AM5" s="134"/>
      <c r="AN5" s="134"/>
      <c r="AO5" s="134"/>
      <c r="AP5" s="135"/>
      <c r="AQ5" s="136" t="s">
        <v>559</v>
      </c>
      <c r="AR5" s="137"/>
      <c r="AS5" s="137"/>
      <c r="AT5" s="137"/>
      <c r="AU5" s="137"/>
      <c r="AV5" s="137"/>
      <c r="AW5" s="137"/>
      <c r="AX5" s="138"/>
    </row>
    <row r="6" spans="1:50" ht="39" customHeight="1" x14ac:dyDescent="0.15">
      <c r="A6" s="139" t="s">
        <v>4</v>
      </c>
      <c r="B6" s="140"/>
      <c r="C6" s="140"/>
      <c r="D6" s="140"/>
      <c r="E6" s="140"/>
      <c r="F6" s="140"/>
      <c r="G6" s="141" t="str">
        <f>入力規則等!F39</f>
        <v>一般会計</v>
      </c>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3"/>
    </row>
    <row r="7" spans="1:50" ht="49.5" customHeight="1" x14ac:dyDescent="0.15">
      <c r="A7" s="120" t="s">
        <v>20</v>
      </c>
      <c r="B7" s="121"/>
      <c r="C7" s="121"/>
      <c r="D7" s="121"/>
      <c r="E7" s="121"/>
      <c r="F7" s="122"/>
      <c r="G7" s="144" t="s">
        <v>561</v>
      </c>
      <c r="H7" s="145"/>
      <c r="I7" s="145"/>
      <c r="J7" s="145"/>
      <c r="K7" s="145"/>
      <c r="L7" s="145"/>
      <c r="M7" s="145"/>
      <c r="N7" s="145"/>
      <c r="O7" s="145"/>
      <c r="P7" s="145"/>
      <c r="Q7" s="145"/>
      <c r="R7" s="145"/>
      <c r="S7" s="145"/>
      <c r="T7" s="145"/>
      <c r="U7" s="145"/>
      <c r="V7" s="145"/>
      <c r="W7" s="145"/>
      <c r="X7" s="146"/>
      <c r="Y7" s="147" t="s">
        <v>230</v>
      </c>
      <c r="Z7" s="148"/>
      <c r="AA7" s="148"/>
      <c r="AB7" s="148"/>
      <c r="AC7" s="148"/>
      <c r="AD7" s="149"/>
      <c r="AE7" s="150" t="s">
        <v>562</v>
      </c>
      <c r="AF7" s="151"/>
      <c r="AG7" s="151"/>
      <c r="AH7" s="151"/>
      <c r="AI7" s="151"/>
      <c r="AJ7" s="151"/>
      <c r="AK7" s="151"/>
      <c r="AL7" s="151"/>
      <c r="AM7" s="151"/>
      <c r="AN7" s="151"/>
      <c r="AO7" s="151"/>
      <c r="AP7" s="151"/>
      <c r="AQ7" s="151"/>
      <c r="AR7" s="151"/>
      <c r="AS7" s="151"/>
      <c r="AT7" s="151"/>
      <c r="AU7" s="151"/>
      <c r="AV7" s="151"/>
      <c r="AW7" s="151"/>
      <c r="AX7" s="152"/>
    </row>
    <row r="8" spans="1:50" ht="53.25" customHeight="1" x14ac:dyDescent="0.15">
      <c r="A8" s="120" t="s">
        <v>168</v>
      </c>
      <c r="B8" s="121"/>
      <c r="C8" s="121"/>
      <c r="D8" s="121"/>
      <c r="E8" s="121"/>
      <c r="F8" s="122"/>
      <c r="G8" s="123" t="str">
        <f>入力規則等!A27</f>
        <v>沖縄振興</v>
      </c>
      <c r="H8" s="124"/>
      <c r="I8" s="124"/>
      <c r="J8" s="124"/>
      <c r="K8" s="124"/>
      <c r="L8" s="124"/>
      <c r="M8" s="124"/>
      <c r="N8" s="124"/>
      <c r="O8" s="124"/>
      <c r="P8" s="124"/>
      <c r="Q8" s="124"/>
      <c r="R8" s="124"/>
      <c r="S8" s="124"/>
      <c r="T8" s="124"/>
      <c r="U8" s="124"/>
      <c r="V8" s="124"/>
      <c r="W8" s="124"/>
      <c r="X8" s="125"/>
      <c r="Y8" s="126" t="s">
        <v>169</v>
      </c>
      <c r="Z8" s="127"/>
      <c r="AA8" s="127"/>
      <c r="AB8" s="127"/>
      <c r="AC8" s="127"/>
      <c r="AD8" s="128"/>
      <c r="AE8" s="129" t="str">
        <f>入力規則等!K13</f>
        <v>公共事業</v>
      </c>
      <c r="AF8" s="124"/>
      <c r="AG8" s="124"/>
      <c r="AH8" s="124"/>
      <c r="AI8" s="124"/>
      <c r="AJ8" s="124"/>
      <c r="AK8" s="124"/>
      <c r="AL8" s="124"/>
      <c r="AM8" s="124"/>
      <c r="AN8" s="124"/>
      <c r="AO8" s="124"/>
      <c r="AP8" s="124"/>
      <c r="AQ8" s="124"/>
      <c r="AR8" s="124"/>
      <c r="AS8" s="124"/>
      <c r="AT8" s="124"/>
      <c r="AU8" s="124"/>
      <c r="AV8" s="124"/>
      <c r="AW8" s="124"/>
      <c r="AX8" s="130"/>
    </row>
    <row r="9" spans="1:50" ht="58.5" customHeight="1" x14ac:dyDescent="0.15">
      <c r="A9" s="112" t="s">
        <v>21</v>
      </c>
      <c r="B9" s="113"/>
      <c r="C9" s="113"/>
      <c r="D9" s="113"/>
      <c r="E9" s="113"/>
      <c r="F9" s="113"/>
      <c r="G9" s="131" t="s">
        <v>563</v>
      </c>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3"/>
    </row>
    <row r="10" spans="1:50" ht="80.25" customHeight="1" x14ac:dyDescent="0.15">
      <c r="A10" s="97" t="s">
        <v>27</v>
      </c>
      <c r="B10" s="98"/>
      <c r="C10" s="98"/>
      <c r="D10" s="98"/>
      <c r="E10" s="98"/>
      <c r="F10" s="98"/>
      <c r="G10" s="99" t="s">
        <v>564</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42" customHeight="1" x14ac:dyDescent="0.15">
      <c r="A11" s="97" t="s">
        <v>5</v>
      </c>
      <c r="B11" s="98"/>
      <c r="C11" s="98"/>
      <c r="D11" s="98"/>
      <c r="E11" s="98"/>
      <c r="F11" s="102"/>
      <c r="G11" s="103" t="str">
        <f>入力規則等!P10</f>
        <v>直接実施、補助</v>
      </c>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5"/>
    </row>
    <row r="12" spans="1:50" ht="21" customHeight="1" x14ac:dyDescent="0.15">
      <c r="A12" s="106" t="s">
        <v>22</v>
      </c>
      <c r="B12" s="107"/>
      <c r="C12" s="107"/>
      <c r="D12" s="107"/>
      <c r="E12" s="107"/>
      <c r="F12" s="108"/>
      <c r="G12" s="115"/>
      <c r="H12" s="116"/>
      <c r="I12" s="116"/>
      <c r="J12" s="116"/>
      <c r="K12" s="116"/>
      <c r="L12" s="116"/>
      <c r="M12" s="116"/>
      <c r="N12" s="116"/>
      <c r="O12" s="116"/>
      <c r="P12" s="117" t="s">
        <v>376</v>
      </c>
      <c r="Q12" s="118"/>
      <c r="R12" s="118"/>
      <c r="S12" s="118"/>
      <c r="T12" s="118"/>
      <c r="U12" s="118"/>
      <c r="V12" s="119"/>
      <c r="W12" s="117" t="s">
        <v>528</v>
      </c>
      <c r="X12" s="118"/>
      <c r="Y12" s="118"/>
      <c r="Z12" s="118"/>
      <c r="AA12" s="118"/>
      <c r="AB12" s="118"/>
      <c r="AC12" s="119"/>
      <c r="AD12" s="117" t="s">
        <v>530</v>
      </c>
      <c r="AE12" s="118"/>
      <c r="AF12" s="118"/>
      <c r="AG12" s="118"/>
      <c r="AH12" s="118"/>
      <c r="AI12" s="118"/>
      <c r="AJ12" s="119"/>
      <c r="AK12" s="117" t="s">
        <v>540</v>
      </c>
      <c r="AL12" s="118"/>
      <c r="AM12" s="118"/>
      <c r="AN12" s="118"/>
      <c r="AO12" s="118"/>
      <c r="AP12" s="118"/>
      <c r="AQ12" s="119"/>
      <c r="AR12" s="162"/>
      <c r="AS12" s="163"/>
      <c r="AT12" s="163"/>
      <c r="AU12" s="163"/>
      <c r="AV12" s="163"/>
      <c r="AW12" s="163"/>
      <c r="AX12" s="164"/>
    </row>
    <row r="13" spans="1:50" ht="21" customHeight="1" x14ac:dyDescent="0.15">
      <c r="A13" s="109"/>
      <c r="B13" s="110"/>
      <c r="C13" s="110"/>
      <c r="D13" s="110"/>
      <c r="E13" s="110"/>
      <c r="F13" s="111"/>
      <c r="G13" s="165" t="s">
        <v>6</v>
      </c>
      <c r="H13" s="166"/>
      <c r="I13" s="172" t="s">
        <v>7</v>
      </c>
      <c r="J13" s="173"/>
      <c r="K13" s="173"/>
      <c r="L13" s="173"/>
      <c r="M13" s="173"/>
      <c r="N13" s="173"/>
      <c r="O13" s="174"/>
      <c r="P13" s="156">
        <v>353</v>
      </c>
      <c r="Q13" s="157"/>
      <c r="R13" s="157"/>
      <c r="S13" s="157"/>
      <c r="T13" s="157"/>
      <c r="U13" s="157"/>
      <c r="V13" s="158"/>
      <c r="W13" s="156">
        <v>363</v>
      </c>
      <c r="X13" s="157"/>
      <c r="Y13" s="157"/>
      <c r="Z13" s="157"/>
      <c r="AA13" s="157"/>
      <c r="AB13" s="157"/>
      <c r="AC13" s="158"/>
      <c r="AD13" s="156">
        <v>363</v>
      </c>
      <c r="AE13" s="157"/>
      <c r="AF13" s="157"/>
      <c r="AG13" s="157"/>
      <c r="AH13" s="157"/>
      <c r="AI13" s="157"/>
      <c r="AJ13" s="158"/>
      <c r="AK13" s="156">
        <v>356</v>
      </c>
      <c r="AL13" s="157"/>
      <c r="AM13" s="157"/>
      <c r="AN13" s="157"/>
      <c r="AO13" s="157"/>
      <c r="AP13" s="157"/>
      <c r="AQ13" s="158"/>
      <c r="AR13" s="186"/>
      <c r="AS13" s="187"/>
      <c r="AT13" s="187"/>
      <c r="AU13" s="187"/>
      <c r="AV13" s="187"/>
      <c r="AW13" s="187"/>
      <c r="AX13" s="188"/>
    </row>
    <row r="14" spans="1:50" ht="21" customHeight="1" x14ac:dyDescent="0.15">
      <c r="A14" s="109"/>
      <c r="B14" s="110"/>
      <c r="C14" s="110"/>
      <c r="D14" s="110"/>
      <c r="E14" s="110"/>
      <c r="F14" s="111"/>
      <c r="G14" s="167"/>
      <c r="H14" s="168"/>
      <c r="I14" s="159" t="s">
        <v>8</v>
      </c>
      <c r="J14" s="184"/>
      <c r="K14" s="184"/>
      <c r="L14" s="184"/>
      <c r="M14" s="184"/>
      <c r="N14" s="184"/>
      <c r="O14" s="185"/>
      <c r="P14" s="156">
        <v>38</v>
      </c>
      <c r="Q14" s="157"/>
      <c r="R14" s="157"/>
      <c r="S14" s="157"/>
      <c r="T14" s="157"/>
      <c r="U14" s="157"/>
      <c r="V14" s="158"/>
      <c r="W14" s="156" t="s">
        <v>565</v>
      </c>
      <c r="X14" s="157"/>
      <c r="Y14" s="157"/>
      <c r="Z14" s="157"/>
      <c r="AA14" s="157"/>
      <c r="AB14" s="157"/>
      <c r="AC14" s="158"/>
      <c r="AD14" s="156">
        <v>110</v>
      </c>
      <c r="AE14" s="157"/>
      <c r="AF14" s="157"/>
      <c r="AG14" s="157"/>
      <c r="AH14" s="157"/>
      <c r="AI14" s="157"/>
      <c r="AJ14" s="158"/>
      <c r="AK14" s="156">
        <v>107</v>
      </c>
      <c r="AL14" s="157"/>
      <c r="AM14" s="157"/>
      <c r="AN14" s="157"/>
      <c r="AO14" s="157"/>
      <c r="AP14" s="157"/>
      <c r="AQ14" s="158"/>
      <c r="AR14" s="189"/>
      <c r="AS14" s="190"/>
      <c r="AT14" s="190"/>
      <c r="AU14" s="190"/>
      <c r="AV14" s="190"/>
      <c r="AW14" s="190"/>
      <c r="AX14" s="191"/>
    </row>
    <row r="15" spans="1:50" ht="21" customHeight="1" x14ac:dyDescent="0.15">
      <c r="A15" s="109"/>
      <c r="B15" s="110"/>
      <c r="C15" s="110"/>
      <c r="D15" s="110"/>
      <c r="E15" s="110"/>
      <c r="F15" s="111"/>
      <c r="G15" s="169"/>
      <c r="H15" s="168"/>
      <c r="I15" s="175" t="s">
        <v>550</v>
      </c>
      <c r="J15" s="176"/>
      <c r="K15" s="176"/>
      <c r="L15" s="176"/>
      <c r="M15" s="176"/>
      <c r="N15" s="176"/>
      <c r="O15" s="177"/>
      <c r="P15" s="153"/>
      <c r="Q15" s="154"/>
      <c r="R15" s="154"/>
      <c r="S15" s="154"/>
      <c r="T15" s="154"/>
      <c r="U15" s="154"/>
      <c r="V15" s="155"/>
      <c r="W15" s="153"/>
      <c r="X15" s="154"/>
      <c r="Y15" s="154"/>
      <c r="Z15" s="154"/>
      <c r="AA15" s="154"/>
      <c r="AB15" s="154"/>
      <c r="AC15" s="155"/>
      <c r="AD15" s="153"/>
      <c r="AE15" s="154"/>
      <c r="AF15" s="154"/>
      <c r="AG15" s="154"/>
      <c r="AH15" s="154"/>
      <c r="AI15" s="154"/>
      <c r="AJ15" s="155"/>
      <c r="AK15" s="156">
        <v>107</v>
      </c>
      <c r="AL15" s="157"/>
      <c r="AM15" s="157"/>
      <c r="AN15" s="157"/>
      <c r="AO15" s="157"/>
      <c r="AP15" s="157"/>
      <c r="AQ15" s="158"/>
      <c r="AR15" s="189"/>
      <c r="AS15" s="190"/>
      <c r="AT15" s="190"/>
      <c r="AU15" s="190"/>
      <c r="AV15" s="190"/>
      <c r="AW15" s="190"/>
      <c r="AX15" s="191"/>
    </row>
    <row r="16" spans="1:50" ht="21" customHeight="1" x14ac:dyDescent="0.15">
      <c r="A16" s="109"/>
      <c r="B16" s="110"/>
      <c r="C16" s="110"/>
      <c r="D16" s="110"/>
      <c r="E16" s="110"/>
      <c r="F16" s="111"/>
      <c r="G16" s="169"/>
      <c r="H16" s="168"/>
      <c r="I16" s="159" t="s">
        <v>45</v>
      </c>
      <c r="J16" s="160"/>
      <c r="K16" s="160"/>
      <c r="L16" s="160"/>
      <c r="M16" s="160"/>
      <c r="N16" s="160"/>
      <c r="O16" s="161"/>
      <c r="P16" s="156">
        <v>136.6</v>
      </c>
      <c r="Q16" s="157"/>
      <c r="R16" s="157"/>
      <c r="S16" s="157"/>
      <c r="T16" s="157"/>
      <c r="U16" s="157"/>
      <c r="V16" s="158"/>
      <c r="W16" s="156">
        <v>127.7</v>
      </c>
      <c r="X16" s="157"/>
      <c r="Y16" s="157"/>
      <c r="Z16" s="157"/>
      <c r="AA16" s="157"/>
      <c r="AB16" s="157"/>
      <c r="AC16" s="158"/>
      <c r="AD16" s="156">
        <v>92.861599999999996</v>
      </c>
      <c r="AE16" s="157"/>
      <c r="AF16" s="157"/>
      <c r="AG16" s="157"/>
      <c r="AH16" s="157"/>
      <c r="AI16" s="157"/>
      <c r="AJ16" s="158"/>
      <c r="AK16" s="156">
        <v>163.97200000000001</v>
      </c>
      <c r="AL16" s="157"/>
      <c r="AM16" s="157"/>
      <c r="AN16" s="157"/>
      <c r="AO16" s="157"/>
      <c r="AP16" s="157"/>
      <c r="AQ16" s="158"/>
      <c r="AR16" s="189"/>
      <c r="AS16" s="190"/>
      <c r="AT16" s="190"/>
      <c r="AU16" s="190"/>
      <c r="AV16" s="190"/>
      <c r="AW16" s="190"/>
      <c r="AX16" s="191"/>
    </row>
    <row r="17" spans="1:50" ht="21" customHeight="1" x14ac:dyDescent="0.15">
      <c r="A17" s="109"/>
      <c r="B17" s="110"/>
      <c r="C17" s="110"/>
      <c r="D17" s="110"/>
      <c r="E17" s="110"/>
      <c r="F17" s="111"/>
      <c r="G17" s="169"/>
      <c r="H17" s="168"/>
      <c r="I17" s="159" t="s">
        <v>46</v>
      </c>
      <c r="J17" s="160"/>
      <c r="K17" s="160"/>
      <c r="L17" s="160"/>
      <c r="M17" s="160"/>
      <c r="N17" s="160"/>
      <c r="O17" s="161"/>
      <c r="P17" s="156">
        <v>-127.7</v>
      </c>
      <c r="Q17" s="157"/>
      <c r="R17" s="157"/>
      <c r="S17" s="157"/>
      <c r="T17" s="157"/>
      <c r="U17" s="157"/>
      <c r="V17" s="158"/>
      <c r="W17" s="156">
        <v>-92.9</v>
      </c>
      <c r="X17" s="157"/>
      <c r="Y17" s="157"/>
      <c r="Z17" s="157"/>
      <c r="AA17" s="157"/>
      <c r="AB17" s="157"/>
      <c r="AC17" s="158"/>
      <c r="AD17" s="156">
        <v>-163.97200000000001</v>
      </c>
      <c r="AE17" s="157"/>
      <c r="AF17" s="157"/>
      <c r="AG17" s="157"/>
      <c r="AH17" s="157"/>
      <c r="AI17" s="157"/>
      <c r="AJ17" s="158"/>
      <c r="AK17" s="156" t="s">
        <v>619</v>
      </c>
      <c r="AL17" s="157"/>
      <c r="AM17" s="157"/>
      <c r="AN17" s="157"/>
      <c r="AO17" s="157"/>
      <c r="AP17" s="157"/>
      <c r="AQ17" s="158"/>
      <c r="AR17" s="189"/>
      <c r="AS17" s="190"/>
      <c r="AT17" s="190"/>
      <c r="AU17" s="190"/>
      <c r="AV17" s="190"/>
      <c r="AW17" s="190"/>
      <c r="AX17" s="191"/>
    </row>
    <row r="18" spans="1:50" ht="24.75" customHeight="1" x14ac:dyDescent="0.15">
      <c r="A18" s="109"/>
      <c r="B18" s="110"/>
      <c r="C18" s="110"/>
      <c r="D18" s="110"/>
      <c r="E18" s="110"/>
      <c r="F18" s="111"/>
      <c r="G18" s="169"/>
      <c r="H18" s="168"/>
      <c r="I18" s="159" t="s">
        <v>44</v>
      </c>
      <c r="J18" s="184"/>
      <c r="K18" s="184"/>
      <c r="L18" s="184"/>
      <c r="M18" s="184"/>
      <c r="N18" s="184"/>
      <c r="O18" s="185"/>
      <c r="P18" s="156" t="s">
        <v>565</v>
      </c>
      <c r="Q18" s="157"/>
      <c r="R18" s="157"/>
      <c r="S18" s="157"/>
      <c r="T18" s="157"/>
      <c r="U18" s="157"/>
      <c r="V18" s="158"/>
      <c r="W18" s="156" t="s">
        <v>565</v>
      </c>
      <c r="X18" s="157"/>
      <c r="Y18" s="157"/>
      <c r="Z18" s="157"/>
      <c r="AA18" s="157"/>
      <c r="AB18" s="157"/>
      <c r="AC18" s="158"/>
      <c r="AD18" s="156" t="s">
        <v>565</v>
      </c>
      <c r="AE18" s="157"/>
      <c r="AF18" s="157"/>
      <c r="AG18" s="157"/>
      <c r="AH18" s="157"/>
      <c r="AI18" s="157"/>
      <c r="AJ18" s="158"/>
      <c r="AK18" s="156" t="s">
        <v>565</v>
      </c>
      <c r="AL18" s="157"/>
      <c r="AM18" s="157"/>
      <c r="AN18" s="157"/>
      <c r="AO18" s="157"/>
      <c r="AP18" s="157"/>
      <c r="AQ18" s="158"/>
      <c r="AR18" s="189"/>
      <c r="AS18" s="190"/>
      <c r="AT18" s="190"/>
      <c r="AU18" s="190"/>
      <c r="AV18" s="190"/>
      <c r="AW18" s="190"/>
      <c r="AX18" s="191"/>
    </row>
    <row r="19" spans="1:50" ht="24.75" customHeight="1" x14ac:dyDescent="0.15">
      <c r="A19" s="109"/>
      <c r="B19" s="110"/>
      <c r="C19" s="110"/>
      <c r="D19" s="110"/>
      <c r="E19" s="110"/>
      <c r="F19" s="111"/>
      <c r="G19" s="170"/>
      <c r="H19" s="171"/>
      <c r="I19" s="178" t="s">
        <v>18</v>
      </c>
      <c r="J19" s="179"/>
      <c r="K19" s="179"/>
      <c r="L19" s="179"/>
      <c r="M19" s="179"/>
      <c r="N19" s="179"/>
      <c r="O19" s="180"/>
      <c r="P19" s="181">
        <f>SUM(P13:V18)</f>
        <v>399.90000000000003</v>
      </c>
      <c r="Q19" s="182"/>
      <c r="R19" s="182"/>
      <c r="S19" s="182"/>
      <c r="T19" s="182"/>
      <c r="U19" s="182"/>
      <c r="V19" s="183"/>
      <c r="W19" s="181">
        <f>SUM(W13:AC18)</f>
        <v>397.79999999999995</v>
      </c>
      <c r="X19" s="182"/>
      <c r="Y19" s="182"/>
      <c r="Z19" s="182"/>
      <c r="AA19" s="182"/>
      <c r="AB19" s="182"/>
      <c r="AC19" s="183"/>
      <c r="AD19" s="181">
        <f>SUM(AD13:AJ18)</f>
        <v>401.88959999999997</v>
      </c>
      <c r="AE19" s="182"/>
      <c r="AF19" s="182"/>
      <c r="AG19" s="182"/>
      <c r="AH19" s="182"/>
      <c r="AI19" s="182"/>
      <c r="AJ19" s="183"/>
      <c r="AK19" s="181">
        <f>SUM(AK13:AQ18)-AK15</f>
        <v>626.97199999999998</v>
      </c>
      <c r="AL19" s="182"/>
      <c r="AM19" s="182"/>
      <c r="AN19" s="182"/>
      <c r="AO19" s="182"/>
      <c r="AP19" s="182"/>
      <c r="AQ19" s="183"/>
      <c r="AR19" s="189"/>
      <c r="AS19" s="190"/>
      <c r="AT19" s="190"/>
      <c r="AU19" s="190"/>
      <c r="AV19" s="190"/>
      <c r="AW19" s="190"/>
      <c r="AX19" s="191"/>
    </row>
    <row r="20" spans="1:50" ht="24.75" customHeight="1" x14ac:dyDescent="0.15">
      <c r="A20" s="109"/>
      <c r="B20" s="110"/>
      <c r="C20" s="110"/>
      <c r="D20" s="110"/>
      <c r="E20" s="110"/>
      <c r="F20" s="111"/>
      <c r="G20" s="203" t="s">
        <v>9</v>
      </c>
      <c r="H20" s="204"/>
      <c r="I20" s="204"/>
      <c r="J20" s="204"/>
      <c r="K20" s="204"/>
      <c r="L20" s="204"/>
      <c r="M20" s="204"/>
      <c r="N20" s="204"/>
      <c r="O20" s="204"/>
      <c r="P20" s="156">
        <v>387.9</v>
      </c>
      <c r="Q20" s="157"/>
      <c r="R20" s="157"/>
      <c r="S20" s="157"/>
      <c r="T20" s="157"/>
      <c r="U20" s="157"/>
      <c r="V20" s="158"/>
      <c r="W20" s="156">
        <v>385.1</v>
      </c>
      <c r="X20" s="157"/>
      <c r="Y20" s="157"/>
      <c r="Z20" s="157"/>
      <c r="AA20" s="157"/>
      <c r="AB20" s="157"/>
      <c r="AC20" s="158"/>
      <c r="AD20" s="156">
        <v>401.2</v>
      </c>
      <c r="AE20" s="157"/>
      <c r="AF20" s="157"/>
      <c r="AG20" s="157"/>
      <c r="AH20" s="157"/>
      <c r="AI20" s="157"/>
      <c r="AJ20" s="158"/>
      <c r="AK20" s="201"/>
      <c r="AL20" s="201"/>
      <c r="AM20" s="201"/>
      <c r="AN20" s="201"/>
      <c r="AO20" s="201"/>
      <c r="AP20" s="201"/>
      <c r="AQ20" s="201"/>
      <c r="AR20" s="189"/>
      <c r="AS20" s="190"/>
      <c r="AT20" s="190"/>
      <c r="AU20" s="190"/>
      <c r="AV20" s="190"/>
      <c r="AW20" s="190"/>
      <c r="AX20" s="191"/>
    </row>
    <row r="21" spans="1:50" ht="24.75" customHeight="1" x14ac:dyDescent="0.15">
      <c r="A21" s="109"/>
      <c r="B21" s="110"/>
      <c r="C21" s="110"/>
      <c r="D21" s="110"/>
      <c r="E21" s="110"/>
      <c r="F21" s="111"/>
      <c r="G21" s="203" t="s">
        <v>10</v>
      </c>
      <c r="H21" s="204"/>
      <c r="I21" s="204"/>
      <c r="J21" s="204"/>
      <c r="K21" s="204"/>
      <c r="L21" s="204"/>
      <c r="M21" s="204"/>
      <c r="N21" s="204"/>
      <c r="O21" s="204"/>
      <c r="P21" s="200">
        <f>IF(P19=0, "-", SUM(P20)/P19)</f>
        <v>0.96999249812453103</v>
      </c>
      <c r="Q21" s="200"/>
      <c r="R21" s="200"/>
      <c r="S21" s="200"/>
      <c r="T21" s="200"/>
      <c r="U21" s="200"/>
      <c r="V21" s="200"/>
      <c r="W21" s="200">
        <f>IF(W19=0, "-", SUM(W20)/W19)</f>
        <v>0.96807440925087995</v>
      </c>
      <c r="X21" s="200"/>
      <c r="Y21" s="200"/>
      <c r="Z21" s="200"/>
      <c r="AA21" s="200"/>
      <c r="AB21" s="200"/>
      <c r="AC21" s="200"/>
      <c r="AD21" s="200">
        <f>IF(AD19=0, "-", SUM(AD20)/AD19)</f>
        <v>0.9982841058838049</v>
      </c>
      <c r="AE21" s="200"/>
      <c r="AF21" s="200"/>
      <c r="AG21" s="200"/>
      <c r="AH21" s="200"/>
      <c r="AI21" s="200"/>
      <c r="AJ21" s="200"/>
      <c r="AK21" s="201"/>
      <c r="AL21" s="201"/>
      <c r="AM21" s="201"/>
      <c r="AN21" s="201"/>
      <c r="AO21" s="201"/>
      <c r="AP21" s="201"/>
      <c r="AQ21" s="202"/>
      <c r="AR21" s="189"/>
      <c r="AS21" s="190"/>
      <c r="AT21" s="190"/>
      <c r="AU21" s="190"/>
      <c r="AV21" s="190"/>
      <c r="AW21" s="190"/>
      <c r="AX21" s="191"/>
    </row>
    <row r="22" spans="1:50" ht="25.5" customHeight="1" x14ac:dyDescent="0.15">
      <c r="A22" s="112"/>
      <c r="B22" s="113"/>
      <c r="C22" s="113"/>
      <c r="D22" s="113"/>
      <c r="E22" s="113"/>
      <c r="F22" s="114"/>
      <c r="G22" s="198" t="s">
        <v>205</v>
      </c>
      <c r="H22" s="199"/>
      <c r="I22" s="199"/>
      <c r="J22" s="199"/>
      <c r="K22" s="199"/>
      <c r="L22" s="199"/>
      <c r="M22" s="199"/>
      <c r="N22" s="199"/>
      <c r="O22" s="199"/>
      <c r="P22" s="200">
        <f>IF(P20=0, "-", SUM(P20)/SUM(P13,P14))</f>
        <v>0.99207161125319687</v>
      </c>
      <c r="Q22" s="200"/>
      <c r="R22" s="200"/>
      <c r="S22" s="200"/>
      <c r="T22" s="200"/>
      <c r="U22" s="200"/>
      <c r="V22" s="200"/>
      <c r="W22" s="200">
        <f>IF(W20=0, "-", SUM(W20)/SUM(W13,W14))</f>
        <v>1.0608815426997247</v>
      </c>
      <c r="X22" s="200"/>
      <c r="Y22" s="200"/>
      <c r="Z22" s="200"/>
      <c r="AA22" s="200"/>
      <c r="AB22" s="200"/>
      <c r="AC22" s="200"/>
      <c r="AD22" s="200">
        <f>IF(AD20=0, "-", SUM(AD20)/SUM(AD13,AD14))</f>
        <v>0.8482029598308668</v>
      </c>
      <c r="AE22" s="200"/>
      <c r="AF22" s="200"/>
      <c r="AG22" s="200"/>
      <c r="AH22" s="200"/>
      <c r="AI22" s="200"/>
      <c r="AJ22" s="200"/>
      <c r="AK22" s="201"/>
      <c r="AL22" s="201"/>
      <c r="AM22" s="201"/>
      <c r="AN22" s="201"/>
      <c r="AO22" s="201"/>
      <c r="AP22" s="201"/>
      <c r="AQ22" s="202"/>
      <c r="AR22" s="192"/>
      <c r="AS22" s="193"/>
      <c r="AT22" s="193"/>
      <c r="AU22" s="193"/>
      <c r="AV22" s="193"/>
      <c r="AW22" s="193"/>
      <c r="AX22" s="194"/>
    </row>
    <row r="23" spans="1:50" ht="40.35" customHeight="1" x14ac:dyDescent="0.15">
      <c r="A23" s="243" t="s">
        <v>552</v>
      </c>
      <c r="B23" s="244"/>
      <c r="C23" s="244"/>
      <c r="D23" s="244"/>
      <c r="E23" s="244"/>
      <c r="F23" s="245"/>
      <c r="G23" s="249" t="s">
        <v>199</v>
      </c>
      <c r="H23" s="212"/>
      <c r="I23" s="212"/>
      <c r="J23" s="212"/>
      <c r="K23" s="212"/>
      <c r="L23" s="212"/>
      <c r="M23" s="212"/>
      <c r="N23" s="212"/>
      <c r="O23" s="250"/>
      <c r="P23" s="251" t="s">
        <v>550</v>
      </c>
      <c r="Q23" s="212"/>
      <c r="R23" s="212"/>
      <c r="S23" s="212"/>
      <c r="T23" s="212"/>
      <c r="U23" s="212"/>
      <c r="V23" s="250"/>
      <c r="W23" s="211" t="s">
        <v>198</v>
      </c>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3"/>
    </row>
    <row r="24" spans="1:50" ht="25.5" customHeight="1" x14ac:dyDescent="0.15">
      <c r="A24" s="246"/>
      <c r="B24" s="247"/>
      <c r="C24" s="247"/>
      <c r="D24" s="247"/>
      <c r="E24" s="247"/>
      <c r="F24" s="248"/>
      <c r="G24" s="252" t="s">
        <v>567</v>
      </c>
      <c r="H24" s="253"/>
      <c r="I24" s="253"/>
      <c r="J24" s="253"/>
      <c r="K24" s="253"/>
      <c r="L24" s="253"/>
      <c r="M24" s="253"/>
      <c r="N24" s="253"/>
      <c r="O24" s="254"/>
      <c r="P24" s="255">
        <v>107</v>
      </c>
      <c r="Q24" s="256"/>
      <c r="R24" s="256"/>
      <c r="S24" s="256"/>
      <c r="T24" s="256"/>
      <c r="U24" s="256"/>
      <c r="V24" s="257"/>
      <c r="W24" s="214"/>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6"/>
    </row>
    <row r="25" spans="1:50" ht="25.5" customHeight="1" x14ac:dyDescent="0.15">
      <c r="A25" s="246"/>
      <c r="B25" s="247"/>
      <c r="C25" s="247"/>
      <c r="D25" s="247"/>
      <c r="E25" s="247"/>
      <c r="F25" s="248"/>
      <c r="G25" s="195"/>
      <c r="H25" s="196"/>
      <c r="I25" s="196"/>
      <c r="J25" s="196"/>
      <c r="K25" s="196"/>
      <c r="L25" s="196"/>
      <c r="M25" s="196"/>
      <c r="N25" s="196"/>
      <c r="O25" s="197"/>
      <c r="P25" s="156"/>
      <c r="Q25" s="157"/>
      <c r="R25" s="157"/>
      <c r="S25" s="157"/>
      <c r="T25" s="157"/>
      <c r="U25" s="157"/>
      <c r="V25" s="158"/>
      <c r="W25" s="217"/>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9"/>
    </row>
    <row r="26" spans="1:50" ht="25.5" customHeight="1" thickBot="1" x14ac:dyDescent="0.2">
      <c r="A26" s="246"/>
      <c r="B26" s="247"/>
      <c r="C26" s="247"/>
      <c r="D26" s="247"/>
      <c r="E26" s="247"/>
      <c r="F26" s="248"/>
      <c r="G26" s="205" t="s">
        <v>18</v>
      </c>
      <c r="H26" s="206"/>
      <c r="I26" s="206"/>
      <c r="J26" s="206"/>
      <c r="K26" s="206"/>
      <c r="L26" s="206"/>
      <c r="M26" s="206"/>
      <c r="N26" s="206"/>
      <c r="O26" s="207"/>
      <c r="P26" s="208">
        <f>AK15</f>
        <v>107</v>
      </c>
      <c r="Q26" s="209"/>
      <c r="R26" s="209"/>
      <c r="S26" s="209"/>
      <c r="T26" s="209"/>
      <c r="U26" s="209"/>
      <c r="V26" s="210"/>
      <c r="W26" s="220"/>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2"/>
    </row>
    <row r="27" spans="1:50" ht="47.25" customHeight="1" x14ac:dyDescent="0.15">
      <c r="A27" s="223" t="s">
        <v>533</v>
      </c>
      <c r="B27" s="224"/>
      <c r="C27" s="224"/>
      <c r="D27" s="224"/>
      <c r="E27" s="224"/>
      <c r="F27" s="225"/>
      <c r="G27" s="226" t="s">
        <v>568</v>
      </c>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8"/>
    </row>
    <row r="28" spans="1:50" ht="31.5" customHeight="1" x14ac:dyDescent="0.15">
      <c r="A28" s="229" t="s">
        <v>534</v>
      </c>
      <c r="B28" s="230"/>
      <c r="C28" s="230"/>
      <c r="D28" s="230"/>
      <c r="E28" s="230"/>
      <c r="F28" s="231"/>
      <c r="G28" s="235" t="s">
        <v>532</v>
      </c>
      <c r="H28" s="236"/>
      <c r="I28" s="236"/>
      <c r="J28" s="236"/>
      <c r="K28" s="236"/>
      <c r="L28" s="236"/>
      <c r="M28" s="236"/>
      <c r="N28" s="236"/>
      <c r="O28" s="236"/>
      <c r="P28" s="237" t="s">
        <v>531</v>
      </c>
      <c r="Q28" s="236"/>
      <c r="R28" s="236"/>
      <c r="S28" s="236"/>
      <c r="T28" s="236"/>
      <c r="U28" s="236"/>
      <c r="V28" s="236"/>
      <c r="W28" s="236"/>
      <c r="X28" s="238"/>
      <c r="Y28" s="239"/>
      <c r="Z28" s="240"/>
      <c r="AA28" s="241"/>
      <c r="AB28" s="242" t="s">
        <v>11</v>
      </c>
      <c r="AC28" s="242"/>
      <c r="AD28" s="242"/>
      <c r="AE28" s="266" t="s">
        <v>376</v>
      </c>
      <c r="AF28" s="267"/>
      <c r="AG28" s="267"/>
      <c r="AH28" s="268"/>
      <c r="AI28" s="266" t="s">
        <v>528</v>
      </c>
      <c r="AJ28" s="267"/>
      <c r="AK28" s="267"/>
      <c r="AL28" s="268"/>
      <c r="AM28" s="266" t="s">
        <v>344</v>
      </c>
      <c r="AN28" s="267"/>
      <c r="AO28" s="267"/>
      <c r="AP28" s="268"/>
      <c r="AQ28" s="269" t="s">
        <v>375</v>
      </c>
      <c r="AR28" s="270"/>
      <c r="AS28" s="270"/>
      <c r="AT28" s="271"/>
      <c r="AU28" s="269" t="s">
        <v>541</v>
      </c>
      <c r="AV28" s="270"/>
      <c r="AW28" s="270"/>
      <c r="AX28" s="272"/>
    </row>
    <row r="29" spans="1:50" ht="23.25" customHeight="1" x14ac:dyDescent="0.15">
      <c r="A29" s="229"/>
      <c r="B29" s="230"/>
      <c r="C29" s="230"/>
      <c r="D29" s="230"/>
      <c r="E29" s="230"/>
      <c r="F29" s="231"/>
      <c r="G29" s="273" t="s">
        <v>569</v>
      </c>
      <c r="H29" s="274"/>
      <c r="I29" s="274"/>
      <c r="J29" s="274"/>
      <c r="K29" s="274"/>
      <c r="L29" s="274"/>
      <c r="M29" s="274"/>
      <c r="N29" s="274"/>
      <c r="O29" s="274"/>
      <c r="P29" s="277" t="s">
        <v>570</v>
      </c>
      <c r="Q29" s="278"/>
      <c r="R29" s="278"/>
      <c r="S29" s="278"/>
      <c r="T29" s="278"/>
      <c r="U29" s="278"/>
      <c r="V29" s="278"/>
      <c r="W29" s="278"/>
      <c r="X29" s="279"/>
      <c r="Y29" s="283" t="s">
        <v>48</v>
      </c>
      <c r="Z29" s="284"/>
      <c r="AA29" s="285"/>
      <c r="AB29" s="265" t="s">
        <v>571</v>
      </c>
      <c r="AC29" s="265"/>
      <c r="AD29" s="265"/>
      <c r="AE29" s="258">
        <v>6</v>
      </c>
      <c r="AF29" s="258"/>
      <c r="AG29" s="258"/>
      <c r="AH29" s="258"/>
      <c r="AI29" s="258">
        <v>13</v>
      </c>
      <c r="AJ29" s="258"/>
      <c r="AK29" s="258"/>
      <c r="AL29" s="258"/>
      <c r="AM29" s="258">
        <v>8</v>
      </c>
      <c r="AN29" s="258"/>
      <c r="AO29" s="258"/>
      <c r="AP29" s="258"/>
      <c r="AQ29" s="258" t="s">
        <v>565</v>
      </c>
      <c r="AR29" s="258"/>
      <c r="AS29" s="258"/>
      <c r="AT29" s="258"/>
      <c r="AU29" s="259" t="s">
        <v>566</v>
      </c>
      <c r="AV29" s="260"/>
      <c r="AW29" s="260"/>
      <c r="AX29" s="261"/>
    </row>
    <row r="30" spans="1:50" ht="23.25" customHeight="1" x14ac:dyDescent="0.15">
      <c r="A30" s="232"/>
      <c r="B30" s="233"/>
      <c r="C30" s="233"/>
      <c r="D30" s="233"/>
      <c r="E30" s="233"/>
      <c r="F30" s="234"/>
      <c r="G30" s="275"/>
      <c r="H30" s="276"/>
      <c r="I30" s="276"/>
      <c r="J30" s="276"/>
      <c r="K30" s="276"/>
      <c r="L30" s="276"/>
      <c r="M30" s="276"/>
      <c r="N30" s="276"/>
      <c r="O30" s="276"/>
      <c r="P30" s="280"/>
      <c r="Q30" s="281"/>
      <c r="R30" s="281"/>
      <c r="S30" s="281"/>
      <c r="T30" s="281"/>
      <c r="U30" s="281"/>
      <c r="V30" s="281"/>
      <c r="W30" s="281"/>
      <c r="X30" s="282"/>
      <c r="Y30" s="262" t="s">
        <v>49</v>
      </c>
      <c r="Z30" s="263"/>
      <c r="AA30" s="264"/>
      <c r="AB30" s="265" t="s">
        <v>571</v>
      </c>
      <c r="AC30" s="265"/>
      <c r="AD30" s="265"/>
      <c r="AE30" s="258">
        <v>7</v>
      </c>
      <c r="AF30" s="258"/>
      <c r="AG30" s="258"/>
      <c r="AH30" s="258"/>
      <c r="AI30" s="258">
        <v>13</v>
      </c>
      <c r="AJ30" s="258"/>
      <c r="AK30" s="258"/>
      <c r="AL30" s="258"/>
      <c r="AM30" s="258">
        <v>8</v>
      </c>
      <c r="AN30" s="258"/>
      <c r="AO30" s="258"/>
      <c r="AP30" s="258"/>
      <c r="AQ30" s="258" t="s">
        <v>565</v>
      </c>
      <c r="AR30" s="258"/>
      <c r="AS30" s="258"/>
      <c r="AT30" s="258"/>
      <c r="AU30" s="259" t="s">
        <v>566</v>
      </c>
      <c r="AV30" s="260"/>
      <c r="AW30" s="260"/>
      <c r="AX30" s="261"/>
    </row>
    <row r="31" spans="1:50" ht="23.25" customHeight="1" x14ac:dyDescent="0.15">
      <c r="A31" s="303" t="s">
        <v>535</v>
      </c>
      <c r="B31" s="304"/>
      <c r="C31" s="304"/>
      <c r="D31" s="304"/>
      <c r="E31" s="304"/>
      <c r="F31" s="305"/>
      <c r="G31" s="118" t="s">
        <v>536</v>
      </c>
      <c r="H31" s="118"/>
      <c r="I31" s="118"/>
      <c r="J31" s="118"/>
      <c r="K31" s="118"/>
      <c r="L31" s="118"/>
      <c r="M31" s="118"/>
      <c r="N31" s="118"/>
      <c r="O31" s="118"/>
      <c r="P31" s="118"/>
      <c r="Q31" s="118"/>
      <c r="R31" s="118"/>
      <c r="S31" s="118"/>
      <c r="T31" s="118"/>
      <c r="U31" s="118"/>
      <c r="V31" s="118"/>
      <c r="W31" s="118"/>
      <c r="X31" s="119"/>
      <c r="Y31" s="311"/>
      <c r="Z31" s="312"/>
      <c r="AA31" s="313"/>
      <c r="AB31" s="117" t="s">
        <v>11</v>
      </c>
      <c r="AC31" s="118"/>
      <c r="AD31" s="119"/>
      <c r="AE31" s="117" t="s">
        <v>376</v>
      </c>
      <c r="AF31" s="118"/>
      <c r="AG31" s="118"/>
      <c r="AH31" s="119"/>
      <c r="AI31" s="117" t="s">
        <v>528</v>
      </c>
      <c r="AJ31" s="118"/>
      <c r="AK31" s="118"/>
      <c r="AL31" s="119"/>
      <c r="AM31" s="117" t="s">
        <v>344</v>
      </c>
      <c r="AN31" s="118"/>
      <c r="AO31" s="118"/>
      <c r="AP31" s="119"/>
      <c r="AQ31" s="314" t="s">
        <v>542</v>
      </c>
      <c r="AR31" s="315"/>
      <c r="AS31" s="315"/>
      <c r="AT31" s="315"/>
      <c r="AU31" s="315"/>
      <c r="AV31" s="315"/>
      <c r="AW31" s="315"/>
      <c r="AX31" s="316"/>
    </row>
    <row r="32" spans="1:50" ht="23.25" customHeight="1" x14ac:dyDescent="0.15">
      <c r="A32" s="306"/>
      <c r="B32" s="307"/>
      <c r="C32" s="307"/>
      <c r="D32" s="307"/>
      <c r="E32" s="307"/>
      <c r="F32" s="308"/>
      <c r="G32" s="317" t="s">
        <v>572</v>
      </c>
      <c r="H32" s="318"/>
      <c r="I32" s="318"/>
      <c r="J32" s="318"/>
      <c r="K32" s="318"/>
      <c r="L32" s="318"/>
      <c r="M32" s="318"/>
      <c r="N32" s="318"/>
      <c r="O32" s="318"/>
      <c r="P32" s="318"/>
      <c r="Q32" s="318"/>
      <c r="R32" s="318"/>
      <c r="S32" s="318"/>
      <c r="T32" s="318"/>
      <c r="U32" s="318"/>
      <c r="V32" s="318"/>
      <c r="W32" s="318"/>
      <c r="X32" s="318"/>
      <c r="Y32" s="294" t="s">
        <v>535</v>
      </c>
      <c r="Z32" s="295"/>
      <c r="AA32" s="296"/>
      <c r="AB32" s="297" t="s">
        <v>576</v>
      </c>
      <c r="AC32" s="298"/>
      <c r="AD32" s="299"/>
      <c r="AE32" s="300">
        <v>19.899999999999999</v>
      </c>
      <c r="AF32" s="300"/>
      <c r="AG32" s="300"/>
      <c r="AH32" s="300"/>
      <c r="AI32" s="300">
        <v>14.6</v>
      </c>
      <c r="AJ32" s="300"/>
      <c r="AK32" s="300"/>
      <c r="AL32" s="300"/>
      <c r="AM32" s="300">
        <v>16.600000000000001</v>
      </c>
      <c r="AN32" s="300"/>
      <c r="AO32" s="300"/>
      <c r="AP32" s="300"/>
      <c r="AQ32" s="259"/>
      <c r="AR32" s="301"/>
      <c r="AS32" s="301"/>
      <c r="AT32" s="301"/>
      <c r="AU32" s="301"/>
      <c r="AV32" s="301"/>
      <c r="AW32" s="301"/>
      <c r="AX32" s="302"/>
    </row>
    <row r="33" spans="1:50" ht="46.5" customHeight="1" x14ac:dyDescent="0.15">
      <c r="A33" s="309"/>
      <c r="B33" s="148"/>
      <c r="C33" s="148"/>
      <c r="D33" s="148"/>
      <c r="E33" s="148"/>
      <c r="F33" s="310"/>
      <c r="G33" s="319"/>
      <c r="H33" s="320"/>
      <c r="I33" s="320"/>
      <c r="J33" s="320"/>
      <c r="K33" s="320"/>
      <c r="L33" s="320"/>
      <c r="M33" s="320"/>
      <c r="N33" s="320"/>
      <c r="O33" s="320"/>
      <c r="P33" s="320"/>
      <c r="Q33" s="320"/>
      <c r="R33" s="320"/>
      <c r="S33" s="320"/>
      <c r="T33" s="320"/>
      <c r="U33" s="320"/>
      <c r="V33" s="320"/>
      <c r="W33" s="320"/>
      <c r="X33" s="320"/>
      <c r="Y33" s="286" t="s">
        <v>537</v>
      </c>
      <c r="Z33" s="287"/>
      <c r="AA33" s="288"/>
      <c r="AB33" s="289" t="s">
        <v>577</v>
      </c>
      <c r="AC33" s="290"/>
      <c r="AD33" s="291"/>
      <c r="AE33" s="292" t="s">
        <v>573</v>
      </c>
      <c r="AF33" s="292"/>
      <c r="AG33" s="292"/>
      <c r="AH33" s="292"/>
      <c r="AI33" s="292" t="s">
        <v>574</v>
      </c>
      <c r="AJ33" s="292"/>
      <c r="AK33" s="292"/>
      <c r="AL33" s="292"/>
      <c r="AM33" s="292" t="s">
        <v>575</v>
      </c>
      <c r="AN33" s="292"/>
      <c r="AO33" s="292"/>
      <c r="AP33" s="292"/>
      <c r="AQ33" s="292"/>
      <c r="AR33" s="292"/>
      <c r="AS33" s="292"/>
      <c r="AT33" s="292"/>
      <c r="AU33" s="292"/>
      <c r="AV33" s="292"/>
      <c r="AW33" s="292"/>
      <c r="AX33" s="293"/>
    </row>
    <row r="34" spans="1:50" ht="18.75" customHeight="1" x14ac:dyDescent="0.15">
      <c r="A34" s="336" t="s">
        <v>203</v>
      </c>
      <c r="B34" s="337"/>
      <c r="C34" s="337"/>
      <c r="D34" s="337"/>
      <c r="E34" s="337"/>
      <c r="F34" s="338"/>
      <c r="G34" s="346" t="s">
        <v>131</v>
      </c>
      <c r="H34" s="327"/>
      <c r="I34" s="327"/>
      <c r="J34" s="327"/>
      <c r="K34" s="327"/>
      <c r="L34" s="327"/>
      <c r="M34" s="327"/>
      <c r="N34" s="327"/>
      <c r="O34" s="347"/>
      <c r="P34" s="350" t="s">
        <v>51</v>
      </c>
      <c r="Q34" s="327"/>
      <c r="R34" s="327"/>
      <c r="S34" s="327"/>
      <c r="T34" s="327"/>
      <c r="U34" s="327"/>
      <c r="V34" s="327"/>
      <c r="W34" s="327"/>
      <c r="X34" s="347"/>
      <c r="Y34" s="352"/>
      <c r="Z34" s="353"/>
      <c r="AA34" s="354"/>
      <c r="AB34" s="322" t="s">
        <v>11</v>
      </c>
      <c r="AC34" s="358"/>
      <c r="AD34" s="359"/>
      <c r="AE34" s="322" t="s">
        <v>376</v>
      </c>
      <c r="AF34" s="358"/>
      <c r="AG34" s="358"/>
      <c r="AH34" s="359"/>
      <c r="AI34" s="321" t="s">
        <v>528</v>
      </c>
      <c r="AJ34" s="321"/>
      <c r="AK34" s="321"/>
      <c r="AL34" s="322"/>
      <c r="AM34" s="321" t="s">
        <v>344</v>
      </c>
      <c r="AN34" s="321"/>
      <c r="AO34" s="321"/>
      <c r="AP34" s="322"/>
      <c r="AQ34" s="324" t="s">
        <v>160</v>
      </c>
      <c r="AR34" s="325"/>
      <c r="AS34" s="325"/>
      <c r="AT34" s="326"/>
      <c r="AU34" s="327" t="s">
        <v>121</v>
      </c>
      <c r="AV34" s="327"/>
      <c r="AW34" s="327"/>
      <c r="AX34" s="328"/>
    </row>
    <row r="35" spans="1:50" ht="18.75" customHeight="1" x14ac:dyDescent="0.15">
      <c r="A35" s="339"/>
      <c r="B35" s="340"/>
      <c r="C35" s="340"/>
      <c r="D35" s="340"/>
      <c r="E35" s="340"/>
      <c r="F35" s="341"/>
      <c r="G35" s="348"/>
      <c r="H35" s="334"/>
      <c r="I35" s="334"/>
      <c r="J35" s="334"/>
      <c r="K35" s="334"/>
      <c r="L35" s="334"/>
      <c r="M35" s="334"/>
      <c r="N35" s="334"/>
      <c r="O35" s="349"/>
      <c r="P35" s="351"/>
      <c r="Q35" s="334"/>
      <c r="R35" s="334"/>
      <c r="S35" s="334"/>
      <c r="T35" s="334"/>
      <c r="U35" s="334"/>
      <c r="V35" s="334"/>
      <c r="W35" s="334"/>
      <c r="X35" s="349"/>
      <c r="Y35" s="355"/>
      <c r="Z35" s="356"/>
      <c r="AA35" s="357"/>
      <c r="AB35" s="266"/>
      <c r="AC35" s="360"/>
      <c r="AD35" s="361"/>
      <c r="AE35" s="266"/>
      <c r="AF35" s="360"/>
      <c r="AG35" s="360"/>
      <c r="AH35" s="361"/>
      <c r="AI35" s="323"/>
      <c r="AJ35" s="323"/>
      <c r="AK35" s="323"/>
      <c r="AL35" s="266"/>
      <c r="AM35" s="323"/>
      <c r="AN35" s="323"/>
      <c r="AO35" s="323"/>
      <c r="AP35" s="266"/>
      <c r="AQ35" s="329" t="s">
        <v>566</v>
      </c>
      <c r="AR35" s="330"/>
      <c r="AS35" s="331" t="s">
        <v>161</v>
      </c>
      <c r="AT35" s="332"/>
      <c r="AU35" s="333">
        <v>3</v>
      </c>
      <c r="AV35" s="333"/>
      <c r="AW35" s="334" t="s">
        <v>158</v>
      </c>
      <c r="AX35" s="335"/>
    </row>
    <row r="36" spans="1:50" ht="23.25" customHeight="1" x14ac:dyDescent="0.15">
      <c r="A36" s="342"/>
      <c r="B36" s="340"/>
      <c r="C36" s="340"/>
      <c r="D36" s="340"/>
      <c r="E36" s="340"/>
      <c r="F36" s="341"/>
      <c r="G36" s="362" t="s">
        <v>578</v>
      </c>
      <c r="H36" s="363"/>
      <c r="I36" s="363"/>
      <c r="J36" s="363"/>
      <c r="K36" s="363"/>
      <c r="L36" s="363"/>
      <c r="M36" s="363"/>
      <c r="N36" s="363"/>
      <c r="O36" s="364"/>
      <c r="P36" s="371" t="s">
        <v>579</v>
      </c>
      <c r="Q36" s="371"/>
      <c r="R36" s="371"/>
      <c r="S36" s="371"/>
      <c r="T36" s="371"/>
      <c r="U36" s="371"/>
      <c r="V36" s="371"/>
      <c r="W36" s="371"/>
      <c r="X36" s="372"/>
      <c r="Y36" s="286" t="s">
        <v>12</v>
      </c>
      <c r="Z36" s="377"/>
      <c r="AA36" s="378"/>
      <c r="AB36" s="379" t="s">
        <v>580</v>
      </c>
      <c r="AC36" s="379"/>
      <c r="AD36" s="379"/>
      <c r="AE36" s="259">
        <v>559.29999999999995</v>
      </c>
      <c r="AF36" s="301"/>
      <c r="AG36" s="301"/>
      <c r="AH36" s="301"/>
      <c r="AI36" s="259">
        <v>561</v>
      </c>
      <c r="AJ36" s="301"/>
      <c r="AK36" s="301"/>
      <c r="AL36" s="301"/>
      <c r="AM36" s="259">
        <v>562.4</v>
      </c>
      <c r="AN36" s="301"/>
      <c r="AO36" s="301"/>
      <c r="AP36" s="301"/>
      <c r="AQ36" s="380" t="s">
        <v>566</v>
      </c>
      <c r="AR36" s="381"/>
      <c r="AS36" s="381"/>
      <c r="AT36" s="382"/>
      <c r="AU36" s="301" t="s">
        <v>566</v>
      </c>
      <c r="AV36" s="301"/>
      <c r="AW36" s="301"/>
      <c r="AX36" s="302"/>
    </row>
    <row r="37" spans="1:50" ht="23.25" customHeight="1" x14ac:dyDescent="0.15">
      <c r="A37" s="343"/>
      <c r="B37" s="344"/>
      <c r="C37" s="344"/>
      <c r="D37" s="344"/>
      <c r="E37" s="344"/>
      <c r="F37" s="345"/>
      <c r="G37" s="365"/>
      <c r="H37" s="366"/>
      <c r="I37" s="366"/>
      <c r="J37" s="366"/>
      <c r="K37" s="366"/>
      <c r="L37" s="366"/>
      <c r="M37" s="366"/>
      <c r="N37" s="366"/>
      <c r="O37" s="367"/>
      <c r="P37" s="373"/>
      <c r="Q37" s="373"/>
      <c r="R37" s="373"/>
      <c r="S37" s="373"/>
      <c r="T37" s="373"/>
      <c r="U37" s="373"/>
      <c r="V37" s="373"/>
      <c r="W37" s="373"/>
      <c r="X37" s="374"/>
      <c r="Y37" s="117" t="s">
        <v>47</v>
      </c>
      <c r="Z37" s="118"/>
      <c r="AA37" s="119"/>
      <c r="AB37" s="384" t="s">
        <v>580</v>
      </c>
      <c r="AC37" s="384"/>
      <c r="AD37" s="384"/>
      <c r="AE37" s="259" t="s">
        <v>565</v>
      </c>
      <c r="AF37" s="301"/>
      <c r="AG37" s="301"/>
      <c r="AH37" s="301"/>
      <c r="AI37" s="259" t="s">
        <v>565</v>
      </c>
      <c r="AJ37" s="301"/>
      <c r="AK37" s="301"/>
      <c r="AL37" s="301"/>
      <c r="AM37" s="259" t="s">
        <v>565</v>
      </c>
      <c r="AN37" s="301"/>
      <c r="AO37" s="301"/>
      <c r="AP37" s="301"/>
      <c r="AQ37" s="380" t="s">
        <v>566</v>
      </c>
      <c r="AR37" s="381"/>
      <c r="AS37" s="381"/>
      <c r="AT37" s="382"/>
      <c r="AU37" s="301">
        <v>593</v>
      </c>
      <c r="AV37" s="301"/>
      <c r="AW37" s="301"/>
      <c r="AX37" s="302"/>
    </row>
    <row r="38" spans="1:50" ht="23.25" customHeight="1" x14ac:dyDescent="0.15">
      <c r="A38" s="342"/>
      <c r="B38" s="340"/>
      <c r="C38" s="340"/>
      <c r="D38" s="340"/>
      <c r="E38" s="340"/>
      <c r="F38" s="341"/>
      <c r="G38" s="368"/>
      <c r="H38" s="369"/>
      <c r="I38" s="369"/>
      <c r="J38" s="369"/>
      <c r="K38" s="369"/>
      <c r="L38" s="369"/>
      <c r="M38" s="369"/>
      <c r="N38" s="369"/>
      <c r="O38" s="370"/>
      <c r="P38" s="375"/>
      <c r="Q38" s="375"/>
      <c r="R38" s="375"/>
      <c r="S38" s="375"/>
      <c r="T38" s="375"/>
      <c r="U38" s="375"/>
      <c r="V38" s="375"/>
      <c r="W38" s="375"/>
      <c r="X38" s="376"/>
      <c r="Y38" s="117" t="s">
        <v>13</v>
      </c>
      <c r="Z38" s="118"/>
      <c r="AA38" s="119"/>
      <c r="AB38" s="383" t="s">
        <v>14</v>
      </c>
      <c r="AC38" s="383"/>
      <c r="AD38" s="383"/>
      <c r="AE38" s="259">
        <v>94.3</v>
      </c>
      <c r="AF38" s="301"/>
      <c r="AG38" s="301"/>
      <c r="AH38" s="301"/>
      <c r="AI38" s="259">
        <v>94.6</v>
      </c>
      <c r="AJ38" s="301"/>
      <c r="AK38" s="301"/>
      <c r="AL38" s="301"/>
      <c r="AM38" s="259">
        <v>94.839797639123105</v>
      </c>
      <c r="AN38" s="301"/>
      <c r="AO38" s="301"/>
      <c r="AP38" s="301"/>
      <c r="AQ38" s="380" t="s">
        <v>566</v>
      </c>
      <c r="AR38" s="381"/>
      <c r="AS38" s="381"/>
      <c r="AT38" s="382"/>
      <c r="AU38" s="301" t="s">
        <v>566</v>
      </c>
      <c r="AV38" s="301"/>
      <c r="AW38" s="301"/>
      <c r="AX38" s="302"/>
    </row>
    <row r="39" spans="1:50" ht="23.25" customHeight="1" x14ac:dyDescent="0.15">
      <c r="A39" s="386" t="s">
        <v>222</v>
      </c>
      <c r="B39" s="387"/>
      <c r="C39" s="387"/>
      <c r="D39" s="387"/>
      <c r="E39" s="387"/>
      <c r="F39" s="388"/>
      <c r="G39" s="389" t="s">
        <v>581</v>
      </c>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1"/>
    </row>
    <row r="40" spans="1:50" ht="23.25" customHeight="1" thickBot="1" x14ac:dyDescent="0.2">
      <c r="A40" s="232"/>
      <c r="B40" s="233"/>
      <c r="C40" s="233"/>
      <c r="D40" s="233"/>
      <c r="E40" s="233"/>
      <c r="F40" s="234"/>
      <c r="G40" s="392"/>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4"/>
    </row>
    <row r="41" spans="1:50" ht="45" customHeight="1" x14ac:dyDescent="0.15">
      <c r="A41" s="406" t="s">
        <v>243</v>
      </c>
      <c r="B41" s="407"/>
      <c r="C41" s="409" t="s">
        <v>162</v>
      </c>
      <c r="D41" s="407"/>
      <c r="E41" s="410" t="s">
        <v>174</v>
      </c>
      <c r="F41" s="411"/>
      <c r="G41" s="412" t="s">
        <v>582</v>
      </c>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4"/>
    </row>
    <row r="42" spans="1:50" ht="32.25" customHeight="1" x14ac:dyDescent="0.15">
      <c r="A42" s="408"/>
      <c r="B42" s="403"/>
      <c r="C42" s="402"/>
      <c r="D42" s="403"/>
      <c r="E42" s="396" t="s">
        <v>173</v>
      </c>
      <c r="F42" s="388"/>
      <c r="G42" s="399" t="s">
        <v>583</v>
      </c>
      <c r="H42" s="371"/>
      <c r="I42" s="371"/>
      <c r="J42" s="371"/>
      <c r="K42" s="371"/>
      <c r="L42" s="371"/>
      <c r="M42" s="371"/>
      <c r="N42" s="371"/>
      <c r="O42" s="371"/>
      <c r="P42" s="371"/>
      <c r="Q42" s="371"/>
      <c r="R42" s="371"/>
      <c r="S42" s="371"/>
      <c r="T42" s="371"/>
      <c r="U42" s="371"/>
      <c r="V42" s="372"/>
      <c r="W42" s="415" t="s">
        <v>538</v>
      </c>
      <c r="X42" s="416"/>
      <c r="Y42" s="416"/>
      <c r="Z42" s="416"/>
      <c r="AA42" s="417"/>
      <c r="AB42" s="418" t="s">
        <v>584</v>
      </c>
      <c r="AC42" s="419"/>
      <c r="AD42" s="419"/>
      <c r="AE42" s="419"/>
      <c r="AF42" s="419"/>
      <c r="AG42" s="419"/>
      <c r="AH42" s="419"/>
      <c r="AI42" s="419"/>
      <c r="AJ42" s="419"/>
      <c r="AK42" s="419"/>
      <c r="AL42" s="419"/>
      <c r="AM42" s="419"/>
      <c r="AN42" s="419"/>
      <c r="AO42" s="419"/>
      <c r="AP42" s="419"/>
      <c r="AQ42" s="419"/>
      <c r="AR42" s="419"/>
      <c r="AS42" s="419"/>
      <c r="AT42" s="419"/>
      <c r="AU42" s="419"/>
      <c r="AV42" s="419"/>
      <c r="AW42" s="419"/>
      <c r="AX42" s="420"/>
    </row>
    <row r="43" spans="1:50" ht="21" customHeight="1" thickBot="1" x14ac:dyDescent="0.2">
      <c r="A43" s="408"/>
      <c r="B43" s="403"/>
      <c r="C43" s="402"/>
      <c r="D43" s="403"/>
      <c r="E43" s="395"/>
      <c r="F43" s="234"/>
      <c r="G43" s="400"/>
      <c r="H43" s="375"/>
      <c r="I43" s="375"/>
      <c r="J43" s="375"/>
      <c r="K43" s="375"/>
      <c r="L43" s="375"/>
      <c r="M43" s="375"/>
      <c r="N43" s="375"/>
      <c r="O43" s="375"/>
      <c r="P43" s="375"/>
      <c r="Q43" s="375"/>
      <c r="R43" s="375"/>
      <c r="S43" s="375"/>
      <c r="T43" s="375"/>
      <c r="U43" s="375"/>
      <c r="V43" s="376"/>
      <c r="W43" s="421" t="s">
        <v>539</v>
      </c>
      <c r="X43" s="422"/>
      <c r="Y43" s="422"/>
      <c r="Z43" s="422"/>
      <c r="AA43" s="423"/>
      <c r="AB43" s="418" t="s">
        <v>585</v>
      </c>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20"/>
    </row>
    <row r="44" spans="1:50" ht="27" customHeight="1" x14ac:dyDescent="0.15">
      <c r="A44" s="470" t="s">
        <v>43</v>
      </c>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1"/>
      <c r="AW44" s="471"/>
      <c r="AX44" s="472"/>
    </row>
    <row r="45" spans="1:50" ht="27" customHeight="1" x14ac:dyDescent="0.15">
      <c r="A45" s="5"/>
      <c r="B45" s="6"/>
      <c r="C45" s="473" t="s">
        <v>29</v>
      </c>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5"/>
      <c r="AD45" s="474" t="s">
        <v>32</v>
      </c>
      <c r="AE45" s="474"/>
      <c r="AF45" s="474"/>
      <c r="AG45" s="476" t="s">
        <v>28</v>
      </c>
      <c r="AH45" s="474"/>
      <c r="AI45" s="474"/>
      <c r="AJ45" s="474"/>
      <c r="AK45" s="474"/>
      <c r="AL45" s="474"/>
      <c r="AM45" s="474"/>
      <c r="AN45" s="474"/>
      <c r="AO45" s="474"/>
      <c r="AP45" s="474"/>
      <c r="AQ45" s="474"/>
      <c r="AR45" s="474"/>
      <c r="AS45" s="474"/>
      <c r="AT45" s="474"/>
      <c r="AU45" s="474"/>
      <c r="AV45" s="474"/>
      <c r="AW45" s="474"/>
      <c r="AX45" s="477"/>
    </row>
    <row r="46" spans="1:50" ht="27" customHeight="1" x14ac:dyDescent="0.15">
      <c r="A46" s="478" t="s">
        <v>126</v>
      </c>
      <c r="B46" s="479"/>
      <c r="C46" s="484" t="s">
        <v>127</v>
      </c>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6"/>
      <c r="AD46" s="487" t="s">
        <v>560</v>
      </c>
      <c r="AE46" s="488"/>
      <c r="AF46" s="488"/>
      <c r="AG46" s="489" t="s">
        <v>586</v>
      </c>
      <c r="AH46" s="490"/>
      <c r="AI46" s="490"/>
      <c r="AJ46" s="490"/>
      <c r="AK46" s="490"/>
      <c r="AL46" s="490"/>
      <c r="AM46" s="490"/>
      <c r="AN46" s="490"/>
      <c r="AO46" s="490"/>
      <c r="AP46" s="490"/>
      <c r="AQ46" s="490"/>
      <c r="AR46" s="490"/>
      <c r="AS46" s="490"/>
      <c r="AT46" s="490"/>
      <c r="AU46" s="490"/>
      <c r="AV46" s="490"/>
      <c r="AW46" s="490"/>
      <c r="AX46" s="491"/>
    </row>
    <row r="47" spans="1:50" ht="27" customHeight="1" x14ac:dyDescent="0.15">
      <c r="A47" s="480"/>
      <c r="B47" s="481"/>
      <c r="C47" s="492" t="s">
        <v>33</v>
      </c>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4"/>
      <c r="AD47" s="424" t="s">
        <v>560</v>
      </c>
      <c r="AE47" s="425"/>
      <c r="AF47" s="425"/>
      <c r="AG47" s="439" t="s">
        <v>587</v>
      </c>
      <c r="AH47" s="440"/>
      <c r="AI47" s="440"/>
      <c r="AJ47" s="440"/>
      <c r="AK47" s="440"/>
      <c r="AL47" s="440"/>
      <c r="AM47" s="440"/>
      <c r="AN47" s="440"/>
      <c r="AO47" s="440"/>
      <c r="AP47" s="440"/>
      <c r="AQ47" s="440"/>
      <c r="AR47" s="440"/>
      <c r="AS47" s="440"/>
      <c r="AT47" s="440"/>
      <c r="AU47" s="440"/>
      <c r="AV47" s="440"/>
      <c r="AW47" s="440"/>
      <c r="AX47" s="441"/>
    </row>
    <row r="48" spans="1:50" ht="27" customHeight="1" x14ac:dyDescent="0.15">
      <c r="A48" s="482"/>
      <c r="B48" s="483"/>
      <c r="C48" s="442" t="s">
        <v>128</v>
      </c>
      <c r="D48" s="443"/>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4"/>
      <c r="AD48" s="445" t="s">
        <v>560</v>
      </c>
      <c r="AE48" s="446"/>
      <c r="AF48" s="446"/>
      <c r="AG48" s="447" t="s">
        <v>588</v>
      </c>
      <c r="AH48" s="373"/>
      <c r="AI48" s="373"/>
      <c r="AJ48" s="373"/>
      <c r="AK48" s="373"/>
      <c r="AL48" s="373"/>
      <c r="AM48" s="373"/>
      <c r="AN48" s="373"/>
      <c r="AO48" s="373"/>
      <c r="AP48" s="373"/>
      <c r="AQ48" s="373"/>
      <c r="AR48" s="373"/>
      <c r="AS48" s="373"/>
      <c r="AT48" s="373"/>
      <c r="AU48" s="373"/>
      <c r="AV48" s="373"/>
      <c r="AW48" s="373"/>
      <c r="AX48" s="448"/>
    </row>
    <row r="49" spans="1:50" ht="27" customHeight="1" x14ac:dyDescent="0.15">
      <c r="A49" s="449" t="s">
        <v>35</v>
      </c>
      <c r="B49" s="450"/>
      <c r="C49" s="456" t="s">
        <v>37</v>
      </c>
      <c r="D49" s="457"/>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9"/>
      <c r="AD49" s="460" t="s">
        <v>589</v>
      </c>
      <c r="AE49" s="461"/>
      <c r="AF49" s="461"/>
      <c r="AG49" s="277" t="s">
        <v>591</v>
      </c>
      <c r="AH49" s="371"/>
      <c r="AI49" s="371"/>
      <c r="AJ49" s="371"/>
      <c r="AK49" s="371"/>
      <c r="AL49" s="371"/>
      <c r="AM49" s="371"/>
      <c r="AN49" s="371"/>
      <c r="AO49" s="371"/>
      <c r="AP49" s="371"/>
      <c r="AQ49" s="371"/>
      <c r="AR49" s="371"/>
      <c r="AS49" s="371"/>
      <c r="AT49" s="371"/>
      <c r="AU49" s="371"/>
      <c r="AV49" s="371"/>
      <c r="AW49" s="371"/>
      <c r="AX49" s="462"/>
    </row>
    <row r="50" spans="1:50" ht="35.25" customHeight="1" x14ac:dyDescent="0.15">
      <c r="A50" s="451"/>
      <c r="B50" s="452"/>
      <c r="C50" s="463"/>
      <c r="D50" s="464"/>
      <c r="E50" s="467" t="s">
        <v>223</v>
      </c>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9"/>
      <c r="AD50" s="424" t="s">
        <v>590</v>
      </c>
      <c r="AE50" s="425"/>
      <c r="AF50" s="426"/>
      <c r="AG50" s="447"/>
      <c r="AH50" s="373"/>
      <c r="AI50" s="373"/>
      <c r="AJ50" s="373"/>
      <c r="AK50" s="373"/>
      <c r="AL50" s="373"/>
      <c r="AM50" s="373"/>
      <c r="AN50" s="373"/>
      <c r="AO50" s="373"/>
      <c r="AP50" s="373"/>
      <c r="AQ50" s="373"/>
      <c r="AR50" s="373"/>
      <c r="AS50" s="373"/>
      <c r="AT50" s="373"/>
      <c r="AU50" s="373"/>
      <c r="AV50" s="373"/>
      <c r="AW50" s="373"/>
      <c r="AX50" s="448"/>
    </row>
    <row r="51" spans="1:50" ht="26.25" customHeight="1" x14ac:dyDescent="0.15">
      <c r="A51" s="451"/>
      <c r="B51" s="452"/>
      <c r="C51" s="465"/>
      <c r="D51" s="466"/>
      <c r="E51" s="427" t="s">
        <v>193</v>
      </c>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9"/>
      <c r="AD51" s="430" t="s">
        <v>590</v>
      </c>
      <c r="AE51" s="431"/>
      <c r="AF51" s="431"/>
      <c r="AG51" s="447"/>
      <c r="AH51" s="373"/>
      <c r="AI51" s="373"/>
      <c r="AJ51" s="373"/>
      <c r="AK51" s="373"/>
      <c r="AL51" s="373"/>
      <c r="AM51" s="373"/>
      <c r="AN51" s="373"/>
      <c r="AO51" s="373"/>
      <c r="AP51" s="373"/>
      <c r="AQ51" s="373"/>
      <c r="AR51" s="373"/>
      <c r="AS51" s="373"/>
      <c r="AT51" s="373"/>
      <c r="AU51" s="373"/>
      <c r="AV51" s="373"/>
      <c r="AW51" s="373"/>
      <c r="AX51" s="448"/>
    </row>
    <row r="52" spans="1:50" ht="26.25" customHeight="1" x14ac:dyDescent="0.15">
      <c r="A52" s="451"/>
      <c r="B52" s="453"/>
      <c r="C52" s="432" t="s">
        <v>38</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4" t="s">
        <v>560</v>
      </c>
      <c r="AE52" s="435"/>
      <c r="AF52" s="435"/>
      <c r="AG52" s="436" t="s">
        <v>592</v>
      </c>
      <c r="AH52" s="437"/>
      <c r="AI52" s="437"/>
      <c r="AJ52" s="437"/>
      <c r="AK52" s="437"/>
      <c r="AL52" s="437"/>
      <c r="AM52" s="437"/>
      <c r="AN52" s="437"/>
      <c r="AO52" s="437"/>
      <c r="AP52" s="437"/>
      <c r="AQ52" s="437"/>
      <c r="AR52" s="437"/>
      <c r="AS52" s="437"/>
      <c r="AT52" s="437"/>
      <c r="AU52" s="437"/>
      <c r="AV52" s="437"/>
      <c r="AW52" s="437"/>
      <c r="AX52" s="438"/>
    </row>
    <row r="53" spans="1:50" ht="26.25" customHeight="1" x14ac:dyDescent="0.15">
      <c r="A53" s="451"/>
      <c r="B53" s="453"/>
      <c r="C53" s="507" t="s">
        <v>129</v>
      </c>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24" t="s">
        <v>560</v>
      </c>
      <c r="AE53" s="425"/>
      <c r="AF53" s="425"/>
      <c r="AG53" s="439" t="s">
        <v>593</v>
      </c>
      <c r="AH53" s="440"/>
      <c r="AI53" s="440"/>
      <c r="AJ53" s="440"/>
      <c r="AK53" s="440"/>
      <c r="AL53" s="440"/>
      <c r="AM53" s="440"/>
      <c r="AN53" s="440"/>
      <c r="AO53" s="440"/>
      <c r="AP53" s="440"/>
      <c r="AQ53" s="440"/>
      <c r="AR53" s="440"/>
      <c r="AS53" s="440"/>
      <c r="AT53" s="440"/>
      <c r="AU53" s="440"/>
      <c r="AV53" s="440"/>
      <c r="AW53" s="440"/>
      <c r="AX53" s="441"/>
    </row>
    <row r="54" spans="1:50" ht="26.25" customHeight="1" x14ac:dyDescent="0.15">
      <c r="A54" s="451"/>
      <c r="B54" s="453"/>
      <c r="C54" s="507" t="s">
        <v>34</v>
      </c>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24" t="s">
        <v>589</v>
      </c>
      <c r="AE54" s="425"/>
      <c r="AF54" s="425"/>
      <c r="AG54" s="439" t="s">
        <v>594</v>
      </c>
      <c r="AH54" s="440"/>
      <c r="AI54" s="440"/>
      <c r="AJ54" s="440"/>
      <c r="AK54" s="440"/>
      <c r="AL54" s="440"/>
      <c r="AM54" s="440"/>
      <c r="AN54" s="440"/>
      <c r="AO54" s="440"/>
      <c r="AP54" s="440"/>
      <c r="AQ54" s="440"/>
      <c r="AR54" s="440"/>
      <c r="AS54" s="440"/>
      <c r="AT54" s="440"/>
      <c r="AU54" s="440"/>
      <c r="AV54" s="440"/>
      <c r="AW54" s="440"/>
      <c r="AX54" s="441"/>
    </row>
    <row r="55" spans="1:50" ht="26.25" customHeight="1" x14ac:dyDescent="0.15">
      <c r="A55" s="451"/>
      <c r="B55" s="453"/>
      <c r="C55" s="507" t="s">
        <v>39</v>
      </c>
      <c r="D55" s="494"/>
      <c r="E55" s="494"/>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508"/>
      <c r="AD55" s="424" t="s">
        <v>560</v>
      </c>
      <c r="AE55" s="425"/>
      <c r="AF55" s="425"/>
      <c r="AG55" s="439" t="s">
        <v>595</v>
      </c>
      <c r="AH55" s="440"/>
      <c r="AI55" s="440"/>
      <c r="AJ55" s="440"/>
      <c r="AK55" s="440"/>
      <c r="AL55" s="440"/>
      <c r="AM55" s="440"/>
      <c r="AN55" s="440"/>
      <c r="AO55" s="440"/>
      <c r="AP55" s="440"/>
      <c r="AQ55" s="440"/>
      <c r="AR55" s="440"/>
      <c r="AS55" s="440"/>
      <c r="AT55" s="440"/>
      <c r="AU55" s="440"/>
      <c r="AV55" s="440"/>
      <c r="AW55" s="440"/>
      <c r="AX55" s="441"/>
    </row>
    <row r="56" spans="1:50" ht="26.25" customHeight="1" x14ac:dyDescent="0.15">
      <c r="A56" s="451"/>
      <c r="B56" s="453"/>
      <c r="C56" s="507" t="s">
        <v>201</v>
      </c>
      <c r="D56" s="494"/>
      <c r="E56" s="494"/>
      <c r="F56" s="494"/>
      <c r="G56" s="494"/>
      <c r="H56" s="494"/>
      <c r="I56" s="494"/>
      <c r="J56" s="494"/>
      <c r="K56" s="494"/>
      <c r="L56" s="494"/>
      <c r="M56" s="494"/>
      <c r="N56" s="494"/>
      <c r="O56" s="494"/>
      <c r="P56" s="494"/>
      <c r="Q56" s="494"/>
      <c r="R56" s="494"/>
      <c r="S56" s="494"/>
      <c r="T56" s="494"/>
      <c r="U56" s="494"/>
      <c r="V56" s="494"/>
      <c r="W56" s="494"/>
      <c r="X56" s="494"/>
      <c r="Y56" s="494"/>
      <c r="Z56" s="494"/>
      <c r="AA56" s="494"/>
      <c r="AB56" s="494"/>
      <c r="AC56" s="508"/>
      <c r="AD56" s="445" t="s">
        <v>589</v>
      </c>
      <c r="AE56" s="446"/>
      <c r="AF56" s="446"/>
      <c r="AG56" s="509" t="s">
        <v>565</v>
      </c>
      <c r="AH56" s="510"/>
      <c r="AI56" s="510"/>
      <c r="AJ56" s="510"/>
      <c r="AK56" s="510"/>
      <c r="AL56" s="510"/>
      <c r="AM56" s="510"/>
      <c r="AN56" s="510"/>
      <c r="AO56" s="510"/>
      <c r="AP56" s="510"/>
      <c r="AQ56" s="510"/>
      <c r="AR56" s="510"/>
      <c r="AS56" s="510"/>
      <c r="AT56" s="510"/>
      <c r="AU56" s="510"/>
      <c r="AV56" s="510"/>
      <c r="AW56" s="510"/>
      <c r="AX56" s="511"/>
    </row>
    <row r="57" spans="1:50" ht="26.25" customHeight="1" x14ac:dyDescent="0.15">
      <c r="A57" s="451"/>
      <c r="B57" s="453"/>
      <c r="C57" s="495" t="s">
        <v>202</v>
      </c>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7"/>
      <c r="AD57" s="424" t="s">
        <v>560</v>
      </c>
      <c r="AE57" s="425"/>
      <c r="AF57" s="426"/>
      <c r="AG57" s="439" t="s">
        <v>596</v>
      </c>
      <c r="AH57" s="440"/>
      <c r="AI57" s="440"/>
      <c r="AJ57" s="440"/>
      <c r="AK57" s="440"/>
      <c r="AL57" s="440"/>
      <c r="AM57" s="440"/>
      <c r="AN57" s="440"/>
      <c r="AO57" s="440"/>
      <c r="AP57" s="440"/>
      <c r="AQ57" s="440"/>
      <c r="AR57" s="440"/>
      <c r="AS57" s="440"/>
      <c r="AT57" s="440"/>
      <c r="AU57" s="440"/>
      <c r="AV57" s="440"/>
      <c r="AW57" s="440"/>
      <c r="AX57" s="441"/>
    </row>
    <row r="58" spans="1:50" ht="26.25" customHeight="1" x14ac:dyDescent="0.15">
      <c r="A58" s="454"/>
      <c r="B58" s="455"/>
      <c r="C58" s="498" t="s">
        <v>194</v>
      </c>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500"/>
      <c r="AD58" s="501" t="s">
        <v>560</v>
      </c>
      <c r="AE58" s="502"/>
      <c r="AF58" s="503"/>
      <c r="AG58" s="504" t="s">
        <v>597</v>
      </c>
      <c r="AH58" s="505"/>
      <c r="AI58" s="505"/>
      <c r="AJ58" s="505"/>
      <c r="AK58" s="505"/>
      <c r="AL58" s="505"/>
      <c r="AM58" s="505"/>
      <c r="AN58" s="505"/>
      <c r="AO58" s="505"/>
      <c r="AP58" s="505"/>
      <c r="AQ58" s="505"/>
      <c r="AR58" s="505"/>
      <c r="AS58" s="505"/>
      <c r="AT58" s="505"/>
      <c r="AU58" s="505"/>
      <c r="AV58" s="505"/>
      <c r="AW58" s="505"/>
      <c r="AX58" s="506"/>
    </row>
    <row r="59" spans="1:50" ht="27" customHeight="1" x14ac:dyDescent="0.15">
      <c r="A59" s="449" t="s">
        <v>36</v>
      </c>
      <c r="B59" s="519"/>
      <c r="C59" s="520" t="s">
        <v>195</v>
      </c>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2"/>
      <c r="AD59" s="434" t="s">
        <v>560</v>
      </c>
      <c r="AE59" s="435"/>
      <c r="AF59" s="523"/>
      <c r="AG59" s="436" t="s">
        <v>598</v>
      </c>
      <c r="AH59" s="437"/>
      <c r="AI59" s="437"/>
      <c r="AJ59" s="437"/>
      <c r="AK59" s="437"/>
      <c r="AL59" s="437"/>
      <c r="AM59" s="437"/>
      <c r="AN59" s="437"/>
      <c r="AO59" s="437"/>
      <c r="AP59" s="437"/>
      <c r="AQ59" s="437"/>
      <c r="AR59" s="437"/>
      <c r="AS59" s="437"/>
      <c r="AT59" s="437"/>
      <c r="AU59" s="437"/>
      <c r="AV59" s="437"/>
      <c r="AW59" s="437"/>
      <c r="AX59" s="438"/>
    </row>
    <row r="60" spans="1:50" ht="35.25" customHeight="1" x14ac:dyDescent="0.15">
      <c r="A60" s="451"/>
      <c r="B60" s="453"/>
      <c r="C60" s="524" t="s">
        <v>41</v>
      </c>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6"/>
      <c r="AD60" s="527" t="s">
        <v>589</v>
      </c>
      <c r="AE60" s="528"/>
      <c r="AF60" s="528"/>
      <c r="AG60" s="439" t="s">
        <v>565</v>
      </c>
      <c r="AH60" s="440"/>
      <c r="AI60" s="440"/>
      <c r="AJ60" s="440"/>
      <c r="AK60" s="440"/>
      <c r="AL60" s="440"/>
      <c r="AM60" s="440"/>
      <c r="AN60" s="440"/>
      <c r="AO60" s="440"/>
      <c r="AP60" s="440"/>
      <c r="AQ60" s="440"/>
      <c r="AR60" s="440"/>
      <c r="AS60" s="440"/>
      <c r="AT60" s="440"/>
      <c r="AU60" s="440"/>
      <c r="AV60" s="440"/>
      <c r="AW60" s="440"/>
      <c r="AX60" s="441"/>
    </row>
    <row r="61" spans="1:50" ht="27" customHeight="1" x14ac:dyDescent="0.15">
      <c r="A61" s="451"/>
      <c r="B61" s="453"/>
      <c r="C61" s="507" t="s">
        <v>163</v>
      </c>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4"/>
      <c r="AD61" s="424" t="s">
        <v>560</v>
      </c>
      <c r="AE61" s="425"/>
      <c r="AF61" s="425"/>
      <c r="AG61" s="439" t="s">
        <v>599</v>
      </c>
      <c r="AH61" s="440"/>
      <c r="AI61" s="440"/>
      <c r="AJ61" s="440"/>
      <c r="AK61" s="440"/>
      <c r="AL61" s="440"/>
      <c r="AM61" s="440"/>
      <c r="AN61" s="440"/>
      <c r="AO61" s="440"/>
      <c r="AP61" s="440"/>
      <c r="AQ61" s="440"/>
      <c r="AR61" s="440"/>
      <c r="AS61" s="440"/>
      <c r="AT61" s="440"/>
      <c r="AU61" s="440"/>
      <c r="AV61" s="440"/>
      <c r="AW61" s="440"/>
      <c r="AX61" s="441"/>
    </row>
    <row r="62" spans="1:50" ht="27" customHeight="1" x14ac:dyDescent="0.15">
      <c r="A62" s="454"/>
      <c r="B62" s="455"/>
      <c r="C62" s="507" t="s">
        <v>40</v>
      </c>
      <c r="D62" s="494"/>
      <c r="E62" s="494"/>
      <c r="F62" s="494"/>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424" t="s">
        <v>560</v>
      </c>
      <c r="AE62" s="425"/>
      <c r="AF62" s="425"/>
      <c r="AG62" s="512" t="s">
        <v>600</v>
      </c>
      <c r="AH62" s="375"/>
      <c r="AI62" s="375"/>
      <c r="AJ62" s="375"/>
      <c r="AK62" s="375"/>
      <c r="AL62" s="375"/>
      <c r="AM62" s="375"/>
      <c r="AN62" s="375"/>
      <c r="AO62" s="375"/>
      <c r="AP62" s="375"/>
      <c r="AQ62" s="375"/>
      <c r="AR62" s="375"/>
      <c r="AS62" s="375"/>
      <c r="AT62" s="375"/>
      <c r="AU62" s="375"/>
      <c r="AV62" s="375"/>
      <c r="AW62" s="375"/>
      <c r="AX62" s="513"/>
    </row>
    <row r="63" spans="1:50" ht="41.25" customHeight="1" thickBot="1" x14ac:dyDescent="0.2">
      <c r="A63" s="514" t="s">
        <v>50</v>
      </c>
      <c r="B63" s="515"/>
      <c r="C63" s="516" t="s">
        <v>130</v>
      </c>
      <c r="D63" s="517"/>
      <c r="E63" s="517"/>
      <c r="F63" s="517"/>
      <c r="G63" s="517"/>
      <c r="H63" s="517"/>
      <c r="I63" s="517"/>
      <c r="J63" s="517"/>
      <c r="K63" s="517"/>
      <c r="L63" s="517"/>
      <c r="M63" s="517"/>
      <c r="N63" s="517"/>
      <c r="O63" s="517"/>
      <c r="P63" s="517"/>
      <c r="Q63" s="517"/>
      <c r="R63" s="517"/>
      <c r="S63" s="517"/>
      <c r="T63" s="517"/>
      <c r="U63" s="517"/>
      <c r="V63" s="517"/>
      <c r="W63" s="517"/>
      <c r="X63" s="517"/>
      <c r="Y63" s="517"/>
      <c r="Z63" s="517"/>
      <c r="AA63" s="517"/>
      <c r="AB63" s="517"/>
      <c r="AC63" s="457"/>
      <c r="AD63" s="460" t="s">
        <v>589</v>
      </c>
      <c r="AE63" s="461"/>
      <c r="AF63" s="518"/>
      <c r="AG63" s="277" t="s">
        <v>566</v>
      </c>
      <c r="AH63" s="371"/>
      <c r="AI63" s="371"/>
      <c r="AJ63" s="371"/>
      <c r="AK63" s="371"/>
      <c r="AL63" s="371"/>
      <c r="AM63" s="371"/>
      <c r="AN63" s="371"/>
      <c r="AO63" s="371"/>
      <c r="AP63" s="371"/>
      <c r="AQ63" s="371"/>
      <c r="AR63" s="371"/>
      <c r="AS63" s="371"/>
      <c r="AT63" s="371"/>
      <c r="AU63" s="371"/>
      <c r="AV63" s="371"/>
      <c r="AW63" s="371"/>
      <c r="AX63" s="462"/>
    </row>
    <row r="64" spans="1:50" ht="24.75" customHeight="1" x14ac:dyDescent="0.15">
      <c r="A64" s="533" t="s">
        <v>31</v>
      </c>
      <c r="B64" s="534"/>
      <c r="C64" s="534"/>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5"/>
    </row>
    <row r="65" spans="1:52" ht="67.5" customHeight="1" thickBot="1" x14ac:dyDescent="0.2">
      <c r="A65" s="536" t="s">
        <v>601</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2" ht="24.75" customHeight="1" x14ac:dyDescent="0.15">
      <c r="A66" s="537" t="s">
        <v>204</v>
      </c>
      <c r="B66" s="538"/>
      <c r="C66" s="538"/>
      <c r="D66" s="538"/>
      <c r="E66" s="538"/>
      <c r="F66" s="538"/>
      <c r="G66" s="538"/>
      <c r="H66" s="538"/>
      <c r="I66" s="538"/>
      <c r="J66" s="538"/>
      <c r="K66" s="538"/>
      <c r="L66" s="538"/>
      <c r="M66" s="538"/>
      <c r="N66" s="538"/>
      <c r="O66" s="538"/>
      <c r="P66" s="538"/>
      <c r="Q66" s="538"/>
      <c r="R66" s="538"/>
      <c r="S66" s="538"/>
      <c r="T66" s="538"/>
      <c r="U66" s="538"/>
      <c r="V66" s="538"/>
      <c r="W66" s="538"/>
      <c r="X66" s="538"/>
      <c r="Y66" s="538"/>
      <c r="Z66" s="538"/>
      <c r="AA66" s="538"/>
      <c r="AB66" s="538"/>
      <c r="AC66" s="538"/>
      <c r="AD66" s="538"/>
      <c r="AE66" s="538"/>
      <c r="AF66" s="538"/>
      <c r="AG66" s="538"/>
      <c r="AH66" s="538"/>
      <c r="AI66" s="538"/>
      <c r="AJ66" s="538"/>
      <c r="AK66" s="538"/>
      <c r="AL66" s="538"/>
      <c r="AM66" s="538"/>
      <c r="AN66" s="538"/>
      <c r="AO66" s="538"/>
      <c r="AP66" s="538"/>
      <c r="AQ66" s="538"/>
      <c r="AR66" s="538"/>
      <c r="AS66" s="538"/>
      <c r="AT66" s="538"/>
      <c r="AU66" s="538"/>
      <c r="AV66" s="538"/>
      <c r="AW66" s="538"/>
      <c r="AX66" s="539"/>
      <c r="AZ66" s="10"/>
    </row>
    <row r="67" spans="1:52" ht="24.75" customHeight="1" x14ac:dyDescent="0.15">
      <c r="A67" s="540" t="s">
        <v>238</v>
      </c>
      <c r="B67" s="397"/>
      <c r="C67" s="397"/>
      <c r="D67" s="398"/>
      <c r="E67" s="529" t="s">
        <v>602</v>
      </c>
      <c r="F67" s="530"/>
      <c r="G67" s="530"/>
      <c r="H67" s="530"/>
      <c r="I67" s="530"/>
      <c r="J67" s="530"/>
      <c r="K67" s="530"/>
      <c r="L67" s="530"/>
      <c r="M67" s="530"/>
      <c r="N67" s="530"/>
      <c r="O67" s="530"/>
      <c r="P67" s="531"/>
      <c r="Q67" s="529"/>
      <c r="R67" s="530"/>
      <c r="S67" s="530"/>
      <c r="T67" s="530"/>
      <c r="U67" s="530"/>
      <c r="V67" s="530"/>
      <c r="W67" s="530"/>
      <c r="X67" s="530"/>
      <c r="Y67" s="530"/>
      <c r="Z67" s="530"/>
      <c r="AA67" s="530"/>
      <c r="AB67" s="531"/>
      <c r="AC67" s="529"/>
      <c r="AD67" s="530"/>
      <c r="AE67" s="530"/>
      <c r="AF67" s="530"/>
      <c r="AG67" s="530"/>
      <c r="AH67" s="530"/>
      <c r="AI67" s="530"/>
      <c r="AJ67" s="530"/>
      <c r="AK67" s="530"/>
      <c r="AL67" s="530"/>
      <c r="AM67" s="530"/>
      <c r="AN67" s="531"/>
      <c r="AO67" s="529"/>
      <c r="AP67" s="530"/>
      <c r="AQ67" s="530"/>
      <c r="AR67" s="530"/>
      <c r="AS67" s="530"/>
      <c r="AT67" s="530"/>
      <c r="AU67" s="530"/>
      <c r="AV67" s="530"/>
      <c r="AW67" s="530"/>
      <c r="AX67" s="532"/>
      <c r="AY67" s="59"/>
    </row>
    <row r="68" spans="1:52" ht="24.75" customHeight="1" x14ac:dyDescent="0.15">
      <c r="A68" s="401" t="s">
        <v>237</v>
      </c>
      <c r="B68" s="401"/>
      <c r="C68" s="401"/>
      <c r="D68" s="401"/>
      <c r="E68" s="529" t="s">
        <v>602</v>
      </c>
      <c r="F68" s="530"/>
      <c r="G68" s="530"/>
      <c r="H68" s="530"/>
      <c r="I68" s="530"/>
      <c r="J68" s="530"/>
      <c r="K68" s="530"/>
      <c r="L68" s="530"/>
      <c r="M68" s="530"/>
      <c r="N68" s="530"/>
      <c r="O68" s="530"/>
      <c r="P68" s="531"/>
      <c r="Q68" s="529"/>
      <c r="R68" s="530"/>
      <c r="S68" s="530"/>
      <c r="T68" s="530"/>
      <c r="U68" s="530"/>
      <c r="V68" s="530"/>
      <c r="W68" s="530"/>
      <c r="X68" s="530"/>
      <c r="Y68" s="530"/>
      <c r="Z68" s="530"/>
      <c r="AA68" s="530"/>
      <c r="AB68" s="531"/>
      <c r="AC68" s="529"/>
      <c r="AD68" s="530"/>
      <c r="AE68" s="530"/>
      <c r="AF68" s="530"/>
      <c r="AG68" s="530"/>
      <c r="AH68" s="530"/>
      <c r="AI68" s="530"/>
      <c r="AJ68" s="530"/>
      <c r="AK68" s="530"/>
      <c r="AL68" s="530"/>
      <c r="AM68" s="530"/>
      <c r="AN68" s="531"/>
      <c r="AO68" s="529"/>
      <c r="AP68" s="530"/>
      <c r="AQ68" s="530"/>
      <c r="AR68" s="530"/>
      <c r="AS68" s="530"/>
      <c r="AT68" s="530"/>
      <c r="AU68" s="530"/>
      <c r="AV68" s="530"/>
      <c r="AW68" s="530"/>
      <c r="AX68" s="532"/>
    </row>
    <row r="69" spans="1:52" ht="24.75" customHeight="1" x14ac:dyDescent="0.15">
      <c r="A69" s="401" t="s">
        <v>236</v>
      </c>
      <c r="B69" s="401"/>
      <c r="C69" s="401"/>
      <c r="D69" s="401"/>
      <c r="E69" s="529" t="s">
        <v>603</v>
      </c>
      <c r="F69" s="530"/>
      <c r="G69" s="530"/>
      <c r="H69" s="530"/>
      <c r="I69" s="530"/>
      <c r="J69" s="530"/>
      <c r="K69" s="530"/>
      <c r="L69" s="530"/>
      <c r="M69" s="530"/>
      <c r="N69" s="530"/>
      <c r="O69" s="530"/>
      <c r="P69" s="531"/>
      <c r="Q69" s="529"/>
      <c r="R69" s="530"/>
      <c r="S69" s="530"/>
      <c r="T69" s="530"/>
      <c r="U69" s="530"/>
      <c r="V69" s="530"/>
      <c r="W69" s="530"/>
      <c r="X69" s="530"/>
      <c r="Y69" s="530"/>
      <c r="Z69" s="530"/>
      <c r="AA69" s="530"/>
      <c r="AB69" s="531"/>
      <c r="AC69" s="529"/>
      <c r="AD69" s="530"/>
      <c r="AE69" s="530"/>
      <c r="AF69" s="530"/>
      <c r="AG69" s="530"/>
      <c r="AH69" s="530"/>
      <c r="AI69" s="530"/>
      <c r="AJ69" s="530"/>
      <c r="AK69" s="530"/>
      <c r="AL69" s="530"/>
      <c r="AM69" s="530"/>
      <c r="AN69" s="531"/>
      <c r="AO69" s="529"/>
      <c r="AP69" s="530"/>
      <c r="AQ69" s="530"/>
      <c r="AR69" s="530"/>
      <c r="AS69" s="530"/>
      <c r="AT69" s="530"/>
      <c r="AU69" s="530"/>
      <c r="AV69" s="530"/>
      <c r="AW69" s="530"/>
      <c r="AX69" s="532"/>
    </row>
    <row r="70" spans="1:52" ht="24.75" customHeight="1" x14ac:dyDescent="0.15">
      <c r="A70" s="401" t="s">
        <v>235</v>
      </c>
      <c r="B70" s="401"/>
      <c r="C70" s="401"/>
      <c r="D70" s="401"/>
      <c r="E70" s="529" t="s">
        <v>604</v>
      </c>
      <c r="F70" s="530"/>
      <c r="G70" s="530"/>
      <c r="H70" s="530"/>
      <c r="I70" s="530"/>
      <c r="J70" s="530"/>
      <c r="K70" s="530"/>
      <c r="L70" s="530"/>
      <c r="M70" s="530"/>
      <c r="N70" s="530"/>
      <c r="O70" s="530"/>
      <c r="P70" s="531"/>
      <c r="Q70" s="529"/>
      <c r="R70" s="530"/>
      <c r="S70" s="530"/>
      <c r="T70" s="530"/>
      <c r="U70" s="530"/>
      <c r="V70" s="530"/>
      <c r="W70" s="530"/>
      <c r="X70" s="530"/>
      <c r="Y70" s="530"/>
      <c r="Z70" s="530"/>
      <c r="AA70" s="530"/>
      <c r="AB70" s="531"/>
      <c r="AC70" s="529"/>
      <c r="AD70" s="530"/>
      <c r="AE70" s="530"/>
      <c r="AF70" s="530"/>
      <c r="AG70" s="530"/>
      <c r="AH70" s="530"/>
      <c r="AI70" s="530"/>
      <c r="AJ70" s="530"/>
      <c r="AK70" s="530"/>
      <c r="AL70" s="530"/>
      <c r="AM70" s="530"/>
      <c r="AN70" s="531"/>
      <c r="AO70" s="529"/>
      <c r="AP70" s="530"/>
      <c r="AQ70" s="530"/>
      <c r="AR70" s="530"/>
      <c r="AS70" s="530"/>
      <c r="AT70" s="530"/>
      <c r="AU70" s="530"/>
      <c r="AV70" s="530"/>
      <c r="AW70" s="530"/>
      <c r="AX70" s="532"/>
    </row>
    <row r="71" spans="1:52" ht="24.75" customHeight="1" x14ac:dyDescent="0.15">
      <c r="A71" s="401" t="s">
        <v>234</v>
      </c>
      <c r="B71" s="401"/>
      <c r="C71" s="401"/>
      <c r="D71" s="401"/>
      <c r="E71" s="529" t="s">
        <v>605</v>
      </c>
      <c r="F71" s="530"/>
      <c r="G71" s="530"/>
      <c r="H71" s="530"/>
      <c r="I71" s="530"/>
      <c r="J71" s="530"/>
      <c r="K71" s="530"/>
      <c r="L71" s="530"/>
      <c r="M71" s="530"/>
      <c r="N71" s="530"/>
      <c r="O71" s="530"/>
      <c r="P71" s="531"/>
      <c r="Q71" s="529"/>
      <c r="R71" s="530"/>
      <c r="S71" s="530"/>
      <c r="T71" s="530"/>
      <c r="U71" s="530"/>
      <c r="V71" s="530"/>
      <c r="W71" s="530"/>
      <c r="X71" s="530"/>
      <c r="Y71" s="530"/>
      <c r="Z71" s="530"/>
      <c r="AA71" s="530"/>
      <c r="AB71" s="531"/>
      <c r="AC71" s="529"/>
      <c r="AD71" s="530"/>
      <c r="AE71" s="530"/>
      <c r="AF71" s="530"/>
      <c r="AG71" s="530"/>
      <c r="AH71" s="530"/>
      <c r="AI71" s="530"/>
      <c r="AJ71" s="530"/>
      <c r="AK71" s="530"/>
      <c r="AL71" s="530"/>
      <c r="AM71" s="530"/>
      <c r="AN71" s="531"/>
      <c r="AO71" s="529"/>
      <c r="AP71" s="530"/>
      <c r="AQ71" s="530"/>
      <c r="AR71" s="530"/>
      <c r="AS71" s="530"/>
      <c r="AT71" s="530"/>
      <c r="AU71" s="530"/>
      <c r="AV71" s="530"/>
      <c r="AW71" s="530"/>
      <c r="AX71" s="532"/>
    </row>
    <row r="72" spans="1:52" ht="24.75" customHeight="1" x14ac:dyDescent="0.15">
      <c r="A72" s="401" t="s">
        <v>233</v>
      </c>
      <c r="B72" s="401"/>
      <c r="C72" s="401"/>
      <c r="D72" s="401"/>
      <c r="E72" s="529" t="s">
        <v>606</v>
      </c>
      <c r="F72" s="530"/>
      <c r="G72" s="530"/>
      <c r="H72" s="530"/>
      <c r="I72" s="530"/>
      <c r="J72" s="530"/>
      <c r="K72" s="530"/>
      <c r="L72" s="530"/>
      <c r="M72" s="530"/>
      <c r="N72" s="530"/>
      <c r="O72" s="530"/>
      <c r="P72" s="531"/>
      <c r="Q72" s="529"/>
      <c r="R72" s="530"/>
      <c r="S72" s="530"/>
      <c r="T72" s="530"/>
      <c r="U72" s="530"/>
      <c r="V72" s="530"/>
      <c r="W72" s="530"/>
      <c r="X72" s="530"/>
      <c r="Y72" s="530"/>
      <c r="Z72" s="530"/>
      <c r="AA72" s="530"/>
      <c r="AB72" s="531"/>
      <c r="AC72" s="529"/>
      <c r="AD72" s="530"/>
      <c r="AE72" s="530"/>
      <c r="AF72" s="530"/>
      <c r="AG72" s="530"/>
      <c r="AH72" s="530"/>
      <c r="AI72" s="530"/>
      <c r="AJ72" s="530"/>
      <c r="AK72" s="530"/>
      <c r="AL72" s="530"/>
      <c r="AM72" s="530"/>
      <c r="AN72" s="531"/>
      <c r="AO72" s="529"/>
      <c r="AP72" s="530"/>
      <c r="AQ72" s="530"/>
      <c r="AR72" s="530"/>
      <c r="AS72" s="530"/>
      <c r="AT72" s="530"/>
      <c r="AU72" s="530"/>
      <c r="AV72" s="530"/>
      <c r="AW72" s="530"/>
      <c r="AX72" s="532"/>
    </row>
    <row r="73" spans="1:52" ht="24.75" customHeight="1" x14ac:dyDescent="0.15">
      <c r="A73" s="401" t="s">
        <v>232</v>
      </c>
      <c r="B73" s="401"/>
      <c r="C73" s="401"/>
      <c r="D73" s="401"/>
      <c r="E73" s="529" t="s">
        <v>607</v>
      </c>
      <c r="F73" s="530"/>
      <c r="G73" s="530"/>
      <c r="H73" s="530"/>
      <c r="I73" s="530"/>
      <c r="J73" s="530"/>
      <c r="K73" s="530"/>
      <c r="L73" s="530"/>
      <c r="M73" s="530"/>
      <c r="N73" s="530"/>
      <c r="O73" s="530"/>
      <c r="P73" s="531"/>
      <c r="Q73" s="529"/>
      <c r="R73" s="530"/>
      <c r="S73" s="530"/>
      <c r="T73" s="530"/>
      <c r="U73" s="530"/>
      <c r="V73" s="530"/>
      <c r="W73" s="530"/>
      <c r="X73" s="530"/>
      <c r="Y73" s="530"/>
      <c r="Z73" s="530"/>
      <c r="AA73" s="530"/>
      <c r="AB73" s="531"/>
      <c r="AC73" s="529"/>
      <c r="AD73" s="530"/>
      <c r="AE73" s="530"/>
      <c r="AF73" s="530"/>
      <c r="AG73" s="530"/>
      <c r="AH73" s="530"/>
      <c r="AI73" s="530"/>
      <c r="AJ73" s="530"/>
      <c r="AK73" s="530"/>
      <c r="AL73" s="530"/>
      <c r="AM73" s="530"/>
      <c r="AN73" s="531"/>
      <c r="AO73" s="529"/>
      <c r="AP73" s="530"/>
      <c r="AQ73" s="530"/>
      <c r="AR73" s="530"/>
      <c r="AS73" s="530"/>
      <c r="AT73" s="530"/>
      <c r="AU73" s="530"/>
      <c r="AV73" s="530"/>
      <c r="AW73" s="530"/>
      <c r="AX73" s="532"/>
    </row>
    <row r="74" spans="1:52" ht="24.75" customHeight="1" x14ac:dyDescent="0.15">
      <c r="A74" s="401" t="s">
        <v>231</v>
      </c>
      <c r="B74" s="401"/>
      <c r="C74" s="401"/>
      <c r="D74" s="401"/>
      <c r="E74" s="529" t="s">
        <v>608</v>
      </c>
      <c r="F74" s="530"/>
      <c r="G74" s="530"/>
      <c r="H74" s="530"/>
      <c r="I74" s="530"/>
      <c r="J74" s="530"/>
      <c r="K74" s="530"/>
      <c r="L74" s="530"/>
      <c r="M74" s="530"/>
      <c r="N74" s="530"/>
      <c r="O74" s="530"/>
      <c r="P74" s="531"/>
      <c r="Q74" s="529"/>
      <c r="R74" s="530"/>
      <c r="S74" s="530"/>
      <c r="T74" s="530"/>
      <c r="U74" s="530"/>
      <c r="V74" s="530"/>
      <c r="W74" s="530"/>
      <c r="X74" s="530"/>
      <c r="Y74" s="530"/>
      <c r="Z74" s="530"/>
      <c r="AA74" s="530"/>
      <c r="AB74" s="531"/>
      <c r="AC74" s="529"/>
      <c r="AD74" s="530"/>
      <c r="AE74" s="530"/>
      <c r="AF74" s="530"/>
      <c r="AG74" s="530"/>
      <c r="AH74" s="530"/>
      <c r="AI74" s="530"/>
      <c r="AJ74" s="530"/>
      <c r="AK74" s="530"/>
      <c r="AL74" s="530"/>
      <c r="AM74" s="530"/>
      <c r="AN74" s="531"/>
      <c r="AO74" s="529"/>
      <c r="AP74" s="530"/>
      <c r="AQ74" s="530"/>
      <c r="AR74" s="530"/>
      <c r="AS74" s="530"/>
      <c r="AT74" s="530"/>
      <c r="AU74" s="530"/>
      <c r="AV74" s="530"/>
      <c r="AW74" s="530"/>
      <c r="AX74" s="532"/>
    </row>
    <row r="75" spans="1:52" ht="24.75" customHeight="1" x14ac:dyDescent="0.15">
      <c r="A75" s="401" t="s">
        <v>376</v>
      </c>
      <c r="B75" s="401"/>
      <c r="C75" s="401"/>
      <c r="D75" s="401"/>
      <c r="E75" s="544" t="s">
        <v>555</v>
      </c>
      <c r="F75" s="545"/>
      <c r="G75" s="545"/>
      <c r="H75" s="62" t="str">
        <f>IF(E75="","","-")</f>
        <v>-</v>
      </c>
      <c r="I75" s="545"/>
      <c r="J75" s="545"/>
      <c r="K75" s="62" t="str">
        <f>IF(I75="","","-")</f>
        <v/>
      </c>
      <c r="L75" s="541">
        <v>75</v>
      </c>
      <c r="M75" s="541"/>
      <c r="N75" s="62" t="str">
        <f>IF(O75="","","-")</f>
        <v/>
      </c>
      <c r="O75" s="542"/>
      <c r="P75" s="543"/>
      <c r="Q75" s="544"/>
      <c r="R75" s="545"/>
      <c r="S75" s="545"/>
      <c r="T75" s="62" t="str">
        <f>IF(Q75="","","-")</f>
        <v/>
      </c>
      <c r="U75" s="545"/>
      <c r="V75" s="545"/>
      <c r="W75" s="62" t="str">
        <f>IF(U75="","","-")</f>
        <v/>
      </c>
      <c r="X75" s="541"/>
      <c r="Y75" s="541"/>
      <c r="Z75" s="62" t="str">
        <f>IF(AA75="","","-")</f>
        <v/>
      </c>
      <c r="AA75" s="542"/>
      <c r="AB75" s="543"/>
      <c r="AC75" s="544"/>
      <c r="AD75" s="545"/>
      <c r="AE75" s="545"/>
      <c r="AF75" s="62" t="str">
        <f>IF(AC75="","","-")</f>
        <v/>
      </c>
      <c r="AG75" s="545"/>
      <c r="AH75" s="545"/>
      <c r="AI75" s="62" t="str">
        <f>IF(AG75="","","-")</f>
        <v/>
      </c>
      <c r="AJ75" s="541"/>
      <c r="AK75" s="541"/>
      <c r="AL75" s="62" t="str">
        <f>IF(AM75="","","-")</f>
        <v/>
      </c>
      <c r="AM75" s="542"/>
      <c r="AN75" s="543"/>
      <c r="AO75" s="544"/>
      <c r="AP75" s="545"/>
      <c r="AQ75" s="62" t="str">
        <f>IF(AO75="","","-")</f>
        <v/>
      </c>
      <c r="AR75" s="545"/>
      <c r="AS75" s="545"/>
      <c r="AT75" s="62" t="str">
        <f>IF(AR75="","","-")</f>
        <v/>
      </c>
      <c r="AU75" s="541"/>
      <c r="AV75" s="541"/>
      <c r="AW75" s="62" t="str">
        <f>IF(AX75="","","-")</f>
        <v/>
      </c>
      <c r="AX75" s="64"/>
    </row>
    <row r="76" spans="1:52" ht="24.75" customHeight="1" x14ac:dyDescent="0.15">
      <c r="A76" s="401" t="s">
        <v>543</v>
      </c>
      <c r="B76" s="401"/>
      <c r="C76" s="401"/>
      <c r="D76" s="401"/>
      <c r="E76" s="544" t="s">
        <v>555</v>
      </c>
      <c r="F76" s="545"/>
      <c r="G76" s="545"/>
      <c r="H76" s="62"/>
      <c r="I76" s="545"/>
      <c r="J76" s="545"/>
      <c r="K76" s="62"/>
      <c r="L76" s="541">
        <v>74</v>
      </c>
      <c r="M76" s="541"/>
      <c r="N76" s="62" t="str">
        <f>IF(O76="","","-")</f>
        <v/>
      </c>
      <c r="O76" s="542"/>
      <c r="P76" s="543"/>
      <c r="Q76" s="544"/>
      <c r="R76" s="545"/>
      <c r="S76" s="545"/>
      <c r="T76" s="62" t="str">
        <f>IF(Q76="","","-")</f>
        <v/>
      </c>
      <c r="U76" s="545"/>
      <c r="V76" s="545"/>
      <c r="W76" s="62" t="str">
        <f>IF(U76="","","-")</f>
        <v/>
      </c>
      <c r="X76" s="541"/>
      <c r="Y76" s="541"/>
      <c r="Z76" s="62" t="str">
        <f>IF(AA76="","","-")</f>
        <v/>
      </c>
      <c r="AA76" s="542"/>
      <c r="AB76" s="543"/>
      <c r="AC76" s="544"/>
      <c r="AD76" s="545"/>
      <c r="AE76" s="545"/>
      <c r="AF76" s="62" t="str">
        <f>IF(AC76="","","-")</f>
        <v/>
      </c>
      <c r="AG76" s="545"/>
      <c r="AH76" s="545"/>
      <c r="AI76" s="62" t="str">
        <f>IF(AG76="","","-")</f>
        <v/>
      </c>
      <c r="AJ76" s="541"/>
      <c r="AK76" s="541"/>
      <c r="AL76" s="62" t="str">
        <f>IF(AM76="","","-")</f>
        <v/>
      </c>
      <c r="AM76" s="542"/>
      <c r="AN76" s="543"/>
      <c r="AO76" s="544"/>
      <c r="AP76" s="545"/>
      <c r="AQ76" s="62" t="str">
        <f>IF(AO76="","","-")</f>
        <v/>
      </c>
      <c r="AR76" s="545"/>
      <c r="AS76" s="545"/>
      <c r="AT76" s="62" t="str">
        <f>IF(AR76="","","-")</f>
        <v/>
      </c>
      <c r="AU76" s="541"/>
      <c r="AV76" s="541"/>
      <c r="AW76" s="62" t="str">
        <f>IF(AX76="","","-")</f>
        <v/>
      </c>
      <c r="AX76" s="64"/>
    </row>
    <row r="77" spans="1:52" ht="24.75" customHeight="1" x14ac:dyDescent="0.15">
      <c r="A77" s="401" t="s">
        <v>344</v>
      </c>
      <c r="B77" s="401"/>
      <c r="C77" s="401"/>
      <c r="D77" s="401"/>
      <c r="E77" s="556">
        <v>2021</v>
      </c>
      <c r="F77" s="557"/>
      <c r="G77" s="545" t="s">
        <v>553</v>
      </c>
      <c r="H77" s="545"/>
      <c r="I77" s="545"/>
      <c r="J77" s="557">
        <v>20</v>
      </c>
      <c r="K77" s="557"/>
      <c r="L77" s="541">
        <v>85</v>
      </c>
      <c r="M77" s="541"/>
      <c r="N77" s="541"/>
      <c r="O77" s="557"/>
      <c r="P77" s="557"/>
      <c r="Q77" s="556"/>
      <c r="R77" s="557"/>
      <c r="S77" s="545"/>
      <c r="T77" s="545"/>
      <c r="U77" s="545"/>
      <c r="V77" s="557"/>
      <c r="W77" s="557"/>
      <c r="X77" s="541"/>
      <c r="Y77" s="541"/>
      <c r="Z77" s="541"/>
      <c r="AA77" s="557"/>
      <c r="AB77" s="574"/>
      <c r="AC77" s="556"/>
      <c r="AD77" s="557"/>
      <c r="AE77" s="545"/>
      <c r="AF77" s="545"/>
      <c r="AG77" s="545"/>
      <c r="AH77" s="557"/>
      <c r="AI77" s="557"/>
      <c r="AJ77" s="541"/>
      <c r="AK77" s="541"/>
      <c r="AL77" s="541"/>
      <c r="AM77" s="557"/>
      <c r="AN77" s="574"/>
      <c r="AO77" s="556"/>
      <c r="AP77" s="557"/>
      <c r="AQ77" s="545"/>
      <c r="AR77" s="545"/>
      <c r="AS77" s="545"/>
      <c r="AT77" s="557"/>
      <c r="AU77" s="557"/>
      <c r="AV77" s="541"/>
      <c r="AW77" s="541"/>
      <c r="AX77" s="64"/>
    </row>
    <row r="78" spans="1:52" ht="28.35" customHeight="1" x14ac:dyDescent="0.15">
      <c r="A78" s="109" t="s">
        <v>225</v>
      </c>
      <c r="B78" s="110"/>
      <c r="C78" s="110"/>
      <c r="D78" s="110"/>
      <c r="E78" s="110"/>
      <c r="F78" s="111"/>
      <c r="G78" s="50" t="s">
        <v>544</v>
      </c>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5"/>
    </row>
    <row r="79" spans="1:52" ht="28.35" customHeight="1" x14ac:dyDescent="0.15">
      <c r="A79" s="109"/>
      <c r="B79" s="110"/>
      <c r="C79" s="110"/>
      <c r="D79" s="110"/>
      <c r="E79" s="110"/>
      <c r="F79" s="111"/>
      <c r="G79" s="33"/>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5"/>
    </row>
    <row r="80" spans="1:52" ht="28.35" customHeight="1" x14ac:dyDescent="0.15">
      <c r="A80" s="109"/>
      <c r="B80" s="110"/>
      <c r="C80" s="110"/>
      <c r="D80" s="110"/>
      <c r="E80" s="110"/>
      <c r="F80" s="111"/>
      <c r="G80" s="33"/>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28.35" customHeight="1" x14ac:dyDescent="0.15">
      <c r="A81" s="109"/>
      <c r="B81" s="110"/>
      <c r="C81" s="110"/>
      <c r="D81" s="110"/>
      <c r="E81" s="110"/>
      <c r="F81" s="111"/>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7.75" customHeight="1" x14ac:dyDescent="0.15">
      <c r="A82" s="109"/>
      <c r="B82" s="110"/>
      <c r="C82" s="110"/>
      <c r="D82" s="110"/>
      <c r="E82" s="110"/>
      <c r="F82" s="111"/>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09"/>
      <c r="B83" s="110"/>
      <c r="C83" s="110"/>
      <c r="D83" s="110"/>
      <c r="E83" s="110"/>
      <c r="F83" s="111"/>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09"/>
      <c r="B84" s="110"/>
      <c r="C84" s="110"/>
      <c r="D84" s="110"/>
      <c r="E84" s="110"/>
      <c r="F84" s="111"/>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7.75" customHeight="1" x14ac:dyDescent="0.15">
      <c r="A85" s="109"/>
      <c r="B85" s="110"/>
      <c r="C85" s="110"/>
      <c r="D85" s="110"/>
      <c r="E85" s="110"/>
      <c r="F85" s="111"/>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09"/>
      <c r="B86" s="110"/>
      <c r="C86" s="110"/>
      <c r="D86" s="110"/>
      <c r="E86" s="110"/>
      <c r="F86" s="111"/>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09"/>
      <c r="B87" s="110"/>
      <c r="C87" s="110"/>
      <c r="D87" s="110"/>
      <c r="E87" s="110"/>
      <c r="F87" s="111"/>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09"/>
      <c r="B88" s="110"/>
      <c r="C88" s="110"/>
      <c r="D88" s="110"/>
      <c r="E88" s="110"/>
      <c r="F88" s="111"/>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09"/>
      <c r="B89" s="110"/>
      <c r="C89" s="110"/>
      <c r="D89" s="110"/>
      <c r="E89" s="110"/>
      <c r="F89" s="111"/>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09"/>
      <c r="B90" s="110"/>
      <c r="C90" s="110"/>
      <c r="D90" s="110"/>
      <c r="E90" s="110"/>
      <c r="F90" s="11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7.75" customHeight="1" x14ac:dyDescent="0.15">
      <c r="A91" s="109"/>
      <c r="B91" s="110"/>
      <c r="C91" s="110"/>
      <c r="D91" s="110"/>
      <c r="E91" s="110"/>
      <c r="F91" s="11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09"/>
      <c r="B92" s="110"/>
      <c r="C92" s="110"/>
      <c r="D92" s="110"/>
      <c r="E92" s="110"/>
      <c r="F92" s="11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09"/>
      <c r="B93" s="110"/>
      <c r="C93" s="110"/>
      <c r="D93" s="110"/>
      <c r="E93" s="110"/>
      <c r="F93" s="11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09"/>
      <c r="B94" s="110"/>
      <c r="C94" s="110"/>
      <c r="D94" s="110"/>
      <c r="E94" s="110"/>
      <c r="F94" s="11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52.5" customHeight="1" x14ac:dyDescent="0.15">
      <c r="A95" s="109"/>
      <c r="B95" s="110"/>
      <c r="C95" s="110"/>
      <c r="D95" s="110"/>
      <c r="E95" s="110"/>
      <c r="F95" s="11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52.5" customHeight="1" x14ac:dyDescent="0.15">
      <c r="A96" s="109"/>
      <c r="B96" s="110"/>
      <c r="C96" s="110"/>
      <c r="D96" s="110"/>
      <c r="E96" s="110"/>
      <c r="F96" s="11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52.5" customHeight="1" x14ac:dyDescent="0.15">
      <c r="A97" s="109"/>
      <c r="B97" s="110"/>
      <c r="C97" s="110"/>
      <c r="D97" s="110"/>
      <c r="E97" s="110"/>
      <c r="F97" s="11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9.25" customHeight="1" x14ac:dyDescent="0.15">
      <c r="A98" s="109"/>
      <c r="B98" s="110"/>
      <c r="C98" s="110"/>
      <c r="D98" s="110"/>
      <c r="E98" s="110"/>
      <c r="F98" s="11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18.600000000000001" customHeight="1" x14ac:dyDescent="0.15">
      <c r="A99" s="109"/>
      <c r="B99" s="110"/>
      <c r="C99" s="110"/>
      <c r="D99" s="110"/>
      <c r="E99" s="110"/>
      <c r="F99" s="11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35.25" customHeight="1" x14ac:dyDescent="0.15">
      <c r="A100" s="109"/>
      <c r="B100" s="110"/>
      <c r="C100" s="110"/>
      <c r="D100" s="110"/>
      <c r="E100" s="110"/>
      <c r="F100" s="11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30" customHeight="1" x14ac:dyDescent="0.15">
      <c r="A101" s="109"/>
      <c r="B101" s="110"/>
      <c r="C101" s="110"/>
      <c r="D101" s="110"/>
      <c r="E101" s="110"/>
      <c r="F101" s="11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x14ac:dyDescent="0.15">
      <c r="A102" s="109"/>
      <c r="B102" s="110"/>
      <c r="C102" s="110"/>
      <c r="D102" s="110"/>
      <c r="E102" s="110"/>
      <c r="F102" s="11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4.75" customHeight="1" thickBot="1" x14ac:dyDescent="0.2">
      <c r="A103" s="109"/>
      <c r="B103" s="110"/>
      <c r="C103" s="110"/>
      <c r="D103" s="110"/>
      <c r="E103" s="110"/>
      <c r="F103" s="11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4.75" customHeight="1" x14ac:dyDescent="0.15">
      <c r="A104" s="558" t="s">
        <v>227</v>
      </c>
      <c r="B104" s="559"/>
      <c r="C104" s="559"/>
      <c r="D104" s="559"/>
      <c r="E104" s="559"/>
      <c r="F104" s="560"/>
      <c r="G104" s="564" t="s">
        <v>612</v>
      </c>
      <c r="H104" s="565"/>
      <c r="I104" s="565"/>
      <c r="J104" s="565"/>
      <c r="K104" s="565"/>
      <c r="L104" s="565"/>
      <c r="M104" s="565"/>
      <c r="N104" s="565"/>
      <c r="O104" s="565"/>
      <c r="P104" s="565"/>
      <c r="Q104" s="565"/>
      <c r="R104" s="565"/>
      <c r="S104" s="565"/>
      <c r="T104" s="565"/>
      <c r="U104" s="565"/>
      <c r="V104" s="565"/>
      <c r="W104" s="565"/>
      <c r="X104" s="565"/>
      <c r="Y104" s="565"/>
      <c r="Z104" s="565"/>
      <c r="AA104" s="565"/>
      <c r="AB104" s="566"/>
      <c r="AC104" s="564" t="s">
        <v>613</v>
      </c>
      <c r="AD104" s="565"/>
      <c r="AE104" s="565"/>
      <c r="AF104" s="565"/>
      <c r="AG104" s="565"/>
      <c r="AH104" s="565"/>
      <c r="AI104" s="565"/>
      <c r="AJ104" s="565"/>
      <c r="AK104" s="565"/>
      <c r="AL104" s="565"/>
      <c r="AM104" s="565"/>
      <c r="AN104" s="565"/>
      <c r="AO104" s="565"/>
      <c r="AP104" s="565"/>
      <c r="AQ104" s="565"/>
      <c r="AR104" s="565"/>
      <c r="AS104" s="565"/>
      <c r="AT104" s="565"/>
      <c r="AU104" s="565"/>
      <c r="AV104" s="565"/>
      <c r="AW104" s="565"/>
      <c r="AX104" s="567"/>
    </row>
    <row r="105" spans="1:50" ht="24.75" customHeight="1" x14ac:dyDescent="0.15">
      <c r="A105" s="561"/>
      <c r="B105" s="562"/>
      <c r="C105" s="562"/>
      <c r="D105" s="562"/>
      <c r="E105" s="562"/>
      <c r="F105" s="563"/>
      <c r="G105" s="205" t="s">
        <v>15</v>
      </c>
      <c r="H105" s="568"/>
      <c r="I105" s="568"/>
      <c r="J105" s="568"/>
      <c r="K105" s="568"/>
      <c r="L105" s="569" t="s">
        <v>16</v>
      </c>
      <c r="M105" s="568"/>
      <c r="N105" s="568"/>
      <c r="O105" s="568"/>
      <c r="P105" s="568"/>
      <c r="Q105" s="568"/>
      <c r="R105" s="568"/>
      <c r="S105" s="568"/>
      <c r="T105" s="568"/>
      <c r="U105" s="568"/>
      <c r="V105" s="568"/>
      <c r="W105" s="568"/>
      <c r="X105" s="570"/>
      <c r="Y105" s="571" t="s">
        <v>17</v>
      </c>
      <c r="Z105" s="572"/>
      <c r="AA105" s="572"/>
      <c r="AB105" s="573"/>
      <c r="AC105" s="205" t="s">
        <v>15</v>
      </c>
      <c r="AD105" s="568"/>
      <c r="AE105" s="568"/>
      <c r="AF105" s="568"/>
      <c r="AG105" s="568"/>
      <c r="AH105" s="569" t="s">
        <v>16</v>
      </c>
      <c r="AI105" s="568"/>
      <c r="AJ105" s="568"/>
      <c r="AK105" s="568"/>
      <c r="AL105" s="568"/>
      <c r="AM105" s="568"/>
      <c r="AN105" s="568"/>
      <c r="AO105" s="568"/>
      <c r="AP105" s="568"/>
      <c r="AQ105" s="568"/>
      <c r="AR105" s="568"/>
      <c r="AS105" s="568"/>
      <c r="AT105" s="570"/>
      <c r="AU105" s="571" t="s">
        <v>17</v>
      </c>
      <c r="AV105" s="572"/>
      <c r="AW105" s="572"/>
      <c r="AX105" s="575"/>
    </row>
    <row r="106" spans="1:50" ht="24.75" customHeight="1" x14ac:dyDescent="0.15">
      <c r="A106" s="561"/>
      <c r="B106" s="562"/>
      <c r="C106" s="562"/>
      <c r="D106" s="562"/>
      <c r="E106" s="562"/>
      <c r="F106" s="563"/>
      <c r="G106" s="576" t="s">
        <v>611</v>
      </c>
      <c r="H106" s="577"/>
      <c r="I106" s="577"/>
      <c r="J106" s="577"/>
      <c r="K106" s="578"/>
      <c r="L106" s="579" t="s">
        <v>609</v>
      </c>
      <c r="M106" s="580"/>
      <c r="N106" s="580"/>
      <c r="O106" s="580"/>
      <c r="P106" s="580"/>
      <c r="Q106" s="580"/>
      <c r="R106" s="580"/>
      <c r="S106" s="580"/>
      <c r="T106" s="580"/>
      <c r="U106" s="580"/>
      <c r="V106" s="580"/>
      <c r="W106" s="580"/>
      <c r="X106" s="581"/>
      <c r="Y106" s="582">
        <v>382.5</v>
      </c>
      <c r="Z106" s="583"/>
      <c r="AA106" s="583"/>
      <c r="AB106" s="584"/>
      <c r="AC106" s="576" t="s">
        <v>611</v>
      </c>
      <c r="AD106" s="577"/>
      <c r="AE106" s="577"/>
      <c r="AF106" s="577"/>
      <c r="AG106" s="578"/>
      <c r="AH106" s="579" t="s">
        <v>610</v>
      </c>
      <c r="AI106" s="580"/>
      <c r="AJ106" s="580"/>
      <c r="AK106" s="580"/>
      <c r="AL106" s="580"/>
      <c r="AM106" s="580"/>
      <c r="AN106" s="580"/>
      <c r="AO106" s="580"/>
      <c r="AP106" s="580"/>
      <c r="AQ106" s="580"/>
      <c r="AR106" s="580"/>
      <c r="AS106" s="580"/>
      <c r="AT106" s="581"/>
      <c r="AU106" s="582">
        <v>18.7</v>
      </c>
      <c r="AV106" s="583"/>
      <c r="AW106" s="583"/>
      <c r="AX106" s="585"/>
    </row>
    <row r="107" spans="1:50" ht="24.75" customHeight="1" x14ac:dyDescent="0.15">
      <c r="A107" s="561"/>
      <c r="B107" s="562"/>
      <c r="C107" s="562"/>
      <c r="D107" s="562"/>
      <c r="E107" s="562"/>
      <c r="F107" s="563"/>
      <c r="G107" s="552"/>
      <c r="H107" s="553"/>
      <c r="I107" s="553"/>
      <c r="J107" s="553"/>
      <c r="K107" s="554"/>
      <c r="L107" s="546"/>
      <c r="M107" s="547"/>
      <c r="N107" s="547"/>
      <c r="O107" s="547"/>
      <c r="P107" s="547"/>
      <c r="Q107" s="547"/>
      <c r="R107" s="547"/>
      <c r="S107" s="547"/>
      <c r="T107" s="547"/>
      <c r="U107" s="547"/>
      <c r="V107" s="547"/>
      <c r="W107" s="547"/>
      <c r="X107" s="548"/>
      <c r="Y107" s="549"/>
      <c r="Z107" s="550"/>
      <c r="AA107" s="550"/>
      <c r="AB107" s="551"/>
      <c r="AC107" s="552"/>
      <c r="AD107" s="553"/>
      <c r="AE107" s="553"/>
      <c r="AF107" s="553"/>
      <c r="AG107" s="554"/>
      <c r="AH107" s="546"/>
      <c r="AI107" s="547"/>
      <c r="AJ107" s="547"/>
      <c r="AK107" s="547"/>
      <c r="AL107" s="547"/>
      <c r="AM107" s="547"/>
      <c r="AN107" s="547"/>
      <c r="AO107" s="547"/>
      <c r="AP107" s="547"/>
      <c r="AQ107" s="547"/>
      <c r="AR107" s="547"/>
      <c r="AS107" s="547"/>
      <c r="AT107" s="548"/>
      <c r="AU107" s="549"/>
      <c r="AV107" s="550"/>
      <c r="AW107" s="550"/>
      <c r="AX107" s="555"/>
    </row>
    <row r="108" spans="1:50" ht="24.75" customHeight="1" x14ac:dyDescent="0.15">
      <c r="A108" s="561"/>
      <c r="B108" s="562"/>
      <c r="C108" s="562"/>
      <c r="D108" s="562"/>
      <c r="E108" s="562"/>
      <c r="F108" s="563"/>
      <c r="G108" s="552"/>
      <c r="H108" s="553"/>
      <c r="I108" s="553"/>
      <c r="J108" s="553"/>
      <c r="K108" s="554"/>
      <c r="L108" s="546"/>
      <c r="M108" s="547"/>
      <c r="N108" s="547"/>
      <c r="O108" s="547"/>
      <c r="P108" s="547"/>
      <c r="Q108" s="547"/>
      <c r="R108" s="547"/>
      <c r="S108" s="547"/>
      <c r="T108" s="547"/>
      <c r="U108" s="547"/>
      <c r="V108" s="547"/>
      <c r="W108" s="547"/>
      <c r="X108" s="548"/>
      <c r="Y108" s="549"/>
      <c r="Z108" s="550"/>
      <c r="AA108" s="550"/>
      <c r="AB108" s="551"/>
      <c r="AC108" s="552"/>
      <c r="AD108" s="553"/>
      <c r="AE108" s="553"/>
      <c r="AF108" s="553"/>
      <c r="AG108" s="554"/>
      <c r="AH108" s="546"/>
      <c r="AI108" s="547"/>
      <c r="AJ108" s="547"/>
      <c r="AK108" s="547"/>
      <c r="AL108" s="547"/>
      <c r="AM108" s="547"/>
      <c r="AN108" s="547"/>
      <c r="AO108" s="547"/>
      <c r="AP108" s="547"/>
      <c r="AQ108" s="547"/>
      <c r="AR108" s="547"/>
      <c r="AS108" s="547"/>
      <c r="AT108" s="548"/>
      <c r="AU108" s="549"/>
      <c r="AV108" s="550"/>
      <c r="AW108" s="550"/>
      <c r="AX108" s="555"/>
    </row>
    <row r="109" spans="1:50" ht="24.75" customHeight="1" x14ac:dyDescent="0.15">
      <c r="A109" s="561"/>
      <c r="B109" s="562"/>
      <c r="C109" s="562"/>
      <c r="D109" s="562"/>
      <c r="E109" s="562"/>
      <c r="F109" s="563"/>
      <c r="G109" s="586" t="s">
        <v>18</v>
      </c>
      <c r="H109" s="587"/>
      <c r="I109" s="587"/>
      <c r="J109" s="587"/>
      <c r="K109" s="587"/>
      <c r="L109" s="588"/>
      <c r="M109" s="589"/>
      <c r="N109" s="589"/>
      <c r="O109" s="589"/>
      <c r="P109" s="589"/>
      <c r="Q109" s="589"/>
      <c r="R109" s="589"/>
      <c r="S109" s="589"/>
      <c r="T109" s="589"/>
      <c r="U109" s="589"/>
      <c r="V109" s="589"/>
      <c r="W109" s="589"/>
      <c r="X109" s="590"/>
      <c r="Y109" s="591">
        <f>SUM(Y106:AB108)</f>
        <v>382.5</v>
      </c>
      <c r="Z109" s="592"/>
      <c r="AA109" s="592"/>
      <c r="AB109" s="593"/>
      <c r="AC109" s="586" t="s">
        <v>18</v>
      </c>
      <c r="AD109" s="587"/>
      <c r="AE109" s="587"/>
      <c r="AF109" s="587"/>
      <c r="AG109" s="587"/>
      <c r="AH109" s="588"/>
      <c r="AI109" s="589"/>
      <c r="AJ109" s="589"/>
      <c r="AK109" s="589"/>
      <c r="AL109" s="589"/>
      <c r="AM109" s="589"/>
      <c r="AN109" s="589"/>
      <c r="AO109" s="589"/>
      <c r="AP109" s="589"/>
      <c r="AQ109" s="589"/>
      <c r="AR109" s="589"/>
      <c r="AS109" s="589"/>
      <c r="AT109" s="590"/>
      <c r="AU109" s="591">
        <f>SUM(AU106:AX108)</f>
        <v>18.7</v>
      </c>
      <c r="AV109" s="592"/>
      <c r="AW109" s="592"/>
      <c r="AX109" s="594"/>
    </row>
    <row r="110" spans="1:50"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24.75" customHeight="1" x14ac:dyDescent="0.15"/>
    <row r="112" spans="1:50"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24.75" customHeight="1" x14ac:dyDescent="0.15">
      <c r="A113" s="9"/>
      <c r="B113" s="36" t="s">
        <v>208</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15">
      <c r="A114" s="614"/>
      <c r="B114" s="614"/>
      <c r="C114" s="614" t="s">
        <v>24</v>
      </c>
      <c r="D114" s="614"/>
      <c r="E114" s="614"/>
      <c r="F114" s="614"/>
      <c r="G114" s="614"/>
      <c r="H114" s="614"/>
      <c r="I114" s="614"/>
      <c r="J114" s="615" t="s">
        <v>176</v>
      </c>
      <c r="K114" s="401"/>
      <c r="L114" s="401"/>
      <c r="M114" s="401"/>
      <c r="N114" s="401"/>
      <c r="O114" s="401"/>
      <c r="P114" s="385" t="s">
        <v>25</v>
      </c>
      <c r="Q114" s="385"/>
      <c r="R114" s="385"/>
      <c r="S114" s="385"/>
      <c r="T114" s="385"/>
      <c r="U114" s="385"/>
      <c r="V114" s="385"/>
      <c r="W114" s="385"/>
      <c r="X114" s="385"/>
      <c r="Y114" s="616" t="s">
        <v>175</v>
      </c>
      <c r="Z114" s="617"/>
      <c r="AA114" s="617"/>
      <c r="AB114" s="617"/>
      <c r="AC114" s="615" t="s">
        <v>200</v>
      </c>
      <c r="AD114" s="615"/>
      <c r="AE114" s="615"/>
      <c r="AF114" s="615"/>
      <c r="AG114" s="615"/>
      <c r="AH114" s="616" t="s">
        <v>213</v>
      </c>
      <c r="AI114" s="614"/>
      <c r="AJ114" s="614"/>
      <c r="AK114" s="614"/>
      <c r="AL114" s="614" t="s">
        <v>19</v>
      </c>
      <c r="AM114" s="614"/>
      <c r="AN114" s="614"/>
      <c r="AO114" s="618"/>
      <c r="AP114" s="595" t="s">
        <v>177</v>
      </c>
      <c r="AQ114" s="595"/>
      <c r="AR114" s="595"/>
      <c r="AS114" s="595"/>
      <c r="AT114" s="595"/>
      <c r="AU114" s="595"/>
      <c r="AV114" s="595"/>
      <c r="AW114" s="595"/>
      <c r="AX114" s="595"/>
    </row>
    <row r="115" spans="1:51" ht="30" customHeight="1" x14ac:dyDescent="0.15">
      <c r="A115" s="596">
        <v>1</v>
      </c>
      <c r="B115" s="596">
        <v>1</v>
      </c>
      <c r="C115" s="597" t="s">
        <v>614</v>
      </c>
      <c r="D115" s="598"/>
      <c r="E115" s="598"/>
      <c r="F115" s="598"/>
      <c r="G115" s="598"/>
      <c r="H115" s="598"/>
      <c r="I115" s="598"/>
      <c r="J115" s="599">
        <v>1000020470007</v>
      </c>
      <c r="K115" s="600"/>
      <c r="L115" s="600"/>
      <c r="M115" s="600"/>
      <c r="N115" s="600"/>
      <c r="O115" s="600"/>
      <c r="P115" s="601" t="s">
        <v>615</v>
      </c>
      <c r="Q115" s="602"/>
      <c r="R115" s="602"/>
      <c r="S115" s="602"/>
      <c r="T115" s="602"/>
      <c r="U115" s="602"/>
      <c r="V115" s="602"/>
      <c r="W115" s="602"/>
      <c r="X115" s="602"/>
      <c r="Y115" s="603">
        <v>382.5</v>
      </c>
      <c r="Z115" s="604"/>
      <c r="AA115" s="604"/>
      <c r="AB115" s="605"/>
      <c r="AC115" s="606" t="s">
        <v>616</v>
      </c>
      <c r="AD115" s="607"/>
      <c r="AE115" s="607"/>
      <c r="AF115" s="607"/>
      <c r="AG115" s="607"/>
      <c r="AH115" s="608" t="s">
        <v>244</v>
      </c>
      <c r="AI115" s="609"/>
      <c r="AJ115" s="609"/>
      <c r="AK115" s="609"/>
      <c r="AL115" s="610" t="s">
        <v>244</v>
      </c>
      <c r="AM115" s="611"/>
      <c r="AN115" s="611"/>
      <c r="AO115" s="612"/>
      <c r="AP115" s="613" t="s">
        <v>244</v>
      </c>
      <c r="AQ115" s="613"/>
      <c r="AR115" s="613"/>
      <c r="AS115" s="613"/>
      <c r="AT115" s="613"/>
      <c r="AU115" s="613"/>
      <c r="AV115" s="613"/>
      <c r="AW115" s="613"/>
      <c r="AX115" s="613"/>
    </row>
    <row r="116" spans="1:51" ht="24.75" customHeight="1" x14ac:dyDescent="0.15">
      <c r="A116" s="40"/>
      <c r="B116" s="40"/>
      <c r="C116" s="40"/>
      <c r="D116" s="40"/>
      <c r="E116" s="40"/>
      <c r="F116" s="40"/>
      <c r="G116" s="40"/>
      <c r="H116" s="40"/>
      <c r="I116" s="40"/>
      <c r="J116" s="41"/>
      <c r="K116" s="41"/>
      <c r="L116" s="41"/>
      <c r="M116" s="41"/>
      <c r="N116" s="41"/>
      <c r="O116" s="41"/>
      <c r="P116" s="42"/>
      <c r="Q116" s="42"/>
      <c r="R116" s="42"/>
      <c r="S116" s="42"/>
      <c r="T116" s="42"/>
      <c r="U116" s="42"/>
      <c r="V116" s="42"/>
      <c r="W116" s="42"/>
      <c r="X116" s="42"/>
      <c r="Y116" s="43"/>
      <c r="Z116" s="43"/>
      <c r="AA116" s="43"/>
      <c r="AB116" s="43"/>
      <c r="AC116" s="43"/>
      <c r="AD116" s="43"/>
      <c r="AE116" s="43"/>
      <c r="AF116" s="43"/>
      <c r="AG116" s="43"/>
      <c r="AH116" s="43"/>
      <c r="AI116" s="43"/>
      <c r="AJ116" s="43"/>
      <c r="AK116" s="43"/>
      <c r="AL116" s="43"/>
      <c r="AM116" s="43"/>
      <c r="AN116" s="43"/>
      <c r="AO116" s="43"/>
      <c r="AP116" s="42"/>
      <c r="AQ116" s="42"/>
      <c r="AR116" s="42"/>
      <c r="AS116" s="42"/>
      <c r="AT116" s="42"/>
      <c r="AU116" s="42"/>
      <c r="AV116" s="42"/>
      <c r="AW116" s="42"/>
      <c r="AX116" s="42"/>
      <c r="AY116">
        <f>COUNTA($C$119)</f>
        <v>1</v>
      </c>
    </row>
    <row r="117" spans="1:51" ht="24.75" customHeight="1" x14ac:dyDescent="0.15">
      <c r="A117" s="40"/>
      <c r="B117" s="44" t="s">
        <v>159</v>
      </c>
      <c r="C117" s="40"/>
      <c r="D117" s="40"/>
      <c r="E117" s="40"/>
      <c r="F117" s="40"/>
      <c r="G117" s="40"/>
      <c r="H117" s="40"/>
      <c r="I117" s="40"/>
      <c r="J117" s="40"/>
      <c r="K117" s="40"/>
      <c r="L117" s="40"/>
      <c r="M117" s="40"/>
      <c r="N117" s="40"/>
      <c r="O117" s="40"/>
      <c r="P117" s="45"/>
      <c r="Q117" s="45"/>
      <c r="R117" s="45"/>
      <c r="S117" s="45"/>
      <c r="T117" s="45"/>
      <c r="U117" s="45"/>
      <c r="V117" s="45"/>
      <c r="W117" s="45"/>
      <c r="X117" s="45"/>
      <c r="Y117" s="46"/>
      <c r="Z117" s="46"/>
      <c r="AA117" s="46"/>
      <c r="AB117" s="46"/>
      <c r="AC117" s="46"/>
      <c r="AD117" s="46"/>
      <c r="AE117" s="46"/>
      <c r="AF117" s="46"/>
      <c r="AG117" s="46"/>
      <c r="AH117" s="46"/>
      <c r="AI117" s="46"/>
      <c r="AJ117" s="46"/>
      <c r="AK117" s="46"/>
      <c r="AL117" s="46"/>
      <c r="AM117" s="46"/>
      <c r="AN117" s="46"/>
      <c r="AO117" s="46"/>
      <c r="AP117" s="45"/>
      <c r="AQ117" s="45"/>
      <c r="AR117" s="45"/>
      <c r="AS117" s="45"/>
      <c r="AT117" s="45"/>
      <c r="AU117" s="45"/>
      <c r="AV117" s="45"/>
      <c r="AW117" s="45"/>
      <c r="AX117" s="45"/>
      <c r="AY117">
        <f>$AY$116</f>
        <v>1</v>
      </c>
    </row>
    <row r="118" spans="1:51" ht="59.25" customHeight="1" x14ac:dyDescent="0.15">
      <c r="A118" s="614"/>
      <c r="B118" s="614"/>
      <c r="C118" s="614" t="s">
        <v>24</v>
      </c>
      <c r="D118" s="614"/>
      <c r="E118" s="614"/>
      <c r="F118" s="614"/>
      <c r="G118" s="614"/>
      <c r="H118" s="614"/>
      <c r="I118" s="614"/>
      <c r="J118" s="615" t="s">
        <v>176</v>
      </c>
      <c r="K118" s="401"/>
      <c r="L118" s="401"/>
      <c r="M118" s="401"/>
      <c r="N118" s="401"/>
      <c r="O118" s="401"/>
      <c r="P118" s="385" t="s">
        <v>25</v>
      </c>
      <c r="Q118" s="385"/>
      <c r="R118" s="385"/>
      <c r="S118" s="385"/>
      <c r="T118" s="385"/>
      <c r="U118" s="385"/>
      <c r="V118" s="385"/>
      <c r="W118" s="385"/>
      <c r="X118" s="385"/>
      <c r="Y118" s="616" t="s">
        <v>175</v>
      </c>
      <c r="Z118" s="617"/>
      <c r="AA118" s="617"/>
      <c r="AB118" s="617"/>
      <c r="AC118" s="615" t="s">
        <v>200</v>
      </c>
      <c r="AD118" s="615"/>
      <c r="AE118" s="615"/>
      <c r="AF118" s="615"/>
      <c r="AG118" s="615"/>
      <c r="AH118" s="616" t="s">
        <v>213</v>
      </c>
      <c r="AI118" s="614"/>
      <c r="AJ118" s="614"/>
      <c r="AK118" s="614"/>
      <c r="AL118" s="614" t="s">
        <v>19</v>
      </c>
      <c r="AM118" s="614"/>
      <c r="AN118" s="614"/>
      <c r="AO118" s="618"/>
      <c r="AP118" s="595" t="s">
        <v>177</v>
      </c>
      <c r="AQ118" s="595"/>
      <c r="AR118" s="595"/>
      <c r="AS118" s="595"/>
      <c r="AT118" s="595"/>
      <c r="AU118" s="595"/>
      <c r="AV118" s="595"/>
      <c r="AW118" s="595"/>
      <c r="AX118" s="595"/>
      <c r="AY118">
        <f>$AY$116</f>
        <v>1</v>
      </c>
    </row>
    <row r="119" spans="1:51" ht="30" customHeight="1" x14ac:dyDescent="0.15">
      <c r="A119" s="596">
        <v>1</v>
      </c>
      <c r="B119" s="596">
        <v>1</v>
      </c>
      <c r="C119" s="619" t="s">
        <v>617</v>
      </c>
      <c r="D119" s="598"/>
      <c r="E119" s="598"/>
      <c r="F119" s="598"/>
      <c r="G119" s="598"/>
      <c r="H119" s="598"/>
      <c r="I119" s="598"/>
      <c r="J119" s="620">
        <v>4000012080002</v>
      </c>
      <c r="K119" s="600"/>
      <c r="L119" s="600"/>
      <c r="M119" s="600"/>
      <c r="N119" s="600"/>
      <c r="O119" s="600"/>
      <c r="P119" s="621" t="s">
        <v>618</v>
      </c>
      <c r="Q119" s="602"/>
      <c r="R119" s="602"/>
      <c r="S119" s="602"/>
      <c r="T119" s="602"/>
      <c r="U119" s="602"/>
      <c r="V119" s="602"/>
      <c r="W119" s="602"/>
      <c r="X119" s="602"/>
      <c r="Y119" s="622">
        <v>18.7</v>
      </c>
      <c r="Z119" s="623"/>
      <c r="AA119" s="623"/>
      <c r="AB119" s="624"/>
      <c r="AC119" s="606" t="s">
        <v>616</v>
      </c>
      <c r="AD119" s="607"/>
      <c r="AE119" s="607"/>
      <c r="AF119" s="607"/>
      <c r="AG119" s="607"/>
      <c r="AH119" s="608" t="s">
        <v>244</v>
      </c>
      <c r="AI119" s="609"/>
      <c r="AJ119" s="609"/>
      <c r="AK119" s="609"/>
      <c r="AL119" s="610" t="s">
        <v>244</v>
      </c>
      <c r="AM119" s="611"/>
      <c r="AN119" s="611"/>
      <c r="AO119" s="612"/>
      <c r="AP119" s="613" t="s">
        <v>244</v>
      </c>
      <c r="AQ119" s="613"/>
      <c r="AR119" s="613"/>
      <c r="AS119" s="613"/>
      <c r="AT119" s="613"/>
      <c r="AU119" s="613"/>
      <c r="AV119" s="613"/>
      <c r="AW119" s="613"/>
      <c r="AX119" s="613"/>
      <c r="AY119">
        <f>$AY$116</f>
        <v>1</v>
      </c>
    </row>
  </sheetData>
  <sheetProtection formatRows="0"/>
  <dataConsolidate link="1"/>
  <mergeCells count="429">
    <mergeCell ref="P14:V14"/>
    <mergeCell ref="W14:AC14"/>
    <mergeCell ref="AD14:AJ14"/>
    <mergeCell ref="AK14:AQ14"/>
    <mergeCell ref="AP119:AX119"/>
    <mergeCell ref="AL118:AO118"/>
    <mergeCell ref="AP118:AX118"/>
    <mergeCell ref="A119:B119"/>
    <mergeCell ref="C119:I119"/>
    <mergeCell ref="J119:O119"/>
    <mergeCell ref="P119:X119"/>
    <mergeCell ref="Y119:AB119"/>
    <mergeCell ref="AC119:AG119"/>
    <mergeCell ref="AH119:AK119"/>
    <mergeCell ref="AL119:AO119"/>
    <mergeCell ref="A118:B118"/>
    <mergeCell ref="C118:I118"/>
    <mergeCell ref="J118:O118"/>
    <mergeCell ref="P118:X118"/>
    <mergeCell ref="Y118:AB118"/>
    <mergeCell ref="AC118:AG118"/>
    <mergeCell ref="AH118:AK118"/>
    <mergeCell ref="AP114:AX114"/>
    <mergeCell ref="A115:B115"/>
    <mergeCell ref="C115:I115"/>
    <mergeCell ref="J115:O115"/>
    <mergeCell ref="P115:X115"/>
    <mergeCell ref="Y115:AB115"/>
    <mergeCell ref="AC115:AG115"/>
    <mergeCell ref="AH115:AK115"/>
    <mergeCell ref="AL115:AO115"/>
    <mergeCell ref="AP115:AX115"/>
    <mergeCell ref="A114:B114"/>
    <mergeCell ref="C114:I114"/>
    <mergeCell ref="J114:O114"/>
    <mergeCell ref="P114:X114"/>
    <mergeCell ref="Y114:AB114"/>
    <mergeCell ref="AC114:AG114"/>
    <mergeCell ref="AH114:AK114"/>
    <mergeCell ref="AL114:AO114"/>
    <mergeCell ref="G109:K109"/>
    <mergeCell ref="L109:X109"/>
    <mergeCell ref="Y109:AB109"/>
    <mergeCell ref="AC109:AG109"/>
    <mergeCell ref="AH109:AT109"/>
    <mergeCell ref="AU109:AX109"/>
    <mergeCell ref="AH107:AT107"/>
    <mergeCell ref="AU107:AX107"/>
    <mergeCell ref="AC105:AG105"/>
    <mergeCell ref="AH105:AT105"/>
    <mergeCell ref="AU105:AX105"/>
    <mergeCell ref="G106:K106"/>
    <mergeCell ref="L106:X106"/>
    <mergeCell ref="Y106:AB106"/>
    <mergeCell ref="AC106:AG106"/>
    <mergeCell ref="AH106:AT106"/>
    <mergeCell ref="AU106:AX106"/>
    <mergeCell ref="AQ77:AS77"/>
    <mergeCell ref="AT77:AU77"/>
    <mergeCell ref="AV77:AW77"/>
    <mergeCell ref="A78:F103"/>
    <mergeCell ref="A104:F109"/>
    <mergeCell ref="G104:AB104"/>
    <mergeCell ref="AC104:AX104"/>
    <mergeCell ref="G105:K105"/>
    <mergeCell ref="L105:X105"/>
    <mergeCell ref="Y105:AB105"/>
    <mergeCell ref="AC77:AD77"/>
    <mergeCell ref="AE77:AG77"/>
    <mergeCell ref="AH77:AI77"/>
    <mergeCell ref="AJ77:AL77"/>
    <mergeCell ref="AM77:AN77"/>
    <mergeCell ref="AO77:AP77"/>
    <mergeCell ref="O77:P77"/>
    <mergeCell ref="Q77:R77"/>
    <mergeCell ref="S77:U77"/>
    <mergeCell ref="V77:W77"/>
    <mergeCell ref="X77:Z77"/>
    <mergeCell ref="AA77:AB77"/>
    <mergeCell ref="G108:K108"/>
    <mergeCell ref="L108:X108"/>
    <mergeCell ref="Y108:AB108"/>
    <mergeCell ref="AC108:AG108"/>
    <mergeCell ref="AH108:AT108"/>
    <mergeCell ref="AU108:AX108"/>
    <mergeCell ref="G107:K107"/>
    <mergeCell ref="L107:X107"/>
    <mergeCell ref="Y107:AB107"/>
    <mergeCell ref="AC107:AG107"/>
    <mergeCell ref="AJ76:AK76"/>
    <mergeCell ref="AM76:AN76"/>
    <mergeCell ref="AO76:AP76"/>
    <mergeCell ref="AR76:AS76"/>
    <mergeCell ref="AU76:AV76"/>
    <mergeCell ref="A77:D77"/>
    <mergeCell ref="E77:F77"/>
    <mergeCell ref="G77:I77"/>
    <mergeCell ref="J77:K77"/>
    <mergeCell ref="L77:N77"/>
    <mergeCell ref="Q76:S76"/>
    <mergeCell ref="U76:V76"/>
    <mergeCell ref="X76:Y76"/>
    <mergeCell ref="AA76:AB76"/>
    <mergeCell ref="AC76:AE76"/>
    <mergeCell ref="AG76:AH76"/>
    <mergeCell ref="AJ75:AK75"/>
    <mergeCell ref="AM75:AN75"/>
    <mergeCell ref="AO75:AP75"/>
    <mergeCell ref="AR75:AS75"/>
    <mergeCell ref="AU75:AV75"/>
    <mergeCell ref="A76:D76"/>
    <mergeCell ref="E76:G76"/>
    <mergeCell ref="I76:J76"/>
    <mergeCell ref="L76:M76"/>
    <mergeCell ref="O76:P76"/>
    <mergeCell ref="Q75:S75"/>
    <mergeCell ref="U75:V75"/>
    <mergeCell ref="X75:Y75"/>
    <mergeCell ref="AA75:AB75"/>
    <mergeCell ref="AC75:AE75"/>
    <mergeCell ref="AG75:AH75"/>
    <mergeCell ref="A74:D74"/>
    <mergeCell ref="E74:P74"/>
    <mergeCell ref="Q74:AB74"/>
    <mergeCell ref="AC74:AN74"/>
    <mergeCell ref="AO74:AX74"/>
    <mergeCell ref="A75:D75"/>
    <mergeCell ref="E75:G75"/>
    <mergeCell ref="I75:J75"/>
    <mergeCell ref="L75:M75"/>
    <mergeCell ref="O75:P75"/>
    <mergeCell ref="A72:D72"/>
    <mergeCell ref="E72:P72"/>
    <mergeCell ref="Q72:AB72"/>
    <mergeCell ref="AC72:AN72"/>
    <mergeCell ref="AO72:AX72"/>
    <mergeCell ref="A73:D73"/>
    <mergeCell ref="E73:P73"/>
    <mergeCell ref="Q73:AB73"/>
    <mergeCell ref="AC73:AN73"/>
    <mergeCell ref="AO73:AX73"/>
    <mergeCell ref="A70:D70"/>
    <mergeCell ref="E70:P70"/>
    <mergeCell ref="Q70:AB70"/>
    <mergeCell ref="AC70:AN70"/>
    <mergeCell ref="AO70:AX70"/>
    <mergeCell ref="A71:D71"/>
    <mergeCell ref="E71:P71"/>
    <mergeCell ref="Q71:AB71"/>
    <mergeCell ref="AC71:AN71"/>
    <mergeCell ref="AO71:AX71"/>
    <mergeCell ref="A68:D68"/>
    <mergeCell ref="E68:P68"/>
    <mergeCell ref="Q68:AB68"/>
    <mergeCell ref="AC68:AN68"/>
    <mergeCell ref="AO68:AX68"/>
    <mergeCell ref="A69:D69"/>
    <mergeCell ref="E69:P69"/>
    <mergeCell ref="Q69:AB69"/>
    <mergeCell ref="AC69:AN69"/>
    <mergeCell ref="AO69:AX69"/>
    <mergeCell ref="A64:AX64"/>
    <mergeCell ref="A65:AX65"/>
    <mergeCell ref="A66:AX66"/>
    <mergeCell ref="A67:D67"/>
    <mergeCell ref="E67:P67"/>
    <mergeCell ref="Q67:AB67"/>
    <mergeCell ref="AC67:AN67"/>
    <mergeCell ref="AO67:AX67"/>
    <mergeCell ref="C62:AC62"/>
    <mergeCell ref="AD62:AF62"/>
    <mergeCell ref="AG62:AX62"/>
    <mergeCell ref="A63:B63"/>
    <mergeCell ref="C63:AC63"/>
    <mergeCell ref="AD63:AF63"/>
    <mergeCell ref="AG63:AX63"/>
    <mergeCell ref="A59:B62"/>
    <mergeCell ref="C59:AC59"/>
    <mergeCell ref="AD59:AF59"/>
    <mergeCell ref="AG59:AX59"/>
    <mergeCell ref="C60:AC60"/>
    <mergeCell ref="AD60:AF60"/>
    <mergeCell ref="AG60:AX60"/>
    <mergeCell ref="C61:AC61"/>
    <mergeCell ref="AD61:AF61"/>
    <mergeCell ref="AG61:AX61"/>
    <mergeCell ref="C55:AC55"/>
    <mergeCell ref="AD55:AF55"/>
    <mergeCell ref="AG55:AX55"/>
    <mergeCell ref="C56:AC56"/>
    <mergeCell ref="AD56:AF56"/>
    <mergeCell ref="AG56:AX56"/>
    <mergeCell ref="C53:AC53"/>
    <mergeCell ref="AD53:AF53"/>
    <mergeCell ref="AG53:AX53"/>
    <mergeCell ref="C54:AC54"/>
    <mergeCell ref="AD54:AF54"/>
    <mergeCell ref="AG54:AX54"/>
    <mergeCell ref="AD50:AF50"/>
    <mergeCell ref="E51:AC51"/>
    <mergeCell ref="AD51:AF51"/>
    <mergeCell ref="C52:AC52"/>
    <mergeCell ref="AD52:AF52"/>
    <mergeCell ref="AG52:AX52"/>
    <mergeCell ref="AG47:AX47"/>
    <mergeCell ref="C48:AC48"/>
    <mergeCell ref="AD48:AF48"/>
    <mergeCell ref="AG48:AX48"/>
    <mergeCell ref="A49:B58"/>
    <mergeCell ref="C49:AC49"/>
    <mergeCell ref="AD49:AF49"/>
    <mergeCell ref="AG49:AX51"/>
    <mergeCell ref="C50:D51"/>
    <mergeCell ref="E50:AC50"/>
    <mergeCell ref="A44:AX44"/>
    <mergeCell ref="C45:AC45"/>
    <mergeCell ref="AD45:AF45"/>
    <mergeCell ref="AG45:AX45"/>
    <mergeCell ref="A46:B48"/>
    <mergeCell ref="C46:AC46"/>
    <mergeCell ref="AD46:AF46"/>
    <mergeCell ref="AG46:AX46"/>
    <mergeCell ref="C47:AC47"/>
    <mergeCell ref="AD47:AF47"/>
    <mergeCell ref="C57:AC57"/>
    <mergeCell ref="AD57:AF57"/>
    <mergeCell ref="AG57:AX57"/>
    <mergeCell ref="C58:AC58"/>
    <mergeCell ref="AD58:AF58"/>
    <mergeCell ref="AG58:AX58"/>
    <mergeCell ref="A41:B43"/>
    <mergeCell ref="C41:D43"/>
    <mergeCell ref="E41:F41"/>
    <mergeCell ref="G41:AX41"/>
    <mergeCell ref="E42:F43"/>
    <mergeCell ref="G42:V43"/>
    <mergeCell ref="W42:AA42"/>
    <mergeCell ref="AB42:AX42"/>
    <mergeCell ref="W43:AA43"/>
    <mergeCell ref="AB43:AX43"/>
    <mergeCell ref="A39:F40"/>
    <mergeCell ref="G39:AX40"/>
    <mergeCell ref="AI38:AL38"/>
    <mergeCell ref="AM38:AP38"/>
    <mergeCell ref="AQ38:AT38"/>
    <mergeCell ref="AU38:AX38"/>
    <mergeCell ref="AE36:AH36"/>
    <mergeCell ref="AI36:AL36"/>
    <mergeCell ref="AM36:AP36"/>
    <mergeCell ref="AQ36:AT36"/>
    <mergeCell ref="AU36:AX36"/>
    <mergeCell ref="Y37:AA37"/>
    <mergeCell ref="AB37:AD37"/>
    <mergeCell ref="AE37:AH37"/>
    <mergeCell ref="AI37:AL37"/>
    <mergeCell ref="AM37:AP37"/>
    <mergeCell ref="A31:F33"/>
    <mergeCell ref="G31:X31"/>
    <mergeCell ref="Y31:AA31"/>
    <mergeCell ref="AB31:AD31"/>
    <mergeCell ref="AE31:AH31"/>
    <mergeCell ref="AI31:AL31"/>
    <mergeCell ref="AM31:AP31"/>
    <mergeCell ref="AQ31:AX31"/>
    <mergeCell ref="G32:X33"/>
    <mergeCell ref="AI34:AL35"/>
    <mergeCell ref="AM34:AP35"/>
    <mergeCell ref="AQ34:AT34"/>
    <mergeCell ref="AU34:AX34"/>
    <mergeCell ref="AQ35:AR35"/>
    <mergeCell ref="AS35:AT35"/>
    <mergeCell ref="AU35:AV35"/>
    <mergeCell ref="AW35:AX35"/>
    <mergeCell ref="A34:F38"/>
    <mergeCell ref="G34:O35"/>
    <mergeCell ref="P34:X35"/>
    <mergeCell ref="Y34:AA35"/>
    <mergeCell ref="AB34:AD35"/>
    <mergeCell ref="AE34:AH35"/>
    <mergeCell ref="G36:O38"/>
    <mergeCell ref="P36:X38"/>
    <mergeCell ref="Y36:AA36"/>
    <mergeCell ref="AB36:AD36"/>
    <mergeCell ref="AQ37:AT37"/>
    <mergeCell ref="AU37:AX37"/>
    <mergeCell ref="Y38:AA38"/>
    <mergeCell ref="AB38:AD38"/>
    <mergeCell ref="AE38:AH3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6:V26 W24">
    <cfRule type="expression" dxfId="721" priority="821">
      <formula>IF(RIGHT(TEXT(P15,"0.#"),1)=".",FALSE,TRUE)</formula>
    </cfRule>
    <cfRule type="expression" dxfId="720" priority="822">
      <formula>IF(RIGHT(TEXT(P15,"0.#"),1)=".",TRUE,FALSE)</formula>
    </cfRule>
  </conditionalFormatting>
  <conditionalFormatting sqref="P19:AQ19">
    <cfRule type="expression" dxfId="719" priority="819">
      <formula>IF(RIGHT(TEXT(P19,"0.#"),1)=".",FALSE,TRUE)</formula>
    </cfRule>
    <cfRule type="expression" dxfId="718" priority="820">
      <formula>IF(RIGHT(TEXT(P19,"0.#"),1)=".",TRUE,FALSE)</formula>
    </cfRule>
  </conditionalFormatting>
  <conditionalFormatting sqref="Y107">
    <cfRule type="expression" dxfId="717" priority="817">
      <formula>IF(RIGHT(TEXT(Y107,"0.#"),1)=".",FALSE,TRUE)</formula>
    </cfRule>
    <cfRule type="expression" dxfId="716" priority="818">
      <formula>IF(RIGHT(TEXT(Y107,"0.#"),1)=".",TRUE,FALSE)</formula>
    </cfRule>
  </conditionalFormatting>
  <conditionalFormatting sqref="Y109">
    <cfRule type="expression" dxfId="715" priority="815">
      <formula>IF(RIGHT(TEXT(Y109,"0.#"),1)=".",FALSE,TRUE)</formula>
    </cfRule>
    <cfRule type="expression" dxfId="714" priority="816">
      <formula>IF(RIGHT(TEXT(Y109,"0.#"),1)=".",TRUE,FALSE)</formula>
    </cfRule>
  </conditionalFormatting>
  <conditionalFormatting sqref="P16:AQ18">
    <cfRule type="expression" dxfId="711" priority="813">
      <formula>IF(RIGHT(TEXT(P16,"0.#"),1)=".",FALSE,TRUE)</formula>
    </cfRule>
    <cfRule type="expression" dxfId="710" priority="814">
      <formula>IF(RIGHT(TEXT(P16,"0.#"),1)=".",TRUE,FALSE)</formula>
    </cfRule>
  </conditionalFormatting>
  <conditionalFormatting sqref="P20:AJ20">
    <cfRule type="expression" dxfId="709" priority="811">
      <formula>IF(RIGHT(TEXT(P20,"0.#"),1)=".",FALSE,TRUE)</formula>
    </cfRule>
    <cfRule type="expression" dxfId="708" priority="812">
      <formula>IF(RIGHT(TEXT(P20,"0.#"),1)=".",TRUE,FALSE)</formula>
    </cfRule>
  </conditionalFormatting>
  <conditionalFormatting sqref="AE29 AQ29">
    <cfRule type="expression" dxfId="707" priority="809">
      <formula>IF(RIGHT(TEXT(AE29,"0.#"),1)=".",FALSE,TRUE)</formula>
    </cfRule>
    <cfRule type="expression" dxfId="706" priority="810">
      <formula>IF(RIGHT(TEXT(AE29,"0.#"),1)=".",TRUE,FALSE)</formula>
    </cfRule>
  </conditionalFormatting>
  <conditionalFormatting sqref="Y108 Y106">
    <cfRule type="expression" dxfId="705" priority="807">
      <formula>IF(RIGHT(TEXT(Y106,"0.#"),1)=".",FALSE,TRUE)</formula>
    </cfRule>
    <cfRule type="expression" dxfId="704" priority="808">
      <formula>IF(RIGHT(TEXT(Y106,"0.#"),1)=".",TRUE,FALSE)</formula>
    </cfRule>
  </conditionalFormatting>
  <conditionalFormatting sqref="AU107">
    <cfRule type="expression" dxfId="703" priority="805">
      <formula>IF(RIGHT(TEXT(AU107,"0.#"),1)=".",FALSE,TRUE)</formula>
    </cfRule>
    <cfRule type="expression" dxfId="702" priority="806">
      <formula>IF(RIGHT(TEXT(AU107,"0.#"),1)=".",TRUE,FALSE)</formula>
    </cfRule>
  </conditionalFormatting>
  <conditionalFormatting sqref="AU109">
    <cfRule type="expression" dxfId="701" priority="803">
      <formula>IF(RIGHT(TEXT(AU109,"0.#"),1)=".",FALSE,TRUE)</formula>
    </cfRule>
    <cfRule type="expression" dxfId="700" priority="804">
      <formula>IF(RIGHT(TEXT(AU109,"0.#"),1)=".",TRUE,FALSE)</formula>
    </cfRule>
  </conditionalFormatting>
  <conditionalFormatting sqref="AU108 AU106">
    <cfRule type="expression" dxfId="699" priority="801">
      <formula>IF(RIGHT(TEXT(AU106,"0.#"),1)=".",FALSE,TRUE)</formula>
    </cfRule>
    <cfRule type="expression" dxfId="698" priority="802">
      <formula>IF(RIGHT(TEXT(AU106,"0.#"),1)=".",TRUE,FALSE)</formula>
    </cfRule>
  </conditionalFormatting>
  <conditionalFormatting sqref="AI29">
    <cfRule type="expression" dxfId="687" priority="787">
      <formula>IF(RIGHT(TEXT(AI29,"0.#"),1)=".",FALSE,TRUE)</formula>
    </cfRule>
    <cfRule type="expression" dxfId="686" priority="788">
      <formula>IF(RIGHT(TEXT(AI29,"0.#"),1)=".",TRUE,FALSE)</formula>
    </cfRule>
  </conditionalFormatting>
  <conditionalFormatting sqref="AM29">
    <cfRule type="expression" dxfId="685" priority="785">
      <formula>IF(RIGHT(TEXT(AM29,"0.#"),1)=".",FALSE,TRUE)</formula>
    </cfRule>
    <cfRule type="expression" dxfId="684" priority="786">
      <formula>IF(RIGHT(TEXT(AM29,"0.#"),1)=".",TRUE,FALSE)</formula>
    </cfRule>
  </conditionalFormatting>
  <conditionalFormatting sqref="AE30">
    <cfRule type="expression" dxfId="683" priority="783">
      <formula>IF(RIGHT(TEXT(AE30,"0.#"),1)=".",FALSE,TRUE)</formula>
    </cfRule>
    <cfRule type="expression" dxfId="682" priority="784">
      <formula>IF(RIGHT(TEXT(AE30,"0.#"),1)=".",TRUE,FALSE)</formula>
    </cfRule>
  </conditionalFormatting>
  <conditionalFormatting sqref="AI30">
    <cfRule type="expression" dxfId="681" priority="781">
      <formula>IF(RIGHT(TEXT(AI30,"0.#"),1)=".",FALSE,TRUE)</formula>
    </cfRule>
    <cfRule type="expression" dxfId="680" priority="782">
      <formula>IF(RIGHT(TEXT(AI30,"0.#"),1)=".",TRUE,FALSE)</formula>
    </cfRule>
  </conditionalFormatting>
  <conditionalFormatting sqref="AM30">
    <cfRule type="expression" dxfId="679" priority="779">
      <formula>IF(RIGHT(TEXT(AM30,"0.#"),1)=".",FALSE,TRUE)</formula>
    </cfRule>
    <cfRule type="expression" dxfId="678" priority="780">
      <formula>IF(RIGHT(TEXT(AM30,"0.#"),1)=".",TRUE,FALSE)</formula>
    </cfRule>
  </conditionalFormatting>
  <conditionalFormatting sqref="AQ30">
    <cfRule type="expression" dxfId="677" priority="777">
      <formula>IF(RIGHT(TEXT(AQ30,"0.#"),1)=".",FALSE,TRUE)</formula>
    </cfRule>
    <cfRule type="expression" dxfId="676" priority="778">
      <formula>IF(RIGHT(TEXT(AQ30,"0.#"),1)=".",TRUE,FALSE)</formula>
    </cfRule>
  </conditionalFormatting>
  <conditionalFormatting sqref="P24">
    <cfRule type="expression" dxfId="641" priority="729">
      <formula>IF(RIGHT(TEXT(P24,"0.#"),1)=".",FALSE,TRUE)</formula>
    </cfRule>
    <cfRule type="expression" dxfId="640" priority="730">
      <formula>IF(RIGHT(TEXT(P24,"0.#"),1)=".",TRUE,FALSE)</formula>
    </cfRule>
  </conditionalFormatting>
  <conditionalFormatting sqref="P25">
    <cfRule type="expression" dxfId="639" priority="727">
      <formula>IF(RIGHT(TEXT(P25,"0.#"),1)=".",FALSE,TRUE)</formula>
    </cfRule>
    <cfRule type="expression" dxfId="638" priority="728">
      <formula>IF(RIGHT(TEXT(P25,"0.#"),1)=".",TRUE,FALSE)</formula>
    </cfRule>
  </conditionalFormatting>
  <conditionalFormatting sqref="AU30">
    <cfRule type="expression" dxfId="591" priority="593">
      <formula>IF(RIGHT(TEXT(AU30,"0.#"),1)=".",FALSE,TRUE)</formula>
    </cfRule>
    <cfRule type="expression" dxfId="590" priority="594">
      <formula>IF(RIGHT(TEXT(AU30,"0.#"),1)=".",TRUE,FALSE)</formula>
    </cfRule>
  </conditionalFormatting>
  <conditionalFormatting sqref="AU29">
    <cfRule type="expression" dxfId="589" priority="595">
      <formula>IF(RIGHT(TEXT(AU29,"0.#"),1)=".",FALSE,TRUE)</formula>
    </cfRule>
    <cfRule type="expression" dxfId="588" priority="596">
      <formula>IF(RIGHT(TEXT(AU29,"0.#"),1)=".",TRUE,FALSE)</formula>
    </cfRule>
  </conditionalFormatting>
  <conditionalFormatting sqref="AM38">
    <cfRule type="expression" dxfId="587" priority="573">
      <formula>IF(RIGHT(TEXT(AM38,"0.#"),1)=".",FALSE,TRUE)</formula>
    </cfRule>
    <cfRule type="expression" dxfId="586" priority="574">
      <formula>IF(RIGHT(TEXT(AM38,"0.#"),1)=".",TRUE,FALSE)</formula>
    </cfRule>
  </conditionalFormatting>
  <conditionalFormatting sqref="AM37">
    <cfRule type="expression" dxfId="585" priority="575">
      <formula>IF(RIGHT(TEXT(AM37,"0.#"),1)=".",FALSE,TRUE)</formula>
    </cfRule>
    <cfRule type="expression" dxfId="584" priority="576">
      <formula>IF(RIGHT(TEXT(AM37,"0.#"),1)=".",TRUE,FALSE)</formula>
    </cfRule>
  </conditionalFormatting>
  <conditionalFormatting sqref="AE36">
    <cfRule type="expression" dxfId="583" priority="589">
      <formula>IF(RIGHT(TEXT(AE36,"0.#"),1)=".",FALSE,TRUE)</formula>
    </cfRule>
    <cfRule type="expression" dxfId="582" priority="590">
      <formula>IF(RIGHT(TEXT(AE36,"0.#"),1)=".",TRUE,FALSE)</formula>
    </cfRule>
  </conditionalFormatting>
  <conditionalFormatting sqref="AQ36:AQ38">
    <cfRule type="expression" dxfId="581" priority="571">
      <formula>IF(RIGHT(TEXT(AQ36,"0.#"),1)=".",FALSE,TRUE)</formula>
    </cfRule>
    <cfRule type="expression" dxfId="580" priority="572">
      <formula>IF(RIGHT(TEXT(AQ36,"0.#"),1)=".",TRUE,FALSE)</formula>
    </cfRule>
  </conditionalFormatting>
  <conditionalFormatting sqref="AU36:AU38">
    <cfRule type="expression" dxfId="579" priority="569">
      <formula>IF(RIGHT(TEXT(AU36,"0.#"),1)=".",FALSE,TRUE)</formula>
    </cfRule>
    <cfRule type="expression" dxfId="578" priority="570">
      <formula>IF(RIGHT(TEXT(AU36,"0.#"),1)=".",TRUE,FALSE)</formula>
    </cfRule>
  </conditionalFormatting>
  <conditionalFormatting sqref="AI38">
    <cfRule type="expression" dxfId="577" priority="583">
      <formula>IF(RIGHT(TEXT(AI38,"0.#"),1)=".",FALSE,TRUE)</formula>
    </cfRule>
    <cfRule type="expression" dxfId="576" priority="584">
      <formula>IF(RIGHT(TEXT(AI38,"0.#"),1)=".",TRUE,FALSE)</formula>
    </cfRule>
  </conditionalFormatting>
  <conditionalFormatting sqref="AE37">
    <cfRule type="expression" dxfId="575" priority="587">
      <formula>IF(RIGHT(TEXT(AE37,"0.#"),1)=".",FALSE,TRUE)</formula>
    </cfRule>
    <cfRule type="expression" dxfId="574" priority="588">
      <formula>IF(RIGHT(TEXT(AE37,"0.#"),1)=".",TRUE,FALSE)</formula>
    </cfRule>
  </conditionalFormatting>
  <conditionalFormatting sqref="AE38">
    <cfRule type="expression" dxfId="573" priority="585">
      <formula>IF(RIGHT(TEXT(AE38,"0.#"),1)=".",FALSE,TRUE)</formula>
    </cfRule>
    <cfRule type="expression" dxfId="572" priority="586">
      <formula>IF(RIGHT(TEXT(AE38,"0.#"),1)=".",TRUE,FALSE)</formula>
    </cfRule>
  </conditionalFormatting>
  <conditionalFormatting sqref="AM36">
    <cfRule type="expression" dxfId="571" priority="577">
      <formula>IF(RIGHT(TEXT(AM36,"0.#"),1)=".",FALSE,TRUE)</formula>
    </cfRule>
    <cfRule type="expression" dxfId="570" priority="578">
      <formula>IF(RIGHT(TEXT(AM36,"0.#"),1)=".",TRUE,FALSE)</formula>
    </cfRule>
  </conditionalFormatting>
  <conditionalFormatting sqref="AI36">
    <cfRule type="expression" dxfId="569" priority="579">
      <formula>IF(RIGHT(TEXT(AI36,"0.#"),1)=".",FALSE,TRUE)</formula>
    </cfRule>
    <cfRule type="expression" dxfId="568" priority="580">
      <formula>IF(RIGHT(TEXT(AI36,"0.#"),1)=".",TRUE,FALSE)</formula>
    </cfRule>
  </conditionalFormatting>
  <conditionalFormatting sqref="AI37">
    <cfRule type="expression" dxfId="567" priority="581">
      <formula>IF(RIGHT(TEXT(AI37,"0.#"),1)=".",FALSE,TRUE)</formula>
    </cfRule>
    <cfRule type="expression" dxfId="566" priority="582">
      <formula>IF(RIGHT(TEXT(AI37,"0.#"),1)=".",TRUE,FALSE)</formula>
    </cfRule>
  </conditionalFormatting>
  <conditionalFormatting sqref="AM32">
    <cfRule type="expression" dxfId="517" priority="515">
      <formula>IF(RIGHT(TEXT(AM32,"0.#"),1)=".",FALSE,TRUE)</formula>
    </cfRule>
    <cfRule type="expression" dxfId="516" priority="516">
      <formula>IF(RIGHT(TEXT(AM32,"0.#"),1)=".",TRUE,FALSE)</formula>
    </cfRule>
  </conditionalFormatting>
  <conditionalFormatting sqref="AE33 AM33">
    <cfRule type="expression" dxfId="515" priority="513">
      <formula>IF(RIGHT(TEXT(AE33,"0.#"),1)=".",FALSE,TRUE)</formula>
    </cfRule>
    <cfRule type="expression" dxfId="514" priority="514">
      <formula>IF(RIGHT(TEXT(AE33,"0.#"),1)=".",TRUE,FALSE)</formula>
    </cfRule>
  </conditionalFormatting>
  <conditionalFormatting sqref="AI33">
    <cfRule type="expression" dxfId="513" priority="511">
      <formula>IF(RIGHT(TEXT(AI33,"0.#"),1)=".",FALSE,TRUE)</formula>
    </cfRule>
    <cfRule type="expression" dxfId="512" priority="512">
      <formula>IF(RIGHT(TEXT(AI33,"0.#"),1)=".",TRUE,FALSE)</formula>
    </cfRule>
  </conditionalFormatting>
  <conditionalFormatting sqref="AQ33">
    <cfRule type="expression" dxfId="511" priority="509">
      <formula>IF(RIGHT(TEXT(AQ33,"0.#"),1)=".",FALSE,TRUE)</formula>
    </cfRule>
    <cfRule type="expression" dxfId="510" priority="510">
      <formula>IF(RIGHT(TEXT(AQ33,"0.#"),1)=".",TRUE,FALSE)</formula>
    </cfRule>
  </conditionalFormatting>
  <conditionalFormatting sqref="AE32 AQ32">
    <cfRule type="expression" dxfId="509" priority="519">
      <formula>IF(RIGHT(TEXT(AE32,"0.#"),1)=".",FALSE,TRUE)</formula>
    </cfRule>
    <cfRule type="expression" dxfId="508" priority="520">
      <formula>IF(RIGHT(TEXT(AE32,"0.#"),1)=".",TRUE,FALSE)</formula>
    </cfRule>
  </conditionalFormatting>
  <conditionalFormatting sqref="AI32">
    <cfRule type="expression" dxfId="507" priority="517">
      <formula>IF(RIGHT(TEXT(AI32,"0.#"),1)=".",FALSE,TRUE)</formula>
    </cfRule>
    <cfRule type="expression" dxfId="506" priority="518">
      <formula>IF(RIGHT(TEXT(AI32,"0.#"),1)=".",TRUE,FALSE)</formula>
    </cfRule>
  </conditionalFormatting>
  <conditionalFormatting sqref="P14:AQ14">
    <cfRule type="expression" dxfId="15" priority="15">
      <formula>IF(RIGHT(TEXT(P14,"0.#"),1)=".",FALSE,TRUE)</formula>
    </cfRule>
    <cfRule type="expression" dxfId="14" priority="16">
      <formula>IF(RIGHT(TEXT(P14,"0.#"),1)=".",TRUE,FALSE)</formula>
    </cfRule>
  </conditionalFormatting>
  <conditionalFormatting sqref="P13:AQ13">
    <cfRule type="expression" dxfId="13" priority="13">
      <formula>IF(RIGHT(TEXT(P13,"0.#"),1)=".",FALSE,TRUE)</formula>
    </cfRule>
    <cfRule type="expression" dxfId="12" priority="14">
      <formula>IF(RIGHT(TEXT(P13,"0.#"),1)=".",TRUE,FALSE)</formula>
    </cfRule>
  </conditionalFormatting>
  <conditionalFormatting sqref="AL115:AO115">
    <cfRule type="expression" dxfId="11" priority="9">
      <formula>IF(AND(AL115&gt;=0, RIGHT(TEXT(AL115,"0.#"),1)&lt;&gt;"."),TRUE,FALSE)</formula>
    </cfRule>
    <cfRule type="expression" dxfId="10" priority="10">
      <formula>IF(AND(AL115&gt;=0, RIGHT(TEXT(AL115,"0.#"),1)="."),TRUE,FALSE)</formula>
    </cfRule>
    <cfRule type="expression" dxfId="9" priority="11">
      <formula>IF(AND(AL115&lt;0, RIGHT(TEXT(AL115,"0.#"),1)&lt;&gt;"."),TRUE,FALSE)</formula>
    </cfRule>
    <cfRule type="expression" dxfId="8" priority="12">
      <formula>IF(AND(AL115&lt;0, RIGHT(TEXT(AL115,"0.#"),1)="."),TRUE,FALSE)</formula>
    </cfRule>
  </conditionalFormatting>
  <conditionalFormatting sqref="Y115">
    <cfRule type="expression" dxfId="7" priority="7">
      <formula>IF(RIGHT(TEXT(Y115,"0.#"),1)=".",FALSE,TRUE)</formula>
    </cfRule>
    <cfRule type="expression" dxfId="6" priority="8">
      <formula>IF(RIGHT(TEXT(Y115,"0.#"),1)=".",TRUE,FALSE)</formula>
    </cfRule>
  </conditionalFormatting>
  <conditionalFormatting sqref="AL119:AO119">
    <cfRule type="expression" dxfId="5" priority="3">
      <formula>IF(AND(AL119&gt;=0, RIGHT(TEXT(AL119,"0.#"),1)&lt;&gt;"."),TRUE,FALSE)</formula>
    </cfRule>
    <cfRule type="expression" dxfId="4" priority="4">
      <formula>IF(AND(AL119&gt;=0, RIGHT(TEXT(AL119,"0.#"),1)="."),TRUE,FALSE)</formula>
    </cfRule>
    <cfRule type="expression" dxfId="3" priority="5">
      <formula>IF(AND(AL119&lt;0, RIGHT(TEXT(AL119,"0.#"),1)&lt;&gt;"."),TRUE,FALSE)</formula>
    </cfRule>
    <cfRule type="expression" dxfId="2" priority="6">
      <formula>IF(AND(AL119&lt;0, RIGHT(TEXT(AL119,"0.#"),1)="."),TRUE,FALSE)</formula>
    </cfRule>
  </conditionalFormatting>
  <conditionalFormatting sqref="Y119">
    <cfRule type="expression" dxfId="1" priority="1">
      <formula>IF(RIGHT(TEXT(Y119,"0.#"),1)=".",FALSE,TRUE)</formula>
    </cfRule>
    <cfRule type="expression" dxfId="0" priority="2">
      <formula>IF(RIGHT(TEXT(Y119,"0.#"),1)=".",TRUE,FALSE)</formula>
    </cfRule>
  </conditionalFormatting>
  <dataValidations count="13">
    <dataValidation type="custom" allowBlank="1" showInputMessage="1" showErrorMessage="1" errorTitle="法人番号チェック" error="法人番号は13桁の数字で入力してください。" sqref="J119:O119 J115:O115">
      <formula1>OR(J115="-",AND(LEN(J115)=13,IFERROR(SEARCH("-",J115),"")="",IFERROR(SEARCH(".",J115),"")="",ISNUMBER(J115)))</formula1>
    </dataValidation>
    <dataValidation type="list" allowBlank="1" showInputMessage="1" showErrorMessage="1" sqref="Q77:R77 AO77:AP77 AC77:AD77">
      <formula1>#REF!</formula1>
    </dataValidation>
    <dataValidation type="custom" imeMode="disabled" allowBlank="1" showInputMessage="1" showErrorMessage="1" sqref="AY24 P13:AQ19 P20:AJ20 Y106:AB108 AU106:AX108 Y115:AB115 AL115:AO115 Y119:AB119 AL119:AO119 AQ35:AR35 AU35:AX35 AE36:AX38 AE29:AX30 AE32:AX32 W24 P24:V26">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5:AK115 AH119:AK119">
      <formula1>OR(AND(MOD(IF(ISNUMBER(AH115), AH115, 0.5),1)=0, 0&lt;=AH115), AH115="-")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5:AK76 X75:Y76 AJ77 L75:L77 M75:M76 X77 AU75:AV76">
      <formula1>0</formula1>
      <formula2>9999</formula2>
    </dataValidation>
    <dataValidation type="whole" allowBlank="1" showInputMessage="1" showErrorMessage="1" sqref="O75:P76 AX75:AX77 AA75:AB76 AM75:AN7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7" max="16383" man="1"/>
    <brk id="111"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S77:U77 AJ2:AM2 AE77:AG77 G77:I77 AQ77:AS77</xm:sqref>
        </x14:dataValidation>
        <x14:dataValidation type="list" allowBlank="1" showInputMessage="1" showErrorMessage="1">
          <x14:formula1>
            <xm:f>入力規則等!$U$56:$U$58</xm:f>
          </x14:formula1>
          <xm:sqref>J77:K77 AT77:AU77 AH77:AI77 V77:W77</xm:sqref>
        </x14:dataValidation>
        <x14:dataValidation type="list" allowBlank="1" showInputMessage="1" showErrorMessage="1">
          <x14:formula1>
            <xm:f>入力規則等!$U$48</xm:f>
          </x14:formula1>
          <xm:sqref>E77:F77</xm:sqref>
        </x14:dataValidation>
        <x14:dataValidation type="list" allowBlank="1" showInputMessage="1" showErrorMessage="1">
          <x14:formula1>
            <xm:f>入力規則等!$W$2:$W$24</xm:f>
          </x14:formula1>
          <xm:sqref>AO75:AP76 Q75:S76 AC75:AE76 E75:G76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AC115:AG115 AC119:AG119</xm:sqref>
        </x14:dataValidation>
        <x14:dataValidation type="list" allowBlank="1" showInputMessage="1" showErrorMessage="1">
          <x14:formula1>
            <xm:f>入力規則等!$U$40:$U$42</xm:f>
          </x14:formula1>
          <xm:sqref>AG75:AH75 U75:V75 I75:J75 AR75:AS75</xm:sqref>
        </x14:dataValidation>
        <x14:dataValidation type="list" allowBlank="1" showInputMessage="1" showErrorMessage="1">
          <x14:formula1>
            <xm:f>入力規則等!$U$7:$U$9</xm:f>
          </x14:formula1>
          <xm:sqref>U76:V76 I76:J76 AG76:AH76 AR76:AS76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377</v>
      </c>
      <c r="AA1" s="27" t="s">
        <v>70</v>
      </c>
      <c r="AB1" s="27" t="s">
        <v>378</v>
      </c>
      <c r="AC1" s="27" t="s">
        <v>30</v>
      </c>
      <c r="AD1" s="26"/>
      <c r="AE1" s="27" t="s">
        <v>42</v>
      </c>
      <c r="AF1" s="28"/>
      <c r="AG1" s="37" t="s">
        <v>164</v>
      </c>
      <c r="AI1" s="37" t="s">
        <v>166</v>
      </c>
      <c r="AK1" s="37" t="s">
        <v>170</v>
      </c>
      <c r="AM1" s="49"/>
      <c r="AN1" s="49"/>
      <c r="AP1" s="26" t="s">
        <v>206</v>
      </c>
    </row>
    <row r="2" spans="1:42" ht="13.5" customHeight="1" x14ac:dyDescent="0.15">
      <c r="A2" s="14" t="s">
        <v>73</v>
      </c>
      <c r="B2" s="15"/>
      <c r="C2" s="13" t="str">
        <f>IF(B2="","",A2)</f>
        <v/>
      </c>
      <c r="D2" s="13" t="str">
        <f>IF(C2="","",IF(D1&lt;&gt;"",CONCATENATE(D1,"、",C2),C2))</f>
        <v/>
      </c>
      <c r="F2" s="12" t="s">
        <v>60</v>
      </c>
      <c r="G2" s="17" t="s">
        <v>560</v>
      </c>
      <c r="H2" s="13" t="str">
        <f>IF(G2="","",F2)</f>
        <v>一般会計</v>
      </c>
      <c r="I2" s="13" t="str">
        <f>IF(H2="","",IF(I1&lt;&gt;"",CONCATENATE(I1,"、",H2),H2))</f>
        <v>一般会計</v>
      </c>
      <c r="K2" s="14" t="s">
        <v>90</v>
      </c>
      <c r="L2" s="15"/>
      <c r="M2" s="13" t="str">
        <f>IF(L2="","",K2)</f>
        <v/>
      </c>
      <c r="N2" s="13" t="str">
        <f>IF(M2="","",IF(N1&lt;&gt;"",CONCATENATE(N1,"、",M2),M2))</f>
        <v/>
      </c>
      <c r="O2" s="13"/>
      <c r="P2" s="12" t="s">
        <v>62</v>
      </c>
      <c r="Q2" s="17" t="s">
        <v>560</v>
      </c>
      <c r="R2" s="13" t="str">
        <f>IF(Q2="","",P2)</f>
        <v>直接実施</v>
      </c>
      <c r="S2" s="13" t="str">
        <f>IF(R2="","",IF(S1&lt;&gt;"",CONCATENATE(S1,"、",R2),R2))</f>
        <v>直接実施</v>
      </c>
      <c r="T2" s="13"/>
      <c r="U2" s="63">
        <v>21</v>
      </c>
      <c r="W2" s="30" t="s">
        <v>157</v>
      </c>
      <c r="Y2" s="30" t="s">
        <v>56</v>
      </c>
      <c r="Z2" s="30" t="s">
        <v>56</v>
      </c>
      <c r="AA2" s="56" t="s">
        <v>247</v>
      </c>
      <c r="AB2" s="56" t="s">
        <v>472</v>
      </c>
      <c r="AC2" s="57" t="s">
        <v>122</v>
      </c>
      <c r="AD2" s="26"/>
      <c r="AE2" s="32" t="s">
        <v>153</v>
      </c>
      <c r="AF2" s="28"/>
      <c r="AG2" s="38" t="s">
        <v>214</v>
      </c>
      <c r="AI2" s="37" t="s">
        <v>244</v>
      </c>
      <c r="AK2" s="37" t="s">
        <v>171</v>
      </c>
      <c r="AM2" s="49"/>
      <c r="AN2" s="49"/>
      <c r="AP2" s="38" t="s">
        <v>214</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直接実施</v>
      </c>
      <c r="T3" s="13"/>
      <c r="U3" s="30" t="s">
        <v>503</v>
      </c>
      <c r="W3" s="30" t="s">
        <v>132</v>
      </c>
      <c r="Y3" s="30" t="s">
        <v>57</v>
      </c>
      <c r="Z3" s="30" t="s">
        <v>379</v>
      </c>
      <c r="AA3" s="56" t="s">
        <v>345</v>
      </c>
      <c r="AB3" s="56" t="s">
        <v>473</v>
      </c>
      <c r="AC3" s="57" t="s">
        <v>123</v>
      </c>
      <c r="AD3" s="26"/>
      <c r="AE3" s="32" t="s">
        <v>154</v>
      </c>
      <c r="AF3" s="28"/>
      <c r="AG3" s="38" t="s">
        <v>215</v>
      </c>
      <c r="AI3" s="37" t="s">
        <v>165</v>
      </c>
      <c r="AK3" s="37" t="str">
        <f>CHAR(CODE(AK2)+1)</f>
        <v>B</v>
      </c>
      <c r="AM3" s="49"/>
      <c r="AN3" s="49"/>
      <c r="AP3" s="38" t="s">
        <v>215</v>
      </c>
    </row>
    <row r="4" spans="1:42" ht="13.5" customHeight="1" x14ac:dyDescent="0.15">
      <c r="A4" s="14" t="s">
        <v>75</v>
      </c>
      <c r="B4" s="15" t="s">
        <v>560</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560</v>
      </c>
      <c r="R4" s="13" t="str">
        <f t="shared" si="3"/>
        <v>補助</v>
      </c>
      <c r="S4" s="13" t="str">
        <f t="shared" si="4"/>
        <v>直接実施、補助</v>
      </c>
      <c r="T4" s="13"/>
      <c r="U4" s="30" t="s">
        <v>548</v>
      </c>
      <c r="W4" s="30" t="s">
        <v>133</v>
      </c>
      <c r="Y4" s="30" t="s">
        <v>252</v>
      </c>
      <c r="Z4" s="30" t="s">
        <v>380</v>
      </c>
      <c r="AA4" s="56" t="s">
        <v>346</v>
      </c>
      <c r="AB4" s="56" t="s">
        <v>474</v>
      </c>
      <c r="AC4" s="56" t="s">
        <v>124</v>
      </c>
      <c r="AD4" s="26"/>
      <c r="AE4" s="32" t="s">
        <v>155</v>
      </c>
      <c r="AF4" s="28"/>
      <c r="AG4" s="38" t="s">
        <v>216</v>
      </c>
      <c r="AI4" s="37" t="s">
        <v>167</v>
      </c>
      <c r="AK4" s="37" t="str">
        <f t="shared" ref="AK4:AK49" si="7">CHAR(CODE(AK3)+1)</f>
        <v>C</v>
      </c>
      <c r="AM4" s="49"/>
      <c r="AN4" s="49"/>
      <c r="AP4" s="38" t="s">
        <v>216</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直接実施、補助</v>
      </c>
      <c r="T5" s="13"/>
      <c r="W5" s="30" t="s">
        <v>527</v>
      </c>
      <c r="Y5" s="30" t="s">
        <v>253</v>
      </c>
      <c r="Z5" s="30" t="s">
        <v>381</v>
      </c>
      <c r="AA5" s="56" t="s">
        <v>347</v>
      </c>
      <c r="AB5" s="56" t="s">
        <v>475</v>
      </c>
      <c r="AC5" s="56" t="s">
        <v>156</v>
      </c>
      <c r="AD5" s="29"/>
      <c r="AE5" s="32" t="s">
        <v>226</v>
      </c>
      <c r="AF5" s="28"/>
      <c r="AG5" s="38" t="s">
        <v>217</v>
      </c>
      <c r="AI5" s="37" t="s">
        <v>250</v>
      </c>
      <c r="AK5" s="37" t="str">
        <f t="shared" si="7"/>
        <v>D</v>
      </c>
      <c r="AP5" s="38" t="s">
        <v>217</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560</v>
      </c>
      <c r="M6" s="13" t="str">
        <f t="shared" si="2"/>
        <v>公共事業</v>
      </c>
      <c r="N6" s="13" t="str">
        <f t="shared" si="6"/>
        <v>公共事業</v>
      </c>
      <c r="O6" s="13"/>
      <c r="P6" s="12" t="s">
        <v>66</v>
      </c>
      <c r="Q6" s="17"/>
      <c r="R6" s="13" t="str">
        <f t="shared" si="3"/>
        <v/>
      </c>
      <c r="S6" s="13" t="str">
        <f t="shared" si="4"/>
        <v>直接実施、補助</v>
      </c>
      <c r="T6" s="13"/>
      <c r="U6" s="30" t="s">
        <v>228</v>
      </c>
      <c r="W6" s="30" t="s">
        <v>529</v>
      </c>
      <c r="Y6" s="30" t="s">
        <v>254</v>
      </c>
      <c r="Z6" s="30" t="s">
        <v>382</v>
      </c>
      <c r="AA6" s="56" t="s">
        <v>348</v>
      </c>
      <c r="AB6" s="56" t="s">
        <v>476</v>
      </c>
      <c r="AC6" s="56" t="s">
        <v>125</v>
      </c>
      <c r="AD6" s="29"/>
      <c r="AE6" s="32" t="s">
        <v>224</v>
      </c>
      <c r="AF6" s="28"/>
      <c r="AG6" s="38" t="s">
        <v>218</v>
      </c>
      <c r="AI6" s="37" t="s">
        <v>251</v>
      </c>
      <c r="AK6" s="37" t="str">
        <f>CHAR(CODE(AK5)+1)</f>
        <v>E</v>
      </c>
      <c r="AP6" s="38" t="s">
        <v>218</v>
      </c>
    </row>
    <row r="7" spans="1:42" ht="13.5" customHeight="1" x14ac:dyDescent="0.15">
      <c r="A7" s="14" t="s">
        <v>78</v>
      </c>
      <c r="B7" s="15"/>
      <c r="C7" s="13" t="str">
        <f t="shared" si="0"/>
        <v/>
      </c>
      <c r="D7" s="13" t="str">
        <f t="shared" si="8"/>
        <v>沖縄振興</v>
      </c>
      <c r="F7" s="18" t="s">
        <v>178</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直接実施、補助</v>
      </c>
      <c r="T7" s="13"/>
      <c r="U7" s="30"/>
      <c r="W7" s="30" t="s">
        <v>134</v>
      </c>
      <c r="Y7" s="30" t="s">
        <v>255</v>
      </c>
      <c r="Z7" s="30" t="s">
        <v>383</v>
      </c>
      <c r="AA7" s="56" t="s">
        <v>349</v>
      </c>
      <c r="AB7" s="56" t="s">
        <v>477</v>
      </c>
      <c r="AC7" s="29"/>
      <c r="AD7" s="29"/>
      <c r="AE7" s="30" t="s">
        <v>125</v>
      </c>
      <c r="AF7" s="28"/>
      <c r="AG7" s="38" t="s">
        <v>219</v>
      </c>
      <c r="AH7" s="52"/>
      <c r="AI7" s="38" t="s">
        <v>240</v>
      </c>
      <c r="AK7" s="37" t="str">
        <f>CHAR(CODE(AK6)+1)</f>
        <v>F</v>
      </c>
      <c r="AP7" s="38" t="s">
        <v>219</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直接実施、補助</v>
      </c>
      <c r="T8" s="13"/>
      <c r="U8" s="30" t="s">
        <v>248</v>
      </c>
      <c r="W8" s="30" t="s">
        <v>135</v>
      </c>
      <c r="Y8" s="30" t="s">
        <v>256</v>
      </c>
      <c r="Z8" s="30" t="s">
        <v>384</v>
      </c>
      <c r="AA8" s="56" t="s">
        <v>350</v>
      </c>
      <c r="AB8" s="56" t="s">
        <v>478</v>
      </c>
      <c r="AC8" s="29"/>
      <c r="AD8" s="29"/>
      <c r="AE8" s="29"/>
      <c r="AF8" s="28"/>
      <c r="AG8" s="38" t="s">
        <v>220</v>
      </c>
      <c r="AI8" s="37" t="s">
        <v>241</v>
      </c>
      <c r="AK8" s="37" t="str">
        <f t="shared" si="7"/>
        <v>G</v>
      </c>
      <c r="AP8" s="38" t="s">
        <v>220</v>
      </c>
    </row>
    <row r="9" spans="1:42" ht="13.5" customHeight="1" x14ac:dyDescent="0.15">
      <c r="A9" s="14" t="s">
        <v>80</v>
      </c>
      <c r="B9" s="15"/>
      <c r="C9" s="13" t="str">
        <f t="shared" si="0"/>
        <v/>
      </c>
      <c r="D9" s="13" t="str">
        <f t="shared" si="8"/>
        <v>沖縄振興</v>
      </c>
      <c r="F9" s="18" t="s">
        <v>179</v>
      </c>
      <c r="G9" s="17"/>
      <c r="H9" s="13" t="str">
        <f t="shared" si="1"/>
        <v/>
      </c>
      <c r="I9" s="13" t="str">
        <f t="shared" si="5"/>
        <v>一般会計</v>
      </c>
      <c r="K9" s="14" t="s">
        <v>97</v>
      </c>
      <c r="L9" s="15"/>
      <c r="M9" s="13" t="str">
        <f t="shared" si="2"/>
        <v/>
      </c>
      <c r="N9" s="13" t="str">
        <f t="shared" si="6"/>
        <v>公共事業</v>
      </c>
      <c r="O9" s="13"/>
      <c r="P9" s="13"/>
      <c r="Q9" s="19"/>
      <c r="T9" s="13"/>
      <c r="U9" s="30" t="s">
        <v>249</v>
      </c>
      <c r="W9" s="30" t="s">
        <v>136</v>
      </c>
      <c r="Y9" s="30" t="s">
        <v>257</v>
      </c>
      <c r="Z9" s="30" t="s">
        <v>385</v>
      </c>
      <c r="AA9" s="56" t="s">
        <v>351</v>
      </c>
      <c r="AB9" s="56" t="s">
        <v>479</v>
      </c>
      <c r="AC9" s="29"/>
      <c r="AD9" s="29"/>
      <c r="AE9" s="29"/>
      <c r="AF9" s="28"/>
      <c r="AG9" s="38" t="s">
        <v>221</v>
      </c>
      <c r="AI9" s="48"/>
      <c r="AK9" s="37" t="str">
        <f t="shared" si="7"/>
        <v>H</v>
      </c>
      <c r="AP9" s="38" t="s">
        <v>221</v>
      </c>
    </row>
    <row r="10" spans="1:42" ht="13.5" customHeight="1" x14ac:dyDescent="0.15">
      <c r="A10" s="14" t="s">
        <v>196</v>
      </c>
      <c r="B10" s="15"/>
      <c r="C10" s="13" t="str">
        <f t="shared" si="0"/>
        <v/>
      </c>
      <c r="D10" s="13" t="str">
        <f t="shared" si="8"/>
        <v>沖縄振興</v>
      </c>
      <c r="F10" s="18" t="s">
        <v>104</v>
      </c>
      <c r="G10" s="17"/>
      <c r="H10" s="13" t="str">
        <f t="shared" si="1"/>
        <v/>
      </c>
      <c r="I10" s="13" t="str">
        <f t="shared" si="5"/>
        <v>一般会計</v>
      </c>
      <c r="K10" s="14" t="s">
        <v>197</v>
      </c>
      <c r="L10" s="15"/>
      <c r="M10" s="13" t="str">
        <f t="shared" si="2"/>
        <v/>
      </c>
      <c r="N10" s="13" t="str">
        <f t="shared" si="6"/>
        <v>公共事業</v>
      </c>
      <c r="O10" s="13"/>
      <c r="P10" s="13" t="str">
        <f>S8</f>
        <v>直接実施、補助</v>
      </c>
      <c r="Q10" s="19"/>
      <c r="T10" s="13"/>
      <c r="W10" s="30" t="s">
        <v>137</v>
      </c>
      <c r="Y10" s="30" t="s">
        <v>258</v>
      </c>
      <c r="Z10" s="30" t="s">
        <v>386</v>
      </c>
      <c r="AA10" s="56" t="s">
        <v>352</v>
      </c>
      <c r="AB10" s="56" t="s">
        <v>480</v>
      </c>
      <c r="AC10" s="29"/>
      <c r="AD10" s="29"/>
      <c r="AE10" s="29"/>
      <c r="AF10" s="28"/>
      <c r="AG10" s="38" t="s">
        <v>209</v>
      </c>
      <c r="AK10" s="37" t="str">
        <f t="shared" si="7"/>
        <v>I</v>
      </c>
      <c r="AP10" s="37" t="s">
        <v>207</v>
      </c>
    </row>
    <row r="11" spans="1:42" ht="13.5" customHeight="1" x14ac:dyDescent="0.15">
      <c r="A11" s="14" t="s">
        <v>81</v>
      </c>
      <c r="B11" s="15"/>
      <c r="C11" s="13" t="str">
        <f t="shared" si="0"/>
        <v/>
      </c>
      <c r="D11" s="13" t="str">
        <f t="shared" si="8"/>
        <v>沖縄振興</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545</v>
      </c>
      <c r="Y11" s="30" t="s">
        <v>259</v>
      </c>
      <c r="Z11" s="30" t="s">
        <v>387</v>
      </c>
      <c r="AA11" s="56" t="s">
        <v>353</v>
      </c>
      <c r="AB11" s="56" t="s">
        <v>481</v>
      </c>
      <c r="AC11" s="29"/>
      <c r="AD11" s="29"/>
      <c r="AE11" s="29"/>
      <c r="AF11" s="28"/>
      <c r="AG11" s="37" t="s">
        <v>212</v>
      </c>
      <c r="AK11" s="37" t="str">
        <f t="shared" si="7"/>
        <v>J</v>
      </c>
    </row>
    <row r="12" spans="1:42" ht="13.5" customHeight="1" x14ac:dyDescent="0.15">
      <c r="A12" s="14" t="s">
        <v>82</v>
      </c>
      <c r="B12" s="15"/>
      <c r="C12" s="13" t="str">
        <f t="shared" ref="C12:C23" si="9">IF(B12="","",A12)</f>
        <v/>
      </c>
      <c r="D12" s="13" t="str">
        <f t="shared" si="8"/>
        <v>沖縄振興</v>
      </c>
      <c r="F12" s="18" t="s">
        <v>106</v>
      </c>
      <c r="G12" s="17"/>
      <c r="H12" s="13" t="str">
        <f t="shared" si="1"/>
        <v/>
      </c>
      <c r="I12" s="13" t="str">
        <f t="shared" si="5"/>
        <v>一般会計</v>
      </c>
      <c r="K12" s="13"/>
      <c r="L12" s="13"/>
      <c r="O12" s="13"/>
      <c r="P12" s="13"/>
      <c r="Q12" s="19"/>
      <c r="T12" s="13"/>
      <c r="U12" s="27" t="s">
        <v>504</v>
      </c>
      <c r="W12" s="30" t="s">
        <v>138</v>
      </c>
      <c r="Y12" s="30" t="s">
        <v>260</v>
      </c>
      <c r="Z12" s="30" t="s">
        <v>388</v>
      </c>
      <c r="AA12" s="56" t="s">
        <v>354</v>
      </c>
      <c r="AB12" s="56" t="s">
        <v>482</v>
      </c>
      <c r="AC12" s="29"/>
      <c r="AD12" s="29"/>
      <c r="AE12" s="29"/>
      <c r="AF12" s="28"/>
      <c r="AG12" s="37" t="s">
        <v>210</v>
      </c>
      <c r="AK12" s="37" t="str">
        <f t="shared" si="7"/>
        <v>K</v>
      </c>
    </row>
    <row r="13" spans="1:42" ht="13.5" customHeight="1" x14ac:dyDescent="0.15">
      <c r="A13" s="14" t="s">
        <v>83</v>
      </c>
      <c r="B13" s="15"/>
      <c r="C13" s="13" t="str">
        <f t="shared" si="9"/>
        <v/>
      </c>
      <c r="D13" s="13" t="str">
        <f t="shared" si="8"/>
        <v>沖縄振興</v>
      </c>
      <c r="F13" s="18" t="s">
        <v>107</v>
      </c>
      <c r="G13" s="17"/>
      <c r="H13" s="13" t="str">
        <f t="shared" si="1"/>
        <v/>
      </c>
      <c r="I13" s="13" t="str">
        <f t="shared" si="5"/>
        <v>一般会計</v>
      </c>
      <c r="K13" s="13" t="str">
        <f>N11</f>
        <v>公共事業</v>
      </c>
      <c r="L13" s="13"/>
      <c r="O13" s="13"/>
      <c r="P13" s="13"/>
      <c r="Q13" s="19"/>
      <c r="T13" s="13"/>
      <c r="U13" s="30" t="s">
        <v>157</v>
      </c>
      <c r="W13" s="30" t="s">
        <v>139</v>
      </c>
      <c r="Y13" s="30" t="s">
        <v>261</v>
      </c>
      <c r="Z13" s="30" t="s">
        <v>389</v>
      </c>
      <c r="AA13" s="56" t="s">
        <v>355</v>
      </c>
      <c r="AB13" s="56" t="s">
        <v>483</v>
      </c>
      <c r="AC13" s="29"/>
      <c r="AD13" s="29"/>
      <c r="AE13" s="29"/>
      <c r="AF13" s="28"/>
      <c r="AG13" s="37" t="s">
        <v>211</v>
      </c>
      <c r="AK13" s="37" t="str">
        <f t="shared" si="7"/>
        <v>L</v>
      </c>
    </row>
    <row r="14" spans="1:42" ht="13.5" customHeight="1" x14ac:dyDescent="0.15">
      <c r="A14" s="14" t="s">
        <v>84</v>
      </c>
      <c r="B14" s="15"/>
      <c r="C14" s="13" t="str">
        <f t="shared" si="9"/>
        <v/>
      </c>
      <c r="D14" s="13" t="str">
        <f t="shared" si="8"/>
        <v>沖縄振興</v>
      </c>
      <c r="F14" s="18" t="s">
        <v>108</v>
      </c>
      <c r="G14" s="17"/>
      <c r="H14" s="13" t="str">
        <f t="shared" si="1"/>
        <v/>
      </c>
      <c r="I14" s="13" t="str">
        <f t="shared" si="5"/>
        <v>一般会計</v>
      </c>
      <c r="K14" s="13"/>
      <c r="L14" s="13"/>
      <c r="O14" s="13"/>
      <c r="P14" s="13"/>
      <c r="Q14" s="19"/>
      <c r="T14" s="13"/>
      <c r="U14" s="30" t="s">
        <v>505</v>
      </c>
      <c r="W14" s="30" t="s">
        <v>140</v>
      </c>
      <c r="Y14" s="30" t="s">
        <v>262</v>
      </c>
      <c r="Z14" s="30" t="s">
        <v>390</v>
      </c>
      <c r="AA14" s="56" t="s">
        <v>356</v>
      </c>
      <c r="AB14" s="56" t="s">
        <v>484</v>
      </c>
      <c r="AC14" s="29"/>
      <c r="AD14" s="29"/>
      <c r="AE14" s="29"/>
      <c r="AF14" s="28"/>
      <c r="AG14" s="48"/>
      <c r="AK14" s="37" t="str">
        <f t="shared" si="7"/>
        <v>M</v>
      </c>
    </row>
    <row r="15" spans="1:42" ht="13.5" customHeight="1" x14ac:dyDescent="0.15">
      <c r="A15" s="14" t="s">
        <v>85</v>
      </c>
      <c r="B15" s="15"/>
      <c r="C15" s="13" t="str">
        <f t="shared" si="9"/>
        <v/>
      </c>
      <c r="D15" s="13" t="str">
        <f t="shared" si="8"/>
        <v>沖縄振興</v>
      </c>
      <c r="F15" s="18" t="s">
        <v>109</v>
      </c>
      <c r="G15" s="17"/>
      <c r="H15" s="13" t="str">
        <f t="shared" si="1"/>
        <v/>
      </c>
      <c r="I15" s="13" t="str">
        <f t="shared" si="5"/>
        <v>一般会計</v>
      </c>
      <c r="K15" s="13"/>
      <c r="L15" s="13"/>
      <c r="O15" s="13"/>
      <c r="P15" s="13"/>
      <c r="Q15" s="19"/>
      <c r="T15" s="13"/>
      <c r="U15" s="30" t="s">
        <v>506</v>
      </c>
      <c r="W15" s="30" t="s">
        <v>141</v>
      </c>
      <c r="Y15" s="30" t="s">
        <v>263</v>
      </c>
      <c r="Z15" s="30" t="s">
        <v>391</v>
      </c>
      <c r="AA15" s="56" t="s">
        <v>357</v>
      </c>
      <c r="AB15" s="56" t="s">
        <v>485</v>
      </c>
      <c r="AC15" s="29"/>
      <c r="AD15" s="29"/>
      <c r="AE15" s="29"/>
      <c r="AF15" s="28"/>
      <c r="AG15" s="49"/>
      <c r="AK15" s="37" t="str">
        <f t="shared" si="7"/>
        <v>N</v>
      </c>
    </row>
    <row r="16" spans="1:42" ht="13.5" customHeight="1" x14ac:dyDescent="0.15">
      <c r="A16" s="14" t="s">
        <v>86</v>
      </c>
      <c r="B16" s="15"/>
      <c r="C16" s="13" t="str">
        <f t="shared" si="9"/>
        <v/>
      </c>
      <c r="D16" s="13" t="str">
        <f t="shared" si="8"/>
        <v>沖縄振興</v>
      </c>
      <c r="F16" s="18" t="s">
        <v>110</v>
      </c>
      <c r="G16" s="17"/>
      <c r="H16" s="13" t="str">
        <f t="shared" si="1"/>
        <v/>
      </c>
      <c r="I16" s="13" t="str">
        <f t="shared" si="5"/>
        <v>一般会計</v>
      </c>
      <c r="K16" s="13"/>
      <c r="L16" s="13"/>
      <c r="O16" s="13"/>
      <c r="P16" s="13"/>
      <c r="Q16" s="19"/>
      <c r="T16" s="13"/>
      <c r="U16" s="30" t="s">
        <v>507</v>
      </c>
      <c r="W16" s="30" t="s">
        <v>142</v>
      </c>
      <c r="Y16" s="30" t="s">
        <v>264</v>
      </c>
      <c r="Z16" s="30" t="s">
        <v>392</v>
      </c>
      <c r="AA16" s="56" t="s">
        <v>358</v>
      </c>
      <c r="AB16" s="56" t="s">
        <v>486</v>
      </c>
      <c r="AC16" s="29"/>
      <c r="AD16" s="29"/>
      <c r="AE16" s="29"/>
      <c r="AF16" s="28"/>
      <c r="AG16" s="49"/>
      <c r="AK16" s="37" t="str">
        <f t="shared" si="7"/>
        <v>O</v>
      </c>
    </row>
    <row r="17" spans="1:37" ht="13.5" customHeight="1" x14ac:dyDescent="0.15">
      <c r="A17" s="14" t="s">
        <v>87</v>
      </c>
      <c r="B17" s="15"/>
      <c r="C17" s="13" t="str">
        <f t="shared" si="9"/>
        <v/>
      </c>
      <c r="D17" s="13" t="str">
        <f t="shared" si="8"/>
        <v>沖縄振興</v>
      </c>
      <c r="F17" s="18" t="s">
        <v>111</v>
      </c>
      <c r="G17" s="17"/>
      <c r="H17" s="13" t="str">
        <f t="shared" si="1"/>
        <v/>
      </c>
      <c r="I17" s="13" t="str">
        <f t="shared" si="5"/>
        <v>一般会計</v>
      </c>
      <c r="K17" s="13"/>
      <c r="L17" s="13"/>
      <c r="O17" s="13"/>
      <c r="P17" s="13"/>
      <c r="Q17" s="19"/>
      <c r="T17" s="13"/>
      <c r="U17" s="30" t="s">
        <v>525</v>
      </c>
      <c r="W17" s="30" t="s">
        <v>143</v>
      </c>
      <c r="Y17" s="30" t="s">
        <v>265</v>
      </c>
      <c r="Z17" s="30" t="s">
        <v>393</v>
      </c>
      <c r="AA17" s="56" t="s">
        <v>359</v>
      </c>
      <c r="AB17" s="56" t="s">
        <v>487</v>
      </c>
      <c r="AC17" s="29"/>
      <c r="AD17" s="29"/>
      <c r="AE17" s="29"/>
      <c r="AF17" s="28"/>
      <c r="AG17" s="49"/>
      <c r="AK17" s="37" t="str">
        <f t="shared" si="7"/>
        <v>P</v>
      </c>
    </row>
    <row r="18" spans="1:37" ht="13.5" customHeight="1" x14ac:dyDescent="0.15">
      <c r="A18" s="14" t="s">
        <v>88</v>
      </c>
      <c r="B18" s="15"/>
      <c r="C18" s="13" t="str">
        <f t="shared" si="9"/>
        <v/>
      </c>
      <c r="D18" s="13" t="str">
        <f t="shared" si="8"/>
        <v>沖縄振興</v>
      </c>
      <c r="F18" s="18" t="s">
        <v>112</v>
      </c>
      <c r="G18" s="17"/>
      <c r="H18" s="13" t="str">
        <f t="shared" si="1"/>
        <v/>
      </c>
      <c r="I18" s="13" t="str">
        <f t="shared" si="5"/>
        <v>一般会計</v>
      </c>
      <c r="K18" s="13"/>
      <c r="L18" s="13"/>
      <c r="O18" s="13"/>
      <c r="P18" s="13"/>
      <c r="Q18" s="19"/>
      <c r="T18" s="13"/>
      <c r="U18" s="30" t="s">
        <v>508</v>
      </c>
      <c r="W18" s="30" t="s">
        <v>144</v>
      </c>
      <c r="Y18" s="30" t="s">
        <v>266</v>
      </c>
      <c r="Z18" s="30" t="s">
        <v>394</v>
      </c>
      <c r="AA18" s="56" t="s">
        <v>360</v>
      </c>
      <c r="AB18" s="56" t="s">
        <v>488</v>
      </c>
      <c r="AC18" s="29"/>
      <c r="AD18" s="29"/>
      <c r="AE18" s="29"/>
      <c r="AF18" s="28"/>
      <c r="AK18" s="37" t="str">
        <f t="shared" si="7"/>
        <v>Q</v>
      </c>
    </row>
    <row r="19" spans="1:37" ht="13.5" customHeight="1" x14ac:dyDescent="0.15">
      <c r="A19" s="14" t="s">
        <v>189</v>
      </c>
      <c r="B19" s="15"/>
      <c r="C19" s="13" t="str">
        <f t="shared" si="9"/>
        <v/>
      </c>
      <c r="D19" s="13" t="str">
        <f t="shared" si="8"/>
        <v>沖縄振興</v>
      </c>
      <c r="F19" s="18" t="s">
        <v>113</v>
      </c>
      <c r="G19" s="17"/>
      <c r="H19" s="13" t="str">
        <f t="shared" si="1"/>
        <v/>
      </c>
      <c r="I19" s="13" t="str">
        <f t="shared" si="5"/>
        <v>一般会計</v>
      </c>
      <c r="K19" s="13"/>
      <c r="L19" s="13"/>
      <c r="O19" s="13"/>
      <c r="P19" s="13"/>
      <c r="Q19" s="19"/>
      <c r="T19" s="13"/>
      <c r="U19" s="30" t="s">
        <v>509</v>
      </c>
      <c r="W19" s="30" t="s">
        <v>145</v>
      </c>
      <c r="Y19" s="30" t="s">
        <v>267</v>
      </c>
      <c r="Z19" s="30" t="s">
        <v>395</v>
      </c>
      <c r="AA19" s="56" t="s">
        <v>361</v>
      </c>
      <c r="AB19" s="56" t="s">
        <v>489</v>
      </c>
      <c r="AC19" s="29"/>
      <c r="AD19" s="29"/>
      <c r="AE19" s="29"/>
      <c r="AF19" s="28"/>
      <c r="AK19" s="37" t="str">
        <f t="shared" si="7"/>
        <v>R</v>
      </c>
    </row>
    <row r="20" spans="1:37" ht="13.5" customHeight="1" x14ac:dyDescent="0.15">
      <c r="A20" s="14" t="s">
        <v>190</v>
      </c>
      <c r="B20" s="15"/>
      <c r="C20" s="13" t="str">
        <f t="shared" si="9"/>
        <v/>
      </c>
      <c r="D20" s="13" t="str">
        <f t="shared" si="8"/>
        <v>沖縄振興</v>
      </c>
      <c r="F20" s="18" t="s">
        <v>188</v>
      </c>
      <c r="G20" s="17"/>
      <c r="H20" s="13" t="str">
        <f t="shared" si="1"/>
        <v/>
      </c>
      <c r="I20" s="13" t="str">
        <f t="shared" si="5"/>
        <v>一般会計</v>
      </c>
      <c r="K20" s="13"/>
      <c r="L20" s="13"/>
      <c r="O20" s="13"/>
      <c r="P20" s="13"/>
      <c r="Q20" s="19"/>
      <c r="T20" s="13"/>
      <c r="U20" s="30" t="s">
        <v>510</v>
      </c>
      <c r="W20" s="30" t="s">
        <v>146</v>
      </c>
      <c r="Y20" s="30" t="s">
        <v>268</v>
      </c>
      <c r="Z20" s="30" t="s">
        <v>396</v>
      </c>
      <c r="AA20" s="56" t="s">
        <v>362</v>
      </c>
      <c r="AB20" s="56" t="s">
        <v>490</v>
      </c>
      <c r="AC20" s="29"/>
      <c r="AD20" s="29"/>
      <c r="AE20" s="29"/>
      <c r="AF20" s="28"/>
      <c r="AK20" s="37" t="str">
        <f t="shared" si="7"/>
        <v>S</v>
      </c>
    </row>
    <row r="21" spans="1:37" ht="13.5" customHeight="1" x14ac:dyDescent="0.15">
      <c r="A21" s="14" t="s">
        <v>191</v>
      </c>
      <c r="B21" s="15"/>
      <c r="C21" s="13" t="str">
        <f t="shared" si="9"/>
        <v/>
      </c>
      <c r="D21" s="13" t="str">
        <f t="shared" si="8"/>
        <v>沖縄振興</v>
      </c>
      <c r="F21" s="18" t="s">
        <v>114</v>
      </c>
      <c r="G21" s="17"/>
      <c r="H21" s="13" t="str">
        <f t="shared" si="1"/>
        <v/>
      </c>
      <c r="I21" s="13" t="str">
        <f t="shared" si="5"/>
        <v>一般会計</v>
      </c>
      <c r="K21" s="13"/>
      <c r="L21" s="13"/>
      <c r="O21" s="13"/>
      <c r="P21" s="13"/>
      <c r="Q21" s="19"/>
      <c r="T21" s="13"/>
      <c r="U21" s="30" t="s">
        <v>511</v>
      </c>
      <c r="W21" s="30" t="s">
        <v>147</v>
      </c>
      <c r="Y21" s="30" t="s">
        <v>269</v>
      </c>
      <c r="Z21" s="30" t="s">
        <v>397</v>
      </c>
      <c r="AA21" s="56" t="s">
        <v>363</v>
      </c>
      <c r="AB21" s="56" t="s">
        <v>491</v>
      </c>
      <c r="AC21" s="29"/>
      <c r="AD21" s="29"/>
      <c r="AE21" s="29"/>
      <c r="AF21" s="28"/>
      <c r="AK21" s="37" t="str">
        <f t="shared" si="7"/>
        <v>T</v>
      </c>
    </row>
    <row r="22" spans="1:37" ht="13.5" customHeight="1" x14ac:dyDescent="0.15">
      <c r="A22" s="14" t="s">
        <v>192</v>
      </c>
      <c r="B22" s="15"/>
      <c r="C22" s="13" t="str">
        <f t="shared" si="9"/>
        <v/>
      </c>
      <c r="D22" s="13" t="str">
        <f>IF(C22="",D21,IF(D21&lt;&gt;"",CONCATENATE(D21,"、",C22),C22))</f>
        <v>沖縄振興</v>
      </c>
      <c r="F22" s="18" t="s">
        <v>115</v>
      </c>
      <c r="G22" s="17"/>
      <c r="H22" s="13" t="str">
        <f t="shared" si="1"/>
        <v/>
      </c>
      <c r="I22" s="13" t="str">
        <f t="shared" si="5"/>
        <v>一般会計</v>
      </c>
      <c r="K22" s="13"/>
      <c r="L22" s="13"/>
      <c r="O22" s="13"/>
      <c r="P22" s="13"/>
      <c r="Q22" s="19"/>
      <c r="T22" s="13"/>
      <c r="U22" s="30" t="s">
        <v>547</v>
      </c>
      <c r="W22" s="30" t="s">
        <v>148</v>
      </c>
      <c r="Y22" s="30" t="s">
        <v>270</v>
      </c>
      <c r="Z22" s="30" t="s">
        <v>398</v>
      </c>
      <c r="AA22" s="56" t="s">
        <v>364</v>
      </c>
      <c r="AB22" s="56" t="s">
        <v>492</v>
      </c>
      <c r="AC22" s="29"/>
      <c r="AD22" s="29"/>
      <c r="AE22" s="29"/>
      <c r="AF22" s="28"/>
      <c r="AK22" s="37" t="str">
        <f t="shared" si="7"/>
        <v>U</v>
      </c>
    </row>
    <row r="23" spans="1:37" ht="13.5" customHeight="1" x14ac:dyDescent="0.15">
      <c r="A23" s="55" t="s">
        <v>242</v>
      </c>
      <c r="B23" s="15"/>
      <c r="C23" s="13" t="str">
        <f t="shared" si="9"/>
        <v/>
      </c>
      <c r="D23" s="13" t="str">
        <f>IF(C23="",D22,IF(D22&lt;&gt;"",CONCATENATE(D22,"、",C23),C23))</f>
        <v>沖縄振興</v>
      </c>
      <c r="F23" s="18" t="s">
        <v>116</v>
      </c>
      <c r="G23" s="17"/>
      <c r="H23" s="13" t="str">
        <f t="shared" si="1"/>
        <v/>
      </c>
      <c r="I23" s="13" t="str">
        <f t="shared" si="5"/>
        <v>一般会計</v>
      </c>
      <c r="K23" s="13"/>
      <c r="L23" s="13"/>
      <c r="O23" s="13"/>
      <c r="P23" s="13"/>
      <c r="Q23" s="19"/>
      <c r="T23" s="13"/>
      <c r="U23" s="30" t="s">
        <v>512</v>
      </c>
      <c r="W23" s="30" t="s">
        <v>149</v>
      </c>
      <c r="Y23" s="30" t="s">
        <v>271</v>
      </c>
      <c r="Z23" s="30" t="s">
        <v>399</v>
      </c>
      <c r="AA23" s="56" t="s">
        <v>365</v>
      </c>
      <c r="AB23" s="56" t="s">
        <v>493</v>
      </c>
      <c r="AC23" s="29"/>
      <c r="AD23" s="29"/>
      <c r="AE23" s="29"/>
      <c r="AF23" s="28"/>
      <c r="AK23" s="37" t="str">
        <f t="shared" si="7"/>
        <v>V</v>
      </c>
    </row>
    <row r="24" spans="1:37" ht="13.5" customHeight="1" x14ac:dyDescent="0.15">
      <c r="A24" s="65"/>
      <c r="B24" s="53"/>
      <c r="F24" s="18" t="s">
        <v>245</v>
      </c>
      <c r="G24" s="17"/>
      <c r="H24" s="13" t="str">
        <f t="shared" si="1"/>
        <v/>
      </c>
      <c r="I24" s="13" t="str">
        <f t="shared" si="5"/>
        <v>一般会計</v>
      </c>
      <c r="K24" s="13"/>
      <c r="L24" s="13"/>
      <c r="O24" s="13"/>
      <c r="P24" s="13"/>
      <c r="Q24" s="19"/>
      <c r="T24" s="13"/>
      <c r="U24" s="30" t="s">
        <v>513</v>
      </c>
      <c r="W24" s="30" t="s">
        <v>150</v>
      </c>
      <c r="Y24" s="30" t="s">
        <v>272</v>
      </c>
      <c r="Z24" s="30" t="s">
        <v>400</v>
      </c>
      <c r="AA24" s="56" t="s">
        <v>366</v>
      </c>
      <c r="AB24" s="56" t="s">
        <v>494</v>
      </c>
      <c r="AC24" s="29"/>
      <c r="AD24" s="29"/>
      <c r="AE24" s="29"/>
      <c r="AF24" s="28"/>
      <c r="AK24" s="37" t="str">
        <f>CHAR(CODE(AK23)+1)</f>
        <v>W</v>
      </c>
    </row>
    <row r="25" spans="1:37" ht="13.5" customHeight="1" x14ac:dyDescent="0.15">
      <c r="A25" s="54"/>
      <c r="B25" s="53"/>
      <c r="F25" s="18" t="s">
        <v>117</v>
      </c>
      <c r="G25" s="17"/>
      <c r="H25" s="13" t="str">
        <f t="shared" si="1"/>
        <v/>
      </c>
      <c r="I25" s="13" t="str">
        <f t="shared" si="5"/>
        <v>一般会計</v>
      </c>
      <c r="K25" s="13"/>
      <c r="L25" s="13"/>
      <c r="O25" s="13"/>
      <c r="P25" s="13"/>
      <c r="Q25" s="19"/>
      <c r="T25" s="13"/>
      <c r="U25" s="30" t="s">
        <v>514</v>
      </c>
      <c r="W25" s="47"/>
      <c r="Y25" s="30" t="s">
        <v>273</v>
      </c>
      <c r="Z25" s="30" t="s">
        <v>401</v>
      </c>
      <c r="AA25" s="56" t="s">
        <v>367</v>
      </c>
      <c r="AB25" s="56" t="s">
        <v>495</v>
      </c>
      <c r="AC25" s="29"/>
      <c r="AD25" s="29"/>
      <c r="AE25" s="29"/>
      <c r="AF25" s="28"/>
      <c r="AK25" s="37" t="str">
        <f t="shared" si="7"/>
        <v>X</v>
      </c>
    </row>
    <row r="26" spans="1:37" ht="13.5" customHeight="1" x14ac:dyDescent="0.15">
      <c r="A26" s="54"/>
      <c r="B26" s="53"/>
      <c r="F26" s="18" t="s">
        <v>118</v>
      </c>
      <c r="G26" s="17"/>
      <c r="H26" s="13" t="str">
        <f t="shared" si="1"/>
        <v/>
      </c>
      <c r="I26" s="13" t="str">
        <f t="shared" si="5"/>
        <v>一般会計</v>
      </c>
      <c r="K26" s="13"/>
      <c r="L26" s="13"/>
      <c r="O26" s="13"/>
      <c r="P26" s="13"/>
      <c r="Q26" s="19"/>
      <c r="T26" s="13"/>
      <c r="U26" s="30" t="s">
        <v>515</v>
      </c>
      <c r="Y26" s="30" t="s">
        <v>274</v>
      </c>
      <c r="Z26" s="30" t="s">
        <v>402</v>
      </c>
      <c r="AA26" s="56" t="s">
        <v>368</v>
      </c>
      <c r="AB26" s="56" t="s">
        <v>496</v>
      </c>
      <c r="AC26" s="29"/>
      <c r="AD26" s="29"/>
      <c r="AE26" s="29"/>
      <c r="AF26" s="28"/>
      <c r="AK26" s="37" t="str">
        <f t="shared" si="7"/>
        <v>Y</v>
      </c>
    </row>
    <row r="27" spans="1:37" ht="13.5" customHeight="1" x14ac:dyDescent="0.15">
      <c r="A27" s="13" t="str">
        <f>IF(D23="", "-", D23)</f>
        <v>沖縄振興</v>
      </c>
      <c r="B27" s="13"/>
      <c r="F27" s="18" t="s">
        <v>119</v>
      </c>
      <c r="G27" s="17"/>
      <c r="H27" s="13" t="str">
        <f t="shared" si="1"/>
        <v/>
      </c>
      <c r="I27" s="13" t="str">
        <f t="shared" si="5"/>
        <v>一般会計</v>
      </c>
      <c r="K27" s="13"/>
      <c r="L27" s="13"/>
      <c r="O27" s="13"/>
      <c r="P27" s="13"/>
      <c r="Q27" s="19"/>
      <c r="T27" s="13"/>
      <c r="U27" s="30" t="s">
        <v>516</v>
      </c>
      <c r="Y27" s="30" t="s">
        <v>275</v>
      </c>
      <c r="Z27" s="30" t="s">
        <v>403</v>
      </c>
      <c r="AA27" s="56" t="s">
        <v>369</v>
      </c>
      <c r="AB27" s="56" t="s">
        <v>497</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517</v>
      </c>
      <c r="Y28" s="30" t="s">
        <v>276</v>
      </c>
      <c r="Z28" s="30" t="s">
        <v>404</v>
      </c>
      <c r="AA28" s="56" t="s">
        <v>370</v>
      </c>
      <c r="AB28" s="56" t="s">
        <v>498</v>
      </c>
      <c r="AC28" s="29"/>
      <c r="AD28" s="29"/>
      <c r="AE28" s="29"/>
      <c r="AF28" s="28"/>
      <c r="AK28" s="37"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518</v>
      </c>
      <c r="Y29" s="30" t="s">
        <v>277</v>
      </c>
      <c r="Z29" s="30" t="s">
        <v>405</v>
      </c>
      <c r="AA29" s="56" t="s">
        <v>371</v>
      </c>
      <c r="AB29" s="56" t="s">
        <v>499</v>
      </c>
      <c r="AC29" s="29"/>
      <c r="AD29" s="29"/>
      <c r="AE29" s="29"/>
      <c r="AF29" s="28"/>
      <c r="AK29" s="37"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519</v>
      </c>
      <c r="Y30" s="30" t="s">
        <v>278</v>
      </c>
      <c r="Z30" s="30" t="s">
        <v>406</v>
      </c>
      <c r="AA30" s="56" t="s">
        <v>372</v>
      </c>
      <c r="AB30" s="56" t="s">
        <v>500</v>
      </c>
      <c r="AC30" s="29"/>
      <c r="AD30" s="29"/>
      <c r="AE30" s="29"/>
      <c r="AF30" s="28"/>
      <c r="AK30" s="37"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520</v>
      </c>
      <c r="Y31" s="30" t="s">
        <v>279</v>
      </c>
      <c r="Z31" s="30" t="s">
        <v>407</v>
      </c>
      <c r="AA31" s="56" t="s">
        <v>373</v>
      </c>
      <c r="AB31" s="56" t="s">
        <v>501</v>
      </c>
      <c r="AC31" s="29"/>
      <c r="AD31" s="29"/>
      <c r="AE31" s="29"/>
      <c r="AF31" s="28"/>
      <c r="AK31" s="37"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521</v>
      </c>
      <c r="Y32" s="30" t="s">
        <v>280</v>
      </c>
      <c r="Z32" s="30" t="s">
        <v>408</v>
      </c>
      <c r="AA32" s="56" t="s">
        <v>58</v>
      </c>
      <c r="AB32" s="56" t="s">
        <v>58</v>
      </c>
      <c r="AC32" s="29"/>
      <c r="AD32" s="29"/>
      <c r="AE32" s="29"/>
      <c r="AF32" s="28"/>
      <c r="AK32" s="37"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522</v>
      </c>
      <c r="Y33" s="30" t="s">
        <v>281</v>
      </c>
      <c r="Z33" s="30" t="s">
        <v>409</v>
      </c>
      <c r="AA33" s="47"/>
      <c r="AB33" s="29"/>
      <c r="AC33" s="29"/>
      <c r="AD33" s="29"/>
      <c r="AE33" s="29"/>
      <c r="AF33" s="28"/>
      <c r="AK33" s="37"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523</v>
      </c>
      <c r="Y34" s="30" t="s">
        <v>282</v>
      </c>
      <c r="Z34" s="30" t="s">
        <v>410</v>
      </c>
      <c r="AB34" s="29"/>
      <c r="AC34" s="29"/>
      <c r="AD34" s="29"/>
      <c r="AE34" s="29"/>
      <c r="AF34" s="28"/>
      <c r="AK34" s="37"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524</v>
      </c>
      <c r="Y35" s="30" t="s">
        <v>283</v>
      </c>
      <c r="Z35" s="30" t="s">
        <v>411</v>
      </c>
      <c r="AC35" s="29"/>
      <c r="AF35" s="28"/>
      <c r="AK35" s="37"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284</v>
      </c>
      <c r="Z36" s="30" t="s">
        <v>412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285</v>
      </c>
      <c r="Z37" s="30" t="s">
        <v>413</v>
      </c>
      <c r="AF37" s="28"/>
      <c r="AK37" s="37" t="str">
        <f t="shared" si="7"/>
        <v>j</v>
      </c>
    </row>
    <row r="38" spans="1:37" x14ac:dyDescent="0.15">
      <c r="A38" s="13"/>
      <c r="B38" s="13"/>
      <c r="F38" s="13"/>
      <c r="G38" s="19"/>
      <c r="K38" s="13"/>
      <c r="L38" s="13"/>
      <c r="O38" s="13"/>
      <c r="P38" s="13"/>
      <c r="Q38" s="19"/>
      <c r="T38" s="13"/>
      <c r="Y38" s="30" t="s">
        <v>286</v>
      </c>
      <c r="Z38" s="30" t="s">
        <v>414</v>
      </c>
      <c r="AF38" s="28"/>
      <c r="AK38" s="37" t="str">
        <f t="shared" si="7"/>
        <v>k</v>
      </c>
    </row>
    <row r="39" spans="1:37" x14ac:dyDescent="0.15">
      <c r="A39" s="13"/>
      <c r="B39" s="13"/>
      <c r="F39" s="13" t="str">
        <f>I37</f>
        <v>一般会計</v>
      </c>
      <c r="G39" s="19"/>
      <c r="K39" s="13"/>
      <c r="L39" s="13"/>
      <c r="O39" s="13"/>
      <c r="P39" s="13"/>
      <c r="Q39" s="19"/>
      <c r="T39" s="13"/>
      <c r="U39" s="30" t="s">
        <v>526</v>
      </c>
      <c r="Y39" s="30" t="s">
        <v>287</v>
      </c>
      <c r="Z39" s="30" t="s">
        <v>415</v>
      </c>
      <c r="AF39" s="28"/>
      <c r="AK39" s="37" t="str">
        <f t="shared" si="7"/>
        <v>l</v>
      </c>
    </row>
    <row r="40" spans="1:37" x14ac:dyDescent="0.15">
      <c r="A40" s="13"/>
      <c r="B40" s="13"/>
      <c r="F40" s="13"/>
      <c r="G40" s="19"/>
      <c r="K40" s="13"/>
      <c r="L40" s="13"/>
      <c r="O40" s="13"/>
      <c r="P40" s="13"/>
      <c r="Q40" s="19"/>
      <c r="T40" s="13"/>
      <c r="U40" s="30"/>
      <c r="Y40" s="30" t="s">
        <v>288</v>
      </c>
      <c r="Z40" s="30" t="s">
        <v>416</v>
      </c>
      <c r="AF40" s="28"/>
      <c r="AK40" s="37" t="str">
        <f t="shared" si="7"/>
        <v>m</v>
      </c>
    </row>
    <row r="41" spans="1:37" x14ac:dyDescent="0.15">
      <c r="A41" s="13"/>
      <c r="B41" s="13"/>
      <c r="F41" s="13"/>
      <c r="G41" s="19"/>
      <c r="K41" s="13"/>
      <c r="L41" s="13"/>
      <c r="O41" s="13"/>
      <c r="P41" s="13"/>
      <c r="Q41" s="19"/>
      <c r="T41" s="13"/>
      <c r="U41" s="30" t="s">
        <v>229</v>
      </c>
      <c r="Y41" s="30" t="s">
        <v>289</v>
      </c>
      <c r="Z41" s="30" t="s">
        <v>417</v>
      </c>
      <c r="AF41" s="28"/>
      <c r="AK41" s="37" t="str">
        <f t="shared" si="7"/>
        <v>n</v>
      </c>
    </row>
    <row r="42" spans="1:37" x14ac:dyDescent="0.15">
      <c r="A42" s="13"/>
      <c r="B42" s="13"/>
      <c r="F42" s="13"/>
      <c r="G42" s="19"/>
      <c r="K42" s="13"/>
      <c r="L42" s="13"/>
      <c r="O42" s="13"/>
      <c r="P42" s="13"/>
      <c r="Q42" s="19"/>
      <c r="T42" s="13"/>
      <c r="U42" s="30" t="s">
        <v>239</v>
      </c>
      <c r="Y42" s="30" t="s">
        <v>290</v>
      </c>
      <c r="Z42" s="30" t="s">
        <v>418</v>
      </c>
      <c r="AF42" s="28"/>
      <c r="AK42" s="37" t="str">
        <f t="shared" si="7"/>
        <v>o</v>
      </c>
    </row>
    <row r="43" spans="1:37" x14ac:dyDescent="0.15">
      <c r="A43" s="13"/>
      <c r="B43" s="13"/>
      <c r="F43" s="13"/>
      <c r="G43" s="19"/>
      <c r="K43" s="13"/>
      <c r="L43" s="13"/>
      <c r="O43" s="13"/>
      <c r="P43" s="13"/>
      <c r="Q43" s="19"/>
      <c r="T43" s="13"/>
      <c r="Y43" s="30" t="s">
        <v>291</v>
      </c>
      <c r="Z43" s="30" t="s">
        <v>419</v>
      </c>
      <c r="AF43" s="28"/>
      <c r="AK43" s="37" t="str">
        <f t="shared" si="7"/>
        <v>p</v>
      </c>
    </row>
    <row r="44" spans="1:37" x14ac:dyDescent="0.15">
      <c r="A44" s="13"/>
      <c r="B44" s="13"/>
      <c r="F44" s="13"/>
      <c r="G44" s="19"/>
      <c r="K44" s="13"/>
      <c r="L44" s="13"/>
      <c r="O44" s="13"/>
      <c r="P44" s="13"/>
      <c r="Q44" s="19"/>
      <c r="T44" s="13"/>
      <c r="Y44" s="30" t="s">
        <v>292</v>
      </c>
      <c r="Z44" s="30" t="s">
        <v>420</v>
      </c>
      <c r="AF44" s="28"/>
      <c r="AK44" s="37" t="str">
        <f t="shared" si="7"/>
        <v>q</v>
      </c>
    </row>
    <row r="45" spans="1:37" x14ac:dyDescent="0.15">
      <c r="A45" s="13"/>
      <c r="B45" s="13"/>
      <c r="F45" s="13"/>
      <c r="G45" s="19"/>
      <c r="K45" s="13"/>
      <c r="L45" s="13"/>
      <c r="O45" s="13"/>
      <c r="P45" s="13"/>
      <c r="Q45" s="19"/>
      <c r="T45" s="13"/>
      <c r="U45" s="27" t="s">
        <v>152</v>
      </c>
      <c r="Y45" s="30" t="s">
        <v>293</v>
      </c>
      <c r="Z45" s="30" t="s">
        <v>421</v>
      </c>
      <c r="AF45" s="28"/>
      <c r="AK45" s="37" t="str">
        <f t="shared" si="7"/>
        <v>r</v>
      </c>
    </row>
    <row r="46" spans="1:37" x14ac:dyDescent="0.15">
      <c r="A46" s="13"/>
      <c r="B46" s="13"/>
      <c r="F46" s="13"/>
      <c r="G46" s="19"/>
      <c r="K46" s="13"/>
      <c r="L46" s="13"/>
      <c r="O46" s="13"/>
      <c r="P46" s="13"/>
      <c r="Q46" s="19"/>
      <c r="T46" s="13"/>
      <c r="U46" s="63" t="s">
        <v>546</v>
      </c>
      <c r="Y46" s="30" t="s">
        <v>294</v>
      </c>
      <c r="Z46" s="30" t="s">
        <v>422</v>
      </c>
      <c r="AF46" s="28"/>
      <c r="AK46" s="37" t="str">
        <f t="shared" si="7"/>
        <v>s</v>
      </c>
    </row>
    <row r="47" spans="1:37" x14ac:dyDescent="0.15">
      <c r="A47" s="13"/>
      <c r="B47" s="13"/>
      <c r="F47" s="13"/>
      <c r="G47" s="19"/>
      <c r="K47" s="13"/>
      <c r="L47" s="13"/>
      <c r="O47" s="13"/>
      <c r="P47" s="13"/>
      <c r="Q47" s="19"/>
      <c r="T47" s="13"/>
      <c r="Y47" s="30" t="s">
        <v>295</v>
      </c>
      <c r="Z47" s="30" t="s">
        <v>423</v>
      </c>
      <c r="AF47" s="28"/>
      <c r="AK47" s="37" t="str">
        <f t="shared" si="7"/>
        <v>t</v>
      </c>
    </row>
    <row r="48" spans="1:37" x14ac:dyDescent="0.15">
      <c r="A48" s="13"/>
      <c r="B48" s="13"/>
      <c r="F48" s="13"/>
      <c r="G48" s="19"/>
      <c r="K48" s="13"/>
      <c r="L48" s="13"/>
      <c r="O48" s="13"/>
      <c r="P48" s="13"/>
      <c r="Q48" s="19"/>
      <c r="T48" s="13"/>
      <c r="U48" s="63">
        <v>2021</v>
      </c>
      <c r="Y48" s="30" t="s">
        <v>296</v>
      </c>
      <c r="Z48" s="30" t="s">
        <v>424</v>
      </c>
      <c r="AF48" s="28"/>
      <c r="AK48" s="37" t="str">
        <f t="shared" si="7"/>
        <v>u</v>
      </c>
    </row>
    <row r="49" spans="1:37" x14ac:dyDescent="0.15">
      <c r="A49" s="13"/>
      <c r="B49" s="13"/>
      <c r="F49" s="13"/>
      <c r="G49" s="19"/>
      <c r="K49" s="13"/>
      <c r="L49" s="13"/>
      <c r="O49" s="13"/>
      <c r="P49" s="13"/>
      <c r="Q49" s="19"/>
      <c r="T49" s="13"/>
      <c r="U49" s="63">
        <v>2022</v>
      </c>
      <c r="Y49" s="30" t="s">
        <v>297</v>
      </c>
      <c r="Z49" s="30" t="s">
        <v>425</v>
      </c>
      <c r="AF49" s="28"/>
      <c r="AK49" s="37" t="str">
        <f t="shared" si="7"/>
        <v>v</v>
      </c>
    </row>
    <row r="50" spans="1:37" x14ac:dyDescent="0.15">
      <c r="A50" s="13"/>
      <c r="B50" s="13"/>
      <c r="F50" s="13"/>
      <c r="G50" s="19"/>
      <c r="K50" s="13"/>
      <c r="L50" s="13"/>
      <c r="O50" s="13"/>
      <c r="P50" s="13"/>
      <c r="Q50" s="19"/>
      <c r="T50" s="13"/>
      <c r="U50" s="63">
        <v>2023</v>
      </c>
      <c r="Y50" s="30" t="s">
        <v>298</v>
      </c>
      <c r="Z50" s="30" t="s">
        <v>426</v>
      </c>
      <c r="AF50" s="28"/>
    </row>
    <row r="51" spans="1:37" x14ac:dyDescent="0.15">
      <c r="A51" s="13"/>
      <c r="B51" s="13"/>
      <c r="F51" s="13"/>
      <c r="G51" s="19"/>
      <c r="K51" s="13"/>
      <c r="L51" s="13"/>
      <c r="O51" s="13"/>
      <c r="P51" s="13"/>
      <c r="Q51" s="19"/>
      <c r="T51" s="13"/>
      <c r="U51" s="63">
        <v>2024</v>
      </c>
      <c r="Y51" s="30" t="s">
        <v>299</v>
      </c>
      <c r="Z51" s="30" t="s">
        <v>427</v>
      </c>
      <c r="AF51" s="28"/>
    </row>
    <row r="52" spans="1:37" x14ac:dyDescent="0.15">
      <c r="A52" s="13"/>
      <c r="B52" s="13"/>
      <c r="F52" s="13"/>
      <c r="G52" s="19"/>
      <c r="K52" s="13"/>
      <c r="L52" s="13"/>
      <c r="O52" s="13"/>
      <c r="P52" s="13"/>
      <c r="Q52" s="19"/>
      <c r="T52" s="13"/>
      <c r="U52" s="63">
        <v>2025</v>
      </c>
      <c r="Y52" s="30" t="s">
        <v>300</v>
      </c>
      <c r="Z52" s="30" t="s">
        <v>428</v>
      </c>
      <c r="AF52" s="28"/>
    </row>
    <row r="53" spans="1:37" x14ac:dyDescent="0.15">
      <c r="A53" s="13"/>
      <c r="B53" s="13"/>
      <c r="F53" s="13"/>
      <c r="G53" s="19"/>
      <c r="K53" s="13"/>
      <c r="L53" s="13"/>
      <c r="O53" s="13"/>
      <c r="P53" s="13"/>
      <c r="Q53" s="19"/>
      <c r="T53" s="13"/>
      <c r="U53" s="63">
        <v>2026</v>
      </c>
      <c r="Y53" s="30" t="s">
        <v>301</v>
      </c>
      <c r="Z53" s="30" t="s">
        <v>429</v>
      </c>
      <c r="AF53" s="28"/>
    </row>
    <row r="54" spans="1:37" x14ac:dyDescent="0.15">
      <c r="A54" s="13"/>
      <c r="B54" s="13"/>
      <c r="F54" s="13"/>
      <c r="G54" s="19"/>
      <c r="K54" s="13"/>
      <c r="L54" s="13"/>
      <c r="O54" s="13"/>
      <c r="P54" s="20"/>
      <c r="Q54" s="19"/>
      <c r="T54" s="13"/>
      <c r="Y54" s="30" t="s">
        <v>302</v>
      </c>
      <c r="Z54" s="30" t="s">
        <v>430</v>
      </c>
      <c r="AF54" s="28"/>
    </row>
    <row r="55" spans="1:37" x14ac:dyDescent="0.15">
      <c r="A55" s="13"/>
      <c r="B55" s="13"/>
      <c r="F55" s="13"/>
      <c r="G55" s="19"/>
      <c r="K55" s="13"/>
      <c r="L55" s="13"/>
      <c r="O55" s="13"/>
      <c r="P55" s="13"/>
      <c r="Q55" s="19"/>
      <c r="T55" s="13"/>
      <c r="Y55" s="30" t="s">
        <v>303</v>
      </c>
      <c r="Z55" s="30" t="s">
        <v>431</v>
      </c>
      <c r="AF55" s="28"/>
    </row>
    <row r="56" spans="1:37" x14ac:dyDescent="0.15">
      <c r="A56" s="13"/>
      <c r="B56" s="13"/>
      <c r="F56" s="13"/>
      <c r="G56" s="19"/>
      <c r="K56" s="13"/>
      <c r="L56" s="13"/>
      <c r="O56" s="13"/>
      <c r="P56" s="13"/>
      <c r="Q56" s="19"/>
      <c r="T56" s="13"/>
      <c r="U56" s="63">
        <v>20</v>
      </c>
      <c r="Y56" s="30" t="s">
        <v>304</v>
      </c>
      <c r="Z56" s="30" t="s">
        <v>432</v>
      </c>
      <c r="AF56" s="28"/>
    </row>
    <row r="57" spans="1:37" x14ac:dyDescent="0.15">
      <c r="A57" s="13"/>
      <c r="B57" s="13"/>
      <c r="F57" s="13"/>
      <c r="G57" s="19"/>
      <c r="K57" s="13"/>
      <c r="L57" s="13"/>
      <c r="O57" s="13"/>
      <c r="P57" s="13"/>
      <c r="Q57" s="19"/>
      <c r="T57" s="13"/>
      <c r="U57" s="30" t="s">
        <v>502</v>
      </c>
      <c r="Y57" s="30" t="s">
        <v>305</v>
      </c>
      <c r="Z57" s="30" t="s">
        <v>433</v>
      </c>
      <c r="AF57" s="28"/>
    </row>
    <row r="58" spans="1:37" x14ac:dyDescent="0.15">
      <c r="A58" s="13"/>
      <c r="B58" s="13"/>
      <c r="F58" s="13"/>
      <c r="G58" s="19"/>
      <c r="K58" s="13"/>
      <c r="L58" s="13"/>
      <c r="O58" s="13"/>
      <c r="P58" s="13"/>
      <c r="Q58" s="19"/>
      <c r="T58" s="13"/>
      <c r="U58" s="30" t="s">
        <v>503</v>
      </c>
      <c r="Y58" s="30" t="s">
        <v>306</v>
      </c>
      <c r="Z58" s="30" t="s">
        <v>434</v>
      </c>
      <c r="AF58" s="28"/>
    </row>
    <row r="59" spans="1:37" x14ac:dyDescent="0.15">
      <c r="A59" s="13"/>
      <c r="B59" s="13"/>
      <c r="F59" s="13"/>
      <c r="G59" s="19"/>
      <c r="K59" s="13"/>
      <c r="L59" s="13"/>
      <c r="O59" s="13"/>
      <c r="P59" s="13"/>
      <c r="Q59" s="19"/>
      <c r="T59" s="13"/>
      <c r="Y59" s="30" t="s">
        <v>307</v>
      </c>
      <c r="Z59" s="30" t="s">
        <v>435</v>
      </c>
      <c r="AF59" s="28"/>
    </row>
    <row r="60" spans="1:37" x14ac:dyDescent="0.15">
      <c r="A60" s="13"/>
      <c r="B60" s="13"/>
      <c r="F60" s="13"/>
      <c r="G60" s="19"/>
      <c r="K60" s="13"/>
      <c r="L60" s="13"/>
      <c r="O60" s="13"/>
      <c r="P60" s="13"/>
      <c r="Q60" s="19"/>
      <c r="T60" s="13"/>
      <c r="Y60" s="30" t="s">
        <v>308</v>
      </c>
      <c r="Z60" s="30" t="s">
        <v>436</v>
      </c>
      <c r="AF60" s="28"/>
    </row>
    <row r="61" spans="1:37" x14ac:dyDescent="0.15">
      <c r="A61" s="13"/>
      <c r="B61" s="13"/>
      <c r="F61" s="13"/>
      <c r="G61" s="19"/>
      <c r="K61" s="13"/>
      <c r="L61" s="13"/>
      <c r="O61" s="13"/>
      <c r="P61" s="13"/>
      <c r="Q61" s="19"/>
      <c r="T61" s="13"/>
      <c r="Y61" s="30" t="s">
        <v>309</v>
      </c>
      <c r="Z61" s="30" t="s">
        <v>437</v>
      </c>
      <c r="AF61" s="28"/>
    </row>
    <row r="62" spans="1:37" x14ac:dyDescent="0.15">
      <c r="A62" s="13"/>
      <c r="B62" s="13"/>
      <c r="F62" s="13"/>
      <c r="G62" s="19"/>
      <c r="K62" s="13"/>
      <c r="L62" s="13"/>
      <c r="O62" s="13"/>
      <c r="P62" s="13"/>
      <c r="Q62" s="19"/>
      <c r="T62" s="13"/>
      <c r="Y62" s="30" t="s">
        <v>310</v>
      </c>
      <c r="Z62" s="30" t="s">
        <v>438</v>
      </c>
      <c r="AF62" s="28"/>
    </row>
    <row r="63" spans="1:37" x14ac:dyDescent="0.15">
      <c r="A63" s="13"/>
      <c r="B63" s="13"/>
      <c r="F63" s="13"/>
      <c r="G63" s="19"/>
      <c r="K63" s="13"/>
      <c r="L63" s="13"/>
      <c r="O63" s="13"/>
      <c r="P63" s="13"/>
      <c r="Q63" s="19"/>
      <c r="T63" s="13"/>
      <c r="Y63" s="30" t="s">
        <v>311</v>
      </c>
      <c r="Z63" s="30" t="s">
        <v>439</v>
      </c>
      <c r="AF63" s="28"/>
    </row>
    <row r="64" spans="1:37" x14ac:dyDescent="0.15">
      <c r="A64" s="13"/>
      <c r="B64" s="13"/>
      <c r="F64" s="13"/>
      <c r="G64" s="19"/>
      <c r="K64" s="13"/>
      <c r="L64" s="13"/>
      <c r="O64" s="13"/>
      <c r="P64" s="13"/>
      <c r="Q64" s="19"/>
      <c r="T64" s="13"/>
      <c r="Y64" s="30" t="s">
        <v>312</v>
      </c>
      <c r="Z64" s="30" t="s">
        <v>440</v>
      </c>
      <c r="AF64" s="28"/>
    </row>
    <row r="65" spans="1:32" x14ac:dyDescent="0.15">
      <c r="A65" s="13"/>
      <c r="B65" s="13"/>
      <c r="F65" s="13"/>
      <c r="G65" s="19"/>
      <c r="K65" s="13"/>
      <c r="L65" s="13"/>
      <c r="O65" s="13"/>
      <c r="P65" s="13"/>
      <c r="Q65" s="19"/>
      <c r="T65" s="13"/>
      <c r="Y65" s="30" t="s">
        <v>313</v>
      </c>
      <c r="Z65" s="30" t="s">
        <v>441</v>
      </c>
      <c r="AF65" s="28"/>
    </row>
    <row r="66" spans="1:32" x14ac:dyDescent="0.15">
      <c r="A66" s="13"/>
      <c r="B66" s="13"/>
      <c r="F66" s="13"/>
      <c r="G66" s="19"/>
      <c r="K66" s="13"/>
      <c r="L66" s="13"/>
      <c r="O66" s="13"/>
      <c r="P66" s="13"/>
      <c r="Q66" s="19"/>
      <c r="T66" s="13"/>
      <c r="Y66" s="30" t="s">
        <v>59</v>
      </c>
      <c r="Z66" s="30" t="s">
        <v>442</v>
      </c>
      <c r="AF66" s="28"/>
    </row>
    <row r="67" spans="1:32" x14ac:dyDescent="0.15">
      <c r="A67" s="13"/>
      <c r="B67" s="13"/>
      <c r="F67" s="13"/>
      <c r="G67" s="19"/>
      <c r="K67" s="13"/>
      <c r="L67" s="13"/>
      <c r="O67" s="13"/>
      <c r="P67" s="13"/>
      <c r="Q67" s="19"/>
      <c r="T67" s="13"/>
      <c r="Y67" s="30" t="s">
        <v>314</v>
      </c>
      <c r="Z67" s="30" t="s">
        <v>443</v>
      </c>
      <c r="AF67" s="28"/>
    </row>
    <row r="68" spans="1:32" x14ac:dyDescent="0.15">
      <c r="A68" s="13"/>
      <c r="B68" s="13"/>
      <c r="F68" s="13"/>
      <c r="G68" s="19"/>
      <c r="K68" s="13"/>
      <c r="L68" s="13"/>
      <c r="O68" s="13"/>
      <c r="P68" s="13"/>
      <c r="Q68" s="19"/>
      <c r="T68" s="13"/>
      <c r="Y68" s="30" t="s">
        <v>315</v>
      </c>
      <c r="Z68" s="30" t="s">
        <v>444</v>
      </c>
      <c r="AF68" s="28"/>
    </row>
    <row r="69" spans="1:32" x14ac:dyDescent="0.15">
      <c r="A69" s="13"/>
      <c r="B69" s="13"/>
      <c r="F69" s="13"/>
      <c r="G69" s="19"/>
      <c r="K69" s="13"/>
      <c r="L69" s="13"/>
      <c r="O69" s="13"/>
      <c r="P69" s="13"/>
      <c r="Q69" s="19"/>
      <c r="T69" s="13"/>
      <c r="Y69" s="30" t="s">
        <v>316</v>
      </c>
      <c r="Z69" s="30" t="s">
        <v>445</v>
      </c>
      <c r="AF69" s="28"/>
    </row>
    <row r="70" spans="1:32" x14ac:dyDescent="0.15">
      <c r="A70" s="13"/>
      <c r="B70" s="13"/>
      <c r="Y70" s="30" t="s">
        <v>317</v>
      </c>
      <c r="Z70" s="30" t="s">
        <v>446</v>
      </c>
    </row>
    <row r="71" spans="1:32" x14ac:dyDescent="0.15">
      <c r="Y71" s="30" t="s">
        <v>318</v>
      </c>
      <c r="Z71" s="30" t="s">
        <v>447</v>
      </c>
    </row>
    <row r="72" spans="1:32" x14ac:dyDescent="0.15">
      <c r="Y72" s="30" t="s">
        <v>319</v>
      </c>
      <c r="Z72" s="30" t="s">
        <v>448</v>
      </c>
    </row>
    <row r="73" spans="1:32" x14ac:dyDescent="0.15">
      <c r="Y73" s="30" t="s">
        <v>320</v>
      </c>
      <c r="Z73" s="30" t="s">
        <v>449</v>
      </c>
    </row>
    <row r="74" spans="1:32" x14ac:dyDescent="0.15">
      <c r="Y74" s="30" t="s">
        <v>321</v>
      </c>
      <c r="Z74" s="30" t="s">
        <v>450</v>
      </c>
    </row>
    <row r="75" spans="1:32" x14ac:dyDescent="0.15">
      <c r="Y75" s="30" t="s">
        <v>322</v>
      </c>
      <c r="Z75" s="30" t="s">
        <v>451</v>
      </c>
    </row>
    <row r="76" spans="1:32" x14ac:dyDescent="0.15">
      <c r="Y76" s="30" t="s">
        <v>323</v>
      </c>
      <c r="Z76" s="30" t="s">
        <v>452</v>
      </c>
    </row>
    <row r="77" spans="1:32" x14ac:dyDescent="0.15">
      <c r="Y77" s="30" t="s">
        <v>324</v>
      </c>
      <c r="Z77" s="30" t="s">
        <v>453</v>
      </c>
    </row>
    <row r="78" spans="1:32" x14ac:dyDescent="0.15">
      <c r="Y78" s="30" t="s">
        <v>325</v>
      </c>
      <c r="Z78" s="30" t="s">
        <v>454</v>
      </c>
    </row>
    <row r="79" spans="1:32" x14ac:dyDescent="0.15">
      <c r="Y79" s="30" t="s">
        <v>326</v>
      </c>
      <c r="Z79" s="30" t="s">
        <v>455</v>
      </c>
    </row>
    <row r="80" spans="1:32" x14ac:dyDescent="0.15">
      <c r="Y80" s="30" t="s">
        <v>327</v>
      </c>
      <c r="Z80" s="30" t="s">
        <v>456</v>
      </c>
    </row>
    <row r="81" spans="25:26" x14ac:dyDescent="0.15">
      <c r="Y81" s="30" t="s">
        <v>328</v>
      </c>
      <c r="Z81" s="30" t="s">
        <v>457</v>
      </c>
    </row>
    <row r="82" spans="25:26" x14ac:dyDescent="0.15">
      <c r="Y82" s="30" t="s">
        <v>329</v>
      </c>
      <c r="Z82" s="30" t="s">
        <v>458</v>
      </c>
    </row>
    <row r="83" spans="25:26" x14ac:dyDescent="0.15">
      <c r="Y83" s="30" t="s">
        <v>330</v>
      </c>
      <c r="Z83" s="30" t="s">
        <v>459</v>
      </c>
    </row>
    <row r="84" spans="25:26" x14ac:dyDescent="0.15">
      <c r="Y84" s="30" t="s">
        <v>331</v>
      </c>
      <c r="Z84" s="30" t="s">
        <v>460</v>
      </c>
    </row>
    <row r="85" spans="25:26" x14ac:dyDescent="0.15">
      <c r="Y85" s="30" t="s">
        <v>332</v>
      </c>
      <c r="Z85" s="30" t="s">
        <v>461</v>
      </c>
    </row>
    <row r="86" spans="25:26" x14ac:dyDescent="0.15">
      <c r="Y86" s="30" t="s">
        <v>333</v>
      </c>
      <c r="Z86" s="30" t="s">
        <v>462</v>
      </c>
    </row>
    <row r="87" spans="25:26" x14ac:dyDescent="0.15">
      <c r="Y87" s="30" t="s">
        <v>334</v>
      </c>
      <c r="Z87" s="30" t="s">
        <v>463</v>
      </c>
    </row>
    <row r="88" spans="25:26" x14ac:dyDescent="0.15">
      <c r="Y88" s="30" t="s">
        <v>335</v>
      </c>
      <c r="Z88" s="30" t="s">
        <v>464</v>
      </c>
    </row>
    <row r="89" spans="25:26" x14ac:dyDescent="0.15">
      <c r="Y89" s="30" t="s">
        <v>336</v>
      </c>
      <c r="Z89" s="30" t="s">
        <v>465</v>
      </c>
    </row>
    <row r="90" spans="25:26" x14ac:dyDescent="0.15">
      <c r="Y90" s="30" t="s">
        <v>337</v>
      </c>
      <c r="Z90" s="30" t="s">
        <v>466</v>
      </c>
    </row>
    <row r="91" spans="25:26" x14ac:dyDescent="0.15">
      <c r="Y91" s="30" t="s">
        <v>338</v>
      </c>
      <c r="Z91" s="30" t="s">
        <v>467</v>
      </c>
    </row>
    <row r="92" spans="25:26" x14ac:dyDescent="0.15">
      <c r="Y92" s="30" t="s">
        <v>339</v>
      </c>
      <c r="Z92" s="30" t="s">
        <v>468</v>
      </c>
    </row>
    <row r="93" spans="25:26" x14ac:dyDescent="0.15">
      <c r="Y93" s="30" t="s">
        <v>340</v>
      </c>
      <c r="Z93" s="30" t="s">
        <v>469</v>
      </c>
    </row>
    <row r="94" spans="25:26" x14ac:dyDescent="0.15">
      <c r="Y94" s="30" t="s">
        <v>341</v>
      </c>
      <c r="Z94" s="30" t="s">
        <v>470</v>
      </c>
    </row>
    <row r="95" spans="25:26" x14ac:dyDescent="0.15">
      <c r="Y95" s="30" t="s">
        <v>342</v>
      </c>
      <c r="Z95" s="30" t="s">
        <v>471</v>
      </c>
    </row>
    <row r="96" spans="25:26" x14ac:dyDescent="0.15">
      <c r="Y96" s="30" t="s">
        <v>246</v>
      </c>
      <c r="Z96" s="30" t="s">
        <v>472</v>
      </c>
    </row>
    <row r="97" spans="25:26" x14ac:dyDescent="0.15">
      <c r="Y97" s="30" t="s">
        <v>343</v>
      </c>
      <c r="Z97" s="30" t="s">
        <v>473</v>
      </c>
    </row>
    <row r="98" spans="25:26" x14ac:dyDescent="0.15">
      <c r="Y98" s="30" t="s">
        <v>344</v>
      </c>
      <c r="Z98" s="30" t="s">
        <v>474</v>
      </c>
    </row>
    <row r="99" spans="25:26" x14ac:dyDescent="0.15">
      <c r="Y99" s="30" t="s">
        <v>374</v>
      </c>
      <c r="Z99" s="30" t="s">
        <v>475</v>
      </c>
    </row>
    <row r="100" spans="25:26" x14ac:dyDescent="0.15">
      <c r="Y100" s="30" t="s">
        <v>549</v>
      </c>
      <c r="Z100" s="30" t="s">
        <v>476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2022-12-04T16:09:06Z</dcterms:created>
  <dcterms:modified xsi:type="dcterms:W3CDTF">2022-12-04T16:10:24Z</dcterms:modified>
</cp:coreProperties>
</file>